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 activeTab="3"/>
  </bookViews>
  <sheets>
    <sheet name="ぶどう用途別" sheetId="1" r:id="rId1"/>
    <sheet name="うめ用途別（小梅）" sheetId="3" r:id="rId2"/>
    <sheet name="うめ用途別（普通梅）" sheetId="4" r:id="rId3"/>
    <sheet name="干し柿" sheetId="5" r:id="rId4"/>
  </sheets>
  <definedNames>
    <definedName name="\a">#REF!</definedName>
    <definedName name="_xlnm.Print_Area" localSheetId="2">'うめ用途別（普通梅）'!$A$1:$I$88</definedName>
    <definedName name="_xlnm.Print_Area" localSheetId="0">ぶどう用途別!$A$1:$K$11</definedName>
    <definedName name="_xlnm.Print_Titles" localSheetId="2">'うめ用途別（普通梅）'!$3:$6</definedName>
  </definedNames>
  <calcPr calcId="125725"/>
</workbook>
</file>

<file path=xl/calcChain.xml><?xml version="1.0" encoding="utf-8"?>
<calcChain xmlns="http://schemas.openxmlformats.org/spreadsheetml/2006/main">
  <c r="G17" i="5"/>
  <c r="F17"/>
  <c r="E17"/>
  <c r="G14"/>
  <c r="G18" s="1"/>
  <c r="F14"/>
  <c r="E14"/>
  <c r="E18" s="1"/>
  <c r="G11"/>
  <c r="G12" s="1"/>
  <c r="F11"/>
  <c r="F12" s="1"/>
  <c r="E11"/>
  <c r="E12" s="1"/>
  <c r="G8"/>
  <c r="G9" s="1"/>
  <c r="G19" s="1"/>
  <c r="F8"/>
  <c r="F9" s="1"/>
  <c r="E8"/>
  <c r="E9" s="1"/>
  <c r="F18" l="1"/>
  <c r="E19"/>
  <c r="F19"/>
  <c r="H87" i="4"/>
  <c r="F87"/>
  <c r="H86"/>
  <c r="G86"/>
  <c r="G87" s="1"/>
  <c r="F86"/>
  <c r="E86"/>
  <c r="E87" s="1"/>
  <c r="D86"/>
  <c r="D83"/>
  <c r="D87" s="1"/>
  <c r="G80"/>
  <c r="F80"/>
  <c r="E80"/>
  <c r="D80"/>
  <c r="G78"/>
  <c r="G81" s="1"/>
  <c r="F78"/>
  <c r="F81" s="1"/>
  <c r="E78"/>
  <c r="E81" s="1"/>
  <c r="D78"/>
  <c r="D81" s="1"/>
  <c r="F74"/>
  <c r="E74"/>
  <c r="D74"/>
  <c r="G72"/>
  <c r="F72"/>
  <c r="E72"/>
  <c r="D72"/>
  <c r="G70"/>
  <c r="F70"/>
  <c r="E70"/>
  <c r="D70"/>
  <c r="F66"/>
  <c r="F75" s="1"/>
  <c r="E66"/>
  <c r="D66"/>
  <c r="D75" s="1"/>
  <c r="G63"/>
  <c r="E63"/>
  <c r="D63"/>
  <c r="G61"/>
  <c r="G75" s="1"/>
  <c r="F61"/>
  <c r="E61"/>
  <c r="E75" s="1"/>
  <c r="D61"/>
  <c r="G56"/>
  <c r="F56"/>
  <c r="E56"/>
  <c r="D56"/>
  <c r="G52"/>
  <c r="F52"/>
  <c r="E52"/>
  <c r="D52"/>
  <c r="F48"/>
  <c r="E48"/>
  <c r="D48"/>
  <c r="H45"/>
  <c r="H57" s="1"/>
  <c r="H88" s="1"/>
  <c r="G45"/>
  <c r="G57" s="1"/>
  <c r="F45"/>
  <c r="E45"/>
  <c r="D45"/>
  <c r="H41"/>
  <c r="F41"/>
  <c r="F57" s="1"/>
  <c r="E41"/>
  <c r="E57" s="1"/>
  <c r="D41"/>
  <c r="D57" s="1"/>
  <c r="F35"/>
  <c r="F34"/>
  <c r="E34"/>
  <c r="D34"/>
  <c r="G32"/>
  <c r="G35" s="1"/>
  <c r="E32"/>
  <c r="E35" s="1"/>
  <c r="D32"/>
  <c r="D35" s="1"/>
  <c r="G29"/>
  <c r="F29"/>
  <c r="F30" s="1"/>
  <c r="E29"/>
  <c r="D29"/>
  <c r="F27"/>
  <c r="E27"/>
  <c r="D27"/>
  <c r="G24"/>
  <c r="G30" s="1"/>
  <c r="E24"/>
  <c r="E30" s="1"/>
  <c r="D24"/>
  <c r="D30" s="1"/>
  <c r="G21"/>
  <c r="E21"/>
  <c r="D21"/>
  <c r="G19"/>
  <c r="F19"/>
  <c r="E19"/>
  <c r="D19"/>
  <c r="F17"/>
  <c r="E17"/>
  <c r="D17"/>
  <c r="G15"/>
  <c r="G22" s="1"/>
  <c r="F15"/>
  <c r="F22" s="1"/>
  <c r="E15"/>
  <c r="D15"/>
  <c r="D22" s="1"/>
  <c r="F11"/>
  <c r="E11"/>
  <c r="E22" s="1"/>
  <c r="D11"/>
  <c r="G8"/>
  <c r="G9" s="1"/>
  <c r="G88" s="1"/>
  <c r="F8"/>
  <c r="F9" s="1"/>
  <c r="E8"/>
  <c r="E9" s="1"/>
  <c r="E88" s="1"/>
  <c r="D8"/>
  <c r="D9" s="1"/>
  <c r="D88" l="1"/>
  <c r="F88"/>
  <c r="E32" i="3" l="1"/>
  <c r="F31"/>
  <c r="F32" s="1"/>
  <c r="E31"/>
  <c r="D31"/>
  <c r="D32" s="1"/>
  <c r="G28"/>
  <c r="G29" s="1"/>
  <c r="F28"/>
  <c r="F29" s="1"/>
  <c r="E28"/>
  <c r="E29" s="1"/>
  <c r="D28"/>
  <c r="D29" s="1"/>
  <c r="F25"/>
  <c r="F24"/>
  <c r="E24"/>
  <c r="D24"/>
  <c r="G22"/>
  <c r="G25" s="1"/>
  <c r="E22"/>
  <c r="E25" s="1"/>
  <c r="D22"/>
  <c r="D25" s="1"/>
  <c r="G19"/>
  <c r="G20" s="1"/>
  <c r="F19"/>
  <c r="F20" s="1"/>
  <c r="E19"/>
  <c r="E20" s="1"/>
  <c r="D19"/>
  <c r="D20" s="1"/>
  <c r="F17"/>
  <c r="D17"/>
  <c r="F16"/>
  <c r="E16"/>
  <c r="D16"/>
  <c r="G14"/>
  <c r="G17" s="1"/>
  <c r="F14"/>
  <c r="E14"/>
  <c r="E17" s="1"/>
  <c r="D14"/>
  <c r="G10"/>
  <c r="G11" s="1"/>
  <c r="F10"/>
  <c r="E10"/>
  <c r="E11" s="1"/>
  <c r="D10"/>
  <c r="F8"/>
  <c r="F11" s="1"/>
  <c r="F33" s="1"/>
  <c r="E8"/>
  <c r="D8"/>
  <c r="D11" s="1"/>
  <c r="D33" s="1"/>
  <c r="E9" i="1"/>
  <c r="E10" s="1"/>
  <c r="H9"/>
  <c r="H10" s="1"/>
  <c r="I9"/>
  <c r="I10" s="1"/>
  <c r="J9"/>
  <c r="J10" s="1"/>
  <c r="D9"/>
  <c r="D10" s="1"/>
  <c r="E33" i="3" l="1"/>
  <c r="G33"/>
</calcChain>
</file>

<file path=xl/sharedStrings.xml><?xml version="1.0" encoding="utf-8"?>
<sst xmlns="http://schemas.openxmlformats.org/spreadsheetml/2006/main" count="224" uniqueCount="101">
  <si>
    <t>　　用　途　別　仕　向　量　（t）</t>
  </si>
  <si>
    <t>　品種名</t>
  </si>
  <si>
    <t xml:space="preserve"> 市町村名</t>
  </si>
  <si>
    <t xml:space="preserve"> 栽培面積</t>
  </si>
  <si>
    <t>　収穫量</t>
    <rPh sb="1" eb="3">
      <t>シュウカク</t>
    </rPh>
    <phoneticPr fontId="4"/>
  </si>
  <si>
    <t>生食向け</t>
    <rPh sb="2" eb="3">
      <t>ム</t>
    </rPh>
    <phoneticPr fontId="2"/>
  </si>
  <si>
    <t>加　　　工　　　向　　　け</t>
    <rPh sb="0" eb="1">
      <t>カ</t>
    </rPh>
    <rPh sb="4" eb="5">
      <t>コウ</t>
    </rPh>
    <rPh sb="8" eb="9">
      <t>ムカイ</t>
    </rPh>
    <phoneticPr fontId="4"/>
  </si>
  <si>
    <t>（ha）</t>
    <phoneticPr fontId="2"/>
  </si>
  <si>
    <t>（t）</t>
    <phoneticPr fontId="2"/>
  </si>
  <si>
    <t>缶詰用</t>
    <rPh sb="0" eb="3">
      <t>カンヅメヨウ</t>
    </rPh>
    <phoneticPr fontId="4"/>
  </si>
  <si>
    <t>醸造用</t>
    <phoneticPr fontId="2"/>
  </si>
  <si>
    <t>果汁用</t>
    <rPh sb="0" eb="2">
      <t>カジュウ</t>
    </rPh>
    <rPh sb="2" eb="3">
      <t>ヨウ</t>
    </rPh>
    <phoneticPr fontId="4"/>
  </si>
  <si>
    <t>計</t>
    <phoneticPr fontId="2"/>
  </si>
  <si>
    <t>巨峰</t>
    <rPh sb="0" eb="2">
      <t>キョホウ</t>
    </rPh>
    <phoneticPr fontId="4"/>
  </si>
  <si>
    <t>久留米市</t>
    <rPh sb="0" eb="3">
      <t>クルメ</t>
    </rPh>
    <rPh sb="3" eb="4">
      <t>シ</t>
    </rPh>
    <phoneticPr fontId="2"/>
  </si>
  <si>
    <t>朝倉農林計</t>
    <rPh sb="0" eb="2">
      <t>アサクラ</t>
    </rPh>
    <rPh sb="2" eb="4">
      <t>ノウリン</t>
    </rPh>
    <rPh sb="4" eb="5">
      <t>ケイ</t>
    </rPh>
    <phoneticPr fontId="2"/>
  </si>
  <si>
    <t>県計</t>
    <rPh sb="0" eb="1">
      <t>ケン</t>
    </rPh>
    <rPh sb="1" eb="2">
      <t>ケイ</t>
    </rPh>
    <phoneticPr fontId="2"/>
  </si>
  <si>
    <t>４　ぶどう用途別仕向実績調査　（平成２４年産）</t>
    <rPh sb="5" eb="8">
      <t>ヨウトベツ</t>
    </rPh>
    <rPh sb="8" eb="10">
      <t>シムケ</t>
    </rPh>
    <rPh sb="10" eb="12">
      <t>ジッセキ</t>
    </rPh>
    <rPh sb="12" eb="14">
      <t>チョウサ</t>
    </rPh>
    <rPh sb="16" eb="18">
      <t>ヘイセイ</t>
    </rPh>
    <rPh sb="20" eb="22">
      <t>ネンサン</t>
    </rPh>
    <phoneticPr fontId="4"/>
  </si>
  <si>
    <t>その他</t>
    <rPh sb="2" eb="3">
      <t>タ</t>
    </rPh>
    <phoneticPr fontId="4"/>
  </si>
  <si>
    <t>５　うめ用途別仕向実績調査　（平成２４年産）</t>
    <rPh sb="4" eb="7">
      <t>ヨウトベツ</t>
    </rPh>
    <rPh sb="7" eb="9">
      <t>シムケ</t>
    </rPh>
    <rPh sb="9" eb="11">
      <t>ジッセキ</t>
    </rPh>
    <rPh sb="11" eb="13">
      <t>チョウサ</t>
    </rPh>
    <rPh sb="15" eb="17">
      <t>ヘイセイ</t>
    </rPh>
    <rPh sb="19" eb="21">
      <t>ネンサン</t>
    </rPh>
    <phoneticPr fontId="4"/>
  </si>
  <si>
    <t>１）小梅</t>
    <rPh sb="2" eb="4">
      <t>コウメ</t>
    </rPh>
    <phoneticPr fontId="2"/>
  </si>
  <si>
    <t>用　途　別　仕　向　量　（t）</t>
    <phoneticPr fontId="4"/>
  </si>
  <si>
    <t>栽培品種名</t>
    <rPh sb="0" eb="2">
      <t>サイバイ</t>
    </rPh>
    <phoneticPr fontId="4"/>
  </si>
  <si>
    <t>栽培面積</t>
    <rPh sb="0" eb="2">
      <t>サイバイ</t>
    </rPh>
    <rPh sb="2" eb="4">
      <t>メンセキ</t>
    </rPh>
    <phoneticPr fontId="2"/>
  </si>
  <si>
    <t>収穫量</t>
    <rPh sb="0" eb="2">
      <t>シュウカク</t>
    </rPh>
    <phoneticPr fontId="4"/>
  </si>
  <si>
    <t>青梅用</t>
    <rPh sb="0" eb="1">
      <t>アオ</t>
    </rPh>
    <rPh sb="1" eb="2">
      <t>ウメ</t>
    </rPh>
    <phoneticPr fontId="4"/>
  </si>
  <si>
    <t>加　　工　　向　　け</t>
    <rPh sb="0" eb="1">
      <t>カ</t>
    </rPh>
    <rPh sb="3" eb="4">
      <t>コウ</t>
    </rPh>
    <rPh sb="6" eb="7">
      <t>ムカイ</t>
    </rPh>
    <phoneticPr fontId="4"/>
  </si>
  <si>
    <t>梅干・梅漬け用</t>
    <rPh sb="0" eb="2">
      <t>ウメボシ</t>
    </rPh>
    <rPh sb="3" eb="4">
      <t>ウメ</t>
    </rPh>
    <rPh sb="4" eb="5">
      <t>ヅ</t>
    </rPh>
    <rPh sb="6" eb="7">
      <t>ヨウ</t>
    </rPh>
    <phoneticPr fontId="4"/>
  </si>
  <si>
    <t>梅酒等飲料用</t>
    <rPh sb="0" eb="2">
      <t>ウメシュ</t>
    </rPh>
    <rPh sb="2" eb="3">
      <t>トウ</t>
    </rPh>
    <rPh sb="3" eb="6">
      <t>インリョウヨウ</t>
    </rPh>
    <phoneticPr fontId="4"/>
  </si>
  <si>
    <t>甲州最小</t>
    <rPh sb="0" eb="2">
      <t>コウシュウ</t>
    </rPh>
    <rPh sb="2" eb="4">
      <t>サイショウ</t>
    </rPh>
    <phoneticPr fontId="4"/>
  </si>
  <si>
    <t>添田町</t>
    <rPh sb="0" eb="3">
      <t>ソエダマチ</t>
    </rPh>
    <phoneticPr fontId="2"/>
  </si>
  <si>
    <t>飯塚農林計</t>
    <rPh sb="0" eb="2">
      <t>イイヅカ</t>
    </rPh>
    <rPh sb="2" eb="4">
      <t>ノウリン</t>
    </rPh>
    <rPh sb="4" eb="5">
      <t>ケイ</t>
    </rPh>
    <phoneticPr fontId="2"/>
  </si>
  <si>
    <t>豊前市</t>
    <rPh sb="0" eb="3">
      <t>ブゼンシ</t>
    </rPh>
    <phoneticPr fontId="2"/>
  </si>
  <si>
    <t>行橋農林計</t>
    <rPh sb="0" eb="2">
      <t>ユクハシ</t>
    </rPh>
    <rPh sb="2" eb="4">
      <t>ノウリン</t>
    </rPh>
    <rPh sb="4" eb="5">
      <t>ケイ</t>
    </rPh>
    <phoneticPr fontId="2"/>
  </si>
  <si>
    <t>小梅</t>
    <rPh sb="0" eb="2">
      <t>コウメ</t>
    </rPh>
    <phoneticPr fontId="4"/>
  </si>
  <si>
    <t>うきは市</t>
    <rPh sb="3" eb="4">
      <t>シ</t>
    </rPh>
    <phoneticPr fontId="2"/>
  </si>
  <si>
    <t>朝倉市</t>
    <rPh sb="0" eb="3">
      <t>アサクラシ</t>
    </rPh>
    <phoneticPr fontId="2"/>
  </si>
  <si>
    <t>みやこ町</t>
    <rPh sb="3" eb="4">
      <t>マチ</t>
    </rPh>
    <phoneticPr fontId="2"/>
  </si>
  <si>
    <t>光陽</t>
    <rPh sb="0" eb="2">
      <t>コウヨウ</t>
    </rPh>
    <phoneticPr fontId="4"/>
  </si>
  <si>
    <t>八女市</t>
    <rPh sb="0" eb="2">
      <t>ヤメ</t>
    </rPh>
    <rPh sb="2" eb="3">
      <t>シ</t>
    </rPh>
    <phoneticPr fontId="2"/>
  </si>
  <si>
    <t>筑後農林計</t>
    <rPh sb="0" eb="2">
      <t>チクゴ</t>
    </rPh>
    <rPh sb="2" eb="4">
      <t>ノウリン</t>
    </rPh>
    <rPh sb="4" eb="5">
      <t>ケイ</t>
    </rPh>
    <phoneticPr fontId="2"/>
  </si>
  <si>
    <t>信濃小梅</t>
    <rPh sb="0" eb="2">
      <t>シナノ</t>
    </rPh>
    <rPh sb="2" eb="4">
      <t>コウメ</t>
    </rPh>
    <phoneticPr fontId="4"/>
  </si>
  <si>
    <t>苅田町</t>
    <rPh sb="0" eb="2">
      <t>カンダ</t>
    </rPh>
    <rPh sb="2" eb="3">
      <t>マチ</t>
    </rPh>
    <phoneticPr fontId="2"/>
  </si>
  <si>
    <t>竜峡小梅</t>
    <rPh sb="0" eb="1">
      <t>タツ</t>
    </rPh>
    <rPh sb="1" eb="2">
      <t>キョウ</t>
    </rPh>
    <rPh sb="2" eb="4">
      <t>コウメ</t>
    </rPh>
    <phoneticPr fontId="4"/>
  </si>
  <si>
    <t>古賀市</t>
    <rPh sb="0" eb="3">
      <t>コガシ</t>
    </rPh>
    <phoneticPr fontId="2"/>
  </si>
  <si>
    <t>新宮町</t>
    <rPh sb="0" eb="3">
      <t>シングウマチ</t>
    </rPh>
    <phoneticPr fontId="2"/>
  </si>
  <si>
    <t>福岡農林計</t>
    <rPh sb="0" eb="2">
      <t>フクオカ</t>
    </rPh>
    <rPh sb="2" eb="4">
      <t>ノウリン</t>
    </rPh>
    <rPh sb="4" eb="5">
      <t>ケイ</t>
    </rPh>
    <phoneticPr fontId="2"/>
  </si>
  <si>
    <t>紅陽</t>
    <rPh sb="0" eb="1">
      <t>ベニ</t>
    </rPh>
    <rPh sb="1" eb="2">
      <t>ヒ</t>
    </rPh>
    <phoneticPr fontId="4"/>
  </si>
  <si>
    <t>福岡市</t>
    <rPh sb="0" eb="3">
      <t>フクオカシ</t>
    </rPh>
    <phoneticPr fontId="2"/>
  </si>
  <si>
    <t>小梅計</t>
    <rPh sb="0" eb="2">
      <t>コウメ</t>
    </rPh>
    <phoneticPr fontId="2"/>
  </si>
  <si>
    <t>市町村名</t>
    <phoneticPr fontId="2"/>
  </si>
  <si>
    <t>(ha)</t>
    <phoneticPr fontId="2"/>
  </si>
  <si>
    <t>２）普通梅</t>
    <rPh sb="2" eb="4">
      <t>フツウ</t>
    </rPh>
    <rPh sb="4" eb="5">
      <t>ウメ</t>
    </rPh>
    <phoneticPr fontId="4"/>
  </si>
  <si>
    <t>伊那豊後</t>
    <rPh sb="0" eb="2">
      <t>イナ</t>
    </rPh>
    <rPh sb="2" eb="4">
      <t>ブンゴ</t>
    </rPh>
    <phoneticPr fontId="4"/>
  </si>
  <si>
    <t>鶯宿</t>
    <rPh sb="0" eb="1">
      <t>オウ</t>
    </rPh>
    <phoneticPr fontId="6"/>
  </si>
  <si>
    <t>飯塚市</t>
    <rPh sb="0" eb="3">
      <t>イイヅカシ</t>
    </rPh>
    <phoneticPr fontId="2"/>
  </si>
  <si>
    <t>川崎町</t>
    <rPh sb="0" eb="2">
      <t>カワサキ</t>
    </rPh>
    <rPh sb="2" eb="3">
      <t>マチ</t>
    </rPh>
    <phoneticPr fontId="2"/>
  </si>
  <si>
    <t>北九州市</t>
  </si>
  <si>
    <t>八幡農林計</t>
    <rPh sb="0" eb="2">
      <t>ヤハタ</t>
    </rPh>
    <rPh sb="2" eb="4">
      <t>ノウリン</t>
    </rPh>
    <rPh sb="4" eb="5">
      <t>ケイ</t>
    </rPh>
    <phoneticPr fontId="2"/>
  </si>
  <si>
    <t>八女市</t>
  </si>
  <si>
    <t>玉英</t>
    <rPh sb="0" eb="1">
      <t>ギョク</t>
    </rPh>
    <rPh sb="1" eb="2">
      <t>エイ</t>
    </rPh>
    <phoneticPr fontId="4"/>
  </si>
  <si>
    <t>那珂川町</t>
    <rPh sb="0" eb="4">
      <t>ナカガワマチ</t>
    </rPh>
    <phoneticPr fontId="2"/>
  </si>
  <si>
    <t>八女市</t>
    <rPh sb="0" eb="3">
      <t>ヤメシ</t>
    </rPh>
    <phoneticPr fontId="2"/>
  </si>
  <si>
    <t>古城</t>
    <rPh sb="0" eb="2">
      <t>フルシロ</t>
    </rPh>
    <phoneticPr fontId="4"/>
  </si>
  <si>
    <t>東峰村</t>
    <rPh sb="0" eb="2">
      <t>トウホウ</t>
    </rPh>
    <rPh sb="2" eb="3">
      <t>ムラ</t>
    </rPh>
    <phoneticPr fontId="2"/>
  </si>
  <si>
    <t>赤村</t>
    <rPh sb="0" eb="2">
      <t>アカムラ</t>
    </rPh>
    <phoneticPr fontId="2"/>
  </si>
  <si>
    <t>白加賀</t>
    <rPh sb="0" eb="1">
      <t>シラ</t>
    </rPh>
    <rPh sb="1" eb="3">
      <t>カガ</t>
    </rPh>
    <phoneticPr fontId="4"/>
  </si>
  <si>
    <t>太宰府市</t>
    <rPh sb="0" eb="4">
      <t>ダザイフシ</t>
    </rPh>
    <phoneticPr fontId="2"/>
  </si>
  <si>
    <t>北九州市</t>
    <rPh sb="0" eb="4">
      <t>キタキュウシュウシ</t>
    </rPh>
    <phoneticPr fontId="2"/>
  </si>
  <si>
    <t>岡垣町</t>
    <rPh sb="0" eb="3">
      <t>オカガキマチ</t>
    </rPh>
    <phoneticPr fontId="2"/>
  </si>
  <si>
    <t>香春町</t>
    <rPh sb="0" eb="3">
      <t>カワラマチ</t>
    </rPh>
    <phoneticPr fontId="2"/>
  </si>
  <si>
    <t>築上町</t>
    <rPh sb="0" eb="3">
      <t>チクジョウマチ</t>
    </rPh>
    <phoneticPr fontId="2"/>
  </si>
  <si>
    <t>南高</t>
    <rPh sb="0" eb="1">
      <t>ナン</t>
    </rPh>
    <rPh sb="1" eb="2">
      <t>コウ</t>
    </rPh>
    <phoneticPr fontId="4"/>
  </si>
  <si>
    <t>福岡市</t>
    <rPh sb="0" eb="2">
      <t>フクオカ</t>
    </rPh>
    <rPh sb="2" eb="3">
      <t>シ</t>
    </rPh>
    <phoneticPr fontId="2"/>
  </si>
  <si>
    <t>豊後</t>
    <rPh sb="0" eb="2">
      <t>ブンゴ</t>
    </rPh>
    <phoneticPr fontId="4"/>
  </si>
  <si>
    <t>宗像市</t>
    <rPh sb="0" eb="3">
      <t>ムナカタシ</t>
    </rPh>
    <phoneticPr fontId="2"/>
  </si>
  <si>
    <t>-</t>
    <phoneticPr fontId="2"/>
  </si>
  <si>
    <t>桂川町</t>
    <rPh sb="0" eb="3">
      <t>ケイセンマチ</t>
    </rPh>
    <phoneticPr fontId="2"/>
  </si>
  <si>
    <t>大任町</t>
    <rPh sb="0" eb="3">
      <t>オオトウマチ</t>
    </rPh>
    <phoneticPr fontId="2"/>
  </si>
  <si>
    <t>普通梅計</t>
    <rPh sb="0" eb="2">
      <t>フツウ</t>
    </rPh>
    <rPh sb="2" eb="3">
      <t>ウメ</t>
    </rPh>
    <rPh sb="3" eb="4">
      <t>ケイ</t>
    </rPh>
    <phoneticPr fontId="4"/>
  </si>
  <si>
    <t>６　干し柿生産出荷実績調査　（平成２４年産）</t>
    <rPh sb="2" eb="3">
      <t>ホ</t>
    </rPh>
    <rPh sb="4" eb="5">
      <t>ガキ</t>
    </rPh>
    <rPh sb="5" eb="7">
      <t>セイサン</t>
    </rPh>
    <rPh sb="7" eb="9">
      <t>シュッカ</t>
    </rPh>
    <rPh sb="9" eb="11">
      <t>ジッセキ</t>
    </rPh>
    <rPh sb="11" eb="13">
      <t>チョウサ</t>
    </rPh>
    <rPh sb="15" eb="17">
      <t>ヘイセイ</t>
    </rPh>
    <rPh sb="19" eb="21">
      <t>ネンサン</t>
    </rPh>
    <phoneticPr fontId="4"/>
  </si>
  <si>
    <t>品種名</t>
    <phoneticPr fontId="4"/>
  </si>
  <si>
    <t>品　　名</t>
    <phoneticPr fontId="4"/>
  </si>
  <si>
    <t>市町村名</t>
    <phoneticPr fontId="4"/>
  </si>
  <si>
    <t>干し柿用仕向量（t）</t>
    <rPh sb="3" eb="4">
      <t>ヨウ</t>
    </rPh>
    <phoneticPr fontId="4"/>
  </si>
  <si>
    <t>干し柿出荷量（t）</t>
  </si>
  <si>
    <t>　乾 燥 方 法（％）</t>
  </si>
  <si>
    <t>干し柿生産量（t）</t>
  </si>
  <si>
    <t xml:space="preserve"> 自　　然</t>
  </si>
  <si>
    <t xml:space="preserve"> 人　　工</t>
  </si>
  <si>
    <t>西条</t>
    <rPh sb="0" eb="2">
      <t>サイジョウ</t>
    </rPh>
    <phoneticPr fontId="4"/>
  </si>
  <si>
    <t>串柿</t>
    <rPh sb="0" eb="1">
      <t>クシ</t>
    </rPh>
    <rPh sb="1" eb="2">
      <t>カキ</t>
    </rPh>
    <phoneticPr fontId="4"/>
  </si>
  <si>
    <t>八女市</t>
    <rPh sb="0" eb="3">
      <t>ヤメシ</t>
    </rPh>
    <phoneticPr fontId="4"/>
  </si>
  <si>
    <t>つるし柿</t>
    <rPh sb="3" eb="4">
      <t>カキ</t>
    </rPh>
    <phoneticPr fontId="4"/>
  </si>
  <si>
    <t>-</t>
    <phoneticPr fontId="2"/>
  </si>
  <si>
    <t>葉隠</t>
    <rPh sb="0" eb="2">
      <t>ハガク</t>
    </rPh>
    <phoneticPr fontId="4"/>
  </si>
  <si>
    <t>川崎町</t>
    <rPh sb="0" eb="3">
      <t>カワサキマチ</t>
    </rPh>
    <phoneticPr fontId="4"/>
  </si>
  <si>
    <t>川底</t>
    <rPh sb="0" eb="2">
      <t>カワゾコ</t>
    </rPh>
    <phoneticPr fontId="4"/>
  </si>
  <si>
    <t>香春町</t>
    <rPh sb="0" eb="3">
      <t>カワラマチ</t>
    </rPh>
    <phoneticPr fontId="4"/>
  </si>
  <si>
    <t>豊前市</t>
    <rPh sb="0" eb="3">
      <t>ブゼンシ</t>
    </rPh>
    <phoneticPr fontId="4"/>
  </si>
  <si>
    <t>上毛町</t>
    <rPh sb="0" eb="1">
      <t>ウエ</t>
    </rPh>
    <rPh sb="1" eb="2">
      <t>ケ</t>
    </rPh>
    <rPh sb="2" eb="3">
      <t>マチ</t>
    </rPh>
    <phoneticPr fontId="4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</si>
</sst>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#,##0.0_);[Red]\(#,##0.0\)"/>
    <numFmt numFmtId="178" formatCode="#,##0.0"/>
  </numFmts>
  <fonts count="8"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1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 applyProtection="1">
      <alignment horizontal="left" vertical="center"/>
    </xf>
    <xf numFmtId="176" fontId="1" fillId="0" borderId="5" xfId="0" applyNumberFormat="1" applyFont="1" applyBorder="1" applyAlignment="1">
      <alignment vertical="center"/>
    </xf>
    <xf numFmtId="176" fontId="1" fillId="0" borderId="3" xfId="0" applyNumberFormat="1" applyFont="1" applyBorder="1" applyAlignment="1" applyProtection="1">
      <alignment horizontal="left" vertical="center"/>
    </xf>
    <xf numFmtId="176" fontId="1" fillId="0" borderId="3" xfId="0" applyNumberFormat="1" applyFont="1" applyBorder="1" applyAlignment="1" applyProtection="1">
      <alignment horizontal="center" vertical="center"/>
    </xf>
    <xf numFmtId="176" fontId="1" fillId="0" borderId="9" xfId="0" applyNumberFormat="1" applyFont="1" applyBorder="1" applyAlignment="1" applyProtection="1">
      <alignment horizontal="center" vertical="center"/>
    </xf>
    <xf numFmtId="176" fontId="1" fillId="0" borderId="9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177" fontId="1" fillId="0" borderId="25" xfId="0" applyNumberFormat="1" applyFont="1" applyBorder="1" applyAlignment="1" applyProtection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 applyProtection="1">
      <alignment horizontal="right" vertical="center"/>
    </xf>
    <xf numFmtId="178" fontId="1" fillId="0" borderId="16" xfId="0" applyNumberFormat="1" applyFont="1" applyBorder="1" applyAlignment="1" applyProtection="1">
      <alignment horizontal="right" vertical="center"/>
    </xf>
    <xf numFmtId="178" fontId="1" fillId="0" borderId="12" xfId="0" applyNumberFormat="1" applyFont="1" applyBorder="1" applyAlignment="1" applyProtection="1">
      <alignment horizontal="right" vertical="center"/>
    </xf>
    <xf numFmtId="178" fontId="1" fillId="0" borderId="18" xfId="0" applyNumberFormat="1" applyFont="1" applyBorder="1" applyAlignment="1" applyProtection="1">
      <alignment horizontal="right" vertical="center"/>
    </xf>
    <xf numFmtId="178" fontId="1" fillId="0" borderId="20" xfId="0" applyNumberFormat="1" applyFont="1" applyBorder="1" applyAlignment="1" applyProtection="1">
      <alignment horizontal="right" vertical="center"/>
    </xf>
    <xf numFmtId="178" fontId="1" fillId="0" borderId="21" xfId="0" applyNumberFormat="1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center" vertical="center" shrinkToFit="1"/>
    </xf>
    <xf numFmtId="176" fontId="1" fillId="0" borderId="6" xfId="0" applyNumberFormat="1" applyFont="1" applyBorder="1" applyAlignment="1" applyProtection="1">
      <alignment horizontal="center" vertical="center"/>
    </xf>
    <xf numFmtId="176" fontId="1" fillId="0" borderId="7" xfId="0" applyNumberFormat="1" applyFont="1" applyBorder="1" applyAlignment="1" applyProtection="1">
      <alignment horizontal="center" vertical="center"/>
    </xf>
    <xf numFmtId="176" fontId="1" fillId="0" borderId="8" xfId="0" applyNumberFormat="1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vertical="center" shrinkToFit="1"/>
    </xf>
    <xf numFmtId="176" fontId="1" fillId="0" borderId="30" xfId="0" applyNumberFormat="1" applyFont="1" applyBorder="1" applyAlignment="1">
      <alignment vertical="center" shrinkToFit="1"/>
    </xf>
    <xf numFmtId="176" fontId="1" fillId="0" borderId="31" xfId="0" applyNumberFormat="1" applyFont="1" applyBorder="1" applyAlignment="1" applyProtection="1">
      <alignment horizontal="centerContinuous" vertical="center" shrinkToFit="1"/>
    </xf>
    <xf numFmtId="176" fontId="1" fillId="0" borderId="32" xfId="0" applyNumberFormat="1" applyFont="1" applyBorder="1" applyAlignment="1">
      <alignment horizontal="centerContinuous" vertical="center" shrinkToFit="1"/>
    </xf>
    <xf numFmtId="0" fontId="1" fillId="0" borderId="10" xfId="0" applyFont="1" applyBorder="1" applyAlignment="1" applyProtection="1">
      <alignment horizontal="left" vertical="center" shrinkToFit="1"/>
    </xf>
    <xf numFmtId="0" fontId="1" fillId="0" borderId="33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176" fontId="1" fillId="0" borderId="3" xfId="0" applyNumberFormat="1" applyFont="1" applyBorder="1" applyAlignment="1" applyProtection="1">
      <alignment horizontal="center" vertical="center" shrinkToFit="1"/>
    </xf>
    <xf numFmtId="176" fontId="1" fillId="0" borderId="6" xfId="0" applyNumberFormat="1" applyFont="1" applyBorder="1" applyAlignment="1" applyProtection="1">
      <alignment horizontal="center" vertical="center" shrinkToFit="1"/>
    </xf>
    <xf numFmtId="176" fontId="1" fillId="0" borderId="8" xfId="0" applyNumberFormat="1" applyFont="1" applyBorder="1" applyAlignment="1" applyProtection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34" xfId="0" applyNumberFormat="1" applyFont="1" applyBorder="1" applyAlignment="1" applyProtection="1">
      <alignment horizontal="center" vertical="center" shrinkToFit="1"/>
    </xf>
    <xf numFmtId="0" fontId="1" fillId="0" borderId="36" xfId="0" applyFont="1" applyBorder="1" applyAlignment="1" applyProtection="1">
      <alignment horizontal="center" vertical="center"/>
    </xf>
    <xf numFmtId="178" fontId="1" fillId="0" borderId="37" xfId="0" applyNumberFormat="1" applyFont="1" applyBorder="1" applyAlignment="1" applyProtection="1">
      <alignment horizontal="right" vertical="center"/>
    </xf>
    <xf numFmtId="178" fontId="1" fillId="0" borderId="37" xfId="1" applyNumberFormat="1" applyFont="1" applyBorder="1" applyAlignment="1" applyProtection="1">
      <alignment horizontal="right" vertical="center"/>
    </xf>
    <xf numFmtId="177" fontId="1" fillId="0" borderId="38" xfId="0" applyNumberFormat="1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center" vertical="center"/>
    </xf>
    <xf numFmtId="177" fontId="1" fillId="0" borderId="18" xfId="0" applyNumberFormat="1" applyFont="1" applyBorder="1" applyAlignment="1" applyProtection="1">
      <alignment horizontal="right" vertical="center"/>
    </xf>
    <xf numFmtId="178" fontId="1" fillId="0" borderId="12" xfId="1" applyNumberFormat="1" applyFont="1" applyBorder="1" applyAlignment="1" applyProtection="1">
      <alignment horizontal="right" vertical="center"/>
    </xf>
    <xf numFmtId="0" fontId="1" fillId="0" borderId="1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 applyProtection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178" fontId="1" fillId="0" borderId="37" xfId="1" applyNumberFormat="1" applyFont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7" fontId="1" fillId="0" borderId="3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178" fontId="1" fillId="0" borderId="12" xfId="1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8" fontId="1" fillId="0" borderId="12" xfId="0" applyNumberFormat="1" applyFont="1" applyFill="1" applyBorder="1" applyAlignment="1" applyProtection="1">
      <alignment horizontal="right" vertical="center"/>
    </xf>
    <xf numFmtId="178" fontId="1" fillId="0" borderId="12" xfId="1" applyNumberFormat="1" applyFont="1" applyFill="1" applyBorder="1" applyAlignment="1" applyProtection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12" xfId="0" applyNumberFormat="1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178" fontId="1" fillId="0" borderId="42" xfId="0" applyNumberFormat="1" applyFont="1" applyBorder="1" applyAlignment="1" applyProtection="1">
      <alignment horizontal="right" vertical="center"/>
    </xf>
    <xf numFmtId="178" fontId="1" fillId="0" borderId="30" xfId="0" applyNumberFormat="1" applyFont="1" applyBorder="1" applyAlignment="1" applyProtection="1">
      <alignment horizontal="right" vertical="center"/>
    </xf>
    <xf numFmtId="178" fontId="1" fillId="0" borderId="6" xfId="0" applyNumberFormat="1" applyFont="1" applyBorder="1" applyAlignment="1" applyProtection="1">
      <alignment horizontal="right" vertical="center"/>
    </xf>
    <xf numFmtId="178" fontId="1" fillId="0" borderId="40" xfId="1" applyNumberFormat="1" applyFont="1" applyBorder="1" applyAlignment="1" applyProtection="1">
      <alignment horizontal="right" vertical="center"/>
    </xf>
    <xf numFmtId="178" fontId="1" fillId="0" borderId="43" xfId="0" applyNumberFormat="1" applyFont="1" applyBorder="1" applyAlignment="1" applyProtection="1">
      <alignment horizontal="right" vertical="center"/>
    </xf>
    <xf numFmtId="178" fontId="1" fillId="0" borderId="20" xfId="1" applyNumberFormat="1" applyFont="1" applyBorder="1" applyAlignment="1" applyProtection="1">
      <alignment horizontal="right" vertical="center"/>
    </xf>
    <xf numFmtId="0" fontId="1" fillId="0" borderId="44" xfId="0" applyFont="1" applyBorder="1" applyAlignment="1" applyProtection="1">
      <alignment horizontal="center" vertical="center" shrinkToFit="1"/>
    </xf>
    <xf numFmtId="178" fontId="1" fillId="0" borderId="45" xfId="0" applyNumberFormat="1" applyFont="1" applyBorder="1" applyAlignment="1" applyProtection="1">
      <alignment horizontal="right" vertical="center"/>
    </xf>
    <xf numFmtId="178" fontId="1" fillId="0" borderId="45" xfId="1" applyNumberFormat="1" applyFont="1" applyBorder="1" applyAlignment="1">
      <alignment horizontal="right" vertical="center"/>
    </xf>
    <xf numFmtId="177" fontId="1" fillId="0" borderId="46" xfId="1" applyNumberFormat="1" applyFont="1" applyBorder="1" applyAlignment="1">
      <alignment horizontal="right" vertical="center"/>
    </xf>
    <xf numFmtId="177" fontId="1" fillId="0" borderId="18" xfId="1" applyNumberFormat="1" applyFont="1" applyBorder="1" applyAlignment="1">
      <alignment horizontal="right" vertical="center"/>
    </xf>
    <xf numFmtId="0" fontId="1" fillId="0" borderId="19" xfId="0" applyFont="1" applyBorder="1" applyAlignment="1" applyProtection="1">
      <alignment horizontal="center" vertical="center" shrinkToFit="1"/>
    </xf>
    <xf numFmtId="177" fontId="1" fillId="0" borderId="21" xfId="1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177" fontId="1" fillId="0" borderId="38" xfId="1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178" fontId="1" fillId="0" borderId="43" xfId="1" applyNumberFormat="1" applyFont="1" applyBorder="1" applyAlignment="1">
      <alignment horizontal="right" vertical="center"/>
    </xf>
    <xf numFmtId="177" fontId="1" fillId="0" borderId="48" xfId="1" applyNumberFormat="1" applyFont="1" applyBorder="1" applyAlignment="1">
      <alignment horizontal="righ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178" fontId="1" fillId="0" borderId="50" xfId="0" applyNumberFormat="1" applyFont="1" applyBorder="1" applyAlignment="1" applyProtection="1">
      <alignment horizontal="right" vertical="center"/>
    </xf>
    <xf numFmtId="0" fontId="1" fillId="0" borderId="30" xfId="0" applyFont="1" applyBorder="1" applyAlignment="1">
      <alignment vertical="center" shrinkToFit="1"/>
    </xf>
    <xf numFmtId="176" fontId="1" fillId="0" borderId="28" xfId="0" applyNumberFormat="1" applyFont="1" applyBorder="1" applyAlignment="1" applyProtection="1">
      <alignment horizontal="centerContinuous" vertical="center" shrinkToFit="1"/>
    </xf>
    <xf numFmtId="176" fontId="1" fillId="0" borderId="30" xfId="0" applyNumberFormat="1" applyFont="1" applyBorder="1" applyAlignment="1" applyProtection="1">
      <alignment horizontal="centerContinuous" vertical="center" shrinkToFit="1"/>
    </xf>
    <xf numFmtId="176" fontId="1" fillId="0" borderId="16" xfId="0" applyNumberFormat="1" applyFont="1" applyBorder="1" applyAlignment="1">
      <alignment horizontal="centerContinuous" vertical="center" shrinkToFit="1"/>
    </xf>
    <xf numFmtId="0" fontId="1" fillId="0" borderId="51" xfId="0" applyFont="1" applyBorder="1" applyAlignment="1" applyProtection="1">
      <alignment horizontal="center" vertical="center" shrinkToFit="1"/>
    </xf>
    <xf numFmtId="176" fontId="1" fillId="0" borderId="51" xfId="0" applyNumberFormat="1" applyFont="1" applyBorder="1" applyAlignment="1" applyProtection="1">
      <alignment horizontal="center" vertical="center" shrinkToFit="1"/>
    </xf>
    <xf numFmtId="176" fontId="1" fillId="0" borderId="41" xfId="0" applyNumberFormat="1" applyFont="1" applyBorder="1" applyAlignment="1" applyProtection="1">
      <alignment horizontal="center" vertical="center" shrinkToFit="1"/>
    </xf>
    <xf numFmtId="176" fontId="1" fillId="0" borderId="52" xfId="0" applyNumberFormat="1" applyFont="1" applyBorder="1" applyAlignment="1" applyProtection="1">
      <alignment horizontal="center" vertical="center" shrinkToFit="1"/>
    </xf>
    <xf numFmtId="176" fontId="1" fillId="0" borderId="53" xfId="0" applyNumberFormat="1" applyFont="1" applyBorder="1" applyAlignment="1" applyProtection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43" xfId="0" applyFont="1" applyBorder="1" applyAlignment="1">
      <alignment horizontal="center" vertical="center" shrinkToFit="1"/>
    </xf>
    <xf numFmtId="176" fontId="1" fillId="0" borderId="43" xfId="0" applyNumberFormat="1" applyFont="1" applyBorder="1" applyAlignment="1" applyProtection="1">
      <alignment horizontal="center" vertical="center" shrinkToFit="1"/>
    </xf>
    <xf numFmtId="176" fontId="1" fillId="0" borderId="54" xfId="0" applyNumberFormat="1" applyFont="1" applyBorder="1" applyAlignment="1">
      <alignment vertical="center" shrinkToFit="1"/>
    </xf>
    <xf numFmtId="176" fontId="1" fillId="0" borderId="20" xfId="0" applyNumberFormat="1" applyFont="1" applyBorder="1" applyAlignment="1" applyProtection="1">
      <alignment horizontal="center" vertical="center" shrinkToFit="1"/>
    </xf>
    <xf numFmtId="176" fontId="1" fillId="0" borderId="21" xfId="0" applyNumberFormat="1" applyFont="1" applyBorder="1" applyAlignment="1" applyProtection="1">
      <alignment horizontal="center" vertical="center" shrinkToFit="1"/>
    </xf>
    <xf numFmtId="0" fontId="1" fillId="0" borderId="39" xfId="0" applyFont="1" applyBorder="1" applyAlignment="1">
      <alignment horizontal="center" vertical="center"/>
    </xf>
    <xf numFmtId="178" fontId="1" fillId="0" borderId="38" xfId="0" applyNumberFormat="1" applyFont="1" applyBorder="1" applyAlignment="1" applyProtection="1">
      <alignment horizontal="right" vertical="center"/>
    </xf>
    <xf numFmtId="0" fontId="1" fillId="0" borderId="4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right" vertical="center"/>
    </xf>
    <xf numFmtId="178" fontId="1" fillId="0" borderId="21" xfId="0" applyNumberFormat="1" applyFont="1" applyBorder="1" applyAlignment="1">
      <alignment horizontal="right" vertical="center"/>
    </xf>
    <xf numFmtId="0" fontId="1" fillId="0" borderId="35" xfId="0" applyFont="1" applyBorder="1" applyAlignment="1" applyProtection="1">
      <alignment horizontal="center" vertical="center" shrinkToFit="1"/>
    </xf>
    <xf numFmtId="178" fontId="1" fillId="0" borderId="38" xfId="1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shrinkToFit="1"/>
    </xf>
    <xf numFmtId="178" fontId="1" fillId="0" borderId="18" xfId="1" applyNumberFormat="1" applyFont="1" applyBorder="1" applyAlignment="1">
      <alignment horizontal="right" vertical="center"/>
    </xf>
    <xf numFmtId="0" fontId="1" fillId="0" borderId="44" xfId="0" applyFont="1" applyBorder="1" applyAlignment="1" applyProtection="1">
      <alignment horizontal="center" vertical="center"/>
    </xf>
    <xf numFmtId="178" fontId="1" fillId="0" borderId="45" xfId="0" applyNumberFormat="1" applyFont="1" applyBorder="1" applyAlignment="1">
      <alignment horizontal="right" vertical="center"/>
    </xf>
    <xf numFmtId="178" fontId="1" fillId="0" borderId="46" xfId="0" applyNumberFormat="1" applyFont="1" applyBorder="1" applyAlignment="1">
      <alignment horizontal="right" vertical="center"/>
    </xf>
    <xf numFmtId="0" fontId="1" fillId="0" borderId="22" xfId="0" applyFont="1" applyBorder="1" applyAlignment="1" applyProtection="1">
      <alignment horizontal="center" vertical="center" shrinkToFit="1"/>
    </xf>
    <xf numFmtId="178" fontId="1" fillId="0" borderId="21" xfId="1" applyNumberFormat="1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right" vertical="center"/>
    </xf>
    <xf numFmtId="0" fontId="1" fillId="0" borderId="56" xfId="0" applyFont="1" applyBorder="1" applyAlignment="1" applyProtection="1">
      <alignment horizontal="center" vertical="center"/>
    </xf>
    <xf numFmtId="178" fontId="1" fillId="0" borderId="46" xfId="1" applyNumberFormat="1" applyFont="1" applyBorder="1" applyAlignment="1">
      <alignment horizontal="right" vertical="center"/>
    </xf>
    <xf numFmtId="0" fontId="1" fillId="0" borderId="55" xfId="0" applyFont="1" applyBorder="1" applyAlignment="1" applyProtection="1">
      <alignment horizontal="center" vertical="center"/>
    </xf>
    <xf numFmtId="178" fontId="1" fillId="0" borderId="38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178" fontId="1" fillId="0" borderId="42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horizontal="right" vertical="center"/>
    </xf>
    <xf numFmtId="178" fontId="1" fillId="0" borderId="18" xfId="0" applyNumberFormat="1" applyFont="1" applyFill="1" applyBorder="1" applyAlignment="1">
      <alignment horizontal="righ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 shrinkToFit="1"/>
    </xf>
    <xf numFmtId="0" fontId="1" fillId="0" borderId="40" xfId="0" applyFont="1" applyBorder="1" applyAlignment="1" applyProtection="1">
      <alignment horizontal="center" vertical="center" shrinkToFit="1"/>
    </xf>
    <xf numFmtId="0" fontId="1" fillId="0" borderId="55" xfId="0" applyFont="1" applyBorder="1" applyAlignment="1" applyProtection="1">
      <alignment horizontal="center" vertical="center" shrinkToFit="1"/>
    </xf>
    <xf numFmtId="177" fontId="1" fillId="0" borderId="49" xfId="0" applyNumberFormat="1" applyFont="1" applyBorder="1" applyAlignment="1">
      <alignment horizontal="center" vertical="center"/>
    </xf>
    <xf numFmtId="178" fontId="1" fillId="0" borderId="50" xfId="0" applyNumberFormat="1" applyFont="1" applyBorder="1" applyAlignment="1">
      <alignment horizontal="right" vertical="center"/>
    </xf>
    <xf numFmtId="178" fontId="1" fillId="0" borderId="25" xfId="0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quotePrefix="1" applyFont="1" applyAlignment="1" applyProtection="1">
      <alignment horizontal="left" vertical="center"/>
    </xf>
    <xf numFmtId="9" fontId="1" fillId="0" borderId="0" xfId="0" applyNumberFormat="1" applyFont="1" applyAlignment="1">
      <alignment vertical="center"/>
    </xf>
    <xf numFmtId="9" fontId="1" fillId="0" borderId="0" xfId="0" applyNumberFormat="1" applyFont="1" applyBorder="1" applyAlignment="1">
      <alignment vertical="center"/>
    </xf>
    <xf numFmtId="0" fontId="1" fillId="0" borderId="13" xfId="0" applyFont="1" applyBorder="1" applyAlignment="1" applyProtection="1">
      <alignment horizontal="center" vertical="center" shrinkToFit="1"/>
    </xf>
    <xf numFmtId="0" fontId="1" fillId="0" borderId="37" xfId="0" applyFont="1" applyBorder="1" applyAlignment="1" applyProtection="1">
      <alignment horizontal="center" vertical="center" shrinkToFit="1"/>
    </xf>
    <xf numFmtId="0" fontId="1" fillId="0" borderId="29" xfId="0" applyFont="1" applyBorder="1" applyAlignment="1" applyProtection="1">
      <alignment horizontal="center" vertical="center" shrinkToFit="1"/>
    </xf>
    <xf numFmtId="0" fontId="1" fillId="0" borderId="28" xfId="0" applyFont="1" applyBorder="1" applyAlignment="1" applyProtection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</xf>
    <xf numFmtId="9" fontId="1" fillId="0" borderId="29" xfId="0" applyNumberFormat="1" applyFont="1" applyBorder="1" applyAlignment="1" applyProtection="1">
      <alignment horizontal="center" vertical="center" shrinkToFit="1"/>
    </xf>
    <xf numFmtId="9" fontId="1" fillId="0" borderId="61" xfId="0" applyNumberFormat="1" applyFont="1" applyBorder="1" applyAlignment="1" applyProtection="1">
      <alignment horizontal="center" vertical="center" shrinkToFit="1"/>
    </xf>
    <xf numFmtId="0" fontId="1" fillId="0" borderId="55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0" xfId="0" applyFont="1" applyBorder="1" applyAlignment="1" applyProtection="1">
      <alignment horizontal="center" vertical="center" shrinkToFit="1"/>
    </xf>
    <xf numFmtId="0" fontId="1" fillId="0" borderId="43" xfId="0" applyFont="1" applyBorder="1" applyAlignment="1">
      <alignment vertical="center" shrinkToFit="1"/>
    </xf>
    <xf numFmtId="9" fontId="1" fillId="0" borderId="1" xfId="0" applyNumberFormat="1" applyFont="1" applyBorder="1" applyAlignment="1" applyProtection="1">
      <alignment horizontal="left" vertical="center" shrinkToFit="1"/>
    </xf>
    <xf numFmtId="9" fontId="1" fillId="0" borderId="62" xfId="0" applyNumberFormat="1" applyFont="1" applyBorder="1" applyAlignment="1" applyProtection="1">
      <alignment horizontal="left" vertical="center" shrinkToFit="1"/>
    </xf>
    <xf numFmtId="0" fontId="1" fillId="0" borderId="45" xfId="0" applyFont="1" applyBorder="1" applyAlignment="1" applyProtection="1">
      <alignment horizontal="center" vertical="center" shrinkToFit="1"/>
    </xf>
    <xf numFmtId="178" fontId="1" fillId="0" borderId="56" xfId="0" applyNumberFormat="1" applyFont="1" applyBorder="1" applyAlignment="1" applyProtection="1">
      <alignment horizontal="right" vertical="center"/>
    </xf>
    <xf numFmtId="3" fontId="1" fillId="0" borderId="45" xfId="0" applyNumberFormat="1" applyFont="1" applyBorder="1" applyAlignment="1" applyProtection="1">
      <alignment horizontal="right" vertical="center"/>
    </xf>
    <xf numFmtId="3" fontId="1" fillId="0" borderId="46" xfId="0" applyNumberFormat="1" applyFont="1" applyBorder="1" applyAlignment="1">
      <alignment horizontal="right" vertical="center"/>
    </xf>
    <xf numFmtId="0" fontId="1" fillId="0" borderId="42" xfId="0" applyFont="1" applyBorder="1" applyAlignment="1" applyProtection="1">
      <alignment horizontal="center" vertical="center" shrinkToFit="1"/>
    </xf>
    <xf numFmtId="178" fontId="1" fillId="0" borderId="41" xfId="0" applyNumberFormat="1" applyFont="1" applyBorder="1" applyAlignment="1" applyProtection="1">
      <alignment horizontal="right" vertical="center"/>
    </xf>
    <xf numFmtId="3" fontId="1" fillId="0" borderId="42" xfId="0" applyNumberFormat="1" applyFont="1" applyBorder="1" applyAlignment="1" applyProtection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178" fontId="1" fillId="0" borderId="49" xfId="0" applyNumberFormat="1" applyFont="1" applyBorder="1" applyAlignment="1" applyProtection="1">
      <alignment horizontal="right" vertical="center"/>
    </xf>
    <xf numFmtId="3" fontId="1" fillId="0" borderId="50" xfId="0" applyNumberFormat="1" applyFont="1" applyBorder="1" applyAlignment="1" applyProtection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58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59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60" xfId="0" applyFont="1" applyBorder="1" applyAlignment="1" applyProtection="1">
      <alignment horizontal="center" vertical="center"/>
    </xf>
    <xf numFmtId="0" fontId="1" fillId="0" borderId="63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78" fontId="1" fillId="0" borderId="40" xfId="0" applyNumberFormat="1" applyFont="1" applyBorder="1" applyAlignment="1" applyProtection="1">
      <alignment horizontal="right" vertical="center"/>
    </xf>
    <xf numFmtId="3" fontId="1" fillId="0" borderId="12" xfId="0" applyNumberFormat="1" applyFont="1" applyBorder="1" applyAlignment="1" applyProtection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178" fontId="1" fillId="0" borderId="43" xfId="0" applyNumberFormat="1" applyFont="1" applyBorder="1" applyAlignment="1" applyProtection="1">
      <alignment vertical="center"/>
    </xf>
    <xf numFmtId="3" fontId="1" fillId="0" borderId="43" xfId="0" applyNumberFormat="1" applyFont="1" applyBorder="1" applyAlignment="1" applyProtection="1">
      <alignment horizontal="right" vertical="center"/>
    </xf>
    <xf numFmtId="3" fontId="1" fillId="0" borderId="48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vertical="center"/>
    </xf>
    <xf numFmtId="9" fontId="7" fillId="0" borderId="0" xfId="0" applyNumberFormat="1" applyFont="1" applyAlignment="1" applyProtection="1">
      <alignment vertical="center"/>
    </xf>
    <xf numFmtId="9" fontId="7" fillId="0" borderId="0" xfId="0" applyNumberFormat="1" applyFont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showGridLines="0" view="pageBreakPreview" zoomScale="75" zoomScaleNormal="50" workbookViewId="0">
      <selection activeCell="C15" sqref="C15"/>
    </sheetView>
  </sheetViews>
  <sheetFormatPr defaultColWidth="10.59765625" defaultRowHeight="30" customHeight="1"/>
  <cols>
    <col min="1" max="1" width="1.69921875" style="2" customWidth="1"/>
    <col min="2" max="3" width="14.69921875" style="2" customWidth="1"/>
    <col min="4" max="10" width="14.69921875" style="3" customWidth="1"/>
    <col min="11" max="11" width="1.69921875" style="2" customWidth="1"/>
    <col min="12" max="16384" width="10.59765625" style="2"/>
  </cols>
  <sheetData>
    <row r="1" spans="1:11" ht="30" customHeight="1">
      <c r="B1" s="1"/>
      <c r="J1" s="4"/>
    </row>
    <row r="2" spans="1:11" ht="30" customHeight="1">
      <c r="B2" s="1"/>
      <c r="J2" s="4"/>
    </row>
    <row r="3" spans="1:11" ht="30" customHeight="1">
      <c r="B3" s="1" t="s">
        <v>17</v>
      </c>
    </row>
    <row r="4" spans="1:11" ht="30" customHeight="1" thickBot="1">
      <c r="B4" s="5"/>
      <c r="C4" s="5"/>
      <c r="D4" s="6"/>
      <c r="E4" s="6"/>
      <c r="F4" s="6"/>
      <c r="G4" s="6"/>
      <c r="H4" s="6"/>
      <c r="I4" s="6"/>
      <c r="J4" s="6"/>
    </row>
    <row r="5" spans="1:11" ht="30" customHeight="1">
      <c r="B5" s="20"/>
      <c r="C5" s="16"/>
      <c r="D5" s="8"/>
      <c r="E5" s="8"/>
      <c r="F5" s="9"/>
      <c r="G5" s="10" t="s">
        <v>0</v>
      </c>
      <c r="H5" s="11"/>
      <c r="I5" s="11"/>
      <c r="J5" s="11"/>
      <c r="K5" s="7"/>
    </row>
    <row r="6" spans="1:11" ht="30" customHeight="1">
      <c r="B6" s="21" t="s">
        <v>1</v>
      </c>
      <c r="C6" s="19" t="s">
        <v>2</v>
      </c>
      <c r="D6" s="12" t="s">
        <v>3</v>
      </c>
      <c r="E6" s="12" t="s">
        <v>4</v>
      </c>
      <c r="F6" s="13" t="s">
        <v>5</v>
      </c>
      <c r="G6" s="34" t="s">
        <v>6</v>
      </c>
      <c r="H6" s="35"/>
      <c r="I6" s="35"/>
      <c r="J6" s="36"/>
      <c r="K6" s="7"/>
    </row>
    <row r="7" spans="1:11" ht="30" customHeight="1" thickBot="1">
      <c r="B7" s="22"/>
      <c r="C7" s="5"/>
      <c r="D7" s="14" t="s">
        <v>7</v>
      </c>
      <c r="E7" s="14" t="s">
        <v>8</v>
      </c>
      <c r="F7" s="15"/>
      <c r="G7" s="14" t="s">
        <v>9</v>
      </c>
      <c r="H7" s="14" t="s">
        <v>10</v>
      </c>
      <c r="I7" s="14" t="s">
        <v>11</v>
      </c>
      <c r="J7" s="14" t="s">
        <v>12</v>
      </c>
      <c r="K7" s="7"/>
    </row>
    <row r="8" spans="1:11" ht="30" customHeight="1">
      <c r="A8" s="17"/>
      <c r="B8" s="37" t="s">
        <v>13</v>
      </c>
      <c r="C8" s="18" t="s">
        <v>14</v>
      </c>
      <c r="D8" s="27">
        <v>1</v>
      </c>
      <c r="E8" s="27">
        <v>13.1</v>
      </c>
      <c r="F8" s="27">
        <v>1.7</v>
      </c>
      <c r="G8" s="27"/>
      <c r="H8" s="27">
        <v>8.4</v>
      </c>
      <c r="I8" s="27">
        <v>3</v>
      </c>
      <c r="J8" s="28">
        <v>11.4</v>
      </c>
      <c r="K8" s="16"/>
    </row>
    <row r="9" spans="1:11" ht="30" customHeight="1">
      <c r="A9" s="17"/>
      <c r="B9" s="38"/>
      <c r="C9" s="33" t="s">
        <v>15</v>
      </c>
      <c r="D9" s="29">
        <f>D8</f>
        <v>1</v>
      </c>
      <c r="E9" s="29">
        <f t="shared" ref="E9:J10" si="0">E8</f>
        <v>13.1</v>
      </c>
      <c r="F9" s="29">
        <v>1.7</v>
      </c>
      <c r="G9" s="29"/>
      <c r="H9" s="29">
        <f t="shared" si="0"/>
        <v>8.4</v>
      </c>
      <c r="I9" s="29">
        <f t="shared" si="0"/>
        <v>3</v>
      </c>
      <c r="J9" s="30">
        <f t="shared" si="0"/>
        <v>11.4</v>
      </c>
      <c r="K9" s="16"/>
    </row>
    <row r="10" spans="1:11" ht="30" customHeight="1" thickBot="1">
      <c r="A10" s="17"/>
      <c r="B10" s="39"/>
      <c r="C10" s="23" t="s">
        <v>16</v>
      </c>
      <c r="D10" s="31">
        <f>D9</f>
        <v>1</v>
      </c>
      <c r="E10" s="31">
        <f t="shared" si="0"/>
        <v>13.1</v>
      </c>
      <c r="F10" s="31">
        <v>1.7</v>
      </c>
      <c r="G10" s="31"/>
      <c r="H10" s="31">
        <f t="shared" si="0"/>
        <v>8.4</v>
      </c>
      <c r="I10" s="31">
        <f t="shared" si="0"/>
        <v>3</v>
      </c>
      <c r="J10" s="32">
        <f t="shared" si="0"/>
        <v>11.4</v>
      </c>
      <c r="K10" s="16"/>
    </row>
  </sheetData>
  <mergeCells count="2">
    <mergeCell ref="G6:J6"/>
    <mergeCell ref="B8:B10"/>
  </mergeCells>
  <phoneticPr fontId="2"/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8"/>
  <sheetViews>
    <sheetView view="pageBreakPreview" zoomScale="60" zoomScaleNormal="100" workbookViewId="0">
      <selection activeCell="F2" sqref="F2"/>
    </sheetView>
  </sheetViews>
  <sheetFormatPr defaultColWidth="10.59765625" defaultRowHeight="25.5"/>
  <cols>
    <col min="1" max="1" width="1.69921875" style="2" customWidth="1"/>
    <col min="2" max="2" width="16.59765625" style="2" customWidth="1"/>
    <col min="3" max="3" width="16.59765625" style="40" customWidth="1"/>
    <col min="4" max="4" width="16.59765625" style="2" customWidth="1"/>
    <col min="5" max="8" width="16.59765625" style="3" customWidth="1"/>
    <col min="9" max="9" width="1.69921875" style="2" customWidth="1"/>
    <col min="10" max="16384" width="10.59765625" style="2"/>
  </cols>
  <sheetData>
    <row r="1" spans="2:9" ht="30" customHeight="1">
      <c r="B1" s="1"/>
      <c r="H1" s="4"/>
    </row>
    <row r="2" spans="2:9" ht="30" customHeight="1">
      <c r="B2" s="1" t="s">
        <v>19</v>
      </c>
    </row>
    <row r="3" spans="2:9" ht="30" customHeight="1" thickBot="1">
      <c r="B3" s="16" t="s">
        <v>20</v>
      </c>
      <c r="C3" s="41"/>
      <c r="D3" s="16"/>
      <c r="E3" s="42"/>
      <c r="F3" s="42"/>
      <c r="G3" s="42"/>
      <c r="H3" s="42"/>
    </row>
    <row r="4" spans="2:9" ht="30" customHeight="1">
      <c r="B4" s="43"/>
      <c r="C4" s="44"/>
      <c r="D4" s="45"/>
      <c r="E4" s="46"/>
      <c r="F4" s="47" t="s">
        <v>21</v>
      </c>
      <c r="G4" s="47"/>
      <c r="H4" s="48"/>
      <c r="I4" s="16"/>
    </row>
    <row r="5" spans="2:9" ht="30" customHeight="1">
      <c r="B5" s="49" t="s">
        <v>22</v>
      </c>
      <c r="C5" s="50" t="s">
        <v>50</v>
      </c>
      <c r="D5" s="51" t="s">
        <v>23</v>
      </c>
      <c r="E5" s="52" t="s">
        <v>24</v>
      </c>
      <c r="F5" s="52" t="s">
        <v>25</v>
      </c>
      <c r="G5" s="53" t="s">
        <v>26</v>
      </c>
      <c r="H5" s="54"/>
      <c r="I5" s="16"/>
    </row>
    <row r="6" spans="2:9" ht="30" customHeight="1" thickBot="1">
      <c r="B6" s="55"/>
      <c r="C6" s="56"/>
      <c r="D6" s="57" t="s">
        <v>51</v>
      </c>
      <c r="E6" s="52" t="s">
        <v>8</v>
      </c>
      <c r="F6" s="58"/>
      <c r="G6" s="52" t="s">
        <v>27</v>
      </c>
      <c r="H6" s="59" t="s">
        <v>28</v>
      </c>
      <c r="I6" s="16"/>
    </row>
    <row r="7" spans="2:9" ht="30" customHeight="1">
      <c r="B7" s="37" t="s">
        <v>29</v>
      </c>
      <c r="C7" s="60" t="s">
        <v>30</v>
      </c>
      <c r="D7" s="61">
        <v>0.5</v>
      </c>
      <c r="E7" s="62">
        <v>1.5</v>
      </c>
      <c r="F7" s="62">
        <v>1</v>
      </c>
      <c r="G7" s="61"/>
      <c r="H7" s="63"/>
      <c r="I7" s="16"/>
    </row>
    <row r="8" spans="2:9" ht="30" customHeight="1">
      <c r="B8" s="38"/>
      <c r="C8" s="64" t="s">
        <v>31</v>
      </c>
      <c r="D8" s="29">
        <f>D7</f>
        <v>0.5</v>
      </c>
      <c r="E8" s="29">
        <f t="shared" ref="E8:F8" si="0">E7</f>
        <v>1.5</v>
      </c>
      <c r="F8" s="29">
        <f t="shared" si="0"/>
        <v>1</v>
      </c>
      <c r="G8" s="29"/>
      <c r="H8" s="65"/>
      <c r="I8" s="16"/>
    </row>
    <row r="9" spans="2:9" ht="30" customHeight="1">
      <c r="B9" s="38"/>
      <c r="C9" s="64" t="s">
        <v>32</v>
      </c>
      <c r="D9" s="29">
        <v>0.5</v>
      </c>
      <c r="E9" s="66">
        <v>1.5</v>
      </c>
      <c r="F9" s="66">
        <v>0.2</v>
      </c>
      <c r="G9" s="29">
        <v>1</v>
      </c>
      <c r="H9" s="65"/>
      <c r="I9" s="16"/>
    </row>
    <row r="10" spans="2:9" ht="30" customHeight="1">
      <c r="B10" s="38"/>
      <c r="C10" s="64" t="s">
        <v>33</v>
      </c>
      <c r="D10" s="29">
        <f>D9</f>
        <v>0.5</v>
      </c>
      <c r="E10" s="29">
        <f>E9</f>
        <v>1.5</v>
      </c>
      <c r="F10" s="29">
        <f>F9</f>
        <v>0.2</v>
      </c>
      <c r="G10" s="29">
        <f>G9</f>
        <v>1</v>
      </c>
      <c r="H10" s="65"/>
      <c r="I10" s="16"/>
    </row>
    <row r="11" spans="2:9" ht="30" customHeight="1" thickBot="1">
      <c r="B11" s="39"/>
      <c r="C11" s="67" t="s">
        <v>16</v>
      </c>
      <c r="D11" s="68">
        <f>SUM(D8,D10)</f>
        <v>1</v>
      </c>
      <c r="E11" s="68">
        <f t="shared" ref="E11:G11" si="1">SUM(E8,E10)</f>
        <v>3</v>
      </c>
      <c r="F11" s="68">
        <f t="shared" si="1"/>
        <v>1.2</v>
      </c>
      <c r="G11" s="68">
        <f t="shared" si="1"/>
        <v>1</v>
      </c>
      <c r="H11" s="69"/>
      <c r="I11" s="16"/>
    </row>
    <row r="12" spans="2:9" ht="30" customHeight="1">
      <c r="B12" s="70" t="s">
        <v>34</v>
      </c>
      <c r="C12" s="71" t="s">
        <v>35</v>
      </c>
      <c r="D12" s="61">
        <v>1</v>
      </c>
      <c r="E12" s="62">
        <v>5</v>
      </c>
      <c r="F12" s="72"/>
      <c r="G12" s="73">
        <v>5</v>
      </c>
      <c r="H12" s="74"/>
      <c r="I12" s="16"/>
    </row>
    <row r="13" spans="2:9" ht="30" customHeight="1">
      <c r="B13" s="75"/>
      <c r="C13" s="76" t="s">
        <v>36</v>
      </c>
      <c r="D13" s="29">
        <v>1.3</v>
      </c>
      <c r="E13" s="66">
        <v>1.8</v>
      </c>
      <c r="F13" s="77">
        <v>1.7</v>
      </c>
      <c r="G13" s="78">
        <v>0.1</v>
      </c>
      <c r="H13" s="79"/>
      <c r="I13" s="16"/>
    </row>
    <row r="14" spans="2:9" ht="30" customHeight="1">
      <c r="B14" s="75"/>
      <c r="C14" s="76" t="s">
        <v>15</v>
      </c>
      <c r="D14" s="29">
        <f>SUM(D12,D13)</f>
        <v>2.2999999999999998</v>
      </c>
      <c r="E14" s="66">
        <f t="shared" ref="E14:G14" si="2">SUM(E12,E13)</f>
        <v>6.8</v>
      </c>
      <c r="F14" s="77">
        <f t="shared" si="2"/>
        <v>1.7</v>
      </c>
      <c r="G14" s="78">
        <f t="shared" si="2"/>
        <v>5.0999999999999996</v>
      </c>
      <c r="H14" s="79"/>
      <c r="I14" s="16"/>
    </row>
    <row r="15" spans="2:9" ht="30" customHeight="1">
      <c r="B15" s="75"/>
      <c r="C15" s="76" t="s">
        <v>37</v>
      </c>
      <c r="D15" s="80">
        <v>1.4</v>
      </c>
      <c r="E15" s="81">
        <v>8.4</v>
      </c>
      <c r="F15" s="82">
        <v>8.4</v>
      </c>
      <c r="G15" s="83"/>
      <c r="H15" s="84"/>
      <c r="I15" s="16"/>
    </row>
    <row r="16" spans="2:9" ht="30" customHeight="1">
      <c r="B16" s="75"/>
      <c r="C16" s="76" t="s">
        <v>33</v>
      </c>
      <c r="D16" s="29">
        <f>D15</f>
        <v>1.4</v>
      </c>
      <c r="E16" s="66">
        <f t="shared" ref="E16:F16" si="3">E15</f>
        <v>8.4</v>
      </c>
      <c r="F16" s="77">
        <f t="shared" si="3"/>
        <v>8.4</v>
      </c>
      <c r="G16" s="78"/>
      <c r="H16" s="79"/>
      <c r="I16" s="16"/>
    </row>
    <row r="17" spans="2:9" ht="30" customHeight="1" thickBot="1">
      <c r="B17" s="85"/>
      <c r="C17" s="86" t="s">
        <v>16</v>
      </c>
      <c r="D17" s="87">
        <f>SUM(D14,D16)</f>
        <v>3.6999999999999997</v>
      </c>
      <c r="E17" s="87">
        <f t="shared" ref="E17:G17" si="4">SUM(E14,E16)</f>
        <v>15.2</v>
      </c>
      <c r="F17" s="87">
        <f t="shared" si="4"/>
        <v>10.1</v>
      </c>
      <c r="G17" s="87">
        <f t="shared" si="4"/>
        <v>5.0999999999999996</v>
      </c>
      <c r="H17" s="26"/>
      <c r="I17" s="16"/>
    </row>
    <row r="18" spans="2:9" ht="30" customHeight="1">
      <c r="B18" s="37" t="s">
        <v>38</v>
      </c>
      <c r="C18" s="60" t="s">
        <v>39</v>
      </c>
      <c r="D18" s="61">
        <v>20.100000000000001</v>
      </c>
      <c r="E18" s="88">
        <v>95.4</v>
      </c>
      <c r="F18" s="62">
        <v>92.9</v>
      </c>
      <c r="G18" s="62">
        <v>2.5</v>
      </c>
      <c r="H18" s="63"/>
      <c r="I18" s="16"/>
    </row>
    <row r="19" spans="2:9" ht="30" customHeight="1">
      <c r="B19" s="38"/>
      <c r="C19" s="64" t="s">
        <v>40</v>
      </c>
      <c r="D19" s="89">
        <f>D18</f>
        <v>20.100000000000001</v>
      </c>
      <c r="E19" s="29">
        <f t="shared" ref="E19:G19" si="5">E18</f>
        <v>95.4</v>
      </c>
      <c r="F19" s="90">
        <f t="shared" si="5"/>
        <v>92.9</v>
      </c>
      <c r="G19" s="66">
        <f t="shared" si="5"/>
        <v>2.5</v>
      </c>
      <c r="H19" s="65"/>
      <c r="I19" s="16"/>
    </row>
    <row r="20" spans="2:9" ht="30" customHeight="1" thickBot="1">
      <c r="B20" s="39"/>
      <c r="C20" s="23" t="s">
        <v>16</v>
      </c>
      <c r="D20" s="31">
        <f>SUM(D19)</f>
        <v>20.100000000000001</v>
      </c>
      <c r="E20" s="91">
        <f t="shared" ref="E20:G20" si="6">SUM(E19)</f>
        <v>95.4</v>
      </c>
      <c r="F20" s="92">
        <f t="shared" si="6"/>
        <v>92.9</v>
      </c>
      <c r="G20" s="92">
        <f t="shared" si="6"/>
        <v>2.5</v>
      </c>
      <c r="H20" s="69"/>
      <c r="I20" s="16"/>
    </row>
    <row r="21" spans="2:9" ht="30" customHeight="1">
      <c r="B21" s="70" t="s">
        <v>41</v>
      </c>
      <c r="C21" s="93" t="s">
        <v>35</v>
      </c>
      <c r="D21" s="94">
        <v>0.5</v>
      </c>
      <c r="E21" s="95">
        <v>2.5</v>
      </c>
      <c r="F21" s="95"/>
      <c r="G21" s="95">
        <v>2.5</v>
      </c>
      <c r="H21" s="96"/>
      <c r="I21" s="16"/>
    </row>
    <row r="22" spans="2:9" ht="30" customHeight="1">
      <c r="B22" s="75"/>
      <c r="C22" s="33" t="s">
        <v>15</v>
      </c>
      <c r="D22" s="29">
        <f>D21</f>
        <v>0.5</v>
      </c>
      <c r="E22" s="77">
        <f t="shared" ref="E22:G22" si="7">E21</f>
        <v>2.5</v>
      </c>
      <c r="F22" s="77"/>
      <c r="G22" s="77">
        <f t="shared" si="7"/>
        <v>2.5</v>
      </c>
      <c r="H22" s="97"/>
      <c r="I22" s="16"/>
    </row>
    <row r="23" spans="2:9" ht="30" customHeight="1">
      <c r="B23" s="75"/>
      <c r="C23" s="33" t="s">
        <v>42</v>
      </c>
      <c r="D23" s="29">
        <v>0.5</v>
      </c>
      <c r="E23" s="77">
        <v>10</v>
      </c>
      <c r="F23" s="77">
        <v>8</v>
      </c>
      <c r="G23" s="77"/>
      <c r="H23" s="97"/>
      <c r="I23" s="16"/>
    </row>
    <row r="24" spans="2:9" ht="30" customHeight="1">
      <c r="B24" s="75"/>
      <c r="C24" s="33" t="s">
        <v>33</v>
      </c>
      <c r="D24" s="29">
        <f>D23</f>
        <v>0.5</v>
      </c>
      <c r="E24" s="29">
        <f t="shared" ref="E24:F24" si="8">E23</f>
        <v>10</v>
      </c>
      <c r="F24" s="29">
        <f t="shared" si="8"/>
        <v>8</v>
      </c>
      <c r="G24" s="77"/>
      <c r="H24" s="97"/>
      <c r="I24" s="16"/>
    </row>
    <row r="25" spans="2:9" ht="30" customHeight="1" thickBot="1">
      <c r="B25" s="85"/>
      <c r="C25" s="98" t="s">
        <v>16</v>
      </c>
      <c r="D25" s="31">
        <f>SUM(D22,D24)</f>
        <v>1</v>
      </c>
      <c r="E25" s="31">
        <f t="shared" ref="E25:G25" si="9">SUM(E22,E24)</f>
        <v>12.5</v>
      </c>
      <c r="F25" s="31">
        <f t="shared" si="9"/>
        <v>8</v>
      </c>
      <c r="G25" s="31">
        <f t="shared" si="9"/>
        <v>2.5</v>
      </c>
      <c r="H25" s="99"/>
      <c r="I25" s="16"/>
    </row>
    <row r="26" spans="2:9" ht="30" customHeight="1">
      <c r="B26" s="70" t="s">
        <v>43</v>
      </c>
      <c r="C26" s="60" t="s">
        <v>44</v>
      </c>
      <c r="D26" s="61">
        <v>0.1</v>
      </c>
      <c r="E26" s="72">
        <v>0.4</v>
      </c>
      <c r="F26" s="72">
        <v>0.2</v>
      </c>
      <c r="G26" s="72">
        <v>0.2</v>
      </c>
      <c r="H26" s="101"/>
      <c r="I26" s="16"/>
    </row>
    <row r="27" spans="2:9" ht="30" customHeight="1">
      <c r="B27" s="75"/>
      <c r="C27" s="64" t="s">
        <v>45</v>
      </c>
      <c r="D27" s="29">
        <v>0.1</v>
      </c>
      <c r="E27" s="77">
        <v>0.4</v>
      </c>
      <c r="F27" s="77">
        <v>0.3</v>
      </c>
      <c r="G27" s="77">
        <v>0.1</v>
      </c>
      <c r="H27" s="97"/>
      <c r="I27" s="16"/>
    </row>
    <row r="28" spans="2:9" ht="30" customHeight="1">
      <c r="B28" s="75"/>
      <c r="C28" s="64" t="s">
        <v>46</v>
      </c>
      <c r="D28" s="29">
        <f>SUM(D26,D27)</f>
        <v>0.2</v>
      </c>
      <c r="E28" s="77">
        <f t="shared" ref="E28:G28" si="10">SUM(E26,E27)</f>
        <v>0.8</v>
      </c>
      <c r="F28" s="77">
        <f t="shared" si="10"/>
        <v>0.5</v>
      </c>
      <c r="G28" s="77">
        <f t="shared" si="10"/>
        <v>0.30000000000000004</v>
      </c>
      <c r="H28" s="97"/>
      <c r="I28" s="16"/>
    </row>
    <row r="29" spans="2:9" ht="30" customHeight="1" thickBot="1">
      <c r="B29" s="85"/>
      <c r="C29" s="23" t="s">
        <v>16</v>
      </c>
      <c r="D29" s="31">
        <f>SUM(D28)</f>
        <v>0.2</v>
      </c>
      <c r="E29" s="31">
        <f t="shared" ref="E29:G29" si="11">SUM(E28)</f>
        <v>0.8</v>
      </c>
      <c r="F29" s="31">
        <f t="shared" si="11"/>
        <v>0.5</v>
      </c>
      <c r="G29" s="31">
        <f t="shared" si="11"/>
        <v>0.30000000000000004</v>
      </c>
      <c r="H29" s="99"/>
      <c r="I29" s="16"/>
    </row>
    <row r="30" spans="2:9" ht="30" customHeight="1">
      <c r="B30" s="70" t="s">
        <v>47</v>
      </c>
      <c r="C30" s="60" t="s">
        <v>48</v>
      </c>
      <c r="D30" s="61">
        <v>0.48</v>
      </c>
      <c r="E30" s="72">
        <v>1.1599999999999999</v>
      </c>
      <c r="F30" s="72">
        <v>1.2</v>
      </c>
      <c r="G30" s="72"/>
      <c r="H30" s="101"/>
      <c r="I30" s="16"/>
    </row>
    <row r="31" spans="2:9" ht="30" customHeight="1">
      <c r="B31" s="75"/>
      <c r="C31" s="64" t="s">
        <v>46</v>
      </c>
      <c r="D31" s="29">
        <f>D30</f>
        <v>0.48</v>
      </c>
      <c r="E31" s="29">
        <f t="shared" ref="E31:F31" si="12">E30</f>
        <v>1.1599999999999999</v>
      </c>
      <c r="F31" s="29">
        <f t="shared" si="12"/>
        <v>1.2</v>
      </c>
      <c r="G31" s="77"/>
      <c r="H31" s="97"/>
      <c r="I31" s="16"/>
    </row>
    <row r="32" spans="2:9" ht="30" customHeight="1" thickBot="1">
      <c r="B32" s="85"/>
      <c r="C32" s="104" t="s">
        <v>16</v>
      </c>
      <c r="D32" s="91">
        <f>SUM(D31)</f>
        <v>0.48</v>
      </c>
      <c r="E32" s="91">
        <f t="shared" ref="E32:F32" si="13">SUM(E31)</f>
        <v>1.1599999999999999</v>
      </c>
      <c r="F32" s="91">
        <f t="shared" si="13"/>
        <v>1.2</v>
      </c>
      <c r="G32" s="105"/>
      <c r="H32" s="106"/>
      <c r="I32" s="16"/>
    </row>
    <row r="33" spans="2:9" ht="30" customHeight="1" thickBot="1">
      <c r="B33" s="107" t="s">
        <v>49</v>
      </c>
      <c r="C33" s="108"/>
      <c r="D33" s="109">
        <f>SUM(D11,D17,D20,D25,D29,D32)</f>
        <v>26.48</v>
      </c>
      <c r="E33" s="109">
        <f t="shared" ref="E33:G33" si="14">SUM(E11,E17,E20,E25,E29,E32)</f>
        <v>128.06</v>
      </c>
      <c r="F33" s="109">
        <f t="shared" si="14"/>
        <v>113.9</v>
      </c>
      <c r="G33" s="109">
        <f t="shared" si="14"/>
        <v>11.4</v>
      </c>
      <c r="H33" s="25"/>
      <c r="I33" s="16"/>
    </row>
    <row r="34" spans="2:9" s="3" customFormat="1" ht="30" customHeight="1">
      <c r="B34" s="2"/>
      <c r="C34" s="40"/>
      <c r="D34" s="16"/>
      <c r="I34" s="2"/>
    </row>
    <row r="35" spans="2:9" s="3" customFormat="1" ht="30" customHeight="1">
      <c r="B35" s="2"/>
      <c r="C35" s="40"/>
      <c r="D35" s="2"/>
      <c r="I35" s="2"/>
    </row>
    <row r="36" spans="2:9" s="3" customFormat="1">
      <c r="B36" s="2"/>
      <c r="C36" s="40"/>
      <c r="D36" s="2"/>
      <c r="I36" s="2"/>
    </row>
    <row r="37" spans="2:9" s="3" customFormat="1">
      <c r="B37" s="2"/>
      <c r="C37" s="40"/>
      <c r="D37" s="2"/>
      <c r="I37" s="2"/>
    </row>
    <row r="38" spans="2:9" s="3" customFormat="1">
      <c r="B38" s="2"/>
      <c r="C38" s="40"/>
      <c r="D38" s="2"/>
      <c r="I38" s="2"/>
    </row>
  </sheetData>
  <mergeCells count="8">
    <mergeCell ref="B30:B32"/>
    <mergeCell ref="B33:C33"/>
    <mergeCell ref="G5:H5"/>
    <mergeCell ref="B7:B11"/>
    <mergeCell ref="B12:B17"/>
    <mergeCell ref="B18:B20"/>
    <mergeCell ref="B21:B25"/>
    <mergeCell ref="B26:B29"/>
  </mergeCells>
  <phoneticPr fontId="2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5"/>
  <sheetViews>
    <sheetView view="pageBreakPreview" zoomScale="60" zoomScaleNormal="100" workbookViewId="0">
      <pane ySplit="6" topLeftCell="A7" activePane="bottomLeft" state="frozen"/>
      <selection pane="bottomLeft" activeCell="E22" sqref="E22"/>
    </sheetView>
  </sheetViews>
  <sheetFormatPr defaultColWidth="10.59765625" defaultRowHeight="25.5"/>
  <cols>
    <col min="1" max="1" width="1.69921875" style="2" customWidth="1"/>
    <col min="2" max="4" width="16.59765625" style="2" customWidth="1"/>
    <col min="5" max="8" width="16.59765625" style="3" customWidth="1"/>
    <col min="9" max="9" width="1.69921875" style="2" customWidth="1"/>
    <col min="10" max="16384" width="10.59765625" style="2"/>
  </cols>
  <sheetData>
    <row r="1" spans="2:9" ht="30" customHeight="1">
      <c r="B1" s="1"/>
      <c r="H1" s="4"/>
    </row>
    <row r="2" spans="2:9" ht="30" customHeight="1">
      <c r="B2" s="1" t="s">
        <v>19</v>
      </c>
    </row>
    <row r="3" spans="2:9" ht="30" customHeight="1" thickBot="1">
      <c r="B3" s="16" t="s">
        <v>52</v>
      </c>
      <c r="C3" s="16"/>
      <c r="D3" s="16"/>
      <c r="E3" s="42"/>
      <c r="F3" s="42"/>
      <c r="G3" s="42"/>
      <c r="H3" s="42"/>
    </row>
    <row r="4" spans="2:9" ht="30" customHeight="1">
      <c r="B4" s="43"/>
      <c r="C4" s="45"/>
      <c r="D4" s="110"/>
      <c r="E4" s="46"/>
      <c r="F4" s="111" t="s">
        <v>21</v>
      </c>
      <c r="G4" s="112"/>
      <c r="H4" s="113"/>
      <c r="I4" s="16"/>
    </row>
    <row r="5" spans="2:9" ht="30" customHeight="1">
      <c r="B5" s="49" t="s">
        <v>22</v>
      </c>
      <c r="C5" s="51" t="s">
        <v>50</v>
      </c>
      <c r="D5" s="114" t="s">
        <v>23</v>
      </c>
      <c r="E5" s="115" t="s">
        <v>24</v>
      </c>
      <c r="F5" s="116" t="s">
        <v>25</v>
      </c>
      <c r="G5" s="117" t="s">
        <v>26</v>
      </c>
      <c r="H5" s="118"/>
      <c r="I5" s="16"/>
    </row>
    <row r="6" spans="2:9" ht="30" customHeight="1" thickBot="1">
      <c r="B6" s="119"/>
      <c r="C6" s="120"/>
      <c r="D6" s="121" t="s">
        <v>51</v>
      </c>
      <c r="E6" s="122" t="s">
        <v>8</v>
      </c>
      <c r="F6" s="123"/>
      <c r="G6" s="124" t="s">
        <v>27</v>
      </c>
      <c r="H6" s="125" t="s">
        <v>28</v>
      </c>
      <c r="I6" s="16"/>
    </row>
    <row r="7" spans="2:9" ht="30" customHeight="1">
      <c r="B7" s="70" t="s">
        <v>53</v>
      </c>
      <c r="C7" s="126" t="s">
        <v>36</v>
      </c>
      <c r="D7" s="73">
        <v>1.3</v>
      </c>
      <c r="E7" s="61">
        <v>14.5</v>
      </c>
      <c r="F7" s="73">
        <v>13</v>
      </c>
      <c r="G7" s="61">
        <v>1.5</v>
      </c>
      <c r="H7" s="127"/>
      <c r="I7" s="16"/>
    </row>
    <row r="8" spans="2:9" ht="30" customHeight="1">
      <c r="B8" s="75"/>
      <c r="C8" s="128" t="s">
        <v>15</v>
      </c>
      <c r="D8" s="78">
        <f>D7</f>
        <v>1.3</v>
      </c>
      <c r="E8" s="78">
        <f t="shared" ref="E8:G8" si="0">E7</f>
        <v>14.5</v>
      </c>
      <c r="F8" s="78">
        <f t="shared" si="0"/>
        <v>13</v>
      </c>
      <c r="G8" s="78">
        <f t="shared" si="0"/>
        <v>1.5</v>
      </c>
      <c r="H8" s="30"/>
      <c r="I8" s="16"/>
    </row>
    <row r="9" spans="2:9" ht="30" customHeight="1" thickBot="1">
      <c r="B9" s="85"/>
      <c r="C9" s="129" t="s">
        <v>16</v>
      </c>
      <c r="D9" s="130">
        <f>SUM(D8)</f>
        <v>1.3</v>
      </c>
      <c r="E9" s="130">
        <f t="shared" ref="E9:G9" si="1">SUM(E8)</f>
        <v>14.5</v>
      </c>
      <c r="F9" s="130">
        <f t="shared" si="1"/>
        <v>13</v>
      </c>
      <c r="G9" s="130">
        <f t="shared" si="1"/>
        <v>1.5</v>
      </c>
      <c r="H9" s="131"/>
      <c r="I9" s="16"/>
    </row>
    <row r="10" spans="2:9" ht="30" customHeight="1">
      <c r="B10" s="132" t="s">
        <v>54</v>
      </c>
      <c r="C10" s="60" t="s">
        <v>48</v>
      </c>
      <c r="D10" s="73">
        <v>0.3</v>
      </c>
      <c r="E10" s="72">
        <v>0.7</v>
      </c>
      <c r="F10" s="72">
        <v>0.7</v>
      </c>
      <c r="G10" s="72"/>
      <c r="H10" s="133"/>
      <c r="I10" s="16"/>
    </row>
    <row r="11" spans="2:9" ht="30" customHeight="1">
      <c r="B11" s="134"/>
      <c r="C11" s="64" t="s">
        <v>46</v>
      </c>
      <c r="D11" s="78">
        <f>D10</f>
        <v>0.3</v>
      </c>
      <c r="E11" s="78">
        <f t="shared" ref="E11:F11" si="2">E10</f>
        <v>0.7</v>
      </c>
      <c r="F11" s="78">
        <f t="shared" si="2"/>
        <v>0.7</v>
      </c>
      <c r="G11" s="77"/>
      <c r="H11" s="135"/>
      <c r="I11" s="16"/>
    </row>
    <row r="12" spans="2:9" ht="30" customHeight="1">
      <c r="B12" s="134"/>
      <c r="C12" s="64" t="s">
        <v>55</v>
      </c>
      <c r="D12" s="78">
        <v>3.2</v>
      </c>
      <c r="E12" s="77">
        <v>21</v>
      </c>
      <c r="F12" s="77">
        <v>21</v>
      </c>
      <c r="G12" s="77"/>
      <c r="H12" s="135"/>
      <c r="I12" s="16"/>
    </row>
    <row r="13" spans="2:9" ht="30" customHeight="1">
      <c r="B13" s="134"/>
      <c r="C13" s="64" t="s">
        <v>30</v>
      </c>
      <c r="D13" s="78">
        <v>1</v>
      </c>
      <c r="E13" s="77">
        <v>3</v>
      </c>
      <c r="F13" s="77">
        <v>2</v>
      </c>
      <c r="G13" s="77"/>
      <c r="H13" s="135"/>
      <c r="I13" s="16"/>
    </row>
    <row r="14" spans="2:9" ht="30" customHeight="1">
      <c r="B14" s="134"/>
      <c r="C14" s="64" t="s">
        <v>56</v>
      </c>
      <c r="D14" s="78">
        <v>2</v>
      </c>
      <c r="E14" s="77">
        <v>5.5</v>
      </c>
      <c r="F14" s="77">
        <v>2</v>
      </c>
      <c r="G14" s="77">
        <v>1</v>
      </c>
      <c r="H14" s="135"/>
      <c r="I14" s="16"/>
    </row>
    <row r="15" spans="2:9" ht="30" customHeight="1">
      <c r="B15" s="134"/>
      <c r="C15" s="64" t="s">
        <v>31</v>
      </c>
      <c r="D15" s="78">
        <f>SUM(D12:D14)</f>
        <v>6.2</v>
      </c>
      <c r="E15" s="78">
        <f t="shared" ref="E15:G15" si="3">SUM(E12:E14)</f>
        <v>29.5</v>
      </c>
      <c r="F15" s="78">
        <f t="shared" si="3"/>
        <v>25</v>
      </c>
      <c r="G15" s="78">
        <f t="shared" si="3"/>
        <v>1</v>
      </c>
      <c r="H15" s="135"/>
      <c r="I15" s="16"/>
    </row>
    <row r="16" spans="2:9" ht="30" customHeight="1">
      <c r="B16" s="134"/>
      <c r="C16" s="64" t="s">
        <v>57</v>
      </c>
      <c r="D16" s="78">
        <v>0.2</v>
      </c>
      <c r="E16" s="78">
        <v>0.6</v>
      </c>
      <c r="F16" s="78">
        <v>0.6</v>
      </c>
      <c r="G16" s="78"/>
      <c r="H16" s="135"/>
      <c r="I16" s="16"/>
    </row>
    <row r="17" spans="2:9" ht="30" customHeight="1">
      <c r="B17" s="134"/>
      <c r="C17" s="64" t="s">
        <v>58</v>
      </c>
      <c r="D17" s="78">
        <f>D16</f>
        <v>0.2</v>
      </c>
      <c r="E17" s="78">
        <f t="shared" ref="E17:F17" si="4">E16</f>
        <v>0.6</v>
      </c>
      <c r="F17" s="78">
        <f t="shared" si="4"/>
        <v>0.6</v>
      </c>
      <c r="G17" s="78"/>
      <c r="H17" s="135"/>
      <c r="I17" s="16"/>
    </row>
    <row r="18" spans="2:9" ht="30" customHeight="1">
      <c r="B18" s="134"/>
      <c r="C18" s="64" t="s">
        <v>59</v>
      </c>
      <c r="D18" s="78">
        <v>8.4</v>
      </c>
      <c r="E18" s="77">
        <v>39.799999999999997</v>
      </c>
      <c r="F18" s="77">
        <v>35.799999999999997</v>
      </c>
      <c r="G18" s="77">
        <v>4.0999999999999996</v>
      </c>
      <c r="H18" s="135"/>
      <c r="I18" s="16"/>
    </row>
    <row r="19" spans="2:9" ht="30" customHeight="1">
      <c r="B19" s="134"/>
      <c r="C19" s="136" t="s">
        <v>40</v>
      </c>
      <c r="D19" s="137">
        <f>D18</f>
        <v>8.4</v>
      </c>
      <c r="E19" s="137">
        <f t="shared" ref="E19:G19" si="5">E18</f>
        <v>39.799999999999997</v>
      </c>
      <c r="F19" s="137">
        <f t="shared" si="5"/>
        <v>35.799999999999997</v>
      </c>
      <c r="G19" s="137">
        <f t="shared" si="5"/>
        <v>4.0999999999999996</v>
      </c>
      <c r="H19" s="138"/>
      <c r="I19" s="16"/>
    </row>
    <row r="20" spans="2:9" ht="30" customHeight="1">
      <c r="B20" s="134"/>
      <c r="C20" s="64" t="s">
        <v>32</v>
      </c>
      <c r="D20" s="78">
        <v>0.5</v>
      </c>
      <c r="E20" s="77">
        <v>1.5</v>
      </c>
      <c r="F20" s="77"/>
      <c r="G20" s="77">
        <v>1</v>
      </c>
      <c r="H20" s="135"/>
      <c r="I20" s="16"/>
    </row>
    <row r="21" spans="2:9" ht="30" customHeight="1">
      <c r="B21" s="134"/>
      <c r="C21" s="64" t="s">
        <v>33</v>
      </c>
      <c r="D21" s="78">
        <f>D20</f>
        <v>0.5</v>
      </c>
      <c r="E21" s="78">
        <f t="shared" ref="E21:G21" si="6">E20</f>
        <v>1.5</v>
      </c>
      <c r="F21" s="78"/>
      <c r="G21" s="78">
        <f t="shared" si="6"/>
        <v>1</v>
      </c>
      <c r="H21" s="135"/>
      <c r="I21" s="16"/>
    </row>
    <row r="22" spans="2:9" ht="30" customHeight="1" thickBot="1">
      <c r="B22" s="139"/>
      <c r="C22" s="23" t="s">
        <v>16</v>
      </c>
      <c r="D22" s="130">
        <f>SUM(D11,D15,D19,D21,D17)</f>
        <v>15.6</v>
      </c>
      <c r="E22" s="130">
        <f t="shared" ref="E22:G22" si="7">SUM(E11,E15,E19,E21,E17)</f>
        <v>72.099999999999994</v>
      </c>
      <c r="F22" s="130">
        <f>SUM(F11,F15,F19,F21,F17)</f>
        <v>62.1</v>
      </c>
      <c r="G22" s="130">
        <f t="shared" si="7"/>
        <v>6.1</v>
      </c>
      <c r="H22" s="140"/>
      <c r="I22" s="16"/>
    </row>
    <row r="23" spans="2:9" ht="30" customHeight="1">
      <c r="B23" s="100" t="s">
        <v>60</v>
      </c>
      <c r="C23" s="60" t="s">
        <v>61</v>
      </c>
      <c r="D23" s="73">
        <v>0.4</v>
      </c>
      <c r="E23" s="72">
        <v>0.3</v>
      </c>
      <c r="F23" s="72"/>
      <c r="G23" s="72">
        <v>0.3</v>
      </c>
      <c r="H23" s="133"/>
      <c r="I23" s="16"/>
    </row>
    <row r="24" spans="2:9" ht="30" customHeight="1">
      <c r="B24" s="102"/>
      <c r="C24" s="64" t="s">
        <v>46</v>
      </c>
      <c r="D24" s="78">
        <f>D23</f>
        <v>0.4</v>
      </c>
      <c r="E24" s="78">
        <f t="shared" ref="E24:G24" si="8">E23</f>
        <v>0.3</v>
      </c>
      <c r="F24" s="78"/>
      <c r="G24" s="78">
        <f t="shared" si="8"/>
        <v>0.3</v>
      </c>
      <c r="H24" s="135"/>
      <c r="I24" s="16"/>
    </row>
    <row r="25" spans="2:9" ht="30" customHeight="1">
      <c r="B25" s="102"/>
      <c r="C25" s="64" t="s">
        <v>55</v>
      </c>
      <c r="D25" s="78">
        <v>0.6</v>
      </c>
      <c r="E25" s="77">
        <v>1.4</v>
      </c>
      <c r="F25" s="77">
        <v>1.4</v>
      </c>
      <c r="G25" s="77"/>
      <c r="H25" s="135"/>
      <c r="I25" s="16"/>
    </row>
    <row r="26" spans="2:9" ht="30" customHeight="1">
      <c r="B26" s="102"/>
      <c r="C26" s="64" t="s">
        <v>30</v>
      </c>
      <c r="D26" s="78">
        <v>1</v>
      </c>
      <c r="E26" s="77">
        <v>3</v>
      </c>
      <c r="F26" s="77">
        <v>2</v>
      </c>
      <c r="G26" s="77"/>
      <c r="H26" s="135"/>
      <c r="I26" s="16"/>
    </row>
    <row r="27" spans="2:9" ht="30" customHeight="1">
      <c r="B27" s="102"/>
      <c r="C27" s="64" t="s">
        <v>31</v>
      </c>
      <c r="D27" s="78">
        <f>SUM(D25:D26)</f>
        <v>1.6</v>
      </c>
      <c r="E27" s="78">
        <f>SUM(E25:E26)</f>
        <v>4.4000000000000004</v>
      </c>
      <c r="F27" s="78">
        <f>SUM(F25:F26)</f>
        <v>3.4</v>
      </c>
      <c r="G27" s="78"/>
      <c r="H27" s="141"/>
      <c r="I27" s="16"/>
    </row>
    <row r="28" spans="2:9" ht="30" customHeight="1">
      <c r="B28" s="102"/>
      <c r="C28" s="64" t="s">
        <v>62</v>
      </c>
      <c r="D28" s="78">
        <v>14.4</v>
      </c>
      <c r="E28" s="77">
        <v>72.900000000000006</v>
      </c>
      <c r="F28" s="77">
        <v>66.2</v>
      </c>
      <c r="G28" s="77">
        <v>6.7</v>
      </c>
      <c r="H28" s="135"/>
      <c r="I28" s="16"/>
    </row>
    <row r="29" spans="2:9" ht="30" customHeight="1">
      <c r="B29" s="102"/>
      <c r="C29" s="64" t="s">
        <v>40</v>
      </c>
      <c r="D29" s="78">
        <f>D28</f>
        <v>14.4</v>
      </c>
      <c r="E29" s="78">
        <f t="shared" ref="E29:G29" si="9">E28</f>
        <v>72.900000000000006</v>
      </c>
      <c r="F29" s="78">
        <f t="shared" si="9"/>
        <v>66.2</v>
      </c>
      <c r="G29" s="78">
        <f t="shared" si="9"/>
        <v>6.7</v>
      </c>
      <c r="H29" s="141"/>
      <c r="I29" s="16"/>
    </row>
    <row r="30" spans="2:9" ht="30" customHeight="1" thickBot="1">
      <c r="B30" s="103"/>
      <c r="C30" s="23" t="s">
        <v>16</v>
      </c>
      <c r="D30" s="130">
        <f>SUM(D24,D27,D29)</f>
        <v>16.399999999999999</v>
      </c>
      <c r="E30" s="130">
        <f t="shared" ref="E30:G30" si="10">SUM(E24,E27,E29)</f>
        <v>77.600000000000009</v>
      </c>
      <c r="F30" s="130">
        <f t="shared" si="10"/>
        <v>69.600000000000009</v>
      </c>
      <c r="G30" s="130">
        <f t="shared" si="10"/>
        <v>7</v>
      </c>
      <c r="H30" s="131"/>
      <c r="I30" s="16"/>
    </row>
    <row r="31" spans="2:9" ht="30" customHeight="1">
      <c r="B31" s="37" t="s">
        <v>63</v>
      </c>
      <c r="C31" s="142" t="s">
        <v>64</v>
      </c>
      <c r="D31" s="137">
        <v>0.4</v>
      </c>
      <c r="E31" s="95">
        <v>0.3</v>
      </c>
      <c r="F31" s="95"/>
      <c r="G31" s="95">
        <v>0.3</v>
      </c>
      <c r="H31" s="143"/>
      <c r="I31" s="16"/>
    </row>
    <row r="32" spans="2:9" ht="30" customHeight="1">
      <c r="B32" s="38"/>
      <c r="C32" s="76" t="s">
        <v>15</v>
      </c>
      <c r="D32" s="78">
        <f>D31</f>
        <v>0.4</v>
      </c>
      <c r="E32" s="78">
        <f t="shared" ref="E32:G32" si="11">E31</f>
        <v>0.3</v>
      </c>
      <c r="F32" s="78"/>
      <c r="G32" s="78">
        <f t="shared" si="11"/>
        <v>0.3</v>
      </c>
      <c r="H32" s="135"/>
      <c r="I32" s="16"/>
    </row>
    <row r="33" spans="1:9" ht="30" customHeight="1">
      <c r="B33" s="38"/>
      <c r="C33" s="76" t="s">
        <v>65</v>
      </c>
      <c r="D33" s="78">
        <v>1</v>
      </c>
      <c r="E33" s="77">
        <v>3</v>
      </c>
      <c r="F33" s="77">
        <v>2.7</v>
      </c>
      <c r="G33" s="77"/>
      <c r="H33" s="135"/>
      <c r="I33" s="16"/>
    </row>
    <row r="34" spans="1:9" ht="30" customHeight="1">
      <c r="B34" s="38"/>
      <c r="C34" s="76" t="s">
        <v>31</v>
      </c>
      <c r="D34" s="78">
        <f>D33</f>
        <v>1</v>
      </c>
      <c r="E34" s="78">
        <f t="shared" ref="E34:F34" si="12">E33</f>
        <v>3</v>
      </c>
      <c r="F34" s="78">
        <f t="shared" si="12"/>
        <v>2.7</v>
      </c>
      <c r="G34" s="78"/>
      <c r="H34" s="135"/>
      <c r="I34" s="16"/>
    </row>
    <row r="35" spans="1:9" ht="30" customHeight="1" thickBot="1">
      <c r="B35" s="39"/>
      <c r="C35" s="144" t="s">
        <v>16</v>
      </c>
      <c r="D35" s="130">
        <f>SUM(D32,D34)</f>
        <v>1.4</v>
      </c>
      <c r="E35" s="130">
        <f t="shared" ref="E35:F35" si="13">SUM(E32,E34)</f>
        <v>3.3</v>
      </c>
      <c r="F35" s="130">
        <f t="shared" si="13"/>
        <v>2.7</v>
      </c>
      <c r="G35" s="130">
        <f>SUM(G32,G34)</f>
        <v>0.3</v>
      </c>
      <c r="H35" s="140"/>
      <c r="I35" s="16"/>
    </row>
    <row r="36" spans="1:9" ht="30" customHeight="1">
      <c r="A36" s="16"/>
      <c r="B36" s="70" t="s">
        <v>66</v>
      </c>
      <c r="C36" s="71" t="s">
        <v>48</v>
      </c>
      <c r="D36" s="73">
        <v>0.1</v>
      </c>
      <c r="E36" s="62">
        <v>0.2</v>
      </c>
      <c r="F36" s="72">
        <v>0.2</v>
      </c>
      <c r="G36" s="73"/>
      <c r="H36" s="145"/>
      <c r="I36" s="16"/>
    </row>
    <row r="37" spans="1:9" ht="30" customHeight="1">
      <c r="A37" s="16"/>
      <c r="B37" s="75"/>
      <c r="C37" s="76" t="s">
        <v>67</v>
      </c>
      <c r="D37" s="78">
        <v>0.1</v>
      </c>
      <c r="E37" s="66">
        <v>0.1</v>
      </c>
      <c r="F37" s="77">
        <v>0.1</v>
      </c>
      <c r="G37" s="78"/>
      <c r="H37" s="141"/>
      <c r="I37" s="16"/>
    </row>
    <row r="38" spans="1:9" ht="30" customHeight="1">
      <c r="A38" s="16"/>
      <c r="B38" s="75"/>
      <c r="C38" s="76" t="s">
        <v>44</v>
      </c>
      <c r="D38" s="78">
        <v>1.2</v>
      </c>
      <c r="E38" s="66">
        <v>4.8</v>
      </c>
      <c r="F38" s="77">
        <v>4.8</v>
      </c>
      <c r="G38" s="78"/>
      <c r="H38" s="141"/>
      <c r="I38" s="16"/>
    </row>
    <row r="39" spans="1:9" ht="30" customHeight="1">
      <c r="A39" s="16"/>
      <c r="B39" s="75"/>
      <c r="C39" s="76" t="s">
        <v>61</v>
      </c>
      <c r="D39" s="78">
        <v>0.1</v>
      </c>
      <c r="E39" s="66">
        <v>0.1</v>
      </c>
      <c r="F39" s="77"/>
      <c r="G39" s="78"/>
      <c r="H39" s="141">
        <v>0.1</v>
      </c>
      <c r="I39" s="16"/>
    </row>
    <row r="40" spans="1:9" ht="30" customHeight="1">
      <c r="A40" s="16"/>
      <c r="B40" s="75"/>
      <c r="C40" s="76" t="s">
        <v>45</v>
      </c>
      <c r="D40" s="78">
        <v>1</v>
      </c>
      <c r="E40" s="66">
        <v>1.4</v>
      </c>
      <c r="F40" s="77">
        <v>1.4</v>
      </c>
      <c r="G40" s="78"/>
      <c r="H40" s="141"/>
      <c r="I40" s="16"/>
    </row>
    <row r="41" spans="1:9" ht="30" customHeight="1">
      <c r="A41" s="16"/>
      <c r="B41" s="75"/>
      <c r="C41" s="76" t="s">
        <v>46</v>
      </c>
      <c r="D41" s="78">
        <f>SUM(D36:D40)</f>
        <v>2.5</v>
      </c>
      <c r="E41" s="78">
        <f t="shared" ref="E41:H41" si="14">SUM(E36:E40)</f>
        <v>6.6</v>
      </c>
      <c r="F41" s="78">
        <f t="shared" si="14"/>
        <v>6.5</v>
      </c>
      <c r="G41" s="78"/>
      <c r="H41" s="141">
        <f t="shared" si="14"/>
        <v>0.1</v>
      </c>
      <c r="I41" s="16"/>
    </row>
    <row r="42" spans="1:9" ht="30" customHeight="1">
      <c r="A42" s="16"/>
      <c r="B42" s="75"/>
      <c r="C42" s="76" t="s">
        <v>35</v>
      </c>
      <c r="D42" s="78">
        <v>4.2</v>
      </c>
      <c r="E42" s="66">
        <v>14.5</v>
      </c>
      <c r="F42" s="77"/>
      <c r="G42" s="78">
        <v>12.5</v>
      </c>
      <c r="H42" s="141">
        <v>2</v>
      </c>
      <c r="I42" s="16"/>
    </row>
    <row r="43" spans="1:9" ht="30" customHeight="1">
      <c r="A43" s="16"/>
      <c r="B43" s="75"/>
      <c r="C43" s="76" t="s">
        <v>36</v>
      </c>
      <c r="D43" s="78">
        <v>2.2000000000000002</v>
      </c>
      <c r="E43" s="66">
        <v>4.0999999999999996</v>
      </c>
      <c r="F43" s="77">
        <v>3.9</v>
      </c>
      <c r="G43" s="78">
        <v>0.2</v>
      </c>
      <c r="H43" s="141"/>
      <c r="I43" s="16"/>
    </row>
    <row r="44" spans="1:9" ht="30" customHeight="1">
      <c r="A44" s="16"/>
      <c r="B44" s="75"/>
      <c r="C44" s="76" t="s">
        <v>64</v>
      </c>
      <c r="D44" s="78">
        <v>0.4</v>
      </c>
      <c r="E44" s="66">
        <v>0.3</v>
      </c>
      <c r="F44" s="77"/>
      <c r="G44" s="78">
        <v>0.3</v>
      </c>
      <c r="H44" s="141"/>
      <c r="I44" s="16"/>
    </row>
    <row r="45" spans="1:9" ht="30" customHeight="1">
      <c r="A45" s="16"/>
      <c r="B45" s="75"/>
      <c r="C45" s="76" t="s">
        <v>15</v>
      </c>
      <c r="D45" s="78">
        <f>SUM(D42:D44)</f>
        <v>6.8000000000000007</v>
      </c>
      <c r="E45" s="78">
        <f t="shared" ref="E45:H45" si="15">SUM(E42:E44)</f>
        <v>18.900000000000002</v>
      </c>
      <c r="F45" s="78">
        <f t="shared" si="15"/>
        <v>3.9</v>
      </c>
      <c r="G45" s="78">
        <f t="shared" si="15"/>
        <v>13</v>
      </c>
      <c r="H45" s="141">
        <f t="shared" si="15"/>
        <v>2</v>
      </c>
      <c r="I45" s="16"/>
    </row>
    <row r="46" spans="1:9" ht="30" customHeight="1">
      <c r="A46" s="16"/>
      <c r="B46" s="75"/>
      <c r="C46" s="128" t="s">
        <v>68</v>
      </c>
      <c r="D46" s="78">
        <v>0.3</v>
      </c>
      <c r="E46" s="66">
        <v>1.8</v>
      </c>
      <c r="F46" s="77">
        <v>1.8</v>
      </c>
      <c r="G46" s="78"/>
      <c r="H46" s="141"/>
      <c r="I46" s="16"/>
    </row>
    <row r="47" spans="1:9" ht="30" customHeight="1">
      <c r="A47" s="16"/>
      <c r="B47" s="75"/>
      <c r="C47" s="76" t="s">
        <v>69</v>
      </c>
      <c r="D47" s="78">
        <v>0.3</v>
      </c>
      <c r="E47" s="66">
        <v>1</v>
      </c>
      <c r="F47" s="77">
        <v>1</v>
      </c>
      <c r="G47" s="78"/>
      <c r="H47" s="141"/>
      <c r="I47" s="16"/>
    </row>
    <row r="48" spans="1:9" ht="30" customHeight="1">
      <c r="A48" s="16"/>
      <c r="B48" s="75"/>
      <c r="C48" s="76" t="s">
        <v>58</v>
      </c>
      <c r="D48" s="78">
        <f>SUM(D46,D47)</f>
        <v>0.6</v>
      </c>
      <c r="E48" s="78">
        <f t="shared" ref="E48:F48" si="16">SUM(E46,E47)</f>
        <v>2.8</v>
      </c>
      <c r="F48" s="78">
        <f t="shared" si="16"/>
        <v>2.8</v>
      </c>
      <c r="G48" s="78"/>
      <c r="H48" s="141"/>
      <c r="I48" s="16"/>
    </row>
    <row r="49" spans="1:9" ht="30" customHeight="1">
      <c r="A49" s="16"/>
      <c r="B49" s="75"/>
      <c r="C49" s="76" t="s">
        <v>70</v>
      </c>
      <c r="D49" s="78">
        <v>1</v>
      </c>
      <c r="E49" s="66">
        <v>2.1</v>
      </c>
      <c r="F49" s="77"/>
      <c r="G49" s="78">
        <v>2</v>
      </c>
      <c r="H49" s="141"/>
      <c r="I49" s="16"/>
    </row>
    <row r="50" spans="1:9" ht="30" customHeight="1">
      <c r="A50" s="16"/>
      <c r="B50" s="75"/>
      <c r="C50" s="76" t="s">
        <v>30</v>
      </c>
      <c r="D50" s="78">
        <v>1</v>
      </c>
      <c r="E50" s="66">
        <v>3</v>
      </c>
      <c r="F50" s="77">
        <v>2</v>
      </c>
      <c r="G50" s="78"/>
      <c r="H50" s="141"/>
      <c r="I50" s="16"/>
    </row>
    <row r="51" spans="1:9" ht="30" customHeight="1">
      <c r="A51" s="16"/>
      <c r="B51" s="75"/>
      <c r="C51" s="76" t="s">
        <v>56</v>
      </c>
      <c r="D51" s="78">
        <v>4.5</v>
      </c>
      <c r="E51" s="66">
        <v>10</v>
      </c>
      <c r="F51" s="77">
        <v>8</v>
      </c>
      <c r="G51" s="78">
        <v>4</v>
      </c>
      <c r="H51" s="141"/>
      <c r="I51" s="16"/>
    </row>
    <row r="52" spans="1:9" ht="30" customHeight="1">
      <c r="A52" s="16"/>
      <c r="B52" s="75"/>
      <c r="C52" s="76" t="s">
        <v>31</v>
      </c>
      <c r="D52" s="78">
        <f>SUM(D49:D51)</f>
        <v>6.5</v>
      </c>
      <c r="E52" s="78">
        <f>SUM(E49:E51)</f>
        <v>15.1</v>
      </c>
      <c r="F52" s="78">
        <f>SUM(F49:F51)</f>
        <v>10</v>
      </c>
      <c r="G52" s="78">
        <f>SUM(G49:G51)</f>
        <v>6</v>
      </c>
      <c r="H52" s="141"/>
      <c r="I52" s="16"/>
    </row>
    <row r="53" spans="1:9" ht="30" customHeight="1">
      <c r="A53" s="16"/>
      <c r="B53" s="75"/>
      <c r="C53" s="76" t="s">
        <v>32</v>
      </c>
      <c r="D53" s="78">
        <v>1</v>
      </c>
      <c r="E53" s="66">
        <v>3</v>
      </c>
      <c r="F53" s="77">
        <v>0.2</v>
      </c>
      <c r="G53" s="78">
        <v>2.5</v>
      </c>
      <c r="H53" s="141"/>
      <c r="I53" s="16"/>
    </row>
    <row r="54" spans="1:9" ht="30" customHeight="1">
      <c r="A54" s="16"/>
      <c r="B54" s="75"/>
      <c r="C54" s="76" t="s">
        <v>42</v>
      </c>
      <c r="D54" s="78">
        <v>0.5</v>
      </c>
      <c r="E54" s="66">
        <v>10</v>
      </c>
      <c r="F54" s="77">
        <v>8</v>
      </c>
      <c r="G54" s="78"/>
      <c r="H54" s="141"/>
      <c r="I54" s="16"/>
    </row>
    <row r="55" spans="1:9" ht="30" customHeight="1">
      <c r="A55" s="16"/>
      <c r="B55" s="75"/>
      <c r="C55" s="76" t="s">
        <v>71</v>
      </c>
      <c r="D55" s="78">
        <v>1.1000000000000001</v>
      </c>
      <c r="E55" s="66">
        <v>6</v>
      </c>
      <c r="F55" s="77">
        <v>1.6</v>
      </c>
      <c r="G55" s="78">
        <v>0.4</v>
      </c>
      <c r="H55" s="141"/>
      <c r="I55" s="16"/>
    </row>
    <row r="56" spans="1:9" ht="30" customHeight="1">
      <c r="A56" s="16"/>
      <c r="B56" s="75"/>
      <c r="C56" s="76" t="s">
        <v>33</v>
      </c>
      <c r="D56" s="78">
        <f>SUM(D53:D55)</f>
        <v>2.6</v>
      </c>
      <c r="E56" s="78">
        <f t="shared" ref="E56:G56" si="17">SUM(E53:E55)</f>
        <v>19</v>
      </c>
      <c r="F56" s="78">
        <f t="shared" si="17"/>
        <v>9.7999999999999989</v>
      </c>
      <c r="G56" s="78">
        <f t="shared" si="17"/>
        <v>2.9</v>
      </c>
      <c r="H56" s="141"/>
      <c r="I56" s="16"/>
    </row>
    <row r="57" spans="1:9" ht="30" customHeight="1" thickBot="1">
      <c r="A57" s="16"/>
      <c r="B57" s="85"/>
      <c r="C57" s="144" t="s">
        <v>16</v>
      </c>
      <c r="D57" s="130">
        <f>SUM(D41,D45,D48,D52,D56)</f>
        <v>19</v>
      </c>
      <c r="E57" s="130">
        <f t="shared" ref="E57:H57" si="18">SUM(E41,E45,E48,E52,E56)</f>
        <v>62.4</v>
      </c>
      <c r="F57" s="130">
        <f t="shared" si="18"/>
        <v>33</v>
      </c>
      <c r="G57" s="130">
        <f t="shared" si="18"/>
        <v>21.9</v>
      </c>
      <c r="H57" s="131">
        <f t="shared" si="18"/>
        <v>2.1</v>
      </c>
      <c r="I57" s="16"/>
    </row>
    <row r="58" spans="1:9" ht="30" customHeight="1">
      <c r="B58" s="100" t="s">
        <v>72</v>
      </c>
      <c r="C58" s="60" t="s">
        <v>73</v>
      </c>
      <c r="D58" s="73">
        <v>0.1</v>
      </c>
      <c r="E58" s="62">
        <v>0.2</v>
      </c>
      <c r="F58" s="72">
        <v>0.2</v>
      </c>
      <c r="G58" s="73"/>
      <c r="H58" s="145"/>
      <c r="I58" s="16"/>
    </row>
    <row r="59" spans="1:9" ht="30" customHeight="1">
      <c r="B59" s="102"/>
      <c r="C59" s="64" t="s">
        <v>61</v>
      </c>
      <c r="D59" s="78">
        <v>0.2</v>
      </c>
      <c r="E59" s="66">
        <v>0.7</v>
      </c>
      <c r="F59" s="77">
        <v>0.4</v>
      </c>
      <c r="G59" s="78">
        <v>0.3</v>
      </c>
      <c r="H59" s="141"/>
      <c r="I59" s="16"/>
    </row>
    <row r="60" spans="1:9" ht="30" customHeight="1">
      <c r="B60" s="102"/>
      <c r="C60" s="64" t="s">
        <v>45</v>
      </c>
      <c r="D60" s="78">
        <v>0.1</v>
      </c>
      <c r="E60" s="66">
        <v>0.5</v>
      </c>
      <c r="F60" s="77">
        <v>0.4</v>
      </c>
      <c r="G60" s="78">
        <v>0.1</v>
      </c>
      <c r="H60" s="141"/>
      <c r="I60" s="16"/>
    </row>
    <row r="61" spans="1:9" ht="30" customHeight="1">
      <c r="B61" s="102"/>
      <c r="C61" s="64" t="s">
        <v>46</v>
      </c>
      <c r="D61" s="78">
        <f>SUM(D58:D60)</f>
        <v>0.4</v>
      </c>
      <c r="E61" s="78">
        <f t="shared" ref="E61:G61" si="19">SUM(E58:E60)</f>
        <v>1.4</v>
      </c>
      <c r="F61" s="78">
        <f t="shared" si="19"/>
        <v>1</v>
      </c>
      <c r="G61" s="78">
        <f t="shared" si="19"/>
        <v>0.4</v>
      </c>
      <c r="H61" s="141"/>
      <c r="I61" s="16"/>
    </row>
    <row r="62" spans="1:9" ht="30" customHeight="1">
      <c r="B62" s="102"/>
      <c r="C62" s="64" t="s">
        <v>64</v>
      </c>
      <c r="D62" s="78">
        <v>0.2</v>
      </c>
      <c r="E62" s="66">
        <v>0.2</v>
      </c>
      <c r="F62" s="77"/>
      <c r="G62" s="78">
        <v>0.2</v>
      </c>
      <c r="H62" s="141"/>
      <c r="I62" s="16"/>
    </row>
    <row r="63" spans="1:9" ht="30" customHeight="1">
      <c r="B63" s="102"/>
      <c r="C63" s="64" t="s">
        <v>15</v>
      </c>
      <c r="D63" s="78">
        <f>D62</f>
        <v>0.2</v>
      </c>
      <c r="E63" s="78">
        <f t="shared" ref="E63:G63" si="20">E62</f>
        <v>0.2</v>
      </c>
      <c r="F63" s="78"/>
      <c r="G63" s="78">
        <f t="shared" si="20"/>
        <v>0.2</v>
      </c>
      <c r="H63" s="141"/>
      <c r="I63" s="16"/>
    </row>
    <row r="64" spans="1:9" ht="30" customHeight="1">
      <c r="B64" s="102"/>
      <c r="C64" s="146" t="s">
        <v>68</v>
      </c>
      <c r="D64" s="78">
        <v>0.3</v>
      </c>
      <c r="E64" s="66">
        <v>1.8</v>
      </c>
      <c r="F64" s="77">
        <v>1.8</v>
      </c>
      <c r="G64" s="78"/>
      <c r="H64" s="141"/>
      <c r="I64" s="16"/>
    </row>
    <row r="65" spans="1:9" ht="30" customHeight="1">
      <c r="B65" s="102"/>
      <c r="C65" s="64" t="s">
        <v>69</v>
      </c>
      <c r="D65" s="78">
        <v>0.7</v>
      </c>
      <c r="E65" s="66">
        <v>2</v>
      </c>
      <c r="F65" s="77">
        <v>2</v>
      </c>
      <c r="G65" s="78"/>
      <c r="H65" s="141"/>
      <c r="I65" s="16"/>
    </row>
    <row r="66" spans="1:9" ht="30" customHeight="1">
      <c r="B66" s="102"/>
      <c r="C66" s="64" t="s">
        <v>58</v>
      </c>
      <c r="D66" s="78">
        <f>SUM(D64:D65)</f>
        <v>1</v>
      </c>
      <c r="E66" s="78">
        <f t="shared" ref="E66:F66" si="21">SUM(E64:E65)</f>
        <v>3.8</v>
      </c>
      <c r="F66" s="78">
        <f t="shared" si="21"/>
        <v>3.8</v>
      </c>
      <c r="G66" s="78"/>
      <c r="H66" s="141"/>
      <c r="I66" s="16"/>
    </row>
    <row r="67" spans="1:9" ht="30" customHeight="1">
      <c r="B67" s="102"/>
      <c r="C67" s="64" t="s">
        <v>55</v>
      </c>
      <c r="D67" s="78">
        <v>1</v>
      </c>
      <c r="E67" s="66">
        <v>9.8000000000000007</v>
      </c>
      <c r="F67" s="77">
        <v>9.8000000000000007</v>
      </c>
      <c r="G67" s="78"/>
      <c r="H67" s="141"/>
      <c r="I67" s="16"/>
    </row>
    <row r="68" spans="1:9" ht="30" customHeight="1">
      <c r="B68" s="102"/>
      <c r="C68" s="64" t="s">
        <v>30</v>
      </c>
      <c r="D68" s="78">
        <v>1</v>
      </c>
      <c r="E68" s="66">
        <v>2.5</v>
      </c>
      <c r="F68" s="77">
        <v>1.5</v>
      </c>
      <c r="G68" s="78"/>
      <c r="H68" s="141"/>
      <c r="I68" s="16"/>
    </row>
    <row r="69" spans="1:9" ht="30" customHeight="1">
      <c r="B69" s="102"/>
      <c r="C69" s="64" t="s">
        <v>56</v>
      </c>
      <c r="D69" s="78">
        <v>1.5</v>
      </c>
      <c r="E69" s="66">
        <v>4.5</v>
      </c>
      <c r="F69" s="77">
        <v>2</v>
      </c>
      <c r="G69" s="78">
        <v>1</v>
      </c>
      <c r="H69" s="141"/>
      <c r="I69" s="16"/>
    </row>
    <row r="70" spans="1:9" ht="30" customHeight="1">
      <c r="B70" s="102"/>
      <c r="C70" s="147" t="s">
        <v>31</v>
      </c>
      <c r="D70" s="148">
        <f>SUM(D67:D69)</f>
        <v>3.5</v>
      </c>
      <c r="E70" s="148">
        <f t="shared" ref="E70:G70" si="22">SUM(E67:E69)</f>
        <v>16.8</v>
      </c>
      <c r="F70" s="148">
        <f t="shared" si="22"/>
        <v>13.3</v>
      </c>
      <c r="G70" s="148">
        <f t="shared" si="22"/>
        <v>1</v>
      </c>
      <c r="H70" s="149"/>
      <c r="I70" s="16"/>
    </row>
    <row r="71" spans="1:9" ht="30" customHeight="1">
      <c r="B71" s="102"/>
      <c r="C71" s="64" t="s">
        <v>62</v>
      </c>
      <c r="D71" s="78">
        <v>21</v>
      </c>
      <c r="E71" s="66">
        <v>185.9</v>
      </c>
      <c r="F71" s="77">
        <v>166.3</v>
      </c>
      <c r="G71" s="78">
        <v>19.600000000000001</v>
      </c>
      <c r="H71" s="141"/>
      <c r="I71" s="16"/>
    </row>
    <row r="72" spans="1:9" ht="30" customHeight="1">
      <c r="B72" s="102"/>
      <c r="C72" s="64" t="s">
        <v>40</v>
      </c>
      <c r="D72" s="78">
        <f>D71</f>
        <v>21</v>
      </c>
      <c r="E72" s="78">
        <f t="shared" ref="E72:G72" si="23">E71</f>
        <v>185.9</v>
      </c>
      <c r="F72" s="78">
        <f t="shared" si="23"/>
        <v>166.3</v>
      </c>
      <c r="G72" s="78">
        <f t="shared" si="23"/>
        <v>19.600000000000001</v>
      </c>
      <c r="H72" s="141"/>
      <c r="I72" s="16"/>
    </row>
    <row r="73" spans="1:9" ht="30" customHeight="1">
      <c r="B73" s="102"/>
      <c r="C73" s="146" t="s">
        <v>37</v>
      </c>
      <c r="D73" s="83">
        <v>1.8</v>
      </c>
      <c r="E73" s="81">
        <v>7.2</v>
      </c>
      <c r="F73" s="82">
        <v>7.2</v>
      </c>
      <c r="G73" s="83"/>
      <c r="H73" s="150"/>
      <c r="I73" s="16"/>
    </row>
    <row r="74" spans="1:9" ht="30" customHeight="1">
      <c r="B74" s="102"/>
      <c r="C74" s="64" t="s">
        <v>33</v>
      </c>
      <c r="D74" s="78">
        <f>D73</f>
        <v>1.8</v>
      </c>
      <c r="E74" s="78">
        <f t="shared" ref="E74:F74" si="24">E73</f>
        <v>7.2</v>
      </c>
      <c r="F74" s="78">
        <f t="shared" si="24"/>
        <v>7.2</v>
      </c>
      <c r="G74" s="78"/>
      <c r="H74" s="141"/>
      <c r="I74" s="16"/>
    </row>
    <row r="75" spans="1:9" ht="30" customHeight="1" thickBot="1">
      <c r="B75" s="103"/>
      <c r="C75" s="23" t="s">
        <v>16</v>
      </c>
      <c r="D75" s="130">
        <f>SUM(D61,D63,D66,D70,D72,D74)</f>
        <v>27.900000000000002</v>
      </c>
      <c r="E75" s="130">
        <f t="shared" ref="E75:F75" si="25">SUM(E61,E63,E66,E70,E72,E74)</f>
        <v>215.29999999999998</v>
      </c>
      <c r="F75" s="130">
        <f t="shared" si="25"/>
        <v>191.6</v>
      </c>
      <c r="G75" s="130">
        <f>SUM(G61,G63,G66,G70,G72,G74)</f>
        <v>21.200000000000003</v>
      </c>
      <c r="H75" s="131"/>
      <c r="I75" s="16"/>
    </row>
    <row r="76" spans="1:9" ht="30" customHeight="1">
      <c r="A76" s="16"/>
      <c r="B76" s="151" t="s">
        <v>74</v>
      </c>
      <c r="C76" s="71" t="s">
        <v>70</v>
      </c>
      <c r="D76" s="73">
        <v>2</v>
      </c>
      <c r="E76" s="72">
        <v>4.4000000000000004</v>
      </c>
      <c r="F76" s="72"/>
      <c r="G76" s="72">
        <v>4.4000000000000004</v>
      </c>
      <c r="H76" s="133"/>
      <c r="I76" s="16"/>
    </row>
    <row r="77" spans="1:9" ht="30" customHeight="1">
      <c r="A77" s="16"/>
      <c r="B77" s="152"/>
      <c r="C77" s="76" t="s">
        <v>30</v>
      </c>
      <c r="D77" s="78">
        <v>1</v>
      </c>
      <c r="E77" s="77">
        <v>3</v>
      </c>
      <c r="F77" s="77">
        <v>1.5</v>
      </c>
      <c r="G77" s="77"/>
      <c r="H77" s="135"/>
      <c r="I77" s="16"/>
    </row>
    <row r="78" spans="1:9" ht="30" customHeight="1">
      <c r="A78" s="16"/>
      <c r="B78" s="152"/>
      <c r="C78" s="76" t="s">
        <v>31</v>
      </c>
      <c r="D78" s="78">
        <f>SUM(D76:D77)</f>
        <v>3</v>
      </c>
      <c r="E78" s="78">
        <f>SUM(E76:E77)</f>
        <v>7.4</v>
      </c>
      <c r="F78" s="78">
        <f>SUM(F76:F77)</f>
        <v>1.5</v>
      </c>
      <c r="G78" s="78">
        <f>SUM(G76:G77)</f>
        <v>4.4000000000000004</v>
      </c>
      <c r="H78" s="141"/>
      <c r="I78" s="16"/>
    </row>
    <row r="79" spans="1:9" ht="30" customHeight="1">
      <c r="A79" s="16"/>
      <c r="B79" s="152"/>
      <c r="C79" s="76" t="s">
        <v>32</v>
      </c>
      <c r="D79" s="78">
        <v>1</v>
      </c>
      <c r="E79" s="77">
        <v>3</v>
      </c>
      <c r="F79" s="77">
        <v>0.2</v>
      </c>
      <c r="G79" s="77">
        <v>2.5</v>
      </c>
      <c r="H79" s="135"/>
      <c r="I79" s="16"/>
    </row>
    <row r="80" spans="1:9" ht="30" customHeight="1">
      <c r="A80" s="16"/>
      <c r="B80" s="152"/>
      <c r="C80" s="76" t="s">
        <v>33</v>
      </c>
      <c r="D80" s="78">
        <f>D79</f>
        <v>1</v>
      </c>
      <c r="E80" s="78">
        <f t="shared" ref="E80:G80" si="26">E79</f>
        <v>3</v>
      </c>
      <c r="F80" s="78">
        <f t="shared" si="26"/>
        <v>0.2</v>
      </c>
      <c r="G80" s="78">
        <f t="shared" si="26"/>
        <v>2.5</v>
      </c>
      <c r="H80" s="141"/>
      <c r="I80" s="16"/>
    </row>
    <row r="81" spans="1:9" ht="30" customHeight="1" thickBot="1">
      <c r="A81" s="16"/>
      <c r="B81" s="153"/>
      <c r="C81" s="144" t="s">
        <v>16</v>
      </c>
      <c r="D81" s="130">
        <f>SUM(D78,D80)</f>
        <v>4</v>
      </c>
      <c r="E81" s="130">
        <f t="shared" ref="E81:G81" si="27">SUM(E78,E80)</f>
        <v>10.4</v>
      </c>
      <c r="F81" s="130">
        <f t="shared" si="27"/>
        <v>1.7</v>
      </c>
      <c r="G81" s="130">
        <f t="shared" si="27"/>
        <v>6.9</v>
      </c>
      <c r="H81" s="131"/>
      <c r="I81" s="16"/>
    </row>
    <row r="82" spans="1:9" ht="30" customHeight="1">
      <c r="B82" s="70" t="s">
        <v>18</v>
      </c>
      <c r="C82" s="154" t="s">
        <v>75</v>
      </c>
      <c r="D82" s="73">
        <v>1.3</v>
      </c>
      <c r="E82" s="72" t="s">
        <v>76</v>
      </c>
      <c r="F82" s="72" t="s">
        <v>76</v>
      </c>
      <c r="G82" s="72" t="s">
        <v>76</v>
      </c>
      <c r="H82" s="133" t="s">
        <v>76</v>
      </c>
    </row>
    <row r="83" spans="1:9" ht="30" customHeight="1">
      <c r="B83" s="75"/>
      <c r="C83" s="155" t="s">
        <v>46</v>
      </c>
      <c r="D83" s="78">
        <f>SUM(D82)</f>
        <v>1.3</v>
      </c>
      <c r="E83" s="77" t="s">
        <v>76</v>
      </c>
      <c r="F83" s="77" t="s">
        <v>76</v>
      </c>
      <c r="G83" s="77" t="s">
        <v>76</v>
      </c>
      <c r="H83" s="135" t="s">
        <v>76</v>
      </c>
    </row>
    <row r="84" spans="1:9" ht="30" customHeight="1">
      <c r="B84" s="75"/>
      <c r="C84" s="155" t="s">
        <v>77</v>
      </c>
      <c r="D84" s="78">
        <v>0.2</v>
      </c>
      <c r="E84" s="77" t="s">
        <v>76</v>
      </c>
      <c r="F84" s="77" t="s">
        <v>76</v>
      </c>
      <c r="G84" s="77" t="s">
        <v>76</v>
      </c>
      <c r="H84" s="135" t="s">
        <v>76</v>
      </c>
    </row>
    <row r="85" spans="1:9" ht="30" customHeight="1">
      <c r="B85" s="75"/>
      <c r="C85" s="155" t="s">
        <v>78</v>
      </c>
      <c r="D85" s="78">
        <v>2</v>
      </c>
      <c r="E85" s="77">
        <v>5.5</v>
      </c>
      <c r="F85" s="77">
        <v>1</v>
      </c>
      <c r="G85" s="77">
        <v>3.5</v>
      </c>
      <c r="H85" s="135">
        <v>1</v>
      </c>
    </row>
    <row r="86" spans="1:9" ht="30" customHeight="1">
      <c r="B86" s="75"/>
      <c r="C86" s="155" t="s">
        <v>31</v>
      </c>
      <c r="D86" s="78">
        <f>SUM(D84:D85)</f>
        <v>2.2000000000000002</v>
      </c>
      <c r="E86" s="78">
        <f>SUM(E84:E85)</f>
        <v>5.5</v>
      </c>
      <c r="F86" s="78">
        <f>SUM(F84:F85)</f>
        <v>1</v>
      </c>
      <c r="G86" s="78">
        <f>SUM(G84:G85)</f>
        <v>3.5</v>
      </c>
      <c r="H86" s="141">
        <f>SUM(H84:H85)</f>
        <v>1</v>
      </c>
    </row>
    <row r="87" spans="1:9" ht="30" customHeight="1" thickBot="1">
      <c r="B87" s="85"/>
      <c r="C87" s="156" t="s">
        <v>16</v>
      </c>
      <c r="D87" s="130">
        <f>SUM(D83,D86)</f>
        <v>3.5</v>
      </c>
      <c r="E87" s="130">
        <f t="shared" ref="E87:H87" si="28">SUM(E83,E86)</f>
        <v>5.5</v>
      </c>
      <c r="F87" s="130">
        <f t="shared" si="28"/>
        <v>1</v>
      </c>
      <c r="G87" s="130">
        <f t="shared" si="28"/>
        <v>3.5</v>
      </c>
      <c r="H87" s="131">
        <f t="shared" si="28"/>
        <v>1</v>
      </c>
    </row>
    <row r="88" spans="1:9" ht="30" customHeight="1" thickBot="1">
      <c r="B88" s="24" t="s">
        <v>79</v>
      </c>
      <c r="C88" s="157"/>
      <c r="D88" s="158">
        <f>SUM(D9,D22,D30,D35,D57,D75,D81,D87)</f>
        <v>89.1</v>
      </c>
      <c r="E88" s="109">
        <f>SUM(E9,E22,E30,E35,E57,E75,E81,E87)</f>
        <v>461.09999999999997</v>
      </c>
      <c r="F88" s="109">
        <f>SUM(F9,F22,F30,F35,F57,F75,F81,F87)</f>
        <v>374.7</v>
      </c>
      <c r="G88" s="109">
        <f>SUM(G9,G22,G30,G35,G57,G75,G81,G87)</f>
        <v>68.400000000000006</v>
      </c>
      <c r="H88" s="159">
        <f>SUM(H9,H22,H30,H35,H57,H75,H81,H87)</f>
        <v>3.1</v>
      </c>
      <c r="I88" s="16"/>
    </row>
    <row r="89" spans="1:9" ht="30" customHeight="1">
      <c r="C89" s="16"/>
      <c r="D89" s="16"/>
    </row>
    <row r="90" spans="1:9" ht="30" customHeight="1"/>
    <row r="94" spans="1:9">
      <c r="C94" s="16"/>
    </row>
    <row r="95" spans="1:9">
      <c r="C95" s="16"/>
    </row>
  </sheetData>
  <mergeCells count="9">
    <mergeCell ref="B58:B75"/>
    <mergeCell ref="B76:B81"/>
    <mergeCell ref="B82:B87"/>
    <mergeCell ref="G5:H5"/>
    <mergeCell ref="B7:B9"/>
    <mergeCell ref="B10:B22"/>
    <mergeCell ref="B23:B30"/>
    <mergeCell ref="B31:B35"/>
    <mergeCell ref="B36:B57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5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BreakPreview" zoomScale="60" zoomScaleNormal="100" workbookViewId="0">
      <selection activeCell="B1" sqref="B1"/>
    </sheetView>
  </sheetViews>
  <sheetFormatPr defaultColWidth="10.59765625" defaultRowHeight="30" customHeight="1"/>
  <cols>
    <col min="1" max="1" width="1.59765625" style="160" customWidth="1"/>
    <col min="2" max="2" width="10.59765625" style="160"/>
    <col min="3" max="3" width="12.19921875" style="160" customWidth="1"/>
    <col min="4" max="4" width="14.69921875" style="160" customWidth="1"/>
    <col min="5" max="5" width="17.59765625" style="160" customWidth="1"/>
    <col min="6" max="6" width="19.59765625" style="160" customWidth="1"/>
    <col min="7" max="7" width="19.8984375" style="160" customWidth="1"/>
    <col min="8" max="9" width="10.59765625" style="214"/>
    <col min="10" max="10" width="1.69921875" style="160" customWidth="1"/>
    <col min="11" max="16384" width="10.59765625" style="160"/>
  </cols>
  <sheetData>
    <row r="1" spans="1:10" ht="30" customHeight="1">
      <c r="B1" s="161"/>
      <c r="H1" s="162"/>
      <c r="I1" s="162"/>
      <c r="J1" s="162"/>
    </row>
    <row r="2" spans="1:10" ht="30" customHeight="1">
      <c r="A2" s="2"/>
      <c r="B2" s="163" t="s">
        <v>80</v>
      </c>
      <c r="C2" s="2"/>
      <c r="D2" s="2"/>
      <c r="E2" s="2"/>
      <c r="F2" s="2"/>
      <c r="G2" s="2"/>
      <c r="H2" s="164"/>
      <c r="I2" s="164"/>
      <c r="J2" s="2"/>
    </row>
    <row r="3" spans="1:10" ht="30" customHeight="1" thickBot="1">
      <c r="A3" s="2"/>
      <c r="B3" s="16"/>
      <c r="C3" s="16"/>
      <c r="D3" s="16"/>
      <c r="E3" s="16"/>
      <c r="F3" s="16"/>
      <c r="G3" s="16"/>
      <c r="H3" s="165"/>
      <c r="I3" s="165"/>
      <c r="J3" s="2"/>
    </row>
    <row r="4" spans="1:10" ht="30" customHeight="1">
      <c r="A4" s="2"/>
      <c r="B4" s="166" t="s">
        <v>81</v>
      </c>
      <c r="C4" s="154" t="s">
        <v>82</v>
      </c>
      <c r="D4" s="167" t="s">
        <v>83</v>
      </c>
      <c r="E4" s="168" t="s">
        <v>84</v>
      </c>
      <c r="F4" s="169"/>
      <c r="G4" s="170" t="s">
        <v>85</v>
      </c>
      <c r="H4" s="171" t="s">
        <v>86</v>
      </c>
      <c r="I4" s="172"/>
      <c r="J4" s="16"/>
    </row>
    <row r="5" spans="1:10" ht="30" customHeight="1" thickBot="1">
      <c r="A5" s="2"/>
      <c r="B5" s="119"/>
      <c r="C5" s="173"/>
      <c r="D5" s="174"/>
      <c r="E5" s="120"/>
      <c r="F5" s="175" t="s">
        <v>87</v>
      </c>
      <c r="G5" s="176"/>
      <c r="H5" s="177" t="s">
        <v>88</v>
      </c>
      <c r="I5" s="178" t="s">
        <v>89</v>
      </c>
      <c r="J5" s="16"/>
    </row>
    <row r="6" spans="1:10" ht="30" customHeight="1">
      <c r="A6" s="2"/>
      <c r="B6" s="38" t="s">
        <v>90</v>
      </c>
      <c r="C6" s="142" t="s">
        <v>91</v>
      </c>
      <c r="D6" s="179" t="s">
        <v>92</v>
      </c>
      <c r="E6" s="180">
        <v>0.6</v>
      </c>
      <c r="F6" s="94">
        <v>0.3</v>
      </c>
      <c r="G6" s="94">
        <v>0.3</v>
      </c>
      <c r="H6" s="181">
        <v>100</v>
      </c>
      <c r="I6" s="182"/>
      <c r="J6" s="16"/>
    </row>
    <row r="7" spans="1:10" ht="30" customHeight="1" thickBot="1">
      <c r="A7" s="2"/>
      <c r="B7" s="38"/>
      <c r="C7" s="86" t="s">
        <v>93</v>
      </c>
      <c r="D7" s="183" t="s">
        <v>92</v>
      </c>
      <c r="E7" s="184">
        <v>0.7</v>
      </c>
      <c r="F7" s="87">
        <v>0.4</v>
      </c>
      <c r="G7" s="87">
        <v>0.4</v>
      </c>
      <c r="H7" s="185">
        <v>100</v>
      </c>
      <c r="I7" s="186"/>
      <c r="J7" s="16"/>
    </row>
    <row r="8" spans="1:10" ht="30" customHeight="1" thickBot="1">
      <c r="A8" s="2"/>
      <c r="B8" s="38"/>
      <c r="C8" s="187" t="s">
        <v>40</v>
      </c>
      <c r="D8" s="188"/>
      <c r="E8" s="189">
        <f>E6+E7</f>
        <v>1.2999999999999998</v>
      </c>
      <c r="F8" s="109">
        <f t="shared" ref="F8:G8" si="0">F6+F7</f>
        <v>0.7</v>
      </c>
      <c r="G8" s="109">
        <f t="shared" si="0"/>
        <v>0.7</v>
      </c>
      <c r="H8" s="190" t="s">
        <v>94</v>
      </c>
      <c r="I8" s="191" t="s">
        <v>94</v>
      </c>
      <c r="J8" s="16"/>
    </row>
    <row r="9" spans="1:10" ht="30" customHeight="1" thickBot="1">
      <c r="A9" s="2"/>
      <c r="B9" s="39"/>
      <c r="C9" s="187" t="s">
        <v>16</v>
      </c>
      <c r="D9" s="188"/>
      <c r="E9" s="189">
        <f>E8</f>
        <v>1.2999999999999998</v>
      </c>
      <c r="F9" s="109">
        <f t="shared" ref="F9:G9" si="1">F8</f>
        <v>0.7</v>
      </c>
      <c r="G9" s="109">
        <f t="shared" si="1"/>
        <v>0.7</v>
      </c>
      <c r="H9" s="190" t="s">
        <v>94</v>
      </c>
      <c r="I9" s="191" t="s">
        <v>94</v>
      </c>
      <c r="J9" s="16"/>
    </row>
    <row r="10" spans="1:10" ht="30" customHeight="1">
      <c r="A10" s="2"/>
      <c r="B10" s="192" t="s">
        <v>95</v>
      </c>
      <c r="C10" s="142"/>
      <c r="D10" s="193" t="s">
        <v>96</v>
      </c>
      <c r="E10" s="180">
        <v>0.5</v>
      </c>
      <c r="F10" s="94">
        <v>0.3</v>
      </c>
      <c r="G10" s="94">
        <v>0.2</v>
      </c>
      <c r="H10" s="181">
        <v>100</v>
      </c>
      <c r="I10" s="182"/>
      <c r="J10" s="16"/>
    </row>
    <row r="11" spans="1:10" ht="30" customHeight="1" thickBot="1">
      <c r="A11" s="2"/>
      <c r="B11" s="194"/>
      <c r="C11" s="195" t="s">
        <v>31</v>
      </c>
      <c r="D11" s="196"/>
      <c r="E11" s="184">
        <f>E10</f>
        <v>0.5</v>
      </c>
      <c r="F11" s="87">
        <f t="shared" ref="F11:G12" si="2">F10</f>
        <v>0.3</v>
      </c>
      <c r="G11" s="87">
        <f t="shared" si="2"/>
        <v>0.2</v>
      </c>
      <c r="H11" s="185" t="s">
        <v>94</v>
      </c>
      <c r="I11" s="186" t="s">
        <v>94</v>
      </c>
      <c r="J11" s="16"/>
    </row>
    <row r="12" spans="1:10" ht="30" customHeight="1" thickBot="1">
      <c r="A12" s="2"/>
      <c r="B12" s="197"/>
      <c r="C12" s="187" t="s">
        <v>16</v>
      </c>
      <c r="D12" s="188"/>
      <c r="E12" s="189">
        <f>E11</f>
        <v>0.5</v>
      </c>
      <c r="F12" s="109">
        <f t="shared" si="2"/>
        <v>0.3</v>
      </c>
      <c r="G12" s="109">
        <f t="shared" si="2"/>
        <v>0.2</v>
      </c>
      <c r="H12" s="190" t="s">
        <v>94</v>
      </c>
      <c r="I12" s="191" t="s">
        <v>94</v>
      </c>
      <c r="J12" s="16"/>
    </row>
    <row r="13" spans="1:10" ht="30" customHeight="1">
      <c r="A13" s="2"/>
      <c r="B13" s="198" t="s">
        <v>97</v>
      </c>
      <c r="C13" s="142"/>
      <c r="D13" s="193" t="s">
        <v>98</v>
      </c>
      <c r="E13" s="180">
        <v>2</v>
      </c>
      <c r="F13" s="94">
        <v>1.3</v>
      </c>
      <c r="G13" s="94">
        <v>1.3</v>
      </c>
      <c r="H13" s="181">
        <v>100</v>
      </c>
      <c r="I13" s="182"/>
      <c r="J13" s="16"/>
    </row>
    <row r="14" spans="1:10" ht="30" customHeight="1">
      <c r="A14" s="2"/>
      <c r="B14" s="194"/>
      <c r="C14" s="199" t="s">
        <v>31</v>
      </c>
      <c r="D14" s="200"/>
      <c r="E14" s="201">
        <f>E13</f>
        <v>2</v>
      </c>
      <c r="F14" s="29">
        <f t="shared" ref="F14:G14" si="3">F13</f>
        <v>1.3</v>
      </c>
      <c r="G14" s="29">
        <f t="shared" si="3"/>
        <v>1.3</v>
      </c>
      <c r="H14" s="202" t="s">
        <v>94</v>
      </c>
      <c r="I14" s="203" t="s">
        <v>94</v>
      </c>
      <c r="J14" s="16"/>
    </row>
    <row r="15" spans="1:10" ht="30" customHeight="1">
      <c r="A15" s="2"/>
      <c r="B15" s="194"/>
      <c r="C15" s="76"/>
      <c r="D15" s="204" t="s">
        <v>99</v>
      </c>
      <c r="E15" s="201">
        <v>1</v>
      </c>
      <c r="F15" s="29">
        <v>1</v>
      </c>
      <c r="G15" s="29">
        <v>1</v>
      </c>
      <c r="H15" s="202">
        <v>100</v>
      </c>
      <c r="I15" s="203"/>
      <c r="J15" s="16"/>
    </row>
    <row r="16" spans="1:10" ht="30" customHeight="1">
      <c r="A16" s="2"/>
      <c r="B16" s="194"/>
      <c r="C16" s="76"/>
      <c r="D16" s="204" t="s">
        <v>100</v>
      </c>
      <c r="E16" s="201">
        <v>1.2</v>
      </c>
      <c r="F16" s="29">
        <v>0.6</v>
      </c>
      <c r="G16" s="29">
        <v>0.6</v>
      </c>
      <c r="H16" s="202">
        <v>40</v>
      </c>
      <c r="I16" s="203">
        <v>60</v>
      </c>
      <c r="J16" s="16"/>
    </row>
    <row r="17" spans="1:10" ht="30" customHeight="1" thickBot="1">
      <c r="A17" s="2"/>
      <c r="B17" s="194"/>
      <c r="C17" s="195" t="s">
        <v>33</v>
      </c>
      <c r="D17" s="196"/>
      <c r="E17" s="184">
        <f>SUM(E15:E16)</f>
        <v>2.2000000000000002</v>
      </c>
      <c r="F17" s="87">
        <f t="shared" ref="F17:G17" si="4">SUM(F15:F16)</f>
        <v>1.6</v>
      </c>
      <c r="G17" s="87">
        <f t="shared" si="4"/>
        <v>1.6</v>
      </c>
      <c r="H17" s="185" t="s">
        <v>94</v>
      </c>
      <c r="I17" s="186" t="s">
        <v>94</v>
      </c>
      <c r="J17" s="16"/>
    </row>
    <row r="18" spans="1:10" ht="30" customHeight="1" thickBot="1">
      <c r="A18" s="2"/>
      <c r="B18" s="197"/>
      <c r="C18" s="205" t="s">
        <v>16</v>
      </c>
      <c r="D18" s="206"/>
      <c r="E18" s="189">
        <f>SUM(E14,E17)</f>
        <v>4.2</v>
      </c>
      <c r="F18" s="109">
        <f t="shared" ref="F18:G18" si="5">SUM(F14,F17)</f>
        <v>2.9000000000000004</v>
      </c>
      <c r="G18" s="109">
        <f t="shared" si="5"/>
        <v>2.9000000000000004</v>
      </c>
      <c r="H18" s="190" t="s">
        <v>94</v>
      </c>
      <c r="I18" s="191" t="s">
        <v>94</v>
      </c>
      <c r="J18" s="16"/>
    </row>
    <row r="19" spans="1:10" ht="30" customHeight="1" thickBot="1">
      <c r="A19" s="2"/>
      <c r="B19" s="207" t="s">
        <v>16</v>
      </c>
      <c r="C19" s="208"/>
      <c r="D19" s="208"/>
      <c r="E19" s="209">
        <f>SUM(E9,E12,E18)</f>
        <v>6</v>
      </c>
      <c r="F19" s="209">
        <f t="shared" ref="F19:G19" si="6">SUM(F9,F12,F18)</f>
        <v>3.9000000000000004</v>
      </c>
      <c r="G19" s="209">
        <f t="shared" si="6"/>
        <v>3.8000000000000003</v>
      </c>
      <c r="H19" s="210" t="s">
        <v>94</v>
      </c>
      <c r="I19" s="211" t="s">
        <v>94</v>
      </c>
      <c r="J19" s="16"/>
    </row>
    <row r="20" spans="1:10" ht="30" customHeight="1">
      <c r="A20" s="2"/>
      <c r="B20" s="1"/>
      <c r="C20" s="2"/>
      <c r="D20" s="2"/>
      <c r="E20" s="2"/>
      <c r="F20" s="2"/>
      <c r="G20" s="2"/>
      <c r="H20" s="164"/>
      <c r="I20" s="164"/>
      <c r="J20" s="2"/>
    </row>
    <row r="21" spans="1:10" ht="30" customHeight="1">
      <c r="A21" s="2"/>
      <c r="B21" s="1"/>
      <c r="C21" s="2"/>
      <c r="D21" s="2"/>
      <c r="E21" s="2"/>
      <c r="F21" s="2"/>
      <c r="G21" s="2"/>
      <c r="H21" s="164"/>
      <c r="I21" s="164"/>
      <c r="J21" s="2"/>
    </row>
    <row r="22" spans="1:10" ht="30" customHeight="1">
      <c r="A22" s="2"/>
      <c r="B22" s="2"/>
      <c r="C22" s="2"/>
      <c r="D22" s="2"/>
      <c r="E22" s="2"/>
      <c r="F22" s="2"/>
      <c r="G22" s="2"/>
      <c r="H22" s="164"/>
      <c r="I22" s="164"/>
      <c r="J22" s="2"/>
    </row>
    <row r="42" spans="2:8" ht="25.5">
      <c r="B42" s="161"/>
      <c r="E42" s="212"/>
      <c r="F42" s="212"/>
      <c r="G42" s="212"/>
      <c r="H42" s="213"/>
    </row>
    <row r="43" spans="2:8" ht="25.5">
      <c r="B43" s="161"/>
    </row>
  </sheetData>
  <mergeCells count="14">
    <mergeCell ref="B19:D19"/>
    <mergeCell ref="B10:B12"/>
    <mergeCell ref="C11:D11"/>
    <mergeCell ref="C12:D12"/>
    <mergeCell ref="B13:B18"/>
    <mergeCell ref="C14:D14"/>
    <mergeCell ref="C17:D17"/>
    <mergeCell ref="C18:D18"/>
    <mergeCell ref="H1:J1"/>
    <mergeCell ref="E4:F4"/>
    <mergeCell ref="H4:I4"/>
    <mergeCell ref="B6:B9"/>
    <mergeCell ref="C8:D8"/>
    <mergeCell ref="C9:D9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ぶどう用途別</vt:lpstr>
      <vt:lpstr>うめ用途別（小梅）</vt:lpstr>
      <vt:lpstr>うめ用途別（普通梅）</vt:lpstr>
      <vt:lpstr>干し柿</vt:lpstr>
      <vt:lpstr>'うめ用途別（普通梅）'!Print_Area</vt:lpstr>
      <vt:lpstr>ぶどう用途別!Print_Area</vt:lpstr>
      <vt:lpstr>'うめ用途別（普通梅）'!Print_Titles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2014-04-24T10:30:00Z</cp:lastPrinted>
  <dcterms:created xsi:type="dcterms:W3CDTF">2014-03-17T09:22:36Z</dcterms:created>
  <dcterms:modified xsi:type="dcterms:W3CDTF">2014-04-24T10:32:51Z</dcterms:modified>
</cp:coreProperties>
</file>