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60" windowWidth="19395" windowHeight="7380"/>
  </bookViews>
  <sheets>
    <sheet name="１）かんきつ類" sheetId="1" r:id="rId1"/>
    <sheet name="落葉果樹" sheetId="9" r:id="rId2"/>
    <sheet name="かんきつ類を除く常緑果樹" sheetId="10" r:id="rId3"/>
  </sheets>
  <externalReferences>
    <externalReference r:id="rId4"/>
  </externalReferences>
  <definedNames>
    <definedName name="_xlnm.Print_Area" localSheetId="0">'１）かんきつ類'!$A$1:$J$233</definedName>
    <definedName name="_xlnm.Print_Area" localSheetId="2">かんきつ類を除く常緑果樹!$A$1:$J$29</definedName>
    <definedName name="_xlnm.Print_Area" localSheetId="1">落葉果樹!$A$1:$J$207</definedName>
    <definedName name="_xlnm.Print_Titles" localSheetId="0">'１）かんきつ類'!$4:$6</definedName>
    <definedName name="_xlnm.Print_Titles" localSheetId="2">かんきつ類を除く常緑果樹!$4:$6</definedName>
    <definedName name="_xlnm.Print_Titles" localSheetId="1">落葉果樹!$4:$6</definedName>
    <definedName name="事業の種類">[1]パラメーター!$C$3:$C$8</definedName>
  </definedNames>
  <calcPr calcId="125725"/>
</workbook>
</file>

<file path=xl/calcChain.xml><?xml version="1.0" encoding="utf-8"?>
<calcChain xmlns="http://schemas.openxmlformats.org/spreadsheetml/2006/main">
  <c r="H27" i="10"/>
  <c r="F27"/>
  <c r="E27"/>
  <c r="D27"/>
  <c r="H24"/>
  <c r="D24"/>
  <c r="H22"/>
  <c r="H28" s="1"/>
  <c r="F22"/>
  <c r="F28" s="1"/>
  <c r="E22"/>
  <c r="E28" s="1"/>
  <c r="D22"/>
  <c r="D28" s="1"/>
  <c r="H19"/>
  <c r="H20" s="1"/>
  <c r="F19"/>
  <c r="F20" s="1"/>
  <c r="E19"/>
  <c r="E20" s="1"/>
  <c r="D19"/>
  <c r="D20" s="1"/>
  <c r="H16"/>
  <c r="F16"/>
  <c r="E16"/>
  <c r="D16"/>
  <c r="H14"/>
  <c r="H17" s="1"/>
  <c r="F14"/>
  <c r="F17" s="1"/>
  <c r="E14"/>
  <c r="E17" s="1"/>
  <c r="D14"/>
  <c r="D17" s="1"/>
  <c r="F11"/>
  <c r="D11"/>
  <c r="D29" s="1"/>
  <c r="H10"/>
  <c r="G10"/>
  <c r="G11" s="1"/>
  <c r="G29" s="1"/>
  <c r="F10"/>
  <c r="E10"/>
  <c r="D10"/>
  <c r="H8"/>
  <c r="H11" s="1"/>
  <c r="H29" s="1"/>
  <c r="F8"/>
  <c r="E8"/>
  <c r="E11" s="1"/>
  <c r="E29" s="1"/>
  <c r="D8"/>
  <c r="F29" l="1"/>
  <c r="H205" i="9" l="1"/>
  <c r="F205"/>
  <c r="E205"/>
  <c r="D205"/>
  <c r="H201"/>
  <c r="G201"/>
  <c r="F201"/>
  <c r="E201"/>
  <c r="D201"/>
  <c r="H197"/>
  <c r="F197"/>
  <c r="E197"/>
  <c r="D197"/>
  <c r="H192"/>
  <c r="G192"/>
  <c r="F192"/>
  <c r="E192"/>
  <c r="D192"/>
  <c r="H190"/>
  <c r="G190"/>
  <c r="F190"/>
  <c r="E190"/>
  <c r="D190"/>
  <c r="H186"/>
  <c r="H206" s="1"/>
  <c r="G186"/>
  <c r="F186"/>
  <c r="F206" s="1"/>
  <c r="E186"/>
  <c r="D186"/>
  <c r="D206" s="1"/>
  <c r="H182"/>
  <c r="H183" s="1"/>
  <c r="F182"/>
  <c r="F183" s="1"/>
  <c r="E182"/>
  <c r="E183" s="1"/>
  <c r="D182"/>
  <c r="D183" s="1"/>
  <c r="H179"/>
  <c r="F179"/>
  <c r="E179"/>
  <c r="D179"/>
  <c r="H176"/>
  <c r="F176"/>
  <c r="E176"/>
  <c r="D176"/>
  <c r="H172"/>
  <c r="F172"/>
  <c r="E172"/>
  <c r="D172"/>
  <c r="H168"/>
  <c r="H180" s="1"/>
  <c r="G168"/>
  <c r="G180" s="1"/>
  <c r="F168"/>
  <c r="E168"/>
  <c r="E180" s="1"/>
  <c r="D168"/>
  <c r="G164"/>
  <c r="H163"/>
  <c r="H164" s="1"/>
  <c r="G163"/>
  <c r="F163"/>
  <c r="F164" s="1"/>
  <c r="E163"/>
  <c r="E164" s="1"/>
  <c r="D163"/>
  <c r="D164" s="1"/>
  <c r="H160"/>
  <c r="G159"/>
  <c r="F159"/>
  <c r="E159"/>
  <c r="D159"/>
  <c r="G158"/>
  <c r="F158"/>
  <c r="E158"/>
  <c r="D158"/>
  <c r="F157"/>
  <c r="E157"/>
  <c r="D157"/>
  <c r="F156"/>
  <c r="E156"/>
  <c r="D156"/>
  <c r="G155"/>
  <c r="G160" s="1"/>
  <c r="F155"/>
  <c r="E155"/>
  <c r="D155"/>
  <c r="F154"/>
  <c r="F160" s="1"/>
  <c r="E154"/>
  <c r="D154"/>
  <c r="D160" s="1"/>
  <c r="H152"/>
  <c r="G152"/>
  <c r="F152"/>
  <c r="E152"/>
  <c r="D152"/>
  <c r="H151"/>
  <c r="G151"/>
  <c r="F151"/>
  <c r="E151"/>
  <c r="D151"/>
  <c r="H150"/>
  <c r="G150"/>
  <c r="F150"/>
  <c r="E150"/>
  <c r="D150"/>
  <c r="H149"/>
  <c r="G149"/>
  <c r="F149"/>
  <c r="E149"/>
  <c r="D149"/>
  <c r="H148"/>
  <c r="G148"/>
  <c r="F148"/>
  <c r="E148"/>
  <c r="D148"/>
  <c r="H147"/>
  <c r="G147"/>
  <c r="F147"/>
  <c r="E147"/>
  <c r="D147"/>
  <c r="H146"/>
  <c r="G146"/>
  <c r="F146"/>
  <c r="E146"/>
  <c r="D146"/>
  <c r="H145"/>
  <c r="H153" s="1"/>
  <c r="G145"/>
  <c r="F145"/>
  <c r="F153" s="1"/>
  <c r="E145"/>
  <c r="D145"/>
  <c r="D153" s="1"/>
  <c r="H143"/>
  <c r="F143"/>
  <c r="E143"/>
  <c r="D143"/>
  <c r="H142"/>
  <c r="F142"/>
  <c r="E142"/>
  <c r="D142"/>
  <c r="H141"/>
  <c r="F141"/>
  <c r="E141"/>
  <c r="D141"/>
  <c r="H140"/>
  <c r="F140"/>
  <c r="E140"/>
  <c r="D140"/>
  <c r="H139"/>
  <c r="F139"/>
  <c r="E139"/>
  <c r="D139"/>
  <c r="H138"/>
  <c r="F138"/>
  <c r="E138"/>
  <c r="D138"/>
  <c r="H137"/>
  <c r="F137"/>
  <c r="E137"/>
  <c r="D137"/>
  <c r="H136"/>
  <c r="F136"/>
  <c r="E136"/>
  <c r="D136"/>
  <c r="H135"/>
  <c r="F135"/>
  <c r="E135"/>
  <c r="D135"/>
  <c r="H134"/>
  <c r="F134"/>
  <c r="E134"/>
  <c r="D134"/>
  <c r="H133"/>
  <c r="F133"/>
  <c r="E133"/>
  <c r="D133"/>
  <c r="H132"/>
  <c r="G132"/>
  <c r="G144" s="1"/>
  <c r="F132"/>
  <c r="E132"/>
  <c r="D132"/>
  <c r="H131"/>
  <c r="F131"/>
  <c r="E131"/>
  <c r="D131"/>
  <c r="H130"/>
  <c r="H144" s="1"/>
  <c r="F130"/>
  <c r="E130"/>
  <c r="E144" s="1"/>
  <c r="D130"/>
  <c r="H128"/>
  <c r="G128"/>
  <c r="F128"/>
  <c r="E128"/>
  <c r="D128"/>
  <c r="H127"/>
  <c r="G127"/>
  <c r="F127"/>
  <c r="E127"/>
  <c r="D127"/>
  <c r="H126"/>
  <c r="G126"/>
  <c r="F126"/>
  <c r="E126"/>
  <c r="D126"/>
  <c r="H125"/>
  <c r="F125"/>
  <c r="F129" s="1"/>
  <c r="E125"/>
  <c r="E129" s="1"/>
  <c r="D125"/>
  <c r="D129" s="1"/>
  <c r="H123"/>
  <c r="G123"/>
  <c r="F123"/>
  <c r="E123"/>
  <c r="D123"/>
  <c r="H122"/>
  <c r="G122"/>
  <c r="F122"/>
  <c r="E122"/>
  <c r="D122"/>
  <c r="H121"/>
  <c r="G121"/>
  <c r="F121"/>
  <c r="E121"/>
  <c r="D121"/>
  <c r="H120"/>
  <c r="G120"/>
  <c r="F120"/>
  <c r="E120"/>
  <c r="D120"/>
  <c r="H119"/>
  <c r="F119"/>
  <c r="E119"/>
  <c r="D119"/>
  <c r="H118"/>
  <c r="G118"/>
  <c r="F118"/>
  <c r="E118"/>
  <c r="D118"/>
  <c r="H117"/>
  <c r="H124" s="1"/>
  <c r="G117"/>
  <c r="F117"/>
  <c r="F124" s="1"/>
  <c r="E117"/>
  <c r="D117"/>
  <c r="D124" s="1"/>
  <c r="H115"/>
  <c r="F115"/>
  <c r="E115"/>
  <c r="D115"/>
  <c r="H114"/>
  <c r="F114"/>
  <c r="E114"/>
  <c r="D114"/>
  <c r="H113"/>
  <c r="F113"/>
  <c r="E113"/>
  <c r="D113"/>
  <c r="H112"/>
  <c r="F112"/>
  <c r="E112"/>
  <c r="D112"/>
  <c r="H111"/>
  <c r="F111"/>
  <c r="E111"/>
  <c r="D111"/>
  <c r="H110"/>
  <c r="F110"/>
  <c r="E110"/>
  <c r="D110"/>
  <c r="H109"/>
  <c r="F109"/>
  <c r="E109"/>
  <c r="D109"/>
  <c r="H108"/>
  <c r="H116" s="1"/>
  <c r="F108"/>
  <c r="F116" s="1"/>
  <c r="E108"/>
  <c r="E116" s="1"/>
  <c r="D108"/>
  <c r="D116" s="1"/>
  <c r="H106"/>
  <c r="H107" s="1"/>
  <c r="F106"/>
  <c r="F107" s="1"/>
  <c r="E106"/>
  <c r="E107" s="1"/>
  <c r="D106"/>
  <c r="D107" s="1"/>
  <c r="H103"/>
  <c r="G103"/>
  <c r="F103"/>
  <c r="E103"/>
  <c r="D103"/>
  <c r="H97"/>
  <c r="G97"/>
  <c r="F97"/>
  <c r="E97"/>
  <c r="D97"/>
  <c r="H88"/>
  <c r="G88"/>
  <c r="F88"/>
  <c r="E88"/>
  <c r="D88"/>
  <c r="H75"/>
  <c r="G75"/>
  <c r="F75"/>
  <c r="E75"/>
  <c r="D75"/>
  <c r="H70"/>
  <c r="G70"/>
  <c r="F70"/>
  <c r="E70"/>
  <c r="D70"/>
  <c r="H62"/>
  <c r="F62"/>
  <c r="E62"/>
  <c r="D62"/>
  <c r="H52"/>
  <c r="F52"/>
  <c r="E52"/>
  <c r="D52"/>
  <c r="H50"/>
  <c r="G50"/>
  <c r="F50"/>
  <c r="E50"/>
  <c r="D50"/>
  <c r="H42"/>
  <c r="F42"/>
  <c r="E42"/>
  <c r="D42"/>
  <c r="H35"/>
  <c r="G35"/>
  <c r="F35"/>
  <c r="E35"/>
  <c r="D35"/>
  <c r="H30"/>
  <c r="F30"/>
  <c r="E30"/>
  <c r="D30"/>
  <c r="H27"/>
  <c r="F27"/>
  <c r="E27"/>
  <c r="D27"/>
  <c r="H21"/>
  <c r="G21"/>
  <c r="G22" s="1"/>
  <c r="F21"/>
  <c r="E21"/>
  <c r="D21"/>
  <c r="H14"/>
  <c r="F14"/>
  <c r="E14"/>
  <c r="D14"/>
  <c r="H12"/>
  <c r="G12"/>
  <c r="F12"/>
  <c r="E12"/>
  <c r="D12"/>
  <c r="H8"/>
  <c r="F8"/>
  <c r="E8"/>
  <c r="D8"/>
  <c r="F53" l="1"/>
  <c r="D104"/>
  <c r="F104"/>
  <c r="H104"/>
  <c r="E124"/>
  <c r="G124"/>
  <c r="H129"/>
  <c r="G129"/>
  <c r="D144"/>
  <c r="F144"/>
  <c r="E153"/>
  <c r="G153"/>
  <c r="E160"/>
  <c r="D180"/>
  <c r="F180"/>
  <c r="E206"/>
  <c r="G206"/>
  <c r="E22"/>
  <c r="D53"/>
  <c r="D22"/>
  <c r="F22"/>
  <c r="H22"/>
  <c r="G53"/>
  <c r="E53"/>
  <c r="H53"/>
  <c r="E104"/>
  <c r="G104"/>
  <c r="D161"/>
  <c r="D207" s="1"/>
  <c r="F161"/>
  <c r="F207" s="1"/>
  <c r="E161"/>
  <c r="E207" s="1"/>
  <c r="H161"/>
  <c r="H207" s="1"/>
  <c r="G161"/>
  <c r="G207" s="1"/>
  <c r="H70" i="1" l="1"/>
  <c r="F70"/>
  <c r="E70"/>
  <c r="D70"/>
  <c r="E211"/>
  <c r="F211"/>
  <c r="H211"/>
  <c r="D211"/>
  <c r="D193"/>
  <c r="E193"/>
  <c r="F193"/>
  <c r="H193"/>
  <c r="E161"/>
  <c r="F161"/>
  <c r="H161"/>
  <c r="D161"/>
  <c r="E137"/>
  <c r="F137"/>
  <c r="H137"/>
  <c r="D137"/>
  <c r="E106"/>
  <c r="F106"/>
  <c r="H106"/>
  <c r="D106"/>
  <c r="E31"/>
  <c r="F31"/>
  <c r="H31"/>
  <c r="D31"/>
  <c r="E230"/>
  <c r="F230"/>
  <c r="H230"/>
  <c r="D230"/>
  <c r="E228"/>
  <c r="F228"/>
  <c r="F231" s="1"/>
  <c r="H228"/>
  <c r="H231" s="1"/>
  <c r="D228"/>
  <c r="E222"/>
  <c r="F222"/>
  <c r="H222"/>
  <c r="D222"/>
  <c r="E220"/>
  <c r="E223" s="1"/>
  <c r="F220"/>
  <c r="H220"/>
  <c r="D220"/>
  <c r="D223" s="1"/>
  <c r="E216"/>
  <c r="F216"/>
  <c r="G216"/>
  <c r="H216"/>
  <c r="D216"/>
  <c r="E209"/>
  <c r="F209"/>
  <c r="G209"/>
  <c r="H209"/>
  <c r="D209"/>
  <c r="E204"/>
  <c r="F204"/>
  <c r="H204"/>
  <c r="D204"/>
  <c r="E202"/>
  <c r="F202"/>
  <c r="G202"/>
  <c r="H202"/>
  <c r="D202"/>
  <c r="E198"/>
  <c r="F198"/>
  <c r="H198"/>
  <c r="D198"/>
  <c r="E195"/>
  <c r="F195"/>
  <c r="H195"/>
  <c r="D195"/>
  <c r="E191"/>
  <c r="F191"/>
  <c r="H191"/>
  <c r="D191"/>
  <c r="E183"/>
  <c r="E184" s="1"/>
  <c r="F183"/>
  <c r="F184" s="1"/>
  <c r="H183"/>
  <c r="H184" s="1"/>
  <c r="D183"/>
  <c r="D184" s="1"/>
  <c r="H177"/>
  <c r="H178" s="1"/>
  <c r="F177"/>
  <c r="F178" s="1"/>
  <c r="E177"/>
  <c r="E178" s="1"/>
  <c r="D177"/>
  <c r="D178" s="1"/>
  <c r="E169"/>
  <c r="F169"/>
  <c r="H169"/>
  <c r="D169"/>
  <c r="E167"/>
  <c r="F167"/>
  <c r="H167"/>
  <c r="D167"/>
  <c r="E163"/>
  <c r="F163"/>
  <c r="H163"/>
  <c r="D163"/>
  <c r="E159"/>
  <c r="F159"/>
  <c r="H159"/>
  <c r="D159"/>
  <c r="E157"/>
  <c r="F157"/>
  <c r="H157"/>
  <c r="D157"/>
  <c r="E151"/>
  <c r="F151"/>
  <c r="H151"/>
  <c r="D151"/>
  <c r="E149"/>
  <c r="F149"/>
  <c r="H149"/>
  <c r="D149"/>
  <c r="E144"/>
  <c r="E145" s="1"/>
  <c r="F144"/>
  <c r="F145" s="1"/>
  <c r="H144"/>
  <c r="H145" s="1"/>
  <c r="D144"/>
  <c r="D145" s="1"/>
  <c r="E141"/>
  <c r="F141"/>
  <c r="H141"/>
  <c r="D141"/>
  <c r="E135"/>
  <c r="F135"/>
  <c r="H135"/>
  <c r="D135"/>
  <c r="E133"/>
  <c r="F133"/>
  <c r="H133"/>
  <c r="D133"/>
  <c r="E126"/>
  <c r="E127" s="1"/>
  <c r="F126"/>
  <c r="F127" s="1"/>
  <c r="H126"/>
  <c r="H127" s="1"/>
  <c r="D126"/>
  <c r="D127" s="1"/>
  <c r="E120"/>
  <c r="F120"/>
  <c r="D120"/>
  <c r="E118"/>
  <c r="F118"/>
  <c r="H118"/>
  <c r="D118"/>
  <c r="E115"/>
  <c r="F115"/>
  <c r="G115"/>
  <c r="H115"/>
  <c r="D115"/>
  <c r="E108"/>
  <c r="F108"/>
  <c r="H108"/>
  <c r="D108"/>
  <c r="E104"/>
  <c r="F104"/>
  <c r="H104"/>
  <c r="D104"/>
  <c r="E97"/>
  <c r="E98" s="1"/>
  <c r="F97"/>
  <c r="F98" s="1"/>
  <c r="H97"/>
  <c r="H98" s="1"/>
  <c r="D97"/>
  <c r="D98" s="1"/>
  <c r="E94"/>
  <c r="F94"/>
  <c r="H94"/>
  <c r="D94"/>
  <c r="E92"/>
  <c r="F92"/>
  <c r="G92"/>
  <c r="H92"/>
  <c r="D92"/>
  <c r="E86"/>
  <c r="F86"/>
  <c r="H86"/>
  <c r="D86"/>
  <c r="E84"/>
  <c r="F84"/>
  <c r="F87" s="1"/>
  <c r="H84"/>
  <c r="H87" s="1"/>
  <c r="D84"/>
  <c r="E79"/>
  <c r="F79"/>
  <c r="H79"/>
  <c r="D79"/>
  <c r="E77"/>
  <c r="F77"/>
  <c r="H77"/>
  <c r="D77"/>
  <c r="E72"/>
  <c r="F72"/>
  <c r="H72"/>
  <c r="D72"/>
  <c r="E66"/>
  <c r="E73" s="1"/>
  <c r="F66"/>
  <c r="F73" s="1"/>
  <c r="H66"/>
  <c r="H73" s="1"/>
  <c r="D66"/>
  <c r="D73" s="1"/>
  <c r="E58"/>
  <c r="E59" s="1"/>
  <c r="F58"/>
  <c r="F59" s="1"/>
  <c r="H58"/>
  <c r="H59" s="1"/>
  <c r="D58"/>
  <c r="D59" s="1"/>
  <c r="E55"/>
  <c r="E56" s="1"/>
  <c r="F55"/>
  <c r="F56" s="1"/>
  <c r="G55"/>
  <c r="G56" s="1"/>
  <c r="H55"/>
  <c r="H56" s="1"/>
  <c r="D55"/>
  <c r="D56" s="1"/>
  <c r="E52"/>
  <c r="F52"/>
  <c r="H52"/>
  <c r="D52"/>
  <c r="E49"/>
  <c r="E53" s="1"/>
  <c r="F49"/>
  <c r="G49"/>
  <c r="G53" s="1"/>
  <c r="H49"/>
  <c r="D49"/>
  <c r="E46"/>
  <c r="E47" s="1"/>
  <c r="F46"/>
  <c r="F47" s="1"/>
  <c r="H46"/>
  <c r="H47" s="1"/>
  <c r="D46"/>
  <c r="D47" s="1"/>
  <c r="E42"/>
  <c r="F42"/>
  <c r="H42"/>
  <c r="D42"/>
  <c r="E40"/>
  <c r="F40"/>
  <c r="H40"/>
  <c r="D40"/>
  <c r="E38"/>
  <c r="E43" s="1"/>
  <c r="F38"/>
  <c r="F43" s="1"/>
  <c r="H38"/>
  <c r="H43" s="1"/>
  <c r="D38"/>
  <c r="D43" s="1"/>
  <c r="E34"/>
  <c r="E35" s="1"/>
  <c r="F34"/>
  <c r="F35" s="1"/>
  <c r="H34"/>
  <c r="H35" s="1"/>
  <c r="D34"/>
  <c r="D35" s="1"/>
  <c r="E29"/>
  <c r="F29"/>
  <c r="H29"/>
  <c r="D29"/>
  <c r="E27"/>
  <c r="F27"/>
  <c r="H27"/>
  <c r="D27"/>
  <c r="E19"/>
  <c r="E20" s="1"/>
  <c r="F19"/>
  <c r="F20" s="1"/>
  <c r="H19"/>
  <c r="H20" s="1"/>
  <c r="D19"/>
  <c r="D20" s="1"/>
  <c r="E16"/>
  <c r="F16"/>
  <c r="H16"/>
  <c r="D16"/>
  <c r="E14"/>
  <c r="F14"/>
  <c r="H14"/>
  <c r="D14"/>
  <c r="E10"/>
  <c r="E11" s="1"/>
  <c r="F10"/>
  <c r="F11" s="1"/>
  <c r="H10"/>
  <c r="H11" s="1"/>
  <c r="D10"/>
  <c r="D11" s="1"/>
  <c r="H217" l="1"/>
  <c r="F217"/>
  <c r="D217"/>
  <c r="G217"/>
  <c r="E217"/>
  <c r="D53"/>
  <c r="H53"/>
  <c r="D142"/>
  <c r="D164"/>
  <c r="D196"/>
  <c r="F196"/>
  <c r="D109"/>
  <c r="H142"/>
  <c r="E142"/>
  <c r="F164"/>
  <c r="F142"/>
  <c r="H164"/>
  <c r="E164"/>
  <c r="H196"/>
  <c r="E196"/>
  <c r="F109"/>
  <c r="H109"/>
  <c r="E109"/>
  <c r="D32"/>
  <c r="D87"/>
  <c r="F121"/>
  <c r="H223"/>
  <c r="E231"/>
  <c r="H32"/>
  <c r="E32"/>
  <c r="F53"/>
  <c r="E87"/>
  <c r="H121"/>
  <c r="D231"/>
  <c r="F32"/>
  <c r="D121"/>
  <c r="E121"/>
  <c r="H80"/>
  <c r="F80"/>
  <c r="D80"/>
  <c r="E80"/>
  <c r="H95"/>
  <c r="F95"/>
  <c r="D95"/>
  <c r="G95"/>
  <c r="G232" s="1"/>
  <c r="E95"/>
  <c r="H152"/>
  <c r="F152"/>
  <c r="D152"/>
  <c r="E152"/>
  <c r="H170"/>
  <c r="F170"/>
  <c r="D170"/>
  <c r="E170"/>
  <c r="G121"/>
  <c r="F223"/>
  <c r="H17"/>
  <c r="H232" s="1"/>
  <c r="F17"/>
  <c r="F232" s="1"/>
  <c r="D17"/>
  <c r="D232" s="1"/>
  <c r="E17"/>
  <c r="E232" s="1"/>
</calcChain>
</file>

<file path=xl/comments1.xml><?xml version="1.0" encoding="utf-8"?>
<comments xmlns="http://schemas.openxmlformats.org/spreadsheetml/2006/main">
  <authors>
    <author>福岡県</author>
  </authors>
  <commentList>
    <comment ref="H113" authorId="0">
      <text>
        <r>
          <rPr>
            <b/>
            <sz val="9"/>
            <color indexed="81"/>
            <rFont val="ＭＳ Ｐゴシック"/>
            <family val="3"/>
            <charset val="128"/>
          </rPr>
          <t>福岡県:</t>
        </r>
        <r>
          <rPr>
            <sz val="9"/>
            <color indexed="81"/>
            <rFont val="ＭＳ Ｐゴシック"/>
            <family val="3"/>
            <charset val="128"/>
          </rPr>
          <t xml:space="preserve">
誤りでした
</t>
        </r>
      </text>
    </comment>
  </commentList>
</comments>
</file>

<file path=xl/comments2.xml><?xml version="1.0" encoding="utf-8"?>
<comments xmlns="http://schemas.openxmlformats.org/spreadsheetml/2006/main">
  <authors>
    <author>福岡県</author>
  </authors>
  <commentList>
    <comment ref="H160" authorId="0">
      <text>
        <r>
          <rPr>
            <b/>
            <sz val="9"/>
            <color indexed="81"/>
            <rFont val="ＭＳ Ｐゴシック"/>
            <family val="3"/>
            <charset val="128"/>
          </rPr>
          <t>ダブりがあるため、単純計にはならない</t>
        </r>
      </text>
    </comment>
  </commentList>
</comments>
</file>

<file path=xl/sharedStrings.xml><?xml version="1.0" encoding="utf-8"?>
<sst xmlns="http://schemas.openxmlformats.org/spreadsheetml/2006/main" count="581" uniqueCount="168">
  <si>
    <t>２　特産果樹生産出荷実績調査　（平成２４年産）</t>
    <rPh sb="2" eb="4">
      <t>トクサン</t>
    </rPh>
    <rPh sb="4" eb="6">
      <t>カジュ</t>
    </rPh>
    <rPh sb="6" eb="8">
      <t>セイサン</t>
    </rPh>
    <rPh sb="8" eb="10">
      <t>シュッカ</t>
    </rPh>
    <rPh sb="10" eb="12">
      <t>ジッセキ</t>
    </rPh>
    <rPh sb="12" eb="14">
      <t>チョウサ</t>
    </rPh>
    <phoneticPr fontId="4"/>
  </si>
  <si>
    <t>項目</t>
  </si>
  <si>
    <t>市町村</t>
    <rPh sb="0" eb="3">
      <t>シチョウソン</t>
    </rPh>
    <phoneticPr fontId="4"/>
  </si>
  <si>
    <t>栽培面積</t>
    <rPh sb="0" eb="2">
      <t>サイバイ</t>
    </rPh>
    <rPh sb="2" eb="4">
      <t>メンセキ</t>
    </rPh>
    <phoneticPr fontId="4"/>
  </si>
  <si>
    <t>収穫量</t>
    <rPh sb="0" eb="2">
      <t>シュウカク</t>
    </rPh>
    <rPh sb="2" eb="3">
      <t>リョウ</t>
    </rPh>
    <phoneticPr fontId="4"/>
  </si>
  <si>
    <t>出荷量</t>
    <phoneticPr fontId="4"/>
  </si>
  <si>
    <t>栽培農家数</t>
    <phoneticPr fontId="4"/>
  </si>
  <si>
    <t>主要品種名</t>
    <rPh sb="0" eb="2">
      <t>シュヨウ</t>
    </rPh>
    <rPh sb="2" eb="4">
      <t>ヒンシュ</t>
    </rPh>
    <rPh sb="4" eb="5">
      <t>メイ</t>
    </rPh>
    <phoneticPr fontId="4"/>
  </si>
  <si>
    <t>栽培品目名</t>
    <rPh sb="0" eb="2">
      <t>サイバイ</t>
    </rPh>
    <rPh sb="2" eb="5">
      <t>ヒンモクメイ</t>
    </rPh>
    <phoneticPr fontId="4"/>
  </si>
  <si>
    <t>(ha)</t>
    <phoneticPr fontId="4"/>
  </si>
  <si>
    <t>(t)</t>
    <phoneticPr fontId="4"/>
  </si>
  <si>
    <t>（ｔ）</t>
    <phoneticPr fontId="4"/>
  </si>
  <si>
    <t>うち加工向け</t>
    <rPh sb="2" eb="4">
      <t>カコウ</t>
    </rPh>
    <rPh sb="4" eb="5">
      <t>ム</t>
    </rPh>
    <phoneticPr fontId="4"/>
  </si>
  <si>
    <t>（戸）</t>
    <rPh sb="1" eb="2">
      <t>コ</t>
    </rPh>
    <phoneticPr fontId="4"/>
  </si>
  <si>
    <t>アマクサ（天草）</t>
    <rPh sb="5" eb="7">
      <t>アマクサ</t>
    </rPh>
    <phoneticPr fontId="4"/>
  </si>
  <si>
    <t>アンコール</t>
  </si>
  <si>
    <t>いよかん（伊予柑）</t>
    <rPh sb="5" eb="8">
      <t>イヨカン</t>
    </rPh>
    <phoneticPr fontId="4"/>
  </si>
  <si>
    <t>果のしずく</t>
    <rPh sb="0" eb="1">
      <t>カ</t>
    </rPh>
    <phoneticPr fontId="4"/>
  </si>
  <si>
    <t>紀州ミカン［紀州小ミカン］</t>
    <rPh sb="6" eb="8">
      <t>キシュウ</t>
    </rPh>
    <phoneticPr fontId="4"/>
  </si>
  <si>
    <t>キズ（木酢）［酢ミカン］</t>
  </si>
  <si>
    <t>キヨミ（清見）</t>
    <rPh sb="4" eb="6">
      <t>キヨミ</t>
    </rPh>
    <phoneticPr fontId="4"/>
  </si>
  <si>
    <t>キンカン（金柑）</t>
    <rPh sb="5" eb="7">
      <t>キンカン</t>
    </rPh>
    <phoneticPr fontId="4"/>
  </si>
  <si>
    <t>ダイダイ</t>
  </si>
  <si>
    <t>ナツミ（南津海）</t>
    <rPh sb="4" eb="5">
      <t>ミナミ</t>
    </rPh>
    <rPh sb="5" eb="6">
      <t>ツ</t>
    </rPh>
    <rPh sb="6" eb="7">
      <t>ウミ</t>
    </rPh>
    <phoneticPr fontId="4"/>
  </si>
  <si>
    <t>はっさく（八朔）</t>
    <rPh sb="5" eb="7">
      <t>ハッサク</t>
    </rPh>
    <phoneticPr fontId="4"/>
  </si>
  <si>
    <t>花柚</t>
    <rPh sb="0" eb="1">
      <t>ハナ</t>
    </rPh>
    <rPh sb="1" eb="2">
      <t>ユズ</t>
    </rPh>
    <phoneticPr fontId="4"/>
  </si>
  <si>
    <t>ブンタン（文旦）</t>
  </si>
  <si>
    <t>麗紅</t>
    <rPh sb="0" eb="1">
      <t>レイ</t>
    </rPh>
    <rPh sb="1" eb="2">
      <t>ベニ</t>
    </rPh>
    <phoneticPr fontId="4"/>
  </si>
  <si>
    <t>かんきつ類計</t>
  </si>
  <si>
    <t>福岡市</t>
  </si>
  <si>
    <t>宗像市</t>
    <rPh sb="0" eb="3">
      <t>ムナカタシ</t>
    </rPh>
    <phoneticPr fontId="4"/>
  </si>
  <si>
    <t>糸島市</t>
    <rPh sb="0" eb="2">
      <t>イトシマ</t>
    </rPh>
    <rPh sb="2" eb="3">
      <t>シ</t>
    </rPh>
    <phoneticPr fontId="4"/>
  </si>
  <si>
    <t>福岡市農林計</t>
    <rPh sb="3" eb="5">
      <t>ノウリン</t>
    </rPh>
    <rPh sb="5" eb="6">
      <t>ケイ</t>
    </rPh>
    <phoneticPr fontId="3"/>
  </si>
  <si>
    <t>古賀市</t>
    <rPh sb="0" eb="3">
      <t>コガシ</t>
    </rPh>
    <phoneticPr fontId="4"/>
  </si>
  <si>
    <t>新宮町</t>
    <rPh sb="0" eb="3">
      <t>シングウマチ</t>
    </rPh>
    <phoneticPr fontId="4"/>
  </si>
  <si>
    <t>福岡農林計</t>
    <rPh sb="0" eb="2">
      <t>フクオカ</t>
    </rPh>
    <rPh sb="2" eb="4">
      <t>ノウリン</t>
    </rPh>
    <rPh sb="4" eb="5">
      <t>ケイ</t>
    </rPh>
    <phoneticPr fontId="3"/>
  </si>
  <si>
    <t>豊前市</t>
    <rPh sb="0" eb="3">
      <t>ブゼンシ</t>
    </rPh>
    <phoneticPr fontId="4"/>
  </si>
  <si>
    <t>行橋農林計</t>
    <rPh sb="0" eb="2">
      <t>ユクハシ</t>
    </rPh>
    <rPh sb="2" eb="4">
      <t>ノウリン</t>
    </rPh>
    <rPh sb="4" eb="5">
      <t>ケイ</t>
    </rPh>
    <phoneticPr fontId="3"/>
  </si>
  <si>
    <t>県計</t>
    <rPh sb="0" eb="1">
      <t>ケン</t>
    </rPh>
    <rPh sb="1" eb="2">
      <t>ケイ</t>
    </rPh>
    <phoneticPr fontId="3"/>
  </si>
  <si>
    <t>福津市</t>
    <rPh sb="0" eb="2">
      <t>フクツ</t>
    </rPh>
    <rPh sb="2" eb="3">
      <t>シ</t>
    </rPh>
    <phoneticPr fontId="4"/>
  </si>
  <si>
    <t>那珂川町</t>
  </si>
  <si>
    <t>岡垣町</t>
    <rPh sb="0" eb="3">
      <t>オカガキマチ</t>
    </rPh>
    <phoneticPr fontId="4"/>
  </si>
  <si>
    <t>八幡農林計</t>
    <rPh sb="0" eb="2">
      <t>ヤハタ</t>
    </rPh>
    <rPh sb="2" eb="4">
      <t>ノウリン</t>
    </rPh>
    <rPh sb="4" eb="5">
      <t>ケイ</t>
    </rPh>
    <phoneticPr fontId="3"/>
  </si>
  <si>
    <t>うきは市</t>
    <rPh sb="3" eb="4">
      <t>シ</t>
    </rPh>
    <phoneticPr fontId="4"/>
  </si>
  <si>
    <t>東峰村</t>
    <rPh sb="0" eb="2">
      <t>トウホウ</t>
    </rPh>
    <rPh sb="2" eb="3">
      <t>ムラ</t>
    </rPh>
    <phoneticPr fontId="4"/>
  </si>
  <si>
    <t>朝倉農林計</t>
    <rPh sb="0" eb="2">
      <t>アサクラ</t>
    </rPh>
    <rPh sb="2" eb="4">
      <t>ノウリン</t>
    </rPh>
    <rPh sb="4" eb="5">
      <t>ケイ</t>
    </rPh>
    <phoneticPr fontId="3"/>
  </si>
  <si>
    <t>添田町</t>
    <rPh sb="0" eb="3">
      <t>ソエダマチ</t>
    </rPh>
    <phoneticPr fontId="4"/>
  </si>
  <si>
    <t>飯塚農林計</t>
    <rPh sb="0" eb="2">
      <t>イイヅカ</t>
    </rPh>
    <rPh sb="2" eb="4">
      <t>ノウリン</t>
    </rPh>
    <rPh sb="4" eb="5">
      <t>ケイ</t>
    </rPh>
    <phoneticPr fontId="3"/>
  </si>
  <si>
    <t>筑前町</t>
    <rPh sb="0" eb="2">
      <t>チクゼン</t>
    </rPh>
    <rPh sb="2" eb="3">
      <t>マチ</t>
    </rPh>
    <phoneticPr fontId="4"/>
  </si>
  <si>
    <t>川崎町</t>
    <rPh sb="0" eb="3">
      <t>カワサキマチ</t>
    </rPh>
    <phoneticPr fontId="4"/>
  </si>
  <si>
    <t>那珂川町</t>
    <rPh sb="0" eb="4">
      <t>ナカガワマチ</t>
    </rPh>
    <phoneticPr fontId="4"/>
  </si>
  <si>
    <t>行橋市</t>
    <rPh sb="0" eb="3">
      <t>ユクハシシ</t>
    </rPh>
    <phoneticPr fontId="4"/>
  </si>
  <si>
    <t>甘夏</t>
  </si>
  <si>
    <t>福津市</t>
    <rPh sb="0" eb="3">
      <t>フクツシ</t>
    </rPh>
    <phoneticPr fontId="4"/>
  </si>
  <si>
    <t>甘夏</t>
    <rPh sb="1" eb="2">
      <t>ナツ</t>
    </rPh>
    <phoneticPr fontId="4"/>
  </si>
  <si>
    <t>川野夏だいたい</t>
    <rPh sb="0" eb="2">
      <t>カワノ</t>
    </rPh>
    <rPh sb="2" eb="3">
      <t>ナツ</t>
    </rPh>
    <phoneticPr fontId="4"/>
  </si>
  <si>
    <t>朝倉市</t>
    <rPh sb="0" eb="3">
      <t>アサクラシ</t>
    </rPh>
    <phoneticPr fontId="4"/>
  </si>
  <si>
    <t>川野夏だいだい</t>
    <rPh sb="0" eb="2">
      <t>カワノ</t>
    </rPh>
    <rPh sb="2" eb="3">
      <t>ナツ</t>
    </rPh>
    <phoneticPr fontId="4"/>
  </si>
  <si>
    <t>苅田町</t>
    <rPh sb="0" eb="2">
      <t>カンダ</t>
    </rPh>
    <rPh sb="2" eb="3">
      <t>マチ</t>
    </rPh>
    <phoneticPr fontId="4"/>
  </si>
  <si>
    <t>福岡市</t>
    <rPh sb="0" eb="3">
      <t>フクオカシ</t>
    </rPh>
    <phoneticPr fontId="4"/>
  </si>
  <si>
    <t>山見阪ネーブル</t>
    <rPh sb="0" eb="1">
      <t>ヤマ</t>
    </rPh>
    <rPh sb="1" eb="2">
      <t>ミ</t>
    </rPh>
    <rPh sb="2" eb="3">
      <t>サカ</t>
    </rPh>
    <phoneticPr fontId="4"/>
  </si>
  <si>
    <t>上毛町</t>
    <rPh sb="0" eb="1">
      <t>ウエ</t>
    </rPh>
    <rPh sb="1" eb="2">
      <t>ケ</t>
    </rPh>
    <rPh sb="2" eb="3">
      <t>マチ</t>
    </rPh>
    <phoneticPr fontId="4"/>
  </si>
  <si>
    <t>県計</t>
    <rPh sb="0" eb="2">
      <t>ケンケイ</t>
    </rPh>
    <phoneticPr fontId="3"/>
  </si>
  <si>
    <t>姫治</t>
    <rPh sb="0" eb="1">
      <t>ヒメ</t>
    </rPh>
    <rPh sb="1" eb="2">
      <t>オサ</t>
    </rPh>
    <phoneticPr fontId="4"/>
  </si>
  <si>
    <t>朝倉市</t>
    <rPh sb="0" eb="2">
      <t>アサクラ</t>
    </rPh>
    <rPh sb="2" eb="3">
      <t>シ</t>
    </rPh>
    <phoneticPr fontId="4"/>
  </si>
  <si>
    <t>北九州市</t>
    <rPh sb="0" eb="4">
      <t>キタキュウシュウシ</t>
    </rPh>
    <phoneticPr fontId="4"/>
  </si>
  <si>
    <t>香春町</t>
    <rPh sb="0" eb="3">
      <t>カワラマチ</t>
    </rPh>
    <phoneticPr fontId="4"/>
  </si>
  <si>
    <t>赤村</t>
    <rPh sb="0" eb="2">
      <t>アカムラ</t>
    </rPh>
    <phoneticPr fontId="4"/>
  </si>
  <si>
    <t>みやこ町</t>
    <rPh sb="3" eb="4">
      <t>マチ</t>
    </rPh>
    <phoneticPr fontId="4"/>
  </si>
  <si>
    <t>木頭</t>
    <rPh sb="0" eb="1">
      <t>キ</t>
    </rPh>
    <rPh sb="1" eb="2">
      <t>カシラ</t>
    </rPh>
    <phoneticPr fontId="4"/>
  </si>
  <si>
    <t>築上町</t>
    <rPh sb="0" eb="3">
      <t>チクジョウマチ</t>
    </rPh>
    <phoneticPr fontId="4"/>
  </si>
  <si>
    <t>レモン</t>
  </si>
  <si>
    <t>１）かんきつ類</t>
    <phoneticPr fontId="4"/>
  </si>
  <si>
    <t>みやま市</t>
    <rPh sb="3" eb="4">
      <t>シ</t>
    </rPh>
    <phoneticPr fontId="4"/>
  </si>
  <si>
    <t>大牟田市</t>
    <rPh sb="0" eb="4">
      <t>オオムタシ</t>
    </rPh>
    <phoneticPr fontId="4"/>
  </si>
  <si>
    <t>八女市</t>
    <rPh sb="0" eb="3">
      <t>ヤメシ</t>
    </rPh>
    <phoneticPr fontId="4"/>
  </si>
  <si>
    <t>八女市</t>
    <rPh sb="2" eb="3">
      <t>シ</t>
    </rPh>
    <phoneticPr fontId="4"/>
  </si>
  <si>
    <t>八女市</t>
    <rPh sb="0" eb="3">
      <t>ヤメシ</t>
    </rPh>
    <phoneticPr fontId="6"/>
  </si>
  <si>
    <t>筑後農林計</t>
    <rPh sb="0" eb="2">
      <t>チクゴ</t>
    </rPh>
    <rPh sb="2" eb="4">
      <t>ノウリン</t>
    </rPh>
    <rPh sb="4" eb="5">
      <t>ケイ</t>
    </rPh>
    <phoneticPr fontId="3"/>
  </si>
  <si>
    <t>木頭</t>
    <rPh sb="0" eb="1">
      <t>キ</t>
    </rPh>
    <rPh sb="1" eb="2">
      <t>アタマ</t>
    </rPh>
    <phoneticPr fontId="4"/>
  </si>
  <si>
    <t>-</t>
    <phoneticPr fontId="4"/>
  </si>
  <si>
    <t>あまぽん</t>
    <phoneticPr fontId="4"/>
  </si>
  <si>
    <t>シラヌヒ（不知火）［ﾃﾞｺﾎﾟﾝ］</t>
    <phoneticPr fontId="4"/>
  </si>
  <si>
    <t>スイートスプリング</t>
    <phoneticPr fontId="4"/>
  </si>
  <si>
    <t>セトカ（せとか）</t>
    <phoneticPr fontId="4"/>
  </si>
  <si>
    <t>タロッコ（ブラッドオレンジ）</t>
    <phoneticPr fontId="4"/>
  </si>
  <si>
    <t>なつみかん</t>
    <phoneticPr fontId="4"/>
  </si>
  <si>
    <t>甘夏</t>
    <phoneticPr fontId="4"/>
  </si>
  <si>
    <t>-</t>
    <phoneticPr fontId="4"/>
  </si>
  <si>
    <t>ネーブルオレンジ</t>
    <phoneticPr fontId="4"/>
  </si>
  <si>
    <t>八女市</t>
    <phoneticPr fontId="4"/>
  </si>
  <si>
    <t>ハルカ（はるか）</t>
    <phoneticPr fontId="4"/>
  </si>
  <si>
    <t>ハルミ（はるみ）</t>
    <phoneticPr fontId="4"/>
  </si>
  <si>
    <t>ハレヒメ（はれひめ）</t>
    <phoneticPr fontId="4"/>
  </si>
  <si>
    <t>ヒュウガナツ（日向夏）</t>
    <phoneticPr fontId="4"/>
  </si>
  <si>
    <t>ポンカン</t>
    <phoneticPr fontId="4"/>
  </si>
  <si>
    <t>カボス</t>
    <phoneticPr fontId="3"/>
  </si>
  <si>
    <t>ユズ（柚）</t>
    <rPh sb="3" eb="4">
      <t>ユズ</t>
    </rPh>
    <phoneticPr fontId="3"/>
  </si>
  <si>
    <t>２）落葉果樹</t>
    <rPh sb="2" eb="4">
      <t>ラクヨウ</t>
    </rPh>
    <phoneticPr fontId="4"/>
  </si>
  <si>
    <t>出荷量</t>
    <phoneticPr fontId="4"/>
  </si>
  <si>
    <t>栽培農家数</t>
    <phoneticPr fontId="4"/>
  </si>
  <si>
    <t>(ha)</t>
    <phoneticPr fontId="4"/>
  </si>
  <si>
    <t>(t)</t>
    <phoneticPr fontId="4"/>
  </si>
  <si>
    <t>（ｔ）</t>
    <phoneticPr fontId="4"/>
  </si>
  <si>
    <t>イチジク　（蓬莱柿）</t>
    <rPh sb="6" eb="9">
      <t>ホウライシ</t>
    </rPh>
    <phoneticPr fontId="4"/>
  </si>
  <si>
    <t>中間市</t>
    <rPh sb="0" eb="3">
      <t>ナカマシ</t>
    </rPh>
    <phoneticPr fontId="4"/>
  </si>
  <si>
    <t>遠賀町</t>
    <rPh sb="0" eb="2">
      <t>オンガ</t>
    </rPh>
    <rPh sb="2" eb="3">
      <t>マチ</t>
    </rPh>
    <phoneticPr fontId="4"/>
  </si>
  <si>
    <t>宮若市</t>
    <rPh sb="0" eb="1">
      <t>ミヤ</t>
    </rPh>
    <rPh sb="1" eb="2">
      <t>ワカ</t>
    </rPh>
    <rPh sb="2" eb="3">
      <t>シ</t>
    </rPh>
    <phoneticPr fontId="4"/>
  </si>
  <si>
    <t>行橋農林計</t>
    <rPh sb="0" eb="2">
      <t>ユクハシ</t>
    </rPh>
    <rPh sb="2" eb="4">
      <t>ノウリン</t>
    </rPh>
    <rPh sb="4" eb="5">
      <t>ケイ</t>
    </rPh>
    <phoneticPr fontId="4"/>
  </si>
  <si>
    <t>イチジク　（桝井ドーフィン）</t>
    <rPh sb="6" eb="8">
      <t>マスイ</t>
    </rPh>
    <phoneticPr fontId="4"/>
  </si>
  <si>
    <t>久留米市</t>
    <rPh sb="0" eb="3">
      <t>クルメ</t>
    </rPh>
    <rPh sb="3" eb="4">
      <t>シ</t>
    </rPh>
    <phoneticPr fontId="4"/>
  </si>
  <si>
    <t>うきは市</t>
    <rPh sb="3" eb="4">
      <t>シ</t>
    </rPh>
    <phoneticPr fontId="5"/>
  </si>
  <si>
    <t>桂川町</t>
    <rPh sb="0" eb="2">
      <t>ケイセン</t>
    </rPh>
    <rPh sb="2" eb="3">
      <t>マチ</t>
    </rPh>
    <phoneticPr fontId="4"/>
  </si>
  <si>
    <t>添田町</t>
    <rPh sb="0" eb="2">
      <t>ソエダ</t>
    </rPh>
    <rPh sb="2" eb="3">
      <t>マチ</t>
    </rPh>
    <phoneticPr fontId="4"/>
  </si>
  <si>
    <t>大任町</t>
    <rPh sb="0" eb="3">
      <t>オオトウマチ</t>
    </rPh>
    <phoneticPr fontId="4"/>
  </si>
  <si>
    <t>福智町</t>
    <rPh sb="0" eb="3">
      <t>フクチマチ</t>
    </rPh>
    <phoneticPr fontId="4"/>
  </si>
  <si>
    <t>大牟田市</t>
  </si>
  <si>
    <t>柳川市</t>
  </si>
  <si>
    <t>八女市</t>
  </si>
  <si>
    <t>大川市</t>
  </si>
  <si>
    <t>みやま市</t>
  </si>
  <si>
    <t>大木町</t>
  </si>
  <si>
    <t>広川町</t>
  </si>
  <si>
    <t>イチジク　（とよみつひめ）</t>
    <phoneticPr fontId="4"/>
  </si>
  <si>
    <t>筑紫野市</t>
  </si>
  <si>
    <t>太宰府市</t>
    <rPh sb="0" eb="4">
      <t>ダザイフシ</t>
    </rPh>
    <phoneticPr fontId="4"/>
  </si>
  <si>
    <t>小郡市</t>
    <rPh sb="0" eb="3">
      <t>オゴオリシ</t>
    </rPh>
    <phoneticPr fontId="4"/>
  </si>
  <si>
    <t>大刀洗町</t>
    <rPh sb="0" eb="3">
      <t>タチアライ</t>
    </rPh>
    <rPh sb="3" eb="4">
      <t>マチ</t>
    </rPh>
    <phoneticPr fontId="4"/>
  </si>
  <si>
    <t>直方市</t>
    <rPh sb="0" eb="2">
      <t>ノウガタ</t>
    </rPh>
    <rPh sb="2" eb="3">
      <t>シ</t>
    </rPh>
    <phoneticPr fontId="4"/>
  </si>
  <si>
    <t>飯塚市</t>
    <rPh sb="0" eb="3">
      <t>イイヅカシ</t>
    </rPh>
    <phoneticPr fontId="4"/>
  </si>
  <si>
    <t>田川市</t>
    <rPh sb="0" eb="3">
      <t>タガワシ</t>
    </rPh>
    <phoneticPr fontId="4"/>
  </si>
  <si>
    <t>嘉麻市</t>
    <rPh sb="0" eb="2">
      <t>カマ</t>
    </rPh>
    <rPh sb="2" eb="3">
      <t>シ</t>
    </rPh>
    <phoneticPr fontId="4"/>
  </si>
  <si>
    <t>小竹町</t>
    <rPh sb="0" eb="2">
      <t>コタケ</t>
    </rPh>
    <rPh sb="2" eb="3">
      <t>マチ</t>
    </rPh>
    <phoneticPr fontId="4"/>
  </si>
  <si>
    <t>鞍手町</t>
    <rPh sb="0" eb="3">
      <t>クラテマチ</t>
    </rPh>
    <phoneticPr fontId="4"/>
  </si>
  <si>
    <t>糸田町</t>
    <rPh sb="0" eb="3">
      <t>イトダマチ</t>
    </rPh>
    <phoneticPr fontId="4"/>
  </si>
  <si>
    <t>筑後市</t>
  </si>
  <si>
    <t>イチジク　（姫蓬莱）</t>
    <rPh sb="6" eb="7">
      <t>ヒメ</t>
    </rPh>
    <rPh sb="7" eb="9">
      <t>ホウライ</t>
    </rPh>
    <phoneticPr fontId="4"/>
  </si>
  <si>
    <t>イチジク合計</t>
    <rPh sb="4" eb="6">
      <t>ゴウケイ</t>
    </rPh>
    <phoneticPr fontId="4"/>
  </si>
  <si>
    <t>イチジク合計</t>
    <rPh sb="4" eb="6">
      <t>ゴウケイ</t>
    </rPh>
    <phoneticPr fontId="3"/>
  </si>
  <si>
    <t>カリン</t>
  </si>
  <si>
    <t>藤九郎</t>
    <rPh sb="0" eb="1">
      <t>フジ</t>
    </rPh>
    <rPh sb="1" eb="2">
      <t>ク</t>
    </rPh>
    <rPh sb="2" eb="3">
      <t>ロウ</t>
    </rPh>
    <phoneticPr fontId="4"/>
  </si>
  <si>
    <t>久寿</t>
    <rPh sb="0" eb="1">
      <t>ヒサ</t>
    </rPh>
    <rPh sb="1" eb="2">
      <t>ジュ</t>
    </rPh>
    <phoneticPr fontId="4"/>
  </si>
  <si>
    <t>久寿・藤九郎</t>
  </si>
  <si>
    <t>サンショウ</t>
  </si>
  <si>
    <t>ミスティ</t>
  </si>
  <si>
    <t>ラビットアイ系</t>
    <rPh sb="6" eb="7">
      <t>ケイ</t>
    </rPh>
    <phoneticPr fontId="4"/>
  </si>
  <si>
    <t>落葉果樹計</t>
  </si>
  <si>
    <t>ギンナン　［イチョウ］</t>
    <phoneticPr fontId="4"/>
  </si>
  <si>
    <t>久寿・藤九郎</t>
    <phoneticPr fontId="3"/>
  </si>
  <si>
    <t>ブルーベリー</t>
    <phoneticPr fontId="3"/>
  </si>
  <si>
    <t>ラビットアイ系
サザンハイブッシュ系</t>
    <phoneticPr fontId="4"/>
  </si>
  <si>
    <t>ブライトウェル、マル</t>
    <phoneticPr fontId="4"/>
  </si>
  <si>
    <t>ラヒ</t>
    <phoneticPr fontId="4"/>
  </si>
  <si>
    <t>３）かんきつ類を除く常緑果樹</t>
    <rPh sb="6" eb="7">
      <t>ルイ</t>
    </rPh>
    <rPh sb="8" eb="9">
      <t>ノゾ</t>
    </rPh>
    <rPh sb="10" eb="12">
      <t>ジョウリョク</t>
    </rPh>
    <rPh sb="12" eb="14">
      <t>カジュ</t>
    </rPh>
    <phoneticPr fontId="4"/>
  </si>
  <si>
    <t>オリーブ</t>
  </si>
  <si>
    <t>フラントイオ　他</t>
    <rPh sb="7" eb="8">
      <t>ホカ</t>
    </rPh>
    <phoneticPr fontId="4"/>
  </si>
  <si>
    <t>ミッション</t>
    <phoneticPr fontId="4"/>
  </si>
  <si>
    <t>パッションフルーツ</t>
    <phoneticPr fontId="4"/>
  </si>
  <si>
    <t>芦屋町</t>
    <rPh sb="0" eb="3">
      <t>アシヤマチ</t>
    </rPh>
    <phoneticPr fontId="4"/>
  </si>
  <si>
    <t>－</t>
    <phoneticPr fontId="4"/>
  </si>
  <si>
    <t>サマークイーン</t>
    <phoneticPr fontId="4"/>
  </si>
  <si>
    <t>ピタヤ［ﾄﾞﾗｺﾞﾝﾌﾙｰﾂ］</t>
    <phoneticPr fontId="4"/>
  </si>
  <si>
    <t>紅龍果</t>
    <rPh sb="0" eb="1">
      <t>ベニ</t>
    </rPh>
    <rPh sb="1" eb="2">
      <t>リュウ</t>
    </rPh>
    <rPh sb="2" eb="3">
      <t>カ</t>
    </rPh>
    <phoneticPr fontId="4"/>
  </si>
  <si>
    <t>マンゴー</t>
  </si>
  <si>
    <t>アーウィン</t>
    <phoneticPr fontId="4"/>
  </si>
  <si>
    <t>柳川市</t>
    <rPh sb="0" eb="2">
      <t>ヤナガワ</t>
    </rPh>
    <rPh sb="2" eb="3">
      <t>シ</t>
    </rPh>
    <phoneticPr fontId="4"/>
  </si>
  <si>
    <t>広川町</t>
    <rPh sb="0" eb="2">
      <t>ヒロカワ</t>
    </rPh>
    <rPh sb="2" eb="3">
      <t>マチ</t>
    </rPh>
    <phoneticPr fontId="3"/>
  </si>
  <si>
    <t>常緑果樹計</t>
  </si>
</sst>
</file>

<file path=xl/styles.xml><?xml version="1.0" encoding="utf-8"?>
<styleSheet xmlns="http://schemas.openxmlformats.org/spreadsheetml/2006/main">
  <numFmts count="7">
    <numFmt numFmtId="176" formatCode="0.0"/>
    <numFmt numFmtId="177" formatCode="#,##0.0;[Red]\-#,##0.0"/>
    <numFmt numFmtId="178" formatCode="0.0_);[Red]\(0.0\)"/>
    <numFmt numFmtId="179" formatCode="#,##0.0_);[Red]\(#,##0.0\)"/>
    <numFmt numFmtId="180" formatCode="#,##0.0_ ;[Red]\-#,##0.0\ "/>
    <numFmt numFmtId="181" formatCode="0_);[Red]\(0\)"/>
    <numFmt numFmtId="182" formatCode="#,##0.0"/>
  </numFmts>
  <fonts count="13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7"/>
      <color indexed="8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14"/>
      <name val="ＭＳ Ｐゴシック"/>
      <family val="3"/>
      <charset val="128"/>
    </font>
    <font>
      <sz val="7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/>
    <xf numFmtId="0" fontId="1" fillId="0" borderId="0">
      <alignment vertical="center"/>
    </xf>
  </cellStyleXfs>
  <cellXfs count="227">
    <xf numFmtId="0" fontId="0" fillId="0" borderId="0" xfId="0">
      <alignment vertical="center"/>
    </xf>
    <xf numFmtId="38" fontId="2" fillId="0" borderId="0" xfId="1" applyFont="1" applyAlignment="1">
      <alignment vertical="center"/>
    </xf>
    <xf numFmtId="38" fontId="2" fillId="0" borderId="0" xfId="1" applyFont="1" applyFill="1" applyAlignment="1">
      <alignment vertical="center"/>
    </xf>
    <xf numFmtId="38" fontId="2" fillId="0" borderId="0" xfId="1" applyFont="1" applyAlignment="1">
      <alignment horizontal="right" vertical="center"/>
    </xf>
    <xf numFmtId="38" fontId="5" fillId="0" borderId="0" xfId="1" applyFont="1" applyFill="1" applyAlignment="1">
      <alignment horizontal="left" vertical="center"/>
    </xf>
    <xf numFmtId="38" fontId="2" fillId="0" borderId="2" xfId="1" applyFont="1" applyFill="1" applyBorder="1" applyAlignment="1">
      <alignment horizontal="right" vertical="center"/>
    </xf>
    <xf numFmtId="38" fontId="2" fillId="0" borderId="4" xfId="1" applyNumberFormat="1" applyFont="1" applyBorder="1" applyAlignment="1">
      <alignment horizontal="center" vertical="center"/>
    </xf>
    <xf numFmtId="38" fontId="2" fillId="0" borderId="6" xfId="1" applyFont="1" applyBorder="1" applyAlignment="1">
      <alignment horizontal="center" vertical="center"/>
    </xf>
    <xf numFmtId="177" fontId="2" fillId="0" borderId="9" xfId="1" applyNumberFormat="1" applyFont="1" applyBorder="1" applyAlignment="1">
      <alignment horizontal="right" vertical="center"/>
    </xf>
    <xf numFmtId="38" fontId="2" fillId="0" borderId="9" xfId="1" applyFont="1" applyBorder="1" applyAlignment="1">
      <alignment horizontal="right" vertical="center"/>
    </xf>
    <xf numFmtId="0" fontId="2" fillId="0" borderId="10" xfId="1" applyNumberFormat="1" applyFont="1" applyBorder="1" applyAlignment="1">
      <alignment horizontal="center" vertical="center" shrinkToFit="1"/>
    </xf>
    <xf numFmtId="38" fontId="2" fillId="0" borderId="9" xfId="1" applyNumberFormat="1" applyFont="1" applyBorder="1" applyAlignment="1">
      <alignment horizontal="right" vertical="center"/>
    </xf>
    <xf numFmtId="38" fontId="2" fillId="0" borderId="11" xfId="1" applyFont="1" applyBorder="1" applyAlignment="1">
      <alignment vertical="center"/>
    </xf>
    <xf numFmtId="0" fontId="2" fillId="0" borderId="13" xfId="1" applyNumberFormat="1" applyFont="1" applyBorder="1" applyAlignment="1">
      <alignment horizontal="left" vertical="center"/>
    </xf>
    <xf numFmtId="38" fontId="2" fillId="0" borderId="7" xfId="1" applyFont="1" applyFill="1" applyBorder="1" applyAlignment="1">
      <alignment vertical="center"/>
    </xf>
    <xf numFmtId="38" fontId="2" fillId="2" borderId="0" xfId="1" applyFont="1" applyFill="1" applyAlignment="1">
      <alignment vertical="center"/>
    </xf>
    <xf numFmtId="179" fontId="1" fillId="3" borderId="22" xfId="1" applyNumberFormat="1" applyFont="1" applyFill="1" applyBorder="1" applyAlignment="1">
      <alignment horizontal="center" vertical="center"/>
    </xf>
    <xf numFmtId="182" fontId="1" fillId="3" borderId="12" xfId="1" applyNumberFormat="1" applyFont="1" applyFill="1" applyBorder="1" applyAlignment="1">
      <alignment horizontal="right" vertical="center"/>
    </xf>
    <xf numFmtId="38" fontId="1" fillId="3" borderId="0" xfId="1" applyFont="1" applyFill="1" applyAlignment="1">
      <alignment vertical="center"/>
    </xf>
    <xf numFmtId="38" fontId="1" fillId="3" borderId="0" xfId="1" applyFont="1" applyFill="1" applyAlignment="1">
      <alignment horizontal="center" vertical="center"/>
    </xf>
    <xf numFmtId="38" fontId="1" fillId="3" borderId="0" xfId="1" applyFont="1" applyFill="1" applyAlignment="1">
      <alignment horizontal="right" vertical="center"/>
    </xf>
    <xf numFmtId="176" fontId="1" fillId="3" borderId="0" xfId="1" applyNumberFormat="1" applyFont="1" applyFill="1" applyAlignment="1">
      <alignment horizontal="right" vertical="center"/>
    </xf>
    <xf numFmtId="38" fontId="1" fillId="3" borderId="0" xfId="1" applyNumberFormat="1" applyFont="1" applyFill="1" applyAlignment="1">
      <alignment vertical="center"/>
    </xf>
    <xf numFmtId="38" fontId="9" fillId="3" borderId="0" xfId="1" applyFont="1" applyFill="1" applyAlignment="1">
      <alignment horizontal="left" vertical="center"/>
    </xf>
    <xf numFmtId="38" fontId="10" fillId="3" borderId="0" xfId="1" applyFont="1" applyFill="1" applyAlignment="1">
      <alignment horizontal="center" vertical="center"/>
    </xf>
    <xf numFmtId="38" fontId="9" fillId="3" borderId="0" xfId="1" applyFont="1" applyFill="1" applyAlignment="1" applyProtection="1">
      <alignment horizontal="right" vertical="center"/>
      <protection locked="0"/>
    </xf>
    <xf numFmtId="176" fontId="1" fillId="3" borderId="0" xfId="1" applyNumberFormat="1" applyFont="1" applyFill="1" applyAlignment="1" applyProtection="1">
      <alignment horizontal="right" vertical="center"/>
      <protection locked="0"/>
    </xf>
    <xf numFmtId="38" fontId="9" fillId="3" borderId="0" xfId="1" applyFont="1" applyFill="1" applyAlignment="1">
      <alignment horizontal="center" vertical="center"/>
    </xf>
    <xf numFmtId="38" fontId="1" fillId="3" borderId="0" xfId="1" applyFont="1" applyFill="1" applyBorder="1" applyAlignment="1">
      <alignment horizontal="right" vertical="center"/>
    </xf>
    <xf numFmtId="38" fontId="1" fillId="3" borderId="0" xfId="1" applyFont="1" applyFill="1" applyBorder="1" applyAlignment="1">
      <alignment horizontal="center" vertical="center"/>
    </xf>
    <xf numFmtId="38" fontId="1" fillId="3" borderId="2" xfId="1" applyFont="1" applyFill="1" applyBorder="1" applyAlignment="1">
      <alignment horizontal="right" vertical="center"/>
    </xf>
    <xf numFmtId="38" fontId="1" fillId="3" borderId="3" xfId="1" applyFont="1" applyFill="1" applyBorder="1" applyAlignment="1">
      <alignment horizontal="center" vertical="center"/>
    </xf>
    <xf numFmtId="177" fontId="1" fillId="3" borderId="4" xfId="1" applyNumberFormat="1" applyFont="1" applyFill="1" applyBorder="1" applyAlignment="1">
      <alignment horizontal="center" vertical="center"/>
    </xf>
    <xf numFmtId="38" fontId="1" fillId="3" borderId="4" xfId="1" applyFont="1" applyFill="1" applyBorder="1" applyAlignment="1">
      <alignment horizontal="center" vertical="center"/>
    </xf>
    <xf numFmtId="38" fontId="1" fillId="3" borderId="4" xfId="1" applyNumberFormat="1" applyFont="1" applyFill="1" applyBorder="1" applyAlignment="1">
      <alignment horizontal="center" vertical="center"/>
    </xf>
    <xf numFmtId="38" fontId="1" fillId="3" borderId="6" xfId="1" applyFont="1" applyFill="1" applyBorder="1" applyAlignment="1">
      <alignment horizontal="center" vertical="center"/>
    </xf>
    <xf numFmtId="38" fontId="1" fillId="3" borderId="7" xfId="1" applyFont="1" applyFill="1" applyBorder="1" applyAlignment="1">
      <alignment vertical="center"/>
    </xf>
    <xf numFmtId="38" fontId="1" fillId="3" borderId="8" xfId="1" applyFont="1" applyFill="1" applyBorder="1" applyAlignment="1">
      <alignment horizontal="center" vertical="center"/>
    </xf>
    <xf numFmtId="177" fontId="1" fillId="3" borderId="9" xfId="1" applyNumberFormat="1" applyFont="1" applyFill="1" applyBorder="1" applyAlignment="1">
      <alignment horizontal="right" vertical="center"/>
    </xf>
    <xf numFmtId="38" fontId="1" fillId="3" borderId="9" xfId="1" applyFont="1" applyFill="1" applyBorder="1" applyAlignment="1">
      <alignment horizontal="right" vertical="center"/>
    </xf>
    <xf numFmtId="0" fontId="1" fillId="3" borderId="10" xfId="1" applyNumberFormat="1" applyFont="1" applyFill="1" applyBorder="1" applyAlignment="1">
      <alignment horizontal="center" vertical="center" shrinkToFit="1"/>
    </xf>
    <xf numFmtId="38" fontId="1" fillId="3" borderId="9" xfId="1" applyNumberFormat="1" applyFont="1" applyFill="1" applyBorder="1" applyAlignment="1">
      <alignment horizontal="right" vertical="center"/>
    </xf>
    <xf numFmtId="38" fontId="1" fillId="3" borderId="11" xfId="1" applyFont="1" applyFill="1" applyBorder="1" applyAlignment="1">
      <alignment vertical="center"/>
    </xf>
    <xf numFmtId="181" fontId="1" fillId="3" borderId="20" xfId="1" applyNumberFormat="1" applyFont="1" applyFill="1" applyBorder="1" applyAlignment="1">
      <alignment horizontal="center" vertical="center"/>
    </xf>
    <xf numFmtId="182" fontId="1" fillId="3" borderId="5" xfId="1" applyNumberFormat="1" applyFont="1" applyFill="1" applyBorder="1" applyAlignment="1">
      <alignment horizontal="right" vertical="center"/>
    </xf>
    <xf numFmtId="182" fontId="1" fillId="3" borderId="5" xfId="1" applyNumberFormat="1" applyFont="1" applyFill="1" applyBorder="1" applyAlignment="1">
      <alignment horizontal="center" vertical="center"/>
    </xf>
    <xf numFmtId="3" fontId="1" fillId="3" borderId="5" xfId="1" applyNumberFormat="1" applyFont="1" applyFill="1" applyBorder="1" applyAlignment="1">
      <alignment horizontal="right" vertical="center"/>
    </xf>
    <xf numFmtId="181" fontId="1" fillId="3" borderId="21" xfId="1" applyNumberFormat="1" applyFont="1" applyFill="1" applyBorder="1" applyAlignment="1">
      <alignment horizontal="left" vertical="center"/>
    </xf>
    <xf numFmtId="181" fontId="1" fillId="3" borderId="22" xfId="1" applyNumberFormat="1" applyFont="1" applyFill="1" applyBorder="1" applyAlignment="1">
      <alignment horizontal="center" vertical="center"/>
    </xf>
    <xf numFmtId="182" fontId="1" fillId="3" borderId="12" xfId="1" applyNumberFormat="1" applyFont="1" applyFill="1" applyBorder="1" applyAlignment="1">
      <alignment horizontal="center" vertical="center"/>
    </xf>
    <xf numFmtId="3" fontId="1" fillId="3" borderId="12" xfId="1" applyNumberFormat="1" applyFont="1" applyFill="1" applyBorder="1" applyAlignment="1">
      <alignment horizontal="right" vertical="center"/>
    </xf>
    <xf numFmtId="181" fontId="1" fillId="3" borderId="13" xfId="1" applyNumberFormat="1" applyFont="1" applyFill="1" applyBorder="1" applyAlignment="1">
      <alignment horizontal="left" vertical="center"/>
    </xf>
    <xf numFmtId="38" fontId="1" fillId="3" borderId="22" xfId="1" applyFont="1" applyFill="1" applyBorder="1" applyAlignment="1">
      <alignment horizontal="center" vertical="center"/>
    </xf>
    <xf numFmtId="182" fontId="1" fillId="3" borderId="12" xfId="1" applyNumberFormat="1" applyFont="1" applyFill="1" applyBorder="1" applyAlignment="1">
      <alignment horizontal="center" vertical="center" shrinkToFit="1"/>
    </xf>
    <xf numFmtId="38" fontId="1" fillId="3" borderId="13" xfId="1" applyFont="1" applyFill="1" applyBorder="1" applyAlignment="1">
      <alignment horizontal="left" vertical="center"/>
    </xf>
    <xf numFmtId="38" fontId="1" fillId="3" borderId="0" xfId="1" applyFont="1" applyFill="1" applyBorder="1" applyAlignment="1">
      <alignment vertical="center"/>
    </xf>
    <xf numFmtId="178" fontId="1" fillId="3" borderId="22" xfId="1" applyNumberFormat="1" applyFont="1" applyFill="1" applyBorder="1" applyAlignment="1">
      <alignment horizontal="center" vertical="center"/>
    </xf>
    <xf numFmtId="0" fontId="1" fillId="3" borderId="13" xfId="1" applyNumberFormat="1" applyFont="1" applyFill="1" applyBorder="1" applyAlignment="1">
      <alignment horizontal="left" vertical="center"/>
    </xf>
    <xf numFmtId="182" fontId="1" fillId="3" borderId="12" xfId="1" applyNumberFormat="1" applyFont="1" applyFill="1" applyBorder="1" applyAlignment="1">
      <alignment vertical="center"/>
    </xf>
    <xf numFmtId="3" fontId="1" fillId="3" borderId="12" xfId="1" applyNumberFormat="1" applyFont="1" applyFill="1" applyBorder="1" applyAlignment="1">
      <alignment vertical="center"/>
    </xf>
    <xf numFmtId="182" fontId="1" fillId="3" borderId="12" xfId="1" applyNumberFormat="1" applyFont="1" applyFill="1" applyBorder="1" applyAlignment="1" applyProtection="1">
      <alignment horizontal="right" vertical="center"/>
      <protection locked="0"/>
    </xf>
    <xf numFmtId="178" fontId="1" fillId="3" borderId="27" xfId="1" applyNumberFormat="1" applyFont="1" applyFill="1" applyBorder="1" applyAlignment="1">
      <alignment horizontal="center" vertical="center"/>
    </xf>
    <xf numFmtId="3" fontId="1" fillId="3" borderId="12" xfId="1" applyNumberFormat="1" applyFont="1" applyFill="1" applyBorder="1" applyAlignment="1" applyProtection="1">
      <alignment horizontal="right" vertical="center"/>
      <protection locked="0"/>
    </xf>
    <xf numFmtId="182" fontId="1" fillId="3" borderId="12" xfId="1" applyNumberFormat="1" applyFont="1" applyFill="1" applyBorder="1" applyAlignment="1" applyProtection="1">
      <alignment horizontal="center" vertical="center"/>
      <protection locked="0"/>
    </xf>
    <xf numFmtId="178" fontId="1" fillId="3" borderId="23" xfId="1" applyNumberFormat="1" applyFont="1" applyFill="1" applyBorder="1" applyAlignment="1">
      <alignment horizontal="center" vertical="center"/>
    </xf>
    <xf numFmtId="182" fontId="1" fillId="3" borderId="10" xfId="1" applyNumberFormat="1" applyFont="1" applyFill="1" applyBorder="1" applyAlignment="1">
      <alignment horizontal="right" vertical="center"/>
    </xf>
    <xf numFmtId="3" fontId="1" fillId="3" borderId="10" xfId="1" applyNumberFormat="1" applyFont="1" applyFill="1" applyBorder="1" applyAlignment="1">
      <alignment horizontal="right" vertical="center"/>
    </xf>
    <xf numFmtId="0" fontId="1" fillId="3" borderId="14" xfId="1" applyNumberFormat="1" applyFont="1" applyFill="1" applyBorder="1" applyAlignment="1">
      <alignment horizontal="left" vertical="center"/>
    </xf>
    <xf numFmtId="38" fontId="1" fillId="3" borderId="15" xfId="1" applyFont="1" applyFill="1" applyBorder="1" applyAlignment="1">
      <alignment horizontal="distributed" vertical="center"/>
    </xf>
    <xf numFmtId="180" fontId="1" fillId="3" borderId="24" xfId="1" applyNumberFormat="1" applyFont="1" applyFill="1" applyBorder="1" applyAlignment="1">
      <alignment horizontal="center" vertical="center"/>
    </xf>
    <xf numFmtId="182" fontId="1" fillId="3" borderId="25" xfId="1" applyNumberFormat="1" applyFont="1" applyFill="1" applyBorder="1" applyAlignment="1">
      <alignment horizontal="right" vertical="center"/>
    </xf>
    <xf numFmtId="3" fontId="1" fillId="3" borderId="25" xfId="1" applyNumberFormat="1" applyFont="1" applyFill="1" applyBorder="1" applyAlignment="1">
      <alignment horizontal="right" vertical="center"/>
    </xf>
    <xf numFmtId="0" fontId="1" fillId="3" borderId="16" xfId="1" applyNumberFormat="1" applyFont="1" applyFill="1" applyBorder="1" applyAlignment="1">
      <alignment horizontal="left" vertical="center"/>
    </xf>
    <xf numFmtId="178" fontId="1" fillId="3" borderId="0" xfId="1" applyNumberFormat="1" applyFont="1" applyFill="1" applyAlignment="1">
      <alignment horizontal="center" vertical="center"/>
    </xf>
    <xf numFmtId="181" fontId="1" fillId="3" borderId="0" xfId="1" applyNumberFormat="1" applyFont="1" applyFill="1" applyAlignment="1">
      <alignment horizontal="center" vertical="center"/>
    </xf>
    <xf numFmtId="0" fontId="1" fillId="3" borderId="0" xfId="1" applyNumberFormat="1" applyFont="1" applyFill="1" applyAlignment="1">
      <alignment horizontal="center" vertical="center"/>
    </xf>
    <xf numFmtId="38" fontId="2" fillId="0" borderId="4" xfId="1" applyFont="1" applyBorder="1" applyAlignment="1">
      <alignment horizontal="center" vertical="center"/>
    </xf>
    <xf numFmtId="38" fontId="2" fillId="3" borderId="0" xfId="1" applyFont="1" applyFill="1" applyAlignment="1">
      <alignment vertical="center"/>
    </xf>
    <xf numFmtId="177" fontId="2" fillId="3" borderId="0" xfId="1" applyNumberFormat="1" applyFont="1" applyFill="1" applyAlignment="1">
      <alignment horizontal="right" vertical="center"/>
    </xf>
    <xf numFmtId="38" fontId="2" fillId="3" borderId="0" xfId="1" applyFont="1" applyFill="1" applyAlignment="1">
      <alignment horizontal="right" vertical="center"/>
    </xf>
    <xf numFmtId="38" fontId="2" fillId="3" borderId="0" xfId="1" applyNumberFormat="1" applyFont="1" applyFill="1" applyAlignment="1">
      <alignment horizontal="right" vertical="center"/>
    </xf>
    <xf numFmtId="38" fontId="5" fillId="3" borderId="0" xfId="1" applyFont="1" applyFill="1" applyAlignment="1">
      <alignment horizontal="left" vertical="center"/>
    </xf>
    <xf numFmtId="177" fontId="5" fillId="3" borderId="0" xfId="1" applyNumberFormat="1" applyFont="1" applyFill="1" applyAlignment="1" applyProtection="1">
      <alignment horizontal="right" vertical="center"/>
      <protection locked="0"/>
    </xf>
    <xf numFmtId="38" fontId="2" fillId="3" borderId="0" xfId="1" applyFont="1" applyFill="1" applyAlignment="1" applyProtection="1">
      <alignment horizontal="right" vertical="center"/>
      <protection locked="0"/>
    </xf>
    <xf numFmtId="38" fontId="2" fillId="3" borderId="0" xfId="1" applyNumberFormat="1" applyFont="1" applyFill="1" applyBorder="1" applyAlignment="1">
      <alignment horizontal="right" vertical="center"/>
    </xf>
    <xf numFmtId="38" fontId="2" fillId="3" borderId="0" xfId="1" applyFont="1" applyFill="1" applyBorder="1" applyAlignment="1">
      <alignment horizontal="center" vertical="center"/>
    </xf>
    <xf numFmtId="38" fontId="2" fillId="3" borderId="0" xfId="1" applyFont="1" applyFill="1" applyAlignment="1">
      <alignment horizontal="left" vertical="center"/>
    </xf>
    <xf numFmtId="38" fontId="2" fillId="3" borderId="2" xfId="1" applyFont="1" applyFill="1" applyBorder="1" applyAlignment="1">
      <alignment horizontal="right" vertical="center"/>
    </xf>
    <xf numFmtId="38" fontId="2" fillId="3" borderId="35" xfId="1" applyFont="1" applyFill="1" applyBorder="1" applyAlignment="1">
      <alignment horizontal="center" vertical="center"/>
    </xf>
    <xf numFmtId="177" fontId="2" fillId="3" borderId="36" xfId="1" applyNumberFormat="1" applyFont="1" applyFill="1" applyBorder="1" applyAlignment="1">
      <alignment horizontal="center" vertical="center"/>
    </xf>
    <xf numFmtId="38" fontId="2" fillId="3" borderId="4" xfId="1" applyFont="1" applyFill="1" applyBorder="1" applyAlignment="1">
      <alignment horizontal="center" vertical="center"/>
    </xf>
    <xf numFmtId="38" fontId="2" fillId="3" borderId="4" xfId="1" applyNumberFormat="1" applyFont="1" applyFill="1" applyBorder="1" applyAlignment="1">
      <alignment horizontal="center" vertical="center"/>
    </xf>
    <xf numFmtId="38" fontId="2" fillId="3" borderId="6" xfId="1" applyFont="1" applyFill="1" applyBorder="1" applyAlignment="1">
      <alignment horizontal="center" vertical="center"/>
    </xf>
    <xf numFmtId="38" fontId="2" fillId="3" borderId="17" xfId="1" applyFont="1" applyFill="1" applyBorder="1" applyAlignment="1">
      <alignment vertical="center"/>
    </xf>
    <xf numFmtId="38" fontId="2" fillId="3" borderId="34" xfId="1" applyFont="1" applyFill="1" applyBorder="1" applyAlignment="1">
      <alignment vertical="center"/>
    </xf>
    <xf numFmtId="177" fontId="2" fillId="3" borderId="28" xfId="1" applyNumberFormat="1" applyFont="1" applyFill="1" applyBorder="1" applyAlignment="1">
      <alignment horizontal="right" vertical="center"/>
    </xf>
    <xf numFmtId="38" fontId="2" fillId="3" borderId="28" xfId="1" applyFont="1" applyFill="1" applyBorder="1" applyAlignment="1">
      <alignment horizontal="right" vertical="center"/>
    </xf>
    <xf numFmtId="0" fontId="2" fillId="3" borderId="32" xfId="1" applyNumberFormat="1" applyFont="1" applyFill="1" applyBorder="1" applyAlignment="1">
      <alignment horizontal="center" vertical="center" shrinkToFit="1"/>
    </xf>
    <xf numFmtId="38" fontId="2" fillId="3" borderId="28" xfId="1" applyNumberFormat="1" applyFont="1" applyFill="1" applyBorder="1" applyAlignment="1">
      <alignment horizontal="right" vertical="center"/>
    </xf>
    <xf numFmtId="38" fontId="2" fillId="3" borderId="29" xfId="1" applyFont="1" applyFill="1" applyBorder="1" applyAlignment="1">
      <alignment vertical="center"/>
    </xf>
    <xf numFmtId="38" fontId="11" fillId="3" borderId="0" xfId="1" applyFont="1" applyFill="1" applyBorder="1" applyAlignment="1">
      <alignment horizontal="center" vertical="center"/>
    </xf>
    <xf numFmtId="38" fontId="11" fillId="3" borderId="22" xfId="1" applyFont="1" applyFill="1" applyBorder="1" applyAlignment="1">
      <alignment horizontal="center" vertical="center"/>
    </xf>
    <xf numFmtId="0" fontId="4" fillId="3" borderId="13" xfId="1" applyNumberFormat="1" applyFont="1" applyFill="1" applyBorder="1" applyAlignment="1">
      <alignment horizontal="left" vertical="center"/>
    </xf>
    <xf numFmtId="38" fontId="9" fillId="3" borderId="13" xfId="1" applyFont="1" applyFill="1" applyBorder="1" applyAlignment="1">
      <alignment horizontal="left" vertical="center"/>
    </xf>
    <xf numFmtId="38" fontId="1" fillId="3" borderId="38" xfId="1" applyFont="1" applyFill="1" applyBorder="1" applyAlignment="1">
      <alignment horizontal="center" vertical="center"/>
    </xf>
    <xf numFmtId="182" fontId="1" fillId="3" borderId="32" xfId="1" applyNumberFormat="1" applyFont="1" applyFill="1" applyBorder="1" applyAlignment="1">
      <alignment horizontal="right" vertical="center"/>
    </xf>
    <xf numFmtId="3" fontId="1" fillId="3" borderId="32" xfId="1" applyNumberFormat="1" applyFont="1" applyFill="1" applyBorder="1" applyAlignment="1">
      <alignment horizontal="right" vertical="center"/>
    </xf>
    <xf numFmtId="38" fontId="2" fillId="3" borderId="22" xfId="1" applyFont="1" applyFill="1" applyBorder="1" applyAlignment="1">
      <alignment horizontal="center" vertical="center"/>
    </xf>
    <xf numFmtId="182" fontId="12" fillId="3" borderId="12" xfId="1" applyNumberFormat="1" applyFont="1" applyFill="1" applyBorder="1" applyAlignment="1">
      <alignment horizontal="right" vertical="center"/>
    </xf>
    <xf numFmtId="182" fontId="12" fillId="3" borderId="12" xfId="1" applyNumberFormat="1" applyFont="1" applyFill="1" applyBorder="1" applyAlignment="1" applyProtection="1">
      <alignment horizontal="right" vertical="center"/>
      <protection locked="0"/>
    </xf>
    <xf numFmtId="3" fontId="12" fillId="3" borderId="12" xfId="1" applyNumberFormat="1" applyFont="1" applyFill="1" applyBorder="1" applyAlignment="1" applyProtection="1">
      <alignment horizontal="right" vertical="center"/>
      <protection locked="0"/>
    </xf>
    <xf numFmtId="0" fontId="1" fillId="3" borderId="39" xfId="1" applyNumberFormat="1" applyFont="1" applyFill="1" applyBorder="1" applyAlignment="1">
      <alignment horizontal="left" vertical="center"/>
    </xf>
    <xf numFmtId="182" fontId="2" fillId="3" borderId="12" xfId="1" applyNumberFormat="1" applyFont="1" applyFill="1" applyBorder="1" applyAlignment="1">
      <alignment horizontal="right" vertical="center"/>
    </xf>
    <xf numFmtId="182" fontId="2" fillId="3" borderId="12" xfId="1" applyNumberFormat="1" applyFont="1" applyFill="1" applyBorder="1" applyAlignment="1" applyProtection="1">
      <alignment horizontal="right" vertical="center"/>
      <protection locked="0"/>
    </xf>
    <xf numFmtId="3" fontId="2" fillId="3" borderId="12" xfId="1" applyNumberFormat="1" applyFont="1" applyFill="1" applyBorder="1" applyAlignment="1" applyProtection="1">
      <alignment horizontal="right" vertical="center"/>
      <protection locked="0"/>
    </xf>
    <xf numFmtId="38" fontId="2" fillId="3" borderId="40" xfId="1" applyFont="1" applyFill="1" applyBorder="1" applyAlignment="1">
      <alignment horizontal="center" vertical="center"/>
    </xf>
    <xf numFmtId="182" fontId="2" fillId="3" borderId="30" xfId="1" applyNumberFormat="1" applyFont="1" applyFill="1" applyBorder="1" applyAlignment="1">
      <alignment horizontal="right" vertical="center"/>
    </xf>
    <xf numFmtId="182" fontId="2" fillId="3" borderId="33" xfId="1" applyNumberFormat="1" applyFont="1" applyFill="1" applyBorder="1" applyAlignment="1" applyProtection="1">
      <alignment horizontal="right" vertical="center"/>
      <protection locked="0"/>
    </xf>
    <xf numFmtId="182" fontId="2" fillId="3" borderId="1" xfId="1" applyNumberFormat="1" applyFont="1" applyFill="1" applyBorder="1" applyAlignment="1">
      <alignment horizontal="right" vertical="center"/>
    </xf>
    <xf numFmtId="3" fontId="2" fillId="3" borderId="30" xfId="1" applyNumberFormat="1" applyFont="1" applyFill="1" applyBorder="1" applyAlignment="1">
      <alignment horizontal="right" vertical="center"/>
    </xf>
    <xf numFmtId="38" fontId="1" fillId="3" borderId="40" xfId="1" applyFont="1" applyFill="1" applyBorder="1" applyAlignment="1">
      <alignment horizontal="center" vertical="center"/>
    </xf>
    <xf numFmtId="182" fontId="1" fillId="3" borderId="30" xfId="1" applyNumberFormat="1" applyFont="1" applyFill="1" applyBorder="1" applyAlignment="1">
      <alignment horizontal="right" vertical="center"/>
    </xf>
    <xf numFmtId="3" fontId="1" fillId="3" borderId="30" xfId="1" applyNumberFormat="1" applyFont="1" applyFill="1" applyBorder="1" applyAlignment="1">
      <alignment horizontal="right" vertical="center"/>
    </xf>
    <xf numFmtId="0" fontId="11" fillId="3" borderId="13" xfId="1" applyNumberFormat="1" applyFont="1" applyFill="1" applyBorder="1" applyAlignment="1">
      <alignment horizontal="left" vertical="center"/>
    </xf>
    <xf numFmtId="182" fontId="11" fillId="3" borderId="12" xfId="1" applyNumberFormat="1" applyFont="1" applyFill="1" applyBorder="1" applyAlignment="1" applyProtection="1">
      <alignment horizontal="right" vertical="center"/>
      <protection locked="0"/>
    </xf>
    <xf numFmtId="3" fontId="11" fillId="3" borderId="12" xfId="1" applyNumberFormat="1" applyFont="1" applyFill="1" applyBorder="1" applyAlignment="1" applyProtection="1">
      <alignment horizontal="right" vertical="center"/>
      <protection locked="0"/>
    </xf>
    <xf numFmtId="182" fontId="11" fillId="3" borderId="12" xfId="1" applyNumberFormat="1" applyFont="1" applyFill="1" applyBorder="1" applyAlignment="1">
      <alignment horizontal="right" vertical="center"/>
    </xf>
    <xf numFmtId="3" fontId="11" fillId="3" borderId="12" xfId="1" applyNumberFormat="1" applyFont="1" applyFill="1" applyBorder="1" applyAlignment="1">
      <alignment horizontal="right" vertical="center"/>
    </xf>
    <xf numFmtId="38" fontId="2" fillId="3" borderId="37" xfId="1" applyFont="1" applyFill="1" applyBorder="1" applyAlignment="1">
      <alignment horizontal="center" vertical="center"/>
    </xf>
    <xf numFmtId="182" fontId="2" fillId="3" borderId="27" xfId="1" applyNumberFormat="1" applyFont="1" applyFill="1" applyBorder="1" applyAlignment="1" applyProtection="1">
      <alignment horizontal="right" vertical="center"/>
      <protection locked="0"/>
    </xf>
    <xf numFmtId="182" fontId="2" fillId="3" borderId="41" xfId="1" applyNumberFormat="1" applyFont="1" applyFill="1" applyBorder="1" applyAlignment="1">
      <alignment horizontal="right" vertical="center"/>
    </xf>
    <xf numFmtId="3" fontId="2" fillId="3" borderId="12" xfId="1" applyNumberFormat="1" applyFont="1" applyFill="1" applyBorder="1" applyAlignment="1">
      <alignment horizontal="right" vertical="center"/>
    </xf>
    <xf numFmtId="0" fontId="2" fillId="3" borderId="13" xfId="1" applyNumberFormat="1" applyFont="1" applyFill="1" applyBorder="1" applyAlignment="1">
      <alignment horizontal="left" vertical="center"/>
    </xf>
    <xf numFmtId="0" fontId="1" fillId="3" borderId="13" xfId="1" applyNumberFormat="1" applyFont="1" applyFill="1" applyBorder="1" applyAlignment="1">
      <alignment horizontal="left" vertical="center" wrapText="1"/>
    </xf>
    <xf numFmtId="38" fontId="2" fillId="3" borderId="12" xfId="1" applyFont="1" applyFill="1" applyBorder="1" applyAlignment="1">
      <alignment horizontal="center" vertical="center"/>
    </xf>
    <xf numFmtId="38" fontId="2" fillId="3" borderId="13" xfId="1" applyFont="1" applyFill="1" applyBorder="1" applyAlignment="1">
      <alignment horizontal="left" vertical="center"/>
    </xf>
    <xf numFmtId="38" fontId="2" fillId="3" borderId="31" xfId="1" applyFont="1" applyFill="1" applyBorder="1" applyAlignment="1">
      <alignment horizontal="left" vertical="center"/>
    </xf>
    <xf numFmtId="38" fontId="1" fillId="3" borderId="23" xfId="1" applyFont="1" applyFill="1" applyBorder="1" applyAlignment="1">
      <alignment horizontal="center" vertical="center"/>
    </xf>
    <xf numFmtId="38" fontId="2" fillId="3" borderId="15" xfId="1" applyFont="1" applyFill="1" applyBorder="1" applyAlignment="1">
      <alignment vertical="center"/>
    </xf>
    <xf numFmtId="38" fontId="2" fillId="3" borderId="24" xfId="1" applyFont="1" applyFill="1" applyBorder="1" applyAlignment="1">
      <alignment horizontal="center" vertical="center"/>
    </xf>
    <xf numFmtId="182" fontId="2" fillId="3" borderId="25" xfId="1" applyNumberFormat="1" applyFont="1" applyFill="1" applyBorder="1" applyAlignment="1">
      <alignment horizontal="right" vertical="center"/>
    </xf>
    <xf numFmtId="3" fontId="2" fillId="3" borderId="25" xfId="1" applyNumberFormat="1" applyFont="1" applyFill="1" applyBorder="1" applyAlignment="1">
      <alignment horizontal="right" vertical="center"/>
    </xf>
    <xf numFmtId="0" fontId="2" fillId="3" borderId="16" xfId="1" applyNumberFormat="1" applyFont="1" applyFill="1" applyBorder="1" applyAlignment="1">
      <alignment horizontal="left" vertical="center"/>
    </xf>
    <xf numFmtId="38" fontId="1" fillId="0" borderId="0" xfId="1" applyFont="1" applyFill="1" applyAlignment="1">
      <alignment vertical="center"/>
    </xf>
    <xf numFmtId="38" fontId="1" fillId="0" borderId="0" xfId="1" applyFont="1" applyAlignment="1">
      <alignment vertical="center"/>
    </xf>
    <xf numFmtId="38" fontId="1" fillId="0" borderId="0" xfId="1" applyFont="1" applyAlignment="1">
      <alignment horizontal="centerContinuous" vertical="center"/>
    </xf>
    <xf numFmtId="38" fontId="1" fillId="0" borderId="0" xfId="1" applyNumberFormat="1" applyFont="1" applyAlignment="1">
      <alignment vertical="center"/>
    </xf>
    <xf numFmtId="38" fontId="1" fillId="0" borderId="0" xfId="1" applyFont="1" applyAlignment="1">
      <alignment horizontal="right" vertical="center"/>
    </xf>
    <xf numFmtId="38" fontId="9" fillId="0" borderId="0" xfId="1" applyFont="1" applyAlignment="1">
      <alignment horizontal="left" vertical="center"/>
    </xf>
    <xf numFmtId="38" fontId="9" fillId="0" borderId="0" xfId="1" applyFont="1" applyAlignment="1" applyProtection="1">
      <alignment horizontal="centerContinuous" vertical="center"/>
      <protection locked="0"/>
    </xf>
    <xf numFmtId="38" fontId="1" fillId="0" borderId="0" xfId="1" applyFont="1" applyAlignment="1" applyProtection="1">
      <alignment horizontal="left" vertical="center"/>
      <protection locked="0"/>
    </xf>
    <xf numFmtId="38" fontId="9" fillId="0" borderId="0" xfId="1" applyFont="1" applyFill="1" applyAlignment="1">
      <alignment horizontal="left" vertical="center"/>
    </xf>
    <xf numFmtId="38" fontId="1" fillId="0" borderId="0" xfId="1" applyNumberFormat="1" applyFont="1" applyBorder="1" applyAlignment="1">
      <alignment horizontal="right" vertical="center"/>
    </xf>
    <xf numFmtId="38" fontId="1" fillId="0" borderId="0" xfId="1" applyFont="1" applyBorder="1" applyAlignment="1">
      <alignment horizontal="center" vertical="center"/>
    </xf>
    <xf numFmtId="38" fontId="2" fillId="0" borderId="35" xfId="1" applyFont="1" applyBorder="1" applyAlignment="1">
      <alignment horizontal="center" vertical="center"/>
    </xf>
    <xf numFmtId="177" fontId="2" fillId="0" borderId="36" xfId="1" applyNumberFormat="1" applyFont="1" applyBorder="1" applyAlignment="1">
      <alignment horizontal="center" vertical="center"/>
    </xf>
    <xf numFmtId="38" fontId="2" fillId="0" borderId="42" xfId="1" applyFont="1" applyBorder="1" applyAlignment="1">
      <alignment vertical="center"/>
    </xf>
    <xf numFmtId="182" fontId="0" fillId="2" borderId="41" xfId="1" applyNumberFormat="1" applyFont="1" applyFill="1" applyBorder="1" applyAlignment="1">
      <alignment horizontal="center" vertical="center"/>
    </xf>
    <xf numFmtId="182" fontId="1" fillId="0" borderId="12" xfId="1" applyNumberFormat="1" applyFont="1" applyBorder="1" applyAlignment="1">
      <alignment horizontal="right" vertical="center"/>
    </xf>
    <xf numFmtId="182" fontId="1" fillId="0" borderId="27" xfId="1" applyNumberFormat="1" applyFont="1" applyBorder="1" applyAlignment="1" applyProtection="1">
      <alignment horizontal="right" vertical="center"/>
      <protection locked="0"/>
    </xf>
    <xf numFmtId="182" fontId="1" fillId="0" borderId="12" xfId="1" applyNumberFormat="1" applyFont="1" applyBorder="1" applyAlignment="1" applyProtection="1">
      <alignment horizontal="right" vertical="center"/>
      <protection locked="0"/>
    </xf>
    <xf numFmtId="182" fontId="0" fillId="0" borderId="41" xfId="1" applyNumberFormat="1" applyFont="1" applyBorder="1" applyAlignment="1">
      <alignment horizontal="right" vertical="center"/>
    </xf>
    <xf numFmtId="3" fontId="1" fillId="0" borderId="12" xfId="1" applyNumberFormat="1" applyFont="1" applyBorder="1" applyAlignment="1">
      <alignment horizontal="right" vertical="center"/>
    </xf>
    <xf numFmtId="0" fontId="0" fillId="0" borderId="13" xfId="1" applyNumberFormat="1" applyFont="1" applyBorder="1" applyAlignment="1">
      <alignment horizontal="left" vertical="center"/>
    </xf>
    <xf numFmtId="182" fontId="1" fillId="0" borderId="27" xfId="1" applyNumberFormat="1" applyFont="1" applyBorder="1" applyAlignment="1" applyProtection="1">
      <alignment vertical="center"/>
      <protection locked="0"/>
    </xf>
    <xf numFmtId="182" fontId="1" fillId="0" borderId="12" xfId="1" applyNumberFormat="1" applyFont="1" applyBorder="1" applyAlignment="1" applyProtection="1">
      <alignment vertical="center"/>
      <protection locked="0"/>
    </xf>
    <xf numFmtId="182" fontId="1" fillId="0" borderId="41" xfId="1" applyNumberFormat="1" applyFont="1" applyBorder="1" applyAlignment="1">
      <alignment vertical="center"/>
    </xf>
    <xf numFmtId="3" fontId="1" fillId="0" borderId="12" xfId="1" applyNumberFormat="1" applyFont="1" applyBorder="1" applyAlignment="1">
      <alignment vertical="center"/>
    </xf>
    <xf numFmtId="38" fontId="0" fillId="0" borderId="13" xfId="1" applyFont="1" applyBorder="1" applyAlignment="1">
      <alignment horizontal="left" vertical="center"/>
    </xf>
    <xf numFmtId="182" fontId="1" fillId="0" borderId="41" xfId="1" applyNumberFormat="1" applyFont="1" applyBorder="1" applyAlignment="1">
      <alignment horizontal="right" vertical="center"/>
    </xf>
    <xf numFmtId="0" fontId="1" fillId="0" borderId="13" xfId="1" applyNumberFormat="1" applyFont="1" applyBorder="1" applyAlignment="1">
      <alignment horizontal="left" vertical="center"/>
    </xf>
    <xf numFmtId="182" fontId="1" fillId="3" borderId="41" xfId="1" applyNumberFormat="1" applyFont="1" applyFill="1" applyBorder="1" applyAlignment="1">
      <alignment horizontal="center" vertical="center"/>
    </xf>
    <xf numFmtId="182" fontId="1" fillId="3" borderId="27" xfId="1" applyNumberFormat="1" applyFont="1" applyFill="1" applyBorder="1" applyAlignment="1" applyProtection="1">
      <alignment horizontal="right" vertical="center"/>
      <protection locked="0"/>
    </xf>
    <xf numFmtId="182" fontId="1" fillId="3" borderId="41" xfId="1" applyNumberFormat="1" applyFont="1" applyFill="1" applyBorder="1" applyAlignment="1">
      <alignment horizontal="right" vertical="center"/>
    </xf>
    <xf numFmtId="182" fontId="1" fillId="2" borderId="27" xfId="1" applyNumberFormat="1" applyFont="1" applyFill="1" applyBorder="1" applyAlignment="1">
      <alignment horizontal="center" vertical="center"/>
    </xf>
    <xf numFmtId="182" fontId="1" fillId="0" borderId="12" xfId="1" applyNumberFormat="1" applyFont="1" applyBorder="1" applyAlignment="1">
      <alignment vertical="center"/>
    </xf>
    <xf numFmtId="182" fontId="1" fillId="3" borderId="27" xfId="1" applyNumberFormat="1" applyFont="1" applyFill="1" applyBorder="1" applyAlignment="1">
      <alignment horizontal="center" vertical="center"/>
    </xf>
    <xf numFmtId="182" fontId="1" fillId="3" borderId="22" xfId="1" applyNumberFormat="1" applyFont="1" applyFill="1" applyBorder="1" applyAlignment="1">
      <alignment horizontal="center" vertical="center"/>
    </xf>
    <xf numFmtId="182" fontId="1" fillId="3" borderId="27" xfId="1" applyNumberFormat="1" applyFont="1" applyFill="1" applyBorder="1" applyAlignment="1">
      <alignment horizontal="right" vertical="center"/>
    </xf>
    <xf numFmtId="182" fontId="1" fillId="0" borderId="22" xfId="1" applyNumberFormat="1" applyFont="1" applyBorder="1" applyAlignment="1">
      <alignment horizontal="center" vertical="center"/>
    </xf>
    <xf numFmtId="38" fontId="1" fillId="0" borderId="13" xfId="1" applyFont="1" applyBorder="1" applyAlignment="1">
      <alignment horizontal="left" vertical="center"/>
    </xf>
    <xf numFmtId="182" fontId="2" fillId="3" borderId="22" xfId="1" applyNumberFormat="1" applyFont="1" applyFill="1" applyBorder="1" applyAlignment="1">
      <alignment horizontal="center" vertical="center"/>
    </xf>
    <xf numFmtId="182" fontId="2" fillId="3" borderId="1" xfId="1" applyNumberFormat="1" applyFont="1" applyFill="1" applyBorder="1" applyAlignment="1">
      <alignment horizontal="center" vertical="center"/>
    </xf>
    <xf numFmtId="0" fontId="2" fillId="3" borderId="31" xfId="1" applyNumberFormat="1" applyFont="1" applyFill="1" applyBorder="1" applyAlignment="1">
      <alignment horizontal="left" vertical="center"/>
    </xf>
    <xf numFmtId="182" fontId="2" fillId="2" borderId="22" xfId="1" applyNumberFormat="1" applyFont="1" applyFill="1" applyBorder="1" applyAlignment="1">
      <alignment horizontal="center" vertical="center"/>
    </xf>
    <xf numFmtId="182" fontId="2" fillId="0" borderId="12" xfId="1" applyNumberFormat="1" applyFont="1" applyBorder="1" applyAlignment="1">
      <alignment horizontal="right" vertical="center"/>
    </xf>
    <xf numFmtId="182" fontId="2" fillId="0" borderId="27" xfId="1" applyNumberFormat="1" applyFont="1" applyBorder="1" applyAlignment="1" applyProtection="1">
      <alignment horizontal="right" vertical="center"/>
      <protection locked="0"/>
    </xf>
    <xf numFmtId="182" fontId="2" fillId="0" borderId="41" xfId="1" applyNumberFormat="1" applyFont="1" applyBorder="1" applyAlignment="1">
      <alignment horizontal="right" vertical="center"/>
    </xf>
    <xf numFmtId="3" fontId="2" fillId="0" borderId="12" xfId="1" applyNumberFormat="1" applyFont="1" applyBorder="1" applyAlignment="1">
      <alignment horizontal="right" vertical="center"/>
    </xf>
    <xf numFmtId="0" fontId="2" fillId="0" borderId="31" xfId="1" applyNumberFormat="1" applyFont="1" applyBorder="1" applyAlignment="1">
      <alignment horizontal="left" vertical="center"/>
    </xf>
    <xf numFmtId="182" fontId="1" fillId="3" borderId="33" xfId="1" applyNumberFormat="1" applyFont="1" applyFill="1" applyBorder="1" applyAlignment="1" applyProtection="1">
      <alignment horizontal="right" vertical="center"/>
      <protection locked="0"/>
    </xf>
    <xf numFmtId="182" fontId="1" fillId="3" borderId="30" xfId="1" applyNumberFormat="1" applyFont="1" applyFill="1" applyBorder="1" applyAlignment="1" applyProtection="1">
      <alignment horizontal="right" vertical="center"/>
      <protection locked="0"/>
    </xf>
    <xf numFmtId="182" fontId="1" fillId="2" borderId="1" xfId="1" applyNumberFormat="1" applyFont="1" applyFill="1" applyBorder="1" applyAlignment="1">
      <alignment horizontal="center" vertical="center"/>
    </xf>
    <xf numFmtId="182" fontId="1" fillId="0" borderId="30" xfId="1" applyNumberFormat="1" applyFont="1" applyBorder="1" applyAlignment="1">
      <alignment horizontal="right" vertical="center"/>
    </xf>
    <xf numFmtId="3" fontId="1" fillId="0" borderId="30" xfId="1" applyNumberFormat="1" applyFont="1" applyBorder="1" applyAlignment="1">
      <alignment horizontal="right" vertical="center"/>
    </xf>
    <xf numFmtId="0" fontId="1" fillId="0" borderId="31" xfId="1" applyNumberFormat="1" applyFont="1" applyBorder="1" applyAlignment="1">
      <alignment horizontal="left" vertical="center"/>
    </xf>
    <xf numFmtId="38" fontId="1" fillId="0" borderId="15" xfId="1" applyFont="1" applyFill="1" applyBorder="1" applyAlignment="1">
      <alignment horizontal="distributed" vertical="center"/>
    </xf>
    <xf numFmtId="182" fontId="1" fillId="2" borderId="43" xfId="1" applyNumberFormat="1" applyFont="1" applyFill="1" applyBorder="1" applyAlignment="1">
      <alignment horizontal="center" vertical="center"/>
    </xf>
    <xf numFmtId="182" fontId="1" fillId="0" borderId="25" xfId="1" applyNumberFormat="1" applyFont="1" applyBorder="1" applyAlignment="1">
      <alignment horizontal="right" vertical="center"/>
    </xf>
    <xf numFmtId="3" fontId="1" fillId="0" borderId="25" xfId="1" applyNumberFormat="1" applyFont="1" applyBorder="1" applyAlignment="1">
      <alignment horizontal="right" vertical="center"/>
    </xf>
    <xf numFmtId="179" fontId="1" fillId="0" borderId="16" xfId="1" applyNumberFormat="1" applyFont="1" applyBorder="1" applyAlignment="1">
      <alignment horizontal="left" vertical="center"/>
    </xf>
    <xf numFmtId="38" fontId="1" fillId="0" borderId="0" xfId="1" applyFont="1" applyBorder="1" applyAlignment="1">
      <alignment vertical="center"/>
    </xf>
    <xf numFmtId="38" fontId="1" fillId="3" borderId="19" xfId="1" applyFont="1" applyFill="1" applyBorder="1" applyAlignment="1">
      <alignment vertical="center"/>
    </xf>
    <xf numFmtId="38" fontId="1" fillId="3" borderId="17" xfId="1" applyFont="1" applyFill="1" applyBorder="1" applyAlignment="1">
      <alignment vertical="center"/>
    </xf>
    <xf numFmtId="38" fontId="1" fillId="3" borderId="7" xfId="1" applyFont="1" applyFill="1" applyBorder="1" applyAlignment="1">
      <alignment vertical="center"/>
    </xf>
    <xf numFmtId="38" fontId="1" fillId="3" borderId="18" xfId="1" applyFont="1" applyFill="1" applyBorder="1" applyAlignment="1">
      <alignment vertical="center"/>
    </xf>
    <xf numFmtId="38" fontId="1" fillId="3" borderId="19" xfId="1" applyFont="1" applyFill="1" applyBorder="1" applyAlignment="1">
      <alignment vertical="center" shrinkToFit="1"/>
    </xf>
    <xf numFmtId="38" fontId="1" fillId="3" borderId="17" xfId="1" applyFont="1" applyFill="1" applyBorder="1" applyAlignment="1">
      <alignment vertical="center" shrinkToFit="1"/>
    </xf>
    <xf numFmtId="38" fontId="1" fillId="3" borderId="18" xfId="1" applyFont="1" applyFill="1" applyBorder="1" applyAlignment="1">
      <alignment vertical="center" shrinkToFit="1"/>
    </xf>
    <xf numFmtId="38" fontId="1" fillId="3" borderId="4" xfId="1" applyFont="1" applyFill="1" applyBorder="1" applyAlignment="1">
      <alignment horizontal="center" vertical="center"/>
    </xf>
    <xf numFmtId="38" fontId="1" fillId="3" borderId="5" xfId="1" applyFont="1" applyFill="1" applyBorder="1" applyAlignment="1">
      <alignment horizontal="center" vertical="center"/>
    </xf>
    <xf numFmtId="181" fontId="1" fillId="3" borderId="17" xfId="1" applyNumberFormat="1" applyFont="1" applyFill="1" applyBorder="1" applyAlignment="1">
      <alignment vertical="center"/>
    </xf>
    <xf numFmtId="181" fontId="1" fillId="3" borderId="18" xfId="1" applyNumberFormat="1" applyFont="1" applyFill="1" applyBorder="1" applyAlignment="1">
      <alignment vertical="center"/>
    </xf>
    <xf numFmtId="38" fontId="2" fillId="3" borderId="36" xfId="1" applyFont="1" applyFill="1" applyBorder="1" applyAlignment="1">
      <alignment horizontal="center" vertical="center"/>
    </xf>
    <xf numFmtId="38" fontId="2" fillId="3" borderId="3" xfId="1" applyFont="1" applyFill="1" applyBorder="1" applyAlignment="1">
      <alignment horizontal="center" vertical="center"/>
    </xf>
    <xf numFmtId="38" fontId="1" fillId="3" borderId="26" xfId="1" applyFont="1" applyFill="1" applyBorder="1" applyAlignment="1">
      <alignment vertical="center"/>
    </xf>
    <xf numFmtId="38" fontId="1" fillId="3" borderId="37" xfId="1" applyFont="1" applyFill="1" applyBorder="1" applyAlignment="1">
      <alignment vertical="center"/>
    </xf>
    <xf numFmtId="38" fontId="1" fillId="3" borderId="19" xfId="1" applyFont="1" applyFill="1" applyBorder="1" applyAlignment="1">
      <alignment horizontal="left" vertical="center"/>
    </xf>
    <xf numFmtId="38" fontId="1" fillId="3" borderId="17" xfId="1" applyFont="1" applyFill="1" applyBorder="1" applyAlignment="1">
      <alignment horizontal="left" vertical="center"/>
    </xf>
    <xf numFmtId="38" fontId="1" fillId="3" borderId="18" xfId="1" applyFont="1" applyFill="1" applyBorder="1" applyAlignment="1">
      <alignment horizontal="left" vertical="center"/>
    </xf>
    <xf numFmtId="38" fontId="2" fillId="0" borderId="36" xfId="1" applyFont="1" applyBorder="1" applyAlignment="1">
      <alignment horizontal="center" vertical="center"/>
    </xf>
    <xf numFmtId="38" fontId="2" fillId="0" borderId="3" xfId="1" applyFont="1" applyBorder="1" applyAlignment="1">
      <alignment horizontal="center" vertical="center"/>
    </xf>
    <xf numFmtId="38" fontId="1" fillId="0" borderId="2" xfId="1" applyFont="1" applyFill="1" applyBorder="1" applyAlignment="1">
      <alignment horizontal="left" vertical="center"/>
    </xf>
    <xf numFmtId="38" fontId="1" fillId="0" borderId="17" xfId="1" applyFont="1" applyFill="1" applyBorder="1" applyAlignment="1">
      <alignment horizontal="left" vertical="center"/>
    </xf>
    <xf numFmtId="38" fontId="1" fillId="0" borderId="18" xfId="1" applyFont="1" applyFill="1" applyBorder="1" applyAlignment="1">
      <alignment horizontal="left" vertical="center"/>
    </xf>
    <xf numFmtId="38" fontId="1" fillId="0" borderId="19" xfId="1" applyFont="1" applyFill="1" applyBorder="1" applyAlignment="1">
      <alignment horizontal="left" vertical="center"/>
    </xf>
    <xf numFmtId="38" fontId="1" fillId="0" borderId="7" xfId="1" applyFont="1" applyFill="1" applyBorder="1" applyAlignment="1">
      <alignment horizontal="left" vertical="center"/>
    </xf>
  </cellXfs>
  <cellStyles count="3">
    <cellStyle name="桁区切り" xfId="1" builtinId="6"/>
    <cellStyle name="標準" xfId="0" builtinId="0"/>
    <cellStyle name="標準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C13527/AppData/Local/Microsoft/Windows/Temporary%20Internet%20Files/Content.IE5/ZJIVO2GN/&#31992;&#23798;&#24066;&#35201;&#26395;&#35519;&#26619;&#27096;&#24335;&#65288;25&#36861;&#21152;&#27096;&#24335;&#65289;&#26368;&#32066;&#20462;&#27491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活力ある高収益型園芸産地育成事業"/>
      <sheetName val="パラメーター"/>
    </sheetNames>
    <sheetDataSet>
      <sheetData sheetId="0" refreshError="1"/>
      <sheetData sheetId="1">
        <row r="3">
          <cell r="C3" t="str">
            <v>重点品目産地強化</v>
          </cell>
        </row>
        <row r="4">
          <cell r="C4" t="str">
            <v>中山間地支援</v>
          </cell>
        </row>
        <row r="5">
          <cell r="C5" t="str">
            <v>省エネルギー化推進</v>
          </cell>
        </row>
        <row r="6">
          <cell r="C6" t="str">
            <v>雇用型経営支援</v>
          </cell>
        </row>
        <row r="7">
          <cell r="C7" t="str">
            <v>6次産業化推進</v>
          </cell>
        </row>
        <row r="8">
          <cell r="C8" t="str">
            <v>夏期の高温対策支援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33"/>
  <sheetViews>
    <sheetView showGridLines="0" tabSelected="1" view="pageBreakPreview" zoomScaleNormal="100" zoomScaleSheetLayoutView="75" workbookViewId="0">
      <pane xSplit="2" ySplit="6" topLeftCell="C37" activePane="bottomRight" state="frozen"/>
      <selection pane="topRight" activeCell="C1" sqref="C1"/>
      <selection pane="bottomLeft" activeCell="A7" sqref="A7"/>
      <selection pane="bottomRight" activeCell="B1" sqref="B1"/>
    </sheetView>
  </sheetViews>
  <sheetFormatPr defaultRowHeight="15" customHeight="1"/>
  <cols>
    <col min="1" max="1" width="1.625" style="18" customWidth="1"/>
    <col min="2" max="2" width="25.625" style="18" customWidth="1"/>
    <col min="3" max="3" width="12.625" style="19" customWidth="1"/>
    <col min="4" max="4" width="10.625" style="20" customWidth="1"/>
    <col min="5" max="5" width="10.625" style="21" customWidth="1"/>
    <col min="6" max="7" width="10.625" style="20" customWidth="1"/>
    <col min="8" max="8" width="10.625" style="22" customWidth="1"/>
    <col min="9" max="9" width="18.625" style="18" customWidth="1"/>
    <col min="10" max="10" width="1.625" style="18" customWidth="1"/>
    <col min="11" max="16384" width="9" style="18"/>
  </cols>
  <sheetData>
    <row r="1" spans="1:9" ht="15" customHeight="1">
      <c r="I1" s="3"/>
    </row>
    <row r="2" spans="1:9" ht="18" customHeight="1">
      <c r="B2" s="23" t="s">
        <v>0</v>
      </c>
      <c r="C2" s="24"/>
      <c r="D2" s="25"/>
      <c r="E2" s="26"/>
    </row>
    <row r="3" spans="1:9" ht="15" customHeight="1">
      <c r="B3" s="23"/>
      <c r="C3" s="27"/>
      <c r="D3" s="25"/>
      <c r="E3" s="26"/>
      <c r="H3" s="28"/>
      <c r="I3" s="29"/>
    </row>
    <row r="4" spans="1:9" ht="15" customHeight="1" thickBot="1">
      <c r="B4" s="18" t="s">
        <v>72</v>
      </c>
    </row>
    <row r="5" spans="1:9" ht="15" customHeight="1">
      <c r="B5" s="30" t="s">
        <v>1</v>
      </c>
      <c r="C5" s="31" t="s">
        <v>2</v>
      </c>
      <c r="D5" s="32" t="s">
        <v>3</v>
      </c>
      <c r="E5" s="33" t="s">
        <v>4</v>
      </c>
      <c r="F5" s="209" t="s">
        <v>5</v>
      </c>
      <c r="G5" s="210"/>
      <c r="H5" s="34" t="s">
        <v>6</v>
      </c>
      <c r="I5" s="35" t="s">
        <v>7</v>
      </c>
    </row>
    <row r="6" spans="1:9" ht="15" customHeight="1" thickBot="1">
      <c r="B6" s="36" t="s">
        <v>8</v>
      </c>
      <c r="C6" s="37"/>
      <c r="D6" s="38" t="s">
        <v>9</v>
      </c>
      <c r="E6" s="39" t="s">
        <v>10</v>
      </c>
      <c r="F6" s="39" t="s">
        <v>11</v>
      </c>
      <c r="G6" s="40" t="s">
        <v>12</v>
      </c>
      <c r="H6" s="41" t="s">
        <v>13</v>
      </c>
      <c r="I6" s="42"/>
    </row>
    <row r="7" spans="1:9" ht="15" customHeight="1">
      <c r="B7" s="211" t="s">
        <v>14</v>
      </c>
      <c r="C7" s="43" t="s">
        <v>29</v>
      </c>
      <c r="D7" s="44">
        <v>0.3</v>
      </c>
      <c r="E7" s="44">
        <v>0.5</v>
      </c>
      <c r="F7" s="44">
        <v>0.5</v>
      </c>
      <c r="G7" s="45"/>
      <c r="H7" s="46">
        <v>3</v>
      </c>
      <c r="I7" s="47"/>
    </row>
    <row r="8" spans="1:9" ht="15" customHeight="1">
      <c r="B8" s="211"/>
      <c r="C8" s="48" t="s">
        <v>30</v>
      </c>
      <c r="D8" s="17">
        <v>0.1</v>
      </c>
      <c r="E8" s="17">
        <v>0.4</v>
      </c>
      <c r="F8" s="17">
        <v>0.4</v>
      </c>
      <c r="G8" s="49"/>
      <c r="H8" s="50">
        <v>1</v>
      </c>
      <c r="I8" s="51"/>
    </row>
    <row r="9" spans="1:9" ht="15" customHeight="1">
      <c r="B9" s="211"/>
      <c r="C9" s="48" t="s">
        <v>31</v>
      </c>
      <c r="D9" s="17">
        <v>5.8</v>
      </c>
      <c r="E9" s="17">
        <v>40</v>
      </c>
      <c r="F9" s="17">
        <v>32.9</v>
      </c>
      <c r="G9" s="49"/>
      <c r="H9" s="50">
        <v>34</v>
      </c>
      <c r="I9" s="51"/>
    </row>
    <row r="10" spans="1:9" ht="15" customHeight="1">
      <c r="B10" s="211"/>
      <c r="C10" s="52" t="s">
        <v>32</v>
      </c>
      <c r="D10" s="17">
        <f>SUM(D7:D9)</f>
        <v>6.2</v>
      </c>
      <c r="E10" s="17">
        <f t="shared" ref="E10:H10" si="0">SUM(E7:E9)</f>
        <v>40.9</v>
      </c>
      <c r="F10" s="17">
        <f t="shared" si="0"/>
        <v>33.799999999999997</v>
      </c>
      <c r="G10" s="53"/>
      <c r="H10" s="50">
        <f t="shared" si="0"/>
        <v>38</v>
      </c>
      <c r="I10" s="54"/>
    </row>
    <row r="11" spans="1:9" ht="15" customHeight="1">
      <c r="B11" s="212"/>
      <c r="C11" s="52" t="s">
        <v>38</v>
      </c>
      <c r="D11" s="17">
        <f>SUM(D10)</f>
        <v>6.2</v>
      </c>
      <c r="E11" s="17">
        <f t="shared" ref="E11:H11" si="1">SUM(E10)</f>
        <v>40.9</v>
      </c>
      <c r="F11" s="17">
        <f t="shared" si="1"/>
        <v>33.799999999999997</v>
      </c>
      <c r="G11" s="53"/>
      <c r="H11" s="50">
        <f t="shared" si="1"/>
        <v>38</v>
      </c>
      <c r="I11" s="54"/>
    </row>
    <row r="12" spans="1:9" ht="15" customHeight="1">
      <c r="A12" s="55"/>
      <c r="B12" s="202" t="s">
        <v>81</v>
      </c>
      <c r="C12" s="56" t="s">
        <v>33</v>
      </c>
      <c r="D12" s="17">
        <v>0.2</v>
      </c>
      <c r="E12" s="17">
        <v>4</v>
      </c>
      <c r="F12" s="17">
        <v>4</v>
      </c>
      <c r="G12" s="49"/>
      <c r="H12" s="50">
        <v>3</v>
      </c>
      <c r="I12" s="57"/>
    </row>
    <row r="13" spans="1:9" ht="15" customHeight="1">
      <c r="A13" s="55"/>
      <c r="B13" s="203"/>
      <c r="C13" s="56" t="s">
        <v>34</v>
      </c>
      <c r="D13" s="17">
        <v>0.1</v>
      </c>
      <c r="E13" s="17">
        <v>0</v>
      </c>
      <c r="F13" s="17">
        <v>0</v>
      </c>
      <c r="G13" s="49"/>
      <c r="H13" s="50">
        <v>2</v>
      </c>
      <c r="I13" s="57"/>
    </row>
    <row r="14" spans="1:9" ht="15" customHeight="1">
      <c r="B14" s="203"/>
      <c r="C14" s="52" t="s">
        <v>35</v>
      </c>
      <c r="D14" s="17">
        <f>SUM(D12:D13)</f>
        <v>0.30000000000000004</v>
      </c>
      <c r="E14" s="17">
        <f t="shared" ref="E14:H14" si="2">SUM(E12:E13)</f>
        <v>4</v>
      </c>
      <c r="F14" s="17">
        <f t="shared" si="2"/>
        <v>4</v>
      </c>
      <c r="G14" s="17"/>
      <c r="H14" s="50">
        <f t="shared" si="2"/>
        <v>5</v>
      </c>
      <c r="I14" s="54"/>
    </row>
    <row r="15" spans="1:9" ht="15" customHeight="1">
      <c r="A15" s="55"/>
      <c r="B15" s="203"/>
      <c r="C15" s="56" t="s">
        <v>36</v>
      </c>
      <c r="D15" s="17">
        <v>0.1</v>
      </c>
      <c r="E15" s="17">
        <v>1</v>
      </c>
      <c r="F15" s="17">
        <v>0.5</v>
      </c>
      <c r="G15" s="17"/>
      <c r="H15" s="50">
        <v>1</v>
      </c>
      <c r="I15" s="57"/>
    </row>
    <row r="16" spans="1:9" ht="15" customHeight="1">
      <c r="A16" s="55"/>
      <c r="B16" s="203"/>
      <c r="C16" s="52" t="s">
        <v>37</v>
      </c>
      <c r="D16" s="17">
        <f>SUM(D15)</f>
        <v>0.1</v>
      </c>
      <c r="E16" s="17">
        <f>SUM(E15)</f>
        <v>1</v>
      </c>
      <c r="F16" s="17">
        <f>SUM(F15)</f>
        <v>0.5</v>
      </c>
      <c r="G16" s="17"/>
      <c r="H16" s="50">
        <f>SUM(H15)</f>
        <v>1</v>
      </c>
      <c r="I16" s="57"/>
    </row>
    <row r="17" spans="1:9" ht="15" customHeight="1">
      <c r="B17" s="205"/>
      <c r="C17" s="52" t="s">
        <v>38</v>
      </c>
      <c r="D17" s="58">
        <f>SUM(D16,D14)</f>
        <v>0.4</v>
      </c>
      <c r="E17" s="58">
        <f>SUM(E16,E14)</f>
        <v>5</v>
      </c>
      <c r="F17" s="58">
        <f t="shared" ref="F17:H17" si="3">SUM(F16,F14)</f>
        <v>4.5</v>
      </c>
      <c r="G17" s="58"/>
      <c r="H17" s="59">
        <f t="shared" si="3"/>
        <v>6</v>
      </c>
      <c r="I17" s="54"/>
    </row>
    <row r="18" spans="1:9" ht="15" customHeight="1">
      <c r="A18" s="55"/>
      <c r="B18" s="202" t="s">
        <v>15</v>
      </c>
      <c r="C18" s="16" t="s">
        <v>31</v>
      </c>
      <c r="D18" s="17">
        <v>1.1000000000000001</v>
      </c>
      <c r="E18" s="60">
        <v>16</v>
      </c>
      <c r="F18" s="17">
        <v>13.3</v>
      </c>
      <c r="G18" s="49"/>
      <c r="H18" s="50">
        <v>8</v>
      </c>
      <c r="I18" s="57"/>
    </row>
    <row r="19" spans="1:9" ht="15" customHeight="1">
      <c r="B19" s="203"/>
      <c r="C19" s="52" t="s">
        <v>35</v>
      </c>
      <c r="D19" s="17">
        <f>SUM(D18)</f>
        <v>1.1000000000000001</v>
      </c>
      <c r="E19" s="17">
        <f t="shared" ref="E19:H20" si="4">SUM(E18)</f>
        <v>16</v>
      </c>
      <c r="F19" s="17">
        <f t="shared" si="4"/>
        <v>13.3</v>
      </c>
      <c r="G19" s="17"/>
      <c r="H19" s="50">
        <f t="shared" si="4"/>
        <v>8</v>
      </c>
      <c r="I19" s="54"/>
    </row>
    <row r="20" spans="1:9" ht="15" customHeight="1">
      <c r="B20" s="205"/>
      <c r="C20" s="52" t="s">
        <v>38</v>
      </c>
      <c r="D20" s="17">
        <f>SUM(D19)</f>
        <v>1.1000000000000001</v>
      </c>
      <c r="E20" s="17">
        <f t="shared" si="4"/>
        <v>16</v>
      </c>
      <c r="F20" s="17">
        <f t="shared" si="4"/>
        <v>13.3</v>
      </c>
      <c r="G20" s="53"/>
      <c r="H20" s="50">
        <f t="shared" si="4"/>
        <v>8</v>
      </c>
      <c r="I20" s="54"/>
    </row>
    <row r="21" spans="1:9" ht="15" customHeight="1">
      <c r="B21" s="202" t="s">
        <v>16</v>
      </c>
      <c r="C21" s="16" t="s">
        <v>29</v>
      </c>
      <c r="D21" s="17">
        <v>0.4</v>
      </c>
      <c r="E21" s="60">
        <v>10</v>
      </c>
      <c r="F21" s="60">
        <v>8</v>
      </c>
      <c r="G21" s="49"/>
      <c r="H21" s="50">
        <v>1</v>
      </c>
      <c r="I21" s="57"/>
    </row>
    <row r="22" spans="1:9" ht="15" customHeight="1">
      <c r="B22" s="203"/>
      <c r="C22" s="16" t="s">
        <v>30</v>
      </c>
      <c r="D22" s="17">
        <v>0.2</v>
      </c>
      <c r="E22" s="60">
        <v>2</v>
      </c>
      <c r="F22" s="60">
        <v>0</v>
      </c>
      <c r="G22" s="49"/>
      <c r="H22" s="50">
        <v>4</v>
      </c>
      <c r="I22" s="57"/>
    </row>
    <row r="23" spans="1:9" ht="15" customHeight="1">
      <c r="B23" s="203"/>
      <c r="C23" s="56" t="s">
        <v>33</v>
      </c>
      <c r="D23" s="17">
        <v>0.8</v>
      </c>
      <c r="E23" s="60">
        <v>8</v>
      </c>
      <c r="F23" s="60">
        <v>6</v>
      </c>
      <c r="G23" s="49"/>
      <c r="H23" s="50">
        <v>5</v>
      </c>
      <c r="I23" s="57"/>
    </row>
    <row r="24" spans="1:9" ht="15" customHeight="1">
      <c r="B24" s="203"/>
      <c r="C24" s="16" t="s">
        <v>39</v>
      </c>
      <c r="D24" s="17">
        <v>0.1</v>
      </c>
      <c r="E24" s="60">
        <v>0.6</v>
      </c>
      <c r="F24" s="60">
        <v>0.4</v>
      </c>
      <c r="G24" s="49"/>
      <c r="H24" s="50">
        <v>1</v>
      </c>
      <c r="I24" s="57"/>
    </row>
    <row r="25" spans="1:9" ht="15" customHeight="1">
      <c r="B25" s="203"/>
      <c r="C25" s="16" t="s">
        <v>40</v>
      </c>
      <c r="D25" s="17">
        <v>0.1</v>
      </c>
      <c r="E25" s="60">
        <v>1</v>
      </c>
      <c r="F25" s="60">
        <v>0.8</v>
      </c>
      <c r="G25" s="49"/>
      <c r="H25" s="50">
        <v>1</v>
      </c>
      <c r="I25" s="57"/>
    </row>
    <row r="26" spans="1:9" ht="15" customHeight="1">
      <c r="B26" s="203"/>
      <c r="C26" s="16" t="s">
        <v>34</v>
      </c>
      <c r="D26" s="17">
        <v>0.3</v>
      </c>
      <c r="E26" s="60">
        <v>3</v>
      </c>
      <c r="F26" s="60">
        <v>1</v>
      </c>
      <c r="G26" s="49"/>
      <c r="H26" s="50">
        <v>4</v>
      </c>
      <c r="I26" s="57"/>
    </row>
    <row r="27" spans="1:9" ht="15" customHeight="1">
      <c r="B27" s="203"/>
      <c r="C27" s="16" t="s">
        <v>35</v>
      </c>
      <c r="D27" s="17">
        <f>SUM(D21:D26)</f>
        <v>1.9000000000000004</v>
      </c>
      <c r="E27" s="17">
        <f t="shared" ref="E27:H27" si="5">SUM(E21:E26)</f>
        <v>24.6</v>
      </c>
      <c r="F27" s="17">
        <f t="shared" si="5"/>
        <v>16.200000000000003</v>
      </c>
      <c r="G27" s="17"/>
      <c r="H27" s="50">
        <f t="shared" si="5"/>
        <v>16</v>
      </c>
      <c r="I27" s="57"/>
    </row>
    <row r="28" spans="1:9" ht="15" customHeight="1">
      <c r="B28" s="203"/>
      <c r="C28" s="56" t="s">
        <v>41</v>
      </c>
      <c r="D28" s="17">
        <v>0.3</v>
      </c>
      <c r="E28" s="60">
        <v>2</v>
      </c>
      <c r="F28" s="60">
        <v>2</v>
      </c>
      <c r="G28" s="17"/>
      <c r="H28" s="50">
        <v>3</v>
      </c>
      <c r="I28" s="57"/>
    </row>
    <row r="29" spans="1:9" ht="15" customHeight="1">
      <c r="B29" s="203"/>
      <c r="C29" s="16" t="s">
        <v>42</v>
      </c>
      <c r="D29" s="17">
        <f>SUM(D28)</f>
        <v>0.3</v>
      </c>
      <c r="E29" s="17">
        <f t="shared" ref="E29:H29" si="6">SUM(E28)</f>
        <v>2</v>
      </c>
      <c r="F29" s="17">
        <f t="shared" si="6"/>
        <v>2</v>
      </c>
      <c r="G29" s="17"/>
      <c r="H29" s="50">
        <f t="shared" si="6"/>
        <v>3</v>
      </c>
      <c r="I29" s="57"/>
    </row>
    <row r="30" spans="1:9" ht="15" customHeight="1">
      <c r="B30" s="203"/>
      <c r="C30" s="61" t="s">
        <v>73</v>
      </c>
      <c r="D30" s="17">
        <v>0.5</v>
      </c>
      <c r="E30" s="60">
        <v>11</v>
      </c>
      <c r="F30" s="60">
        <v>10</v>
      </c>
      <c r="G30" s="17"/>
      <c r="H30" s="50">
        <v>7</v>
      </c>
      <c r="I30" s="57"/>
    </row>
    <row r="31" spans="1:9" ht="15" customHeight="1">
      <c r="B31" s="203"/>
      <c r="C31" s="16" t="s">
        <v>78</v>
      </c>
      <c r="D31" s="17">
        <f>D30</f>
        <v>0.5</v>
      </c>
      <c r="E31" s="17">
        <f t="shared" ref="E31:H31" si="7">E30</f>
        <v>11</v>
      </c>
      <c r="F31" s="17">
        <f t="shared" si="7"/>
        <v>10</v>
      </c>
      <c r="G31" s="17"/>
      <c r="H31" s="50">
        <f t="shared" si="7"/>
        <v>7</v>
      </c>
      <c r="I31" s="57"/>
    </row>
    <row r="32" spans="1:9" ht="15" customHeight="1">
      <c r="B32" s="205"/>
      <c r="C32" s="16" t="s">
        <v>38</v>
      </c>
      <c r="D32" s="17">
        <f>SUM(D29,D27,D31)</f>
        <v>2.7</v>
      </c>
      <c r="E32" s="17">
        <f t="shared" ref="E32:H32" si="8">SUM(E29,E27,E31)</f>
        <v>37.6</v>
      </c>
      <c r="F32" s="17">
        <f t="shared" si="8"/>
        <v>28.200000000000003</v>
      </c>
      <c r="G32" s="17"/>
      <c r="H32" s="50">
        <f t="shared" si="8"/>
        <v>26</v>
      </c>
      <c r="I32" s="57"/>
    </row>
    <row r="33" spans="2:9" ht="15" customHeight="1">
      <c r="B33" s="202" t="s">
        <v>17</v>
      </c>
      <c r="C33" s="16" t="s">
        <v>30</v>
      </c>
      <c r="D33" s="17">
        <v>0.1</v>
      </c>
      <c r="E33" s="60">
        <v>1</v>
      </c>
      <c r="F33" s="60">
        <v>1</v>
      </c>
      <c r="G33" s="49"/>
      <c r="H33" s="50">
        <v>1</v>
      </c>
      <c r="I33" s="57"/>
    </row>
    <row r="34" spans="2:9" ht="15" customHeight="1">
      <c r="B34" s="203"/>
      <c r="C34" s="16" t="s">
        <v>35</v>
      </c>
      <c r="D34" s="17">
        <f>SUM(D33)</f>
        <v>0.1</v>
      </c>
      <c r="E34" s="17">
        <f t="shared" ref="E34:H35" si="9">SUM(E33)</f>
        <v>1</v>
      </c>
      <c r="F34" s="17">
        <f t="shared" si="9"/>
        <v>1</v>
      </c>
      <c r="G34" s="17"/>
      <c r="H34" s="50">
        <f t="shared" si="9"/>
        <v>1</v>
      </c>
      <c r="I34" s="57"/>
    </row>
    <row r="35" spans="2:9" ht="15" customHeight="1">
      <c r="B35" s="205"/>
      <c r="C35" s="16" t="s">
        <v>38</v>
      </c>
      <c r="D35" s="17">
        <f>SUM(D34)</f>
        <v>0.1</v>
      </c>
      <c r="E35" s="17">
        <f t="shared" si="9"/>
        <v>1</v>
      </c>
      <c r="F35" s="17">
        <f t="shared" si="9"/>
        <v>1</v>
      </c>
      <c r="G35" s="17"/>
      <c r="H35" s="50">
        <f t="shared" si="9"/>
        <v>1</v>
      </c>
      <c r="I35" s="57"/>
    </row>
    <row r="36" spans="2:9" ht="15" customHeight="1">
      <c r="B36" s="203" t="s">
        <v>96</v>
      </c>
      <c r="C36" s="56" t="s">
        <v>43</v>
      </c>
      <c r="D36" s="17">
        <v>1.5</v>
      </c>
      <c r="E36" s="60">
        <v>0.9</v>
      </c>
      <c r="F36" s="60">
        <v>0.3</v>
      </c>
      <c r="G36" s="17"/>
      <c r="H36" s="50">
        <v>50</v>
      </c>
      <c r="I36" s="57"/>
    </row>
    <row r="37" spans="2:9" ht="15" customHeight="1">
      <c r="B37" s="203"/>
      <c r="C37" s="56" t="s">
        <v>44</v>
      </c>
      <c r="D37" s="17">
        <v>1</v>
      </c>
      <c r="E37" s="60">
        <v>14.4</v>
      </c>
      <c r="F37" s="60">
        <v>13</v>
      </c>
      <c r="G37" s="17"/>
      <c r="H37" s="50">
        <v>50</v>
      </c>
      <c r="I37" s="57"/>
    </row>
    <row r="38" spans="2:9" ht="15" customHeight="1">
      <c r="B38" s="203"/>
      <c r="C38" s="56" t="s">
        <v>45</v>
      </c>
      <c r="D38" s="17">
        <f>SUM(D36:D37)</f>
        <v>2.5</v>
      </c>
      <c r="E38" s="17">
        <f t="shared" ref="E38:H38" si="10">SUM(E36:E37)</f>
        <v>15.3</v>
      </c>
      <c r="F38" s="17">
        <f t="shared" si="10"/>
        <v>13.3</v>
      </c>
      <c r="G38" s="17"/>
      <c r="H38" s="50">
        <f t="shared" si="10"/>
        <v>100</v>
      </c>
      <c r="I38" s="57"/>
    </row>
    <row r="39" spans="2:9" ht="15" customHeight="1">
      <c r="B39" s="203"/>
      <c r="C39" s="56" t="s">
        <v>46</v>
      </c>
      <c r="D39" s="17">
        <v>0.4</v>
      </c>
      <c r="E39" s="60">
        <v>1.5</v>
      </c>
      <c r="F39" s="60">
        <v>1</v>
      </c>
      <c r="G39" s="17"/>
      <c r="H39" s="50">
        <v>10</v>
      </c>
      <c r="I39" s="57"/>
    </row>
    <row r="40" spans="2:9" ht="15" customHeight="1">
      <c r="B40" s="203"/>
      <c r="C40" s="56" t="s">
        <v>47</v>
      </c>
      <c r="D40" s="17">
        <f>SUM(D39)</f>
        <v>0.4</v>
      </c>
      <c r="E40" s="17">
        <f t="shared" ref="E40:H40" si="11">SUM(E39)</f>
        <v>1.5</v>
      </c>
      <c r="F40" s="17">
        <f t="shared" si="11"/>
        <v>1</v>
      </c>
      <c r="G40" s="17"/>
      <c r="H40" s="50">
        <f t="shared" si="11"/>
        <v>10</v>
      </c>
      <c r="I40" s="57"/>
    </row>
    <row r="41" spans="2:9" ht="15" customHeight="1">
      <c r="B41" s="203"/>
      <c r="C41" s="56" t="s">
        <v>36</v>
      </c>
      <c r="D41" s="17">
        <v>0.2</v>
      </c>
      <c r="E41" s="60">
        <v>0.2</v>
      </c>
      <c r="F41" s="60">
        <v>0.1</v>
      </c>
      <c r="G41" s="17"/>
      <c r="H41" s="50">
        <v>2</v>
      </c>
      <c r="I41" s="57"/>
    </row>
    <row r="42" spans="2:9" ht="15" customHeight="1">
      <c r="B42" s="203"/>
      <c r="C42" s="56" t="s">
        <v>37</v>
      </c>
      <c r="D42" s="17">
        <f>SUM(D41)</f>
        <v>0.2</v>
      </c>
      <c r="E42" s="17">
        <f t="shared" ref="E42:H42" si="12">SUM(E41)</f>
        <v>0.2</v>
      </c>
      <c r="F42" s="17">
        <f t="shared" si="12"/>
        <v>0.1</v>
      </c>
      <c r="G42" s="17"/>
      <c r="H42" s="50">
        <f t="shared" si="12"/>
        <v>2</v>
      </c>
      <c r="I42" s="57"/>
    </row>
    <row r="43" spans="2:9" ht="15" customHeight="1">
      <c r="B43" s="205"/>
      <c r="C43" s="56" t="s">
        <v>38</v>
      </c>
      <c r="D43" s="17">
        <f>SUM(D38,D40,D42)</f>
        <v>3.1</v>
      </c>
      <c r="E43" s="17">
        <f t="shared" ref="E43:H43" si="13">SUM(E38,E40,E42)</f>
        <v>17</v>
      </c>
      <c r="F43" s="17">
        <f t="shared" si="13"/>
        <v>14.4</v>
      </c>
      <c r="G43" s="17"/>
      <c r="H43" s="50">
        <f t="shared" si="13"/>
        <v>112</v>
      </c>
      <c r="I43" s="57"/>
    </row>
    <row r="44" spans="2:9" ht="15" customHeight="1">
      <c r="B44" s="202" t="s">
        <v>18</v>
      </c>
      <c r="C44" s="56" t="s">
        <v>33</v>
      </c>
      <c r="D44" s="17">
        <v>0.4</v>
      </c>
      <c r="E44" s="17">
        <v>2.5</v>
      </c>
      <c r="F44" s="17">
        <v>2</v>
      </c>
      <c r="G44" s="49"/>
      <c r="H44" s="50">
        <v>7</v>
      </c>
      <c r="I44" s="57"/>
    </row>
    <row r="45" spans="2:9" ht="15" customHeight="1">
      <c r="B45" s="203"/>
      <c r="C45" s="56" t="s">
        <v>34</v>
      </c>
      <c r="D45" s="17">
        <v>0.1</v>
      </c>
      <c r="E45" s="17">
        <v>0.8</v>
      </c>
      <c r="F45" s="17">
        <v>0.5</v>
      </c>
      <c r="G45" s="49"/>
      <c r="H45" s="50">
        <v>3</v>
      </c>
      <c r="I45" s="57"/>
    </row>
    <row r="46" spans="2:9" ht="15" customHeight="1">
      <c r="B46" s="203"/>
      <c r="C46" s="56" t="s">
        <v>35</v>
      </c>
      <c r="D46" s="17">
        <f>SUM(D44:D45)</f>
        <v>0.5</v>
      </c>
      <c r="E46" s="17">
        <f t="shared" ref="E46:H46" si="14">SUM(E44:E45)</f>
        <v>3.3</v>
      </c>
      <c r="F46" s="17">
        <f t="shared" si="14"/>
        <v>2.5</v>
      </c>
      <c r="G46" s="17"/>
      <c r="H46" s="50">
        <f t="shared" si="14"/>
        <v>10</v>
      </c>
      <c r="I46" s="57"/>
    </row>
    <row r="47" spans="2:9" ht="15" customHeight="1">
      <c r="B47" s="205"/>
      <c r="C47" s="56" t="s">
        <v>38</v>
      </c>
      <c r="D47" s="17">
        <f>SUM(D46)</f>
        <v>0.5</v>
      </c>
      <c r="E47" s="17">
        <f t="shared" ref="E47:H47" si="15">SUM(E46)</f>
        <v>3.3</v>
      </c>
      <c r="F47" s="17">
        <f t="shared" si="15"/>
        <v>2.5</v>
      </c>
      <c r="G47" s="17"/>
      <c r="H47" s="50">
        <f t="shared" si="15"/>
        <v>10</v>
      </c>
      <c r="I47" s="57"/>
    </row>
    <row r="48" spans="2:9" ht="15" customHeight="1">
      <c r="B48" s="202" t="s">
        <v>19</v>
      </c>
      <c r="C48" s="56" t="s">
        <v>48</v>
      </c>
      <c r="D48" s="17">
        <v>5.5</v>
      </c>
      <c r="E48" s="60">
        <v>4.5999999999999996</v>
      </c>
      <c r="F48" s="60">
        <v>4.5999999999999996</v>
      </c>
      <c r="G48" s="17">
        <v>4.5999999999999996</v>
      </c>
      <c r="H48" s="50">
        <v>8</v>
      </c>
      <c r="I48" s="57"/>
    </row>
    <row r="49" spans="2:9" ht="15" customHeight="1">
      <c r="B49" s="203"/>
      <c r="C49" s="56" t="s">
        <v>45</v>
      </c>
      <c r="D49" s="17">
        <f>SUM(D48)</f>
        <v>5.5</v>
      </c>
      <c r="E49" s="17">
        <f t="shared" ref="E49:H49" si="16">SUM(E48)</f>
        <v>4.5999999999999996</v>
      </c>
      <c r="F49" s="17">
        <f t="shared" si="16"/>
        <v>4.5999999999999996</v>
      </c>
      <c r="G49" s="17">
        <f t="shared" si="16"/>
        <v>4.5999999999999996</v>
      </c>
      <c r="H49" s="50">
        <f t="shared" si="16"/>
        <v>8</v>
      </c>
      <c r="I49" s="57"/>
    </row>
    <row r="50" spans="2:9" ht="15" customHeight="1">
      <c r="B50" s="203"/>
      <c r="C50" s="56" t="s">
        <v>46</v>
      </c>
      <c r="D50" s="17">
        <v>0.2</v>
      </c>
      <c r="E50" s="60">
        <v>0.3</v>
      </c>
      <c r="F50" s="60">
        <v>0.2</v>
      </c>
      <c r="G50" s="17"/>
      <c r="H50" s="50">
        <v>5</v>
      </c>
      <c r="I50" s="57"/>
    </row>
    <row r="51" spans="2:9" ht="15" customHeight="1">
      <c r="B51" s="203"/>
      <c r="C51" s="56" t="s">
        <v>49</v>
      </c>
      <c r="D51" s="17">
        <v>0.2</v>
      </c>
      <c r="E51" s="60">
        <v>0.3</v>
      </c>
      <c r="F51" s="60">
        <v>0.2</v>
      </c>
      <c r="G51" s="17"/>
      <c r="H51" s="50">
        <v>5</v>
      </c>
      <c r="I51" s="57"/>
    </row>
    <row r="52" spans="2:9" ht="15" customHeight="1">
      <c r="B52" s="203"/>
      <c r="C52" s="56" t="s">
        <v>47</v>
      </c>
      <c r="D52" s="17">
        <f>SUM(D50:D51)</f>
        <v>0.4</v>
      </c>
      <c r="E52" s="17">
        <f t="shared" ref="E52:H52" si="17">SUM(E50:E51)</f>
        <v>0.6</v>
      </c>
      <c r="F52" s="17">
        <f t="shared" si="17"/>
        <v>0.4</v>
      </c>
      <c r="G52" s="17"/>
      <c r="H52" s="50">
        <f t="shared" si="17"/>
        <v>10</v>
      </c>
      <c r="I52" s="57"/>
    </row>
    <row r="53" spans="2:9" ht="15" customHeight="1">
      <c r="B53" s="205"/>
      <c r="C53" s="56" t="s">
        <v>38</v>
      </c>
      <c r="D53" s="17">
        <f>SUM(D52,D49)</f>
        <v>5.9</v>
      </c>
      <c r="E53" s="17">
        <f t="shared" ref="E53:H53" si="18">SUM(E52,E49)</f>
        <v>5.1999999999999993</v>
      </c>
      <c r="F53" s="17">
        <f t="shared" si="18"/>
        <v>5</v>
      </c>
      <c r="G53" s="17">
        <f t="shared" si="18"/>
        <v>4.5999999999999996</v>
      </c>
      <c r="H53" s="50">
        <f t="shared" si="18"/>
        <v>18</v>
      </c>
      <c r="I53" s="57"/>
    </row>
    <row r="54" spans="2:9" ht="15" customHeight="1">
      <c r="B54" s="202" t="s">
        <v>20</v>
      </c>
      <c r="C54" s="16" t="s">
        <v>31</v>
      </c>
      <c r="D54" s="17">
        <v>7.5</v>
      </c>
      <c r="E54" s="60">
        <v>75</v>
      </c>
      <c r="F54" s="60">
        <v>67.3</v>
      </c>
      <c r="G54" s="17">
        <v>11.6</v>
      </c>
      <c r="H54" s="50">
        <v>35</v>
      </c>
      <c r="I54" s="57"/>
    </row>
    <row r="55" spans="2:9" ht="15" customHeight="1">
      <c r="B55" s="203"/>
      <c r="C55" s="16" t="s">
        <v>35</v>
      </c>
      <c r="D55" s="17">
        <f>SUM(D54)</f>
        <v>7.5</v>
      </c>
      <c r="E55" s="17">
        <f t="shared" ref="E55:H56" si="19">SUM(E54)</f>
        <v>75</v>
      </c>
      <c r="F55" s="17">
        <f t="shared" si="19"/>
        <v>67.3</v>
      </c>
      <c r="G55" s="17">
        <f t="shared" si="19"/>
        <v>11.6</v>
      </c>
      <c r="H55" s="50">
        <f t="shared" si="19"/>
        <v>35</v>
      </c>
      <c r="I55" s="57"/>
    </row>
    <row r="56" spans="2:9" ht="15" customHeight="1">
      <c r="B56" s="205"/>
      <c r="C56" s="16" t="s">
        <v>38</v>
      </c>
      <c r="D56" s="17">
        <f>SUM(D55)</f>
        <v>7.5</v>
      </c>
      <c r="E56" s="17">
        <f t="shared" si="19"/>
        <v>75</v>
      </c>
      <c r="F56" s="17">
        <f t="shared" si="19"/>
        <v>67.3</v>
      </c>
      <c r="G56" s="17">
        <f t="shared" si="19"/>
        <v>11.6</v>
      </c>
      <c r="H56" s="50">
        <f t="shared" si="19"/>
        <v>35</v>
      </c>
      <c r="I56" s="57"/>
    </row>
    <row r="57" spans="2:9" ht="15" customHeight="1">
      <c r="B57" s="202" t="s">
        <v>21</v>
      </c>
      <c r="C57" s="56" t="s">
        <v>43</v>
      </c>
      <c r="D57" s="17">
        <v>0.1</v>
      </c>
      <c r="E57" s="60">
        <v>0.1</v>
      </c>
      <c r="F57" s="60">
        <v>0.1</v>
      </c>
      <c r="G57" s="17"/>
      <c r="H57" s="50">
        <v>30</v>
      </c>
      <c r="I57" s="57"/>
    </row>
    <row r="58" spans="2:9" ht="15" customHeight="1">
      <c r="B58" s="203"/>
      <c r="C58" s="56" t="s">
        <v>45</v>
      </c>
      <c r="D58" s="17">
        <f>SUM(D57)</f>
        <v>0.1</v>
      </c>
      <c r="E58" s="17">
        <f t="shared" ref="E58:H59" si="20">SUM(E57)</f>
        <v>0.1</v>
      </c>
      <c r="F58" s="17">
        <f t="shared" si="20"/>
        <v>0.1</v>
      </c>
      <c r="G58" s="17"/>
      <c r="H58" s="50">
        <f t="shared" si="20"/>
        <v>30</v>
      </c>
      <c r="I58" s="57"/>
    </row>
    <row r="59" spans="2:9" ht="15" customHeight="1">
      <c r="B59" s="205"/>
      <c r="C59" s="56" t="s">
        <v>38</v>
      </c>
      <c r="D59" s="17">
        <f>SUM(D58)</f>
        <v>0.1</v>
      </c>
      <c r="E59" s="17">
        <f t="shared" si="20"/>
        <v>0.1</v>
      </c>
      <c r="F59" s="17">
        <f t="shared" si="20"/>
        <v>0.1</v>
      </c>
      <c r="G59" s="17"/>
      <c r="H59" s="50">
        <f t="shared" si="20"/>
        <v>30</v>
      </c>
      <c r="I59" s="57"/>
    </row>
    <row r="60" spans="2:9" ht="15" customHeight="1">
      <c r="B60" s="206" t="s">
        <v>82</v>
      </c>
      <c r="C60" s="16" t="s">
        <v>30</v>
      </c>
      <c r="D60" s="17">
        <v>0.6</v>
      </c>
      <c r="E60" s="60">
        <v>6</v>
      </c>
      <c r="F60" s="60">
        <v>3.7</v>
      </c>
      <c r="G60" s="17"/>
      <c r="H60" s="50">
        <v>5</v>
      </c>
      <c r="I60" s="57"/>
    </row>
    <row r="61" spans="2:9" ht="15" customHeight="1">
      <c r="B61" s="207"/>
      <c r="C61" s="56" t="s">
        <v>33</v>
      </c>
      <c r="D61" s="17">
        <v>5</v>
      </c>
      <c r="E61" s="60">
        <v>60</v>
      </c>
      <c r="F61" s="60">
        <v>50</v>
      </c>
      <c r="G61" s="49"/>
      <c r="H61" s="50">
        <v>35</v>
      </c>
      <c r="I61" s="57"/>
    </row>
    <row r="62" spans="2:9" ht="15" customHeight="1">
      <c r="B62" s="207"/>
      <c r="C62" s="16" t="s">
        <v>39</v>
      </c>
      <c r="D62" s="17">
        <v>0.5</v>
      </c>
      <c r="E62" s="60">
        <v>2</v>
      </c>
      <c r="F62" s="60">
        <v>1</v>
      </c>
      <c r="G62" s="49"/>
      <c r="H62" s="50">
        <v>2</v>
      </c>
      <c r="I62" s="57"/>
    </row>
    <row r="63" spans="2:9" ht="15" customHeight="1">
      <c r="B63" s="207"/>
      <c r="C63" s="56" t="s">
        <v>31</v>
      </c>
      <c r="D63" s="17">
        <v>5</v>
      </c>
      <c r="E63" s="60">
        <v>40</v>
      </c>
      <c r="F63" s="60">
        <v>35.700000000000003</v>
      </c>
      <c r="G63" s="49"/>
      <c r="H63" s="50">
        <v>32</v>
      </c>
      <c r="I63" s="57"/>
    </row>
    <row r="64" spans="2:9" ht="15" customHeight="1">
      <c r="B64" s="207"/>
      <c r="C64" s="16" t="s">
        <v>50</v>
      </c>
      <c r="D64" s="17">
        <v>0.1</v>
      </c>
      <c r="E64" s="60">
        <v>0.8</v>
      </c>
      <c r="F64" s="60">
        <v>0.6</v>
      </c>
      <c r="G64" s="49"/>
      <c r="H64" s="50">
        <v>1</v>
      </c>
      <c r="I64" s="57"/>
    </row>
    <row r="65" spans="2:9" ht="16.5" customHeight="1">
      <c r="B65" s="207"/>
      <c r="C65" s="16" t="s">
        <v>34</v>
      </c>
      <c r="D65" s="17">
        <v>4</v>
      </c>
      <c r="E65" s="60">
        <v>40</v>
      </c>
      <c r="F65" s="60">
        <v>45</v>
      </c>
      <c r="G65" s="49"/>
      <c r="H65" s="50">
        <v>35</v>
      </c>
      <c r="I65" s="57"/>
    </row>
    <row r="66" spans="2:9" ht="15" customHeight="1">
      <c r="B66" s="207"/>
      <c r="C66" s="56" t="s">
        <v>35</v>
      </c>
      <c r="D66" s="17">
        <f>SUM(D60:D65)</f>
        <v>15.2</v>
      </c>
      <c r="E66" s="17">
        <f t="shared" ref="E66:H66" si="21">SUM(E60:E65)</f>
        <v>148.80000000000001</v>
      </c>
      <c r="F66" s="17">
        <f t="shared" si="21"/>
        <v>136</v>
      </c>
      <c r="G66" s="17"/>
      <c r="H66" s="50">
        <f t="shared" si="21"/>
        <v>110</v>
      </c>
      <c r="I66" s="57"/>
    </row>
    <row r="67" spans="2:9" ht="15" customHeight="1">
      <c r="B67" s="207"/>
      <c r="C67" s="61" t="s">
        <v>74</v>
      </c>
      <c r="D67" s="17">
        <v>0.2</v>
      </c>
      <c r="E67" s="60">
        <v>2.6</v>
      </c>
      <c r="F67" s="60">
        <v>2.2000000000000002</v>
      </c>
      <c r="G67" s="17"/>
      <c r="H67" s="50">
        <v>4</v>
      </c>
      <c r="I67" s="57"/>
    </row>
    <row r="68" spans="2:9" ht="15" customHeight="1">
      <c r="B68" s="207"/>
      <c r="C68" s="61" t="s">
        <v>75</v>
      </c>
      <c r="D68" s="17">
        <v>6</v>
      </c>
      <c r="E68" s="60">
        <v>135</v>
      </c>
      <c r="F68" s="60">
        <v>129</v>
      </c>
      <c r="G68" s="17"/>
      <c r="H68" s="50">
        <v>29</v>
      </c>
      <c r="I68" s="57"/>
    </row>
    <row r="69" spans="2:9" ht="15" customHeight="1">
      <c r="B69" s="207"/>
      <c r="C69" s="61" t="s">
        <v>73</v>
      </c>
      <c r="D69" s="17">
        <v>0.6</v>
      </c>
      <c r="E69" s="60">
        <v>20.2</v>
      </c>
      <c r="F69" s="60">
        <v>15.5</v>
      </c>
      <c r="G69" s="17"/>
      <c r="H69" s="50">
        <v>10</v>
      </c>
      <c r="I69" s="57"/>
    </row>
    <row r="70" spans="2:9" ht="15" customHeight="1">
      <c r="B70" s="207"/>
      <c r="C70" s="56" t="s">
        <v>78</v>
      </c>
      <c r="D70" s="17">
        <f>SUM(D67:D69)</f>
        <v>6.8</v>
      </c>
      <c r="E70" s="17">
        <f>SUM(E67:E69)</f>
        <v>157.79999999999998</v>
      </c>
      <c r="F70" s="17">
        <f>SUM(F67:F69)</f>
        <v>146.69999999999999</v>
      </c>
      <c r="G70" s="17"/>
      <c r="H70" s="50">
        <f>SUM(H67:H69)</f>
        <v>43</v>
      </c>
      <c r="I70" s="57"/>
    </row>
    <row r="71" spans="2:9" ht="15" customHeight="1">
      <c r="B71" s="207"/>
      <c r="C71" s="56" t="s">
        <v>36</v>
      </c>
      <c r="D71" s="17">
        <v>0.1</v>
      </c>
      <c r="E71" s="60">
        <v>1.5</v>
      </c>
      <c r="F71" s="60">
        <v>0.5</v>
      </c>
      <c r="G71" s="17"/>
      <c r="H71" s="50">
        <v>1</v>
      </c>
      <c r="I71" s="57"/>
    </row>
    <row r="72" spans="2:9" ht="15" customHeight="1">
      <c r="B72" s="207"/>
      <c r="C72" s="56" t="s">
        <v>37</v>
      </c>
      <c r="D72" s="17">
        <f>SUM(D71)</f>
        <v>0.1</v>
      </c>
      <c r="E72" s="17">
        <f t="shared" ref="E72:H72" si="22">SUM(E71)</f>
        <v>1.5</v>
      </c>
      <c r="F72" s="17">
        <f t="shared" si="22"/>
        <v>0.5</v>
      </c>
      <c r="G72" s="17"/>
      <c r="H72" s="50">
        <f t="shared" si="22"/>
        <v>1</v>
      </c>
      <c r="I72" s="57"/>
    </row>
    <row r="73" spans="2:9" ht="15" customHeight="1">
      <c r="B73" s="208"/>
      <c r="C73" s="56" t="s">
        <v>38</v>
      </c>
      <c r="D73" s="17">
        <f>SUM(D66,D70,D72)</f>
        <v>22.1</v>
      </c>
      <c r="E73" s="17">
        <f>SUM(E66,E70,E72)</f>
        <v>308.10000000000002</v>
      </c>
      <c r="F73" s="17">
        <f>SUM(F66,F70,F72)</f>
        <v>283.2</v>
      </c>
      <c r="G73" s="17"/>
      <c r="H73" s="50">
        <f>SUM(H66,H70,H72)</f>
        <v>154</v>
      </c>
      <c r="I73" s="57"/>
    </row>
    <row r="74" spans="2:9" ht="15" customHeight="1">
      <c r="B74" s="202" t="s">
        <v>83</v>
      </c>
      <c r="C74" s="16" t="s">
        <v>30</v>
      </c>
      <c r="D74" s="17">
        <v>0.5</v>
      </c>
      <c r="E74" s="60">
        <v>6.1</v>
      </c>
      <c r="F74" s="60">
        <v>6.1</v>
      </c>
      <c r="G74" s="17"/>
      <c r="H74" s="50">
        <v>7</v>
      </c>
      <c r="I74" s="57"/>
    </row>
    <row r="75" spans="2:9" ht="15" customHeight="1">
      <c r="B75" s="203"/>
      <c r="C75" s="16" t="s">
        <v>39</v>
      </c>
      <c r="D75" s="17">
        <v>0.3</v>
      </c>
      <c r="E75" s="60">
        <v>3</v>
      </c>
      <c r="F75" s="60">
        <v>2.5</v>
      </c>
      <c r="G75" s="49"/>
      <c r="H75" s="50">
        <v>3</v>
      </c>
      <c r="I75" s="57"/>
    </row>
    <row r="76" spans="2:9" ht="15" customHeight="1">
      <c r="B76" s="203"/>
      <c r="C76" s="16" t="s">
        <v>34</v>
      </c>
      <c r="D76" s="17">
        <v>1.5</v>
      </c>
      <c r="E76" s="60">
        <v>17</v>
      </c>
      <c r="F76" s="60">
        <v>17</v>
      </c>
      <c r="G76" s="49"/>
      <c r="H76" s="50">
        <v>8</v>
      </c>
      <c r="I76" s="57"/>
    </row>
    <row r="77" spans="2:9" ht="15" customHeight="1">
      <c r="B77" s="203"/>
      <c r="C77" s="16" t="s">
        <v>35</v>
      </c>
      <c r="D77" s="17">
        <f>SUM(D74:D76)</f>
        <v>2.2999999999999998</v>
      </c>
      <c r="E77" s="17">
        <f t="shared" ref="E77:H77" si="23">SUM(E74:E76)</f>
        <v>26.1</v>
      </c>
      <c r="F77" s="17">
        <f t="shared" si="23"/>
        <v>25.6</v>
      </c>
      <c r="G77" s="17"/>
      <c r="H77" s="50">
        <f t="shared" si="23"/>
        <v>18</v>
      </c>
      <c r="I77" s="57"/>
    </row>
    <row r="78" spans="2:9" ht="15" customHeight="1">
      <c r="B78" s="203"/>
      <c r="C78" s="56" t="s">
        <v>41</v>
      </c>
      <c r="D78" s="17">
        <v>0.2</v>
      </c>
      <c r="E78" s="60">
        <v>1</v>
      </c>
      <c r="F78" s="60">
        <v>1</v>
      </c>
      <c r="G78" s="17"/>
      <c r="H78" s="50">
        <v>6</v>
      </c>
      <c r="I78" s="57"/>
    </row>
    <row r="79" spans="2:9" ht="15" customHeight="1">
      <c r="B79" s="203"/>
      <c r="C79" s="16" t="s">
        <v>42</v>
      </c>
      <c r="D79" s="17">
        <f>SUM(D78)</f>
        <v>0.2</v>
      </c>
      <c r="E79" s="17">
        <f t="shared" ref="E79:H79" si="24">SUM(E78)</f>
        <v>1</v>
      </c>
      <c r="F79" s="17">
        <f t="shared" si="24"/>
        <v>1</v>
      </c>
      <c r="G79" s="17"/>
      <c r="H79" s="50">
        <f t="shared" si="24"/>
        <v>6</v>
      </c>
      <c r="I79" s="57"/>
    </row>
    <row r="80" spans="2:9" ht="15" customHeight="1">
      <c r="B80" s="205"/>
      <c r="C80" s="16" t="s">
        <v>38</v>
      </c>
      <c r="D80" s="17">
        <f>SUM(D79,D77)</f>
        <v>2.5</v>
      </c>
      <c r="E80" s="17">
        <f t="shared" ref="E80:H80" si="25">SUM(E79,E77)</f>
        <v>27.1</v>
      </c>
      <c r="F80" s="17">
        <f t="shared" si="25"/>
        <v>26.6</v>
      </c>
      <c r="G80" s="17"/>
      <c r="H80" s="50">
        <f t="shared" si="25"/>
        <v>24</v>
      </c>
      <c r="I80" s="57"/>
    </row>
    <row r="81" spans="2:9" ht="15" customHeight="1">
      <c r="B81" s="202" t="s">
        <v>84</v>
      </c>
      <c r="C81" s="16" t="s">
        <v>30</v>
      </c>
      <c r="D81" s="17">
        <v>0.5</v>
      </c>
      <c r="E81" s="60">
        <v>5</v>
      </c>
      <c r="F81" s="60">
        <v>3.4</v>
      </c>
      <c r="G81" s="49"/>
      <c r="H81" s="50">
        <v>5</v>
      </c>
      <c r="I81" s="57"/>
    </row>
    <row r="82" spans="2:9" ht="15" customHeight="1">
      <c r="B82" s="203"/>
      <c r="C82" s="16" t="s">
        <v>39</v>
      </c>
      <c r="D82" s="17">
        <v>0.1</v>
      </c>
      <c r="E82" s="60">
        <v>0.6</v>
      </c>
      <c r="F82" s="60">
        <v>0.4</v>
      </c>
      <c r="G82" s="49"/>
      <c r="H82" s="50">
        <v>1</v>
      </c>
      <c r="I82" s="57"/>
    </row>
    <row r="83" spans="2:9" ht="15" customHeight="1">
      <c r="B83" s="203"/>
      <c r="C83" s="16" t="s">
        <v>31</v>
      </c>
      <c r="D83" s="17">
        <v>0.9</v>
      </c>
      <c r="E83" s="60">
        <v>8</v>
      </c>
      <c r="F83" s="60">
        <v>7.1</v>
      </c>
      <c r="G83" s="49"/>
      <c r="H83" s="50">
        <v>9</v>
      </c>
      <c r="I83" s="57"/>
    </row>
    <row r="84" spans="2:9" ht="15" customHeight="1">
      <c r="B84" s="203"/>
      <c r="C84" s="56" t="s">
        <v>35</v>
      </c>
      <c r="D84" s="60">
        <f>SUM(D81:D83)</f>
        <v>1.5</v>
      </c>
      <c r="E84" s="60">
        <f t="shared" ref="E84:H84" si="26">SUM(E81:E83)</f>
        <v>13.6</v>
      </c>
      <c r="F84" s="60">
        <f t="shared" si="26"/>
        <v>10.899999999999999</v>
      </c>
      <c r="G84" s="60"/>
      <c r="H84" s="62">
        <f t="shared" si="26"/>
        <v>15</v>
      </c>
      <c r="I84" s="57"/>
    </row>
    <row r="85" spans="2:9" ht="15" customHeight="1">
      <c r="B85" s="203"/>
      <c r="C85" s="56" t="s">
        <v>36</v>
      </c>
      <c r="D85" s="17">
        <v>0.2</v>
      </c>
      <c r="E85" s="60">
        <v>2</v>
      </c>
      <c r="F85" s="60">
        <v>0.5</v>
      </c>
      <c r="G85" s="17"/>
      <c r="H85" s="50">
        <v>2</v>
      </c>
      <c r="I85" s="57"/>
    </row>
    <row r="86" spans="2:9" ht="15" customHeight="1">
      <c r="B86" s="203"/>
      <c r="C86" s="56" t="s">
        <v>37</v>
      </c>
      <c r="D86" s="60">
        <f>SUM(D85)</f>
        <v>0.2</v>
      </c>
      <c r="E86" s="60">
        <f t="shared" ref="E86:H86" si="27">SUM(E85)</f>
        <v>2</v>
      </c>
      <c r="F86" s="60">
        <f t="shared" si="27"/>
        <v>0.5</v>
      </c>
      <c r="G86" s="60"/>
      <c r="H86" s="62">
        <f t="shared" si="27"/>
        <v>2</v>
      </c>
      <c r="I86" s="57"/>
    </row>
    <row r="87" spans="2:9" ht="15" customHeight="1">
      <c r="B87" s="205"/>
      <c r="C87" s="56" t="s">
        <v>38</v>
      </c>
      <c r="D87" s="60">
        <f>SUM(D86,D84)</f>
        <v>1.7</v>
      </c>
      <c r="E87" s="60">
        <f t="shared" ref="E87:H87" si="28">SUM(E86,E84)</f>
        <v>15.6</v>
      </c>
      <c r="F87" s="60">
        <f t="shared" si="28"/>
        <v>11.399999999999999</v>
      </c>
      <c r="G87" s="60"/>
      <c r="H87" s="62">
        <f t="shared" si="28"/>
        <v>17</v>
      </c>
      <c r="I87" s="57"/>
    </row>
    <row r="88" spans="2:9" ht="15" customHeight="1">
      <c r="B88" s="202" t="s">
        <v>22</v>
      </c>
      <c r="C88" s="16" t="s">
        <v>30</v>
      </c>
      <c r="D88" s="17">
        <v>2</v>
      </c>
      <c r="E88" s="60">
        <v>20</v>
      </c>
      <c r="F88" s="60">
        <v>17</v>
      </c>
      <c r="G88" s="17">
        <v>6</v>
      </c>
      <c r="H88" s="50">
        <v>7</v>
      </c>
      <c r="I88" s="57"/>
    </row>
    <row r="89" spans="2:9" ht="15" customHeight="1">
      <c r="B89" s="203"/>
      <c r="C89" s="56" t="s">
        <v>33</v>
      </c>
      <c r="D89" s="17">
        <v>1.5</v>
      </c>
      <c r="E89" s="60">
        <v>45</v>
      </c>
      <c r="F89" s="60">
        <v>41</v>
      </c>
      <c r="G89" s="17">
        <v>13</v>
      </c>
      <c r="H89" s="50">
        <v>33</v>
      </c>
      <c r="I89" s="57"/>
    </row>
    <row r="90" spans="2:9" ht="15" customHeight="1">
      <c r="B90" s="203"/>
      <c r="C90" s="16" t="s">
        <v>39</v>
      </c>
      <c r="D90" s="17">
        <v>0.4</v>
      </c>
      <c r="E90" s="60">
        <v>10.6</v>
      </c>
      <c r="F90" s="60">
        <v>7.1</v>
      </c>
      <c r="G90" s="17">
        <v>2.2999999999999998</v>
      </c>
      <c r="H90" s="50">
        <v>5</v>
      </c>
      <c r="I90" s="57"/>
    </row>
    <row r="91" spans="2:9" ht="15" customHeight="1">
      <c r="B91" s="203"/>
      <c r="C91" s="16" t="s">
        <v>34</v>
      </c>
      <c r="D91" s="17">
        <v>0.8</v>
      </c>
      <c r="E91" s="60">
        <v>26</v>
      </c>
      <c r="F91" s="60">
        <v>26</v>
      </c>
      <c r="G91" s="17">
        <v>10</v>
      </c>
      <c r="H91" s="50">
        <v>14</v>
      </c>
      <c r="I91" s="57"/>
    </row>
    <row r="92" spans="2:9" ht="15" customHeight="1">
      <c r="B92" s="203"/>
      <c r="C92" s="16" t="s">
        <v>35</v>
      </c>
      <c r="D92" s="17">
        <f>SUM(D88:D91)</f>
        <v>4.7</v>
      </c>
      <c r="E92" s="17">
        <f t="shared" ref="E92:H92" si="29">SUM(E88:E91)</f>
        <v>101.6</v>
      </c>
      <c r="F92" s="17">
        <f t="shared" si="29"/>
        <v>91.1</v>
      </c>
      <c r="G92" s="17">
        <f t="shared" si="29"/>
        <v>31.3</v>
      </c>
      <c r="H92" s="50">
        <f t="shared" si="29"/>
        <v>59</v>
      </c>
      <c r="I92" s="57"/>
    </row>
    <row r="93" spans="2:9" ht="15" customHeight="1">
      <c r="B93" s="203"/>
      <c r="C93" s="56" t="s">
        <v>51</v>
      </c>
      <c r="D93" s="17">
        <v>0.2</v>
      </c>
      <c r="E93" s="60">
        <v>2</v>
      </c>
      <c r="F93" s="60">
        <v>2</v>
      </c>
      <c r="G93" s="17"/>
      <c r="H93" s="50">
        <v>1</v>
      </c>
      <c r="I93" s="57"/>
    </row>
    <row r="94" spans="2:9" ht="15" customHeight="1">
      <c r="B94" s="203"/>
      <c r="C94" s="16" t="s">
        <v>37</v>
      </c>
      <c r="D94" s="17">
        <f>SUM(D93)</f>
        <v>0.2</v>
      </c>
      <c r="E94" s="17">
        <f t="shared" ref="E94:H94" si="30">SUM(E93)</f>
        <v>2</v>
      </c>
      <c r="F94" s="17">
        <f t="shared" si="30"/>
        <v>2</v>
      </c>
      <c r="G94" s="17"/>
      <c r="H94" s="50">
        <f t="shared" si="30"/>
        <v>1</v>
      </c>
      <c r="I94" s="57"/>
    </row>
    <row r="95" spans="2:9" ht="15" customHeight="1">
      <c r="B95" s="205"/>
      <c r="C95" s="16" t="s">
        <v>38</v>
      </c>
      <c r="D95" s="17">
        <f>SUM(D94,D92)</f>
        <v>4.9000000000000004</v>
      </c>
      <c r="E95" s="17">
        <f t="shared" ref="E95:H95" si="31">SUM(E94,E92)</f>
        <v>103.6</v>
      </c>
      <c r="F95" s="17">
        <f t="shared" si="31"/>
        <v>93.1</v>
      </c>
      <c r="G95" s="17">
        <f t="shared" si="31"/>
        <v>31.3</v>
      </c>
      <c r="H95" s="50">
        <f t="shared" si="31"/>
        <v>60</v>
      </c>
      <c r="I95" s="57"/>
    </row>
    <row r="96" spans="2:9" ht="15" customHeight="1">
      <c r="B96" s="202" t="s">
        <v>85</v>
      </c>
      <c r="C96" s="16" t="s">
        <v>29</v>
      </c>
      <c r="D96" s="17">
        <v>0.2</v>
      </c>
      <c r="E96" s="60">
        <v>3</v>
      </c>
      <c r="F96" s="60">
        <v>3</v>
      </c>
      <c r="G96" s="49"/>
      <c r="H96" s="50">
        <v>1</v>
      </c>
      <c r="I96" s="57"/>
    </row>
    <row r="97" spans="2:9" ht="15" customHeight="1">
      <c r="B97" s="203"/>
      <c r="C97" s="56" t="s">
        <v>35</v>
      </c>
      <c r="D97" s="17">
        <f>SUM(D96)</f>
        <v>0.2</v>
      </c>
      <c r="E97" s="17">
        <f t="shared" ref="E97:H98" si="32">SUM(E96)</f>
        <v>3</v>
      </c>
      <c r="F97" s="17">
        <f t="shared" si="32"/>
        <v>3</v>
      </c>
      <c r="G97" s="17"/>
      <c r="H97" s="50">
        <f t="shared" si="32"/>
        <v>1</v>
      </c>
      <c r="I97" s="57"/>
    </row>
    <row r="98" spans="2:9" ht="15" customHeight="1">
      <c r="B98" s="205"/>
      <c r="C98" s="56" t="s">
        <v>38</v>
      </c>
      <c r="D98" s="17">
        <f>SUM(D97)</f>
        <v>0.2</v>
      </c>
      <c r="E98" s="17">
        <f t="shared" si="32"/>
        <v>3</v>
      </c>
      <c r="F98" s="17">
        <f t="shared" si="32"/>
        <v>3</v>
      </c>
      <c r="G98" s="17"/>
      <c r="H98" s="50">
        <f t="shared" si="32"/>
        <v>1</v>
      </c>
      <c r="I98" s="57"/>
    </row>
    <row r="99" spans="2:9" ht="15" customHeight="1">
      <c r="B99" s="206" t="s">
        <v>23</v>
      </c>
      <c r="C99" s="16" t="s">
        <v>30</v>
      </c>
      <c r="D99" s="17">
        <v>0.8</v>
      </c>
      <c r="E99" s="60">
        <v>13.4</v>
      </c>
      <c r="F99" s="60">
        <v>13.4</v>
      </c>
      <c r="G99" s="17"/>
      <c r="H99" s="50">
        <v>6</v>
      </c>
      <c r="I99" s="57"/>
    </row>
    <row r="100" spans="2:9" ht="15" customHeight="1">
      <c r="B100" s="207"/>
      <c r="C100" s="56" t="s">
        <v>33</v>
      </c>
      <c r="D100" s="17">
        <v>0.2</v>
      </c>
      <c r="E100" s="60">
        <v>6</v>
      </c>
      <c r="F100" s="60">
        <v>6</v>
      </c>
      <c r="G100" s="49"/>
      <c r="H100" s="50">
        <v>1</v>
      </c>
      <c r="I100" s="57"/>
    </row>
    <row r="101" spans="2:9" ht="15" customHeight="1">
      <c r="B101" s="207"/>
      <c r="C101" s="16" t="s">
        <v>39</v>
      </c>
      <c r="D101" s="17">
        <v>0.6</v>
      </c>
      <c r="E101" s="60">
        <v>6.6</v>
      </c>
      <c r="F101" s="60">
        <v>4.4000000000000004</v>
      </c>
      <c r="G101" s="49"/>
      <c r="H101" s="50">
        <v>4</v>
      </c>
      <c r="I101" s="57"/>
    </row>
    <row r="102" spans="2:9" ht="15" customHeight="1">
      <c r="B102" s="207"/>
      <c r="C102" s="16" t="s">
        <v>31</v>
      </c>
      <c r="D102" s="17">
        <v>1.4</v>
      </c>
      <c r="E102" s="60">
        <v>0.5</v>
      </c>
      <c r="F102" s="60">
        <v>0.3</v>
      </c>
      <c r="G102" s="49"/>
      <c r="H102" s="50">
        <v>15</v>
      </c>
      <c r="I102" s="57"/>
    </row>
    <row r="103" spans="2:9" ht="15" customHeight="1">
      <c r="B103" s="207"/>
      <c r="C103" s="16" t="s">
        <v>34</v>
      </c>
      <c r="D103" s="17">
        <v>0.2</v>
      </c>
      <c r="E103" s="60">
        <v>3</v>
      </c>
      <c r="F103" s="60">
        <v>3</v>
      </c>
      <c r="G103" s="49"/>
      <c r="H103" s="50">
        <v>4</v>
      </c>
      <c r="I103" s="57"/>
    </row>
    <row r="104" spans="2:9" ht="15" customHeight="1">
      <c r="B104" s="207"/>
      <c r="C104" s="56" t="s">
        <v>35</v>
      </c>
      <c r="D104" s="17">
        <f>SUM(D99:D103)</f>
        <v>3.2</v>
      </c>
      <c r="E104" s="17">
        <f t="shared" ref="E104:H104" si="33">SUM(E99:E103)</f>
        <v>29.5</v>
      </c>
      <c r="F104" s="17">
        <f t="shared" si="33"/>
        <v>27.099999999999998</v>
      </c>
      <c r="G104" s="17"/>
      <c r="H104" s="50">
        <f t="shared" si="33"/>
        <v>30</v>
      </c>
      <c r="I104" s="57"/>
    </row>
    <row r="105" spans="2:9" ht="15" customHeight="1">
      <c r="B105" s="207"/>
      <c r="C105" s="61" t="s">
        <v>73</v>
      </c>
      <c r="D105" s="17">
        <v>10</v>
      </c>
      <c r="E105" s="60">
        <v>4.0999999999999996</v>
      </c>
      <c r="F105" s="60">
        <v>4.0999999999999996</v>
      </c>
      <c r="G105" s="17"/>
      <c r="H105" s="50">
        <v>3</v>
      </c>
      <c r="I105" s="57"/>
    </row>
    <row r="106" spans="2:9" ht="15" customHeight="1">
      <c r="B106" s="207"/>
      <c r="C106" s="56" t="s">
        <v>78</v>
      </c>
      <c r="D106" s="17">
        <f>D105</f>
        <v>10</v>
      </c>
      <c r="E106" s="17">
        <f t="shared" ref="E106:H106" si="34">E105</f>
        <v>4.0999999999999996</v>
      </c>
      <c r="F106" s="17">
        <f t="shared" si="34"/>
        <v>4.0999999999999996</v>
      </c>
      <c r="G106" s="17"/>
      <c r="H106" s="50">
        <f t="shared" si="34"/>
        <v>3</v>
      </c>
      <c r="I106" s="57"/>
    </row>
    <row r="107" spans="2:9" ht="15" customHeight="1">
      <c r="B107" s="207"/>
      <c r="C107" s="56" t="s">
        <v>36</v>
      </c>
      <c r="D107" s="17">
        <v>0.7</v>
      </c>
      <c r="E107" s="60">
        <v>5</v>
      </c>
      <c r="F107" s="60">
        <v>3</v>
      </c>
      <c r="G107" s="17"/>
      <c r="H107" s="50">
        <v>6</v>
      </c>
      <c r="I107" s="57"/>
    </row>
    <row r="108" spans="2:9" ht="15" customHeight="1">
      <c r="B108" s="207"/>
      <c r="C108" s="56" t="s">
        <v>37</v>
      </c>
      <c r="D108" s="17">
        <f>SUM(D107)</f>
        <v>0.7</v>
      </c>
      <c r="E108" s="17">
        <f t="shared" ref="E108:H108" si="35">SUM(E107)</f>
        <v>5</v>
      </c>
      <c r="F108" s="17">
        <f t="shared" si="35"/>
        <v>3</v>
      </c>
      <c r="G108" s="17"/>
      <c r="H108" s="50">
        <f t="shared" si="35"/>
        <v>6</v>
      </c>
      <c r="I108" s="57"/>
    </row>
    <row r="109" spans="2:9" ht="15" customHeight="1">
      <c r="B109" s="208"/>
      <c r="C109" s="56" t="s">
        <v>38</v>
      </c>
      <c r="D109" s="17">
        <f>SUM(D108,D106,D104)</f>
        <v>13.899999999999999</v>
      </c>
      <c r="E109" s="17">
        <f t="shared" ref="E109:H109" si="36">SUM(E108,E106,E104)</f>
        <v>38.6</v>
      </c>
      <c r="F109" s="17">
        <f t="shared" si="36"/>
        <v>34.199999999999996</v>
      </c>
      <c r="G109" s="17"/>
      <c r="H109" s="50">
        <f t="shared" si="36"/>
        <v>39</v>
      </c>
      <c r="I109" s="57"/>
    </row>
    <row r="110" spans="2:9" ht="15" customHeight="1">
      <c r="B110" s="206" t="s">
        <v>86</v>
      </c>
      <c r="C110" s="16" t="s">
        <v>29</v>
      </c>
      <c r="D110" s="17">
        <v>6.4</v>
      </c>
      <c r="E110" s="60">
        <v>218.4</v>
      </c>
      <c r="F110" s="60">
        <v>192.2</v>
      </c>
      <c r="G110" s="49"/>
      <c r="H110" s="50">
        <v>17</v>
      </c>
      <c r="I110" s="57" t="s">
        <v>52</v>
      </c>
    </row>
    <row r="111" spans="2:9" ht="15" customHeight="1">
      <c r="B111" s="207"/>
      <c r="C111" s="56" t="s">
        <v>33</v>
      </c>
      <c r="D111" s="17">
        <v>2</v>
      </c>
      <c r="E111" s="60">
        <v>40</v>
      </c>
      <c r="F111" s="60">
        <v>33</v>
      </c>
      <c r="G111" s="49"/>
      <c r="H111" s="50">
        <v>13</v>
      </c>
      <c r="I111" s="57"/>
    </row>
    <row r="112" spans="2:9" ht="15" customHeight="1">
      <c r="B112" s="207"/>
      <c r="C112" s="16" t="s">
        <v>31</v>
      </c>
      <c r="D112" s="17">
        <v>11.4</v>
      </c>
      <c r="E112" s="60">
        <v>255</v>
      </c>
      <c r="F112" s="60">
        <v>235</v>
      </c>
      <c r="G112" s="17">
        <v>63</v>
      </c>
      <c r="H112" s="50">
        <v>37</v>
      </c>
      <c r="I112" s="57"/>
    </row>
    <row r="113" spans="2:9" ht="15" customHeight="1">
      <c r="B113" s="207"/>
      <c r="C113" s="16" t="s">
        <v>53</v>
      </c>
      <c r="D113" s="17">
        <v>1</v>
      </c>
      <c r="E113" s="60">
        <v>11</v>
      </c>
      <c r="F113" s="60">
        <v>6.6</v>
      </c>
      <c r="G113" s="49"/>
      <c r="H113" s="50">
        <v>4</v>
      </c>
      <c r="I113" s="57" t="s">
        <v>54</v>
      </c>
    </row>
    <row r="114" spans="2:9" ht="15" customHeight="1">
      <c r="B114" s="207"/>
      <c r="C114" s="16" t="s">
        <v>34</v>
      </c>
      <c r="D114" s="17">
        <v>1</v>
      </c>
      <c r="E114" s="60">
        <v>20</v>
      </c>
      <c r="F114" s="60">
        <v>20</v>
      </c>
      <c r="G114" s="49"/>
      <c r="H114" s="50">
        <v>6</v>
      </c>
      <c r="I114" s="57"/>
    </row>
    <row r="115" spans="2:9" ht="15" customHeight="1">
      <c r="B115" s="207"/>
      <c r="C115" s="56" t="s">
        <v>35</v>
      </c>
      <c r="D115" s="17">
        <f>SUM(D110:D114)</f>
        <v>21.8</v>
      </c>
      <c r="E115" s="17">
        <f t="shared" ref="E115:H115" si="37">SUM(E110:E114)</f>
        <v>544.4</v>
      </c>
      <c r="F115" s="17">
        <f t="shared" si="37"/>
        <v>486.8</v>
      </c>
      <c r="G115" s="17">
        <f t="shared" si="37"/>
        <v>63</v>
      </c>
      <c r="H115" s="50">
        <f t="shared" si="37"/>
        <v>77</v>
      </c>
      <c r="I115" s="57"/>
    </row>
    <row r="116" spans="2:9" ht="15" customHeight="1">
      <c r="B116" s="207"/>
      <c r="C116" s="52" t="s">
        <v>43</v>
      </c>
      <c r="D116" s="17">
        <v>0.6</v>
      </c>
      <c r="E116" s="60">
        <v>0.5</v>
      </c>
      <c r="F116" s="60">
        <v>0.4</v>
      </c>
      <c r="G116" s="17"/>
      <c r="H116" s="59">
        <v>16</v>
      </c>
      <c r="I116" s="54" t="s">
        <v>55</v>
      </c>
    </row>
    <row r="117" spans="2:9" ht="15" customHeight="1">
      <c r="B117" s="207"/>
      <c r="C117" s="56" t="s">
        <v>56</v>
      </c>
      <c r="D117" s="17">
        <v>1.7</v>
      </c>
      <c r="E117" s="60">
        <v>33.200000000000003</v>
      </c>
      <c r="F117" s="60">
        <v>26.6</v>
      </c>
      <c r="G117" s="17"/>
      <c r="H117" s="50">
        <v>3</v>
      </c>
      <c r="I117" s="57" t="s">
        <v>57</v>
      </c>
    </row>
    <row r="118" spans="2:9" ht="15" customHeight="1">
      <c r="B118" s="207"/>
      <c r="C118" s="56" t="s">
        <v>45</v>
      </c>
      <c r="D118" s="17">
        <f>SUM(D116:D117)</f>
        <v>2.2999999999999998</v>
      </c>
      <c r="E118" s="17">
        <f t="shared" ref="E118:H118" si="38">SUM(E116:E117)</f>
        <v>33.700000000000003</v>
      </c>
      <c r="F118" s="17">
        <f t="shared" si="38"/>
        <v>27</v>
      </c>
      <c r="G118" s="17"/>
      <c r="H118" s="50">
        <f t="shared" si="38"/>
        <v>19</v>
      </c>
      <c r="I118" s="57"/>
    </row>
    <row r="119" spans="2:9" ht="15" customHeight="1">
      <c r="B119" s="207"/>
      <c r="C119" s="56" t="s">
        <v>58</v>
      </c>
      <c r="D119" s="17">
        <v>0.1</v>
      </c>
      <c r="E119" s="60">
        <v>4</v>
      </c>
      <c r="F119" s="60">
        <v>3.2</v>
      </c>
      <c r="G119" s="17"/>
      <c r="H119" s="50" t="s">
        <v>80</v>
      </c>
      <c r="I119" s="57" t="s">
        <v>87</v>
      </c>
    </row>
    <row r="120" spans="2:9" ht="15" customHeight="1">
      <c r="B120" s="207"/>
      <c r="C120" s="56" t="s">
        <v>37</v>
      </c>
      <c r="D120" s="17">
        <f>SUM(D119)</f>
        <v>0.1</v>
      </c>
      <c r="E120" s="17">
        <f t="shared" ref="E120:F120" si="39">SUM(E119)</f>
        <v>4</v>
      </c>
      <c r="F120" s="17">
        <f t="shared" si="39"/>
        <v>3.2</v>
      </c>
      <c r="G120" s="17"/>
      <c r="H120" s="50" t="s">
        <v>88</v>
      </c>
      <c r="I120" s="57"/>
    </row>
    <row r="121" spans="2:9" ht="15" customHeight="1">
      <c r="B121" s="208"/>
      <c r="C121" s="56" t="s">
        <v>38</v>
      </c>
      <c r="D121" s="17">
        <f>SUM(D120,D118,D115)</f>
        <v>24.2</v>
      </c>
      <c r="E121" s="17">
        <f t="shared" ref="E121:H121" si="40">SUM(E120,E118,E115)</f>
        <v>582.1</v>
      </c>
      <c r="F121" s="17">
        <f t="shared" si="40"/>
        <v>517</v>
      </c>
      <c r="G121" s="17">
        <f t="shared" si="40"/>
        <v>63</v>
      </c>
      <c r="H121" s="50">
        <f t="shared" si="40"/>
        <v>96</v>
      </c>
      <c r="I121" s="57"/>
    </row>
    <row r="122" spans="2:9" ht="15" customHeight="1">
      <c r="B122" s="202" t="s">
        <v>89</v>
      </c>
      <c r="C122" s="56" t="s">
        <v>59</v>
      </c>
      <c r="D122" s="17">
        <v>0.4</v>
      </c>
      <c r="E122" s="60">
        <v>0.2</v>
      </c>
      <c r="F122" s="60">
        <v>0.2</v>
      </c>
      <c r="G122" s="49"/>
      <c r="H122" s="50">
        <v>1</v>
      </c>
      <c r="I122" s="57"/>
    </row>
    <row r="123" spans="2:9" ht="15" customHeight="1">
      <c r="B123" s="203"/>
      <c r="C123" s="56" t="s">
        <v>33</v>
      </c>
      <c r="D123" s="17">
        <v>1.6</v>
      </c>
      <c r="E123" s="60">
        <v>20</v>
      </c>
      <c r="F123" s="60">
        <v>18</v>
      </c>
      <c r="G123" s="49"/>
      <c r="H123" s="50">
        <v>11</v>
      </c>
      <c r="I123" s="57" t="s">
        <v>60</v>
      </c>
    </row>
    <row r="124" spans="2:9" ht="15" customHeight="1">
      <c r="B124" s="203"/>
      <c r="C124" s="16" t="s">
        <v>39</v>
      </c>
      <c r="D124" s="17">
        <v>0.1</v>
      </c>
      <c r="E124" s="60">
        <v>0.6</v>
      </c>
      <c r="F124" s="60">
        <v>0.4</v>
      </c>
      <c r="G124" s="49"/>
      <c r="H124" s="50">
        <v>1</v>
      </c>
      <c r="I124" s="57"/>
    </row>
    <row r="125" spans="2:9" ht="15" customHeight="1">
      <c r="B125" s="203"/>
      <c r="C125" s="16" t="s">
        <v>34</v>
      </c>
      <c r="D125" s="17">
        <v>1.3</v>
      </c>
      <c r="E125" s="60">
        <v>14</v>
      </c>
      <c r="F125" s="60">
        <v>12</v>
      </c>
      <c r="G125" s="49"/>
      <c r="H125" s="50">
        <v>11</v>
      </c>
      <c r="I125" s="57" t="s">
        <v>60</v>
      </c>
    </row>
    <row r="126" spans="2:9" ht="15" customHeight="1">
      <c r="B126" s="203"/>
      <c r="C126" s="56" t="s">
        <v>35</v>
      </c>
      <c r="D126" s="17">
        <f>SUM(D122:D125)</f>
        <v>3.4000000000000004</v>
      </c>
      <c r="E126" s="17">
        <f t="shared" ref="E126:H126" si="41">SUM(E122:E125)</f>
        <v>34.799999999999997</v>
      </c>
      <c r="F126" s="17">
        <f t="shared" si="41"/>
        <v>30.599999999999998</v>
      </c>
      <c r="G126" s="17"/>
      <c r="H126" s="50">
        <f t="shared" si="41"/>
        <v>24</v>
      </c>
      <c r="I126" s="57"/>
    </row>
    <row r="127" spans="2:9" ht="15" customHeight="1">
      <c r="B127" s="205"/>
      <c r="C127" s="56" t="s">
        <v>38</v>
      </c>
      <c r="D127" s="17">
        <f>SUM(D126)</f>
        <v>3.4000000000000004</v>
      </c>
      <c r="E127" s="17">
        <f t="shared" ref="E127:H127" si="42">SUM(E126)</f>
        <v>34.799999999999997</v>
      </c>
      <c r="F127" s="17">
        <f t="shared" si="42"/>
        <v>30.599999999999998</v>
      </c>
      <c r="G127" s="17"/>
      <c r="H127" s="50">
        <f t="shared" si="42"/>
        <v>24</v>
      </c>
      <c r="I127" s="57"/>
    </row>
    <row r="128" spans="2:9" ht="15" customHeight="1">
      <c r="B128" s="202" t="s">
        <v>24</v>
      </c>
      <c r="C128" s="16" t="s">
        <v>30</v>
      </c>
      <c r="D128" s="17">
        <v>0.1</v>
      </c>
      <c r="E128" s="60">
        <v>1</v>
      </c>
      <c r="F128" s="60">
        <v>0</v>
      </c>
      <c r="G128" s="17"/>
      <c r="H128" s="50">
        <v>1</v>
      </c>
      <c r="I128" s="57"/>
    </row>
    <row r="129" spans="2:9" ht="15" customHeight="1">
      <c r="B129" s="203"/>
      <c r="C129" s="56" t="s">
        <v>33</v>
      </c>
      <c r="D129" s="17">
        <v>1.5</v>
      </c>
      <c r="E129" s="60">
        <v>4</v>
      </c>
      <c r="F129" s="60">
        <v>3.5</v>
      </c>
      <c r="G129" s="49"/>
      <c r="H129" s="50">
        <v>5</v>
      </c>
      <c r="I129" s="57"/>
    </row>
    <row r="130" spans="2:9" ht="15" customHeight="1">
      <c r="B130" s="203"/>
      <c r="C130" s="16" t="s">
        <v>39</v>
      </c>
      <c r="D130" s="17">
        <v>0.1</v>
      </c>
      <c r="E130" s="60">
        <v>0.6</v>
      </c>
      <c r="F130" s="60">
        <v>0.4</v>
      </c>
      <c r="G130" s="49"/>
      <c r="H130" s="50">
        <v>1</v>
      </c>
      <c r="I130" s="57"/>
    </row>
    <row r="131" spans="2:9" ht="15" customHeight="1">
      <c r="B131" s="203"/>
      <c r="C131" s="16" t="s">
        <v>50</v>
      </c>
      <c r="D131" s="17">
        <v>0.2</v>
      </c>
      <c r="E131" s="60">
        <v>3.1</v>
      </c>
      <c r="F131" s="60">
        <v>1.8</v>
      </c>
      <c r="G131" s="49"/>
      <c r="H131" s="50">
        <v>3</v>
      </c>
      <c r="I131" s="57"/>
    </row>
    <row r="132" spans="2:9" ht="15" customHeight="1">
      <c r="B132" s="203"/>
      <c r="C132" s="16" t="s">
        <v>34</v>
      </c>
      <c r="D132" s="17">
        <v>0.6</v>
      </c>
      <c r="E132" s="60">
        <v>2</v>
      </c>
      <c r="F132" s="60">
        <v>1</v>
      </c>
      <c r="G132" s="49"/>
      <c r="H132" s="50">
        <v>6</v>
      </c>
      <c r="I132" s="57"/>
    </row>
    <row r="133" spans="2:9" ht="15" customHeight="1">
      <c r="B133" s="203"/>
      <c r="C133" s="56" t="s">
        <v>35</v>
      </c>
      <c r="D133" s="17">
        <f>SUM(D128:D132)</f>
        <v>2.5</v>
      </c>
      <c r="E133" s="17">
        <f t="shared" ref="E133:H133" si="43">SUM(E128:E132)</f>
        <v>10.7</v>
      </c>
      <c r="F133" s="17">
        <f t="shared" si="43"/>
        <v>6.7</v>
      </c>
      <c r="G133" s="17"/>
      <c r="H133" s="50">
        <f t="shared" si="43"/>
        <v>16</v>
      </c>
      <c r="I133" s="57"/>
    </row>
    <row r="134" spans="2:9" ht="15" customHeight="1">
      <c r="B134" s="203"/>
      <c r="C134" s="52" t="s">
        <v>43</v>
      </c>
      <c r="D134" s="17">
        <v>2</v>
      </c>
      <c r="E134" s="60">
        <v>18.7</v>
      </c>
      <c r="F134" s="60">
        <v>17</v>
      </c>
      <c r="G134" s="17"/>
      <c r="H134" s="59">
        <v>38</v>
      </c>
      <c r="I134" s="54"/>
    </row>
    <row r="135" spans="2:9" ht="15" customHeight="1">
      <c r="B135" s="203"/>
      <c r="C135" s="56" t="s">
        <v>45</v>
      </c>
      <c r="D135" s="17">
        <f>SUM(D134)</f>
        <v>2</v>
      </c>
      <c r="E135" s="17">
        <f t="shared" ref="E135:H135" si="44">SUM(E134)</f>
        <v>18.7</v>
      </c>
      <c r="F135" s="17">
        <f t="shared" si="44"/>
        <v>17</v>
      </c>
      <c r="G135" s="17"/>
      <c r="H135" s="50">
        <f t="shared" si="44"/>
        <v>38</v>
      </c>
      <c r="I135" s="57"/>
    </row>
    <row r="136" spans="2:9" ht="15" customHeight="1">
      <c r="B136" s="203"/>
      <c r="C136" s="61" t="s">
        <v>90</v>
      </c>
      <c r="D136" s="17">
        <v>1.2</v>
      </c>
      <c r="E136" s="60">
        <v>47</v>
      </c>
      <c r="F136" s="60">
        <v>45</v>
      </c>
      <c r="G136" s="17"/>
      <c r="H136" s="50">
        <v>7</v>
      </c>
      <c r="I136" s="57"/>
    </row>
    <row r="137" spans="2:9" ht="15" customHeight="1">
      <c r="B137" s="203"/>
      <c r="C137" s="56" t="s">
        <v>78</v>
      </c>
      <c r="D137" s="17">
        <f>D136</f>
        <v>1.2</v>
      </c>
      <c r="E137" s="17">
        <f t="shared" ref="E137:H137" si="45">E136</f>
        <v>47</v>
      </c>
      <c r="F137" s="17">
        <f t="shared" si="45"/>
        <v>45</v>
      </c>
      <c r="G137" s="17"/>
      <c r="H137" s="50">
        <f t="shared" si="45"/>
        <v>7</v>
      </c>
      <c r="I137" s="57"/>
    </row>
    <row r="138" spans="2:9" ht="15" customHeight="1">
      <c r="B138" s="203"/>
      <c r="C138" s="56" t="s">
        <v>36</v>
      </c>
      <c r="D138" s="17">
        <v>1</v>
      </c>
      <c r="E138" s="60">
        <v>1</v>
      </c>
      <c r="F138" s="60">
        <v>1</v>
      </c>
      <c r="G138" s="17"/>
      <c r="H138" s="50">
        <v>3</v>
      </c>
      <c r="I138" s="57"/>
    </row>
    <row r="139" spans="2:9" ht="15" customHeight="1">
      <c r="B139" s="203"/>
      <c r="C139" s="56" t="s">
        <v>58</v>
      </c>
      <c r="D139" s="17">
        <v>0.1</v>
      </c>
      <c r="E139" s="60">
        <v>4</v>
      </c>
      <c r="F139" s="60">
        <v>3.2</v>
      </c>
      <c r="G139" s="17"/>
      <c r="H139" s="50" t="s">
        <v>88</v>
      </c>
      <c r="I139" s="57"/>
    </row>
    <row r="140" spans="2:9" ht="15" customHeight="1">
      <c r="B140" s="203"/>
      <c r="C140" s="56" t="s">
        <v>61</v>
      </c>
      <c r="D140" s="17">
        <v>0.2</v>
      </c>
      <c r="E140" s="60">
        <v>2.8</v>
      </c>
      <c r="F140" s="60">
        <v>1.8</v>
      </c>
      <c r="G140" s="17"/>
      <c r="H140" s="50">
        <v>2</v>
      </c>
      <c r="I140" s="57"/>
    </row>
    <row r="141" spans="2:9" ht="15" customHeight="1">
      <c r="B141" s="203"/>
      <c r="C141" s="56" t="s">
        <v>37</v>
      </c>
      <c r="D141" s="17">
        <f>SUM(D138:D140)</f>
        <v>1.3</v>
      </c>
      <c r="E141" s="17">
        <f t="shared" ref="E141:H141" si="46">SUM(E138:E140)</f>
        <v>7.8</v>
      </c>
      <c r="F141" s="17">
        <f t="shared" si="46"/>
        <v>6</v>
      </c>
      <c r="G141" s="17"/>
      <c r="H141" s="50">
        <f t="shared" si="46"/>
        <v>5</v>
      </c>
      <c r="I141" s="57"/>
    </row>
    <row r="142" spans="2:9" ht="15" customHeight="1">
      <c r="B142" s="205"/>
      <c r="C142" s="56" t="s">
        <v>38</v>
      </c>
      <c r="D142" s="17">
        <f>SUM(D141,D135,D137,D133)</f>
        <v>7</v>
      </c>
      <c r="E142" s="17">
        <f t="shared" ref="E142:H142" si="47">SUM(E141,E135,E137,E133)</f>
        <v>84.2</v>
      </c>
      <c r="F142" s="17">
        <f t="shared" si="47"/>
        <v>74.7</v>
      </c>
      <c r="G142" s="17"/>
      <c r="H142" s="50">
        <f t="shared" si="47"/>
        <v>66</v>
      </c>
      <c r="I142" s="57"/>
    </row>
    <row r="143" spans="2:9" ht="15" customHeight="1">
      <c r="B143" s="202" t="s">
        <v>25</v>
      </c>
      <c r="C143" s="16" t="s">
        <v>39</v>
      </c>
      <c r="D143" s="17">
        <v>0.2</v>
      </c>
      <c r="E143" s="60">
        <v>4.5</v>
      </c>
      <c r="F143" s="60">
        <v>3</v>
      </c>
      <c r="G143" s="49"/>
      <c r="H143" s="50">
        <v>1</v>
      </c>
      <c r="I143" s="57"/>
    </row>
    <row r="144" spans="2:9" ht="15" customHeight="1">
      <c r="B144" s="203"/>
      <c r="C144" s="56" t="s">
        <v>35</v>
      </c>
      <c r="D144" s="17">
        <f>SUM(D143)</f>
        <v>0.2</v>
      </c>
      <c r="E144" s="17">
        <f t="shared" ref="E144:H145" si="48">SUM(E143)</f>
        <v>4.5</v>
      </c>
      <c r="F144" s="17">
        <f t="shared" si="48"/>
        <v>3</v>
      </c>
      <c r="G144" s="17"/>
      <c r="H144" s="50">
        <f t="shared" si="48"/>
        <v>1</v>
      </c>
      <c r="I144" s="57"/>
    </row>
    <row r="145" spans="2:9" ht="15" customHeight="1">
      <c r="B145" s="205"/>
      <c r="C145" s="56" t="s">
        <v>38</v>
      </c>
      <c r="D145" s="17">
        <f>SUM(D144)</f>
        <v>0.2</v>
      </c>
      <c r="E145" s="17">
        <f t="shared" si="48"/>
        <v>4.5</v>
      </c>
      <c r="F145" s="17">
        <f t="shared" si="48"/>
        <v>3</v>
      </c>
      <c r="G145" s="17"/>
      <c r="H145" s="50">
        <f t="shared" si="48"/>
        <v>1</v>
      </c>
      <c r="I145" s="57"/>
    </row>
    <row r="146" spans="2:9" ht="15" customHeight="1">
      <c r="B146" s="202" t="s">
        <v>91</v>
      </c>
      <c r="C146" s="56" t="s">
        <v>33</v>
      </c>
      <c r="D146" s="17">
        <v>0.5</v>
      </c>
      <c r="E146" s="17">
        <v>6</v>
      </c>
      <c r="F146" s="17">
        <v>4</v>
      </c>
      <c r="G146" s="49"/>
      <c r="H146" s="50">
        <v>8</v>
      </c>
      <c r="I146" s="57"/>
    </row>
    <row r="147" spans="2:9" ht="15" customHeight="1">
      <c r="B147" s="203"/>
      <c r="C147" s="56" t="s">
        <v>31</v>
      </c>
      <c r="D147" s="17">
        <v>1.9</v>
      </c>
      <c r="E147" s="17">
        <v>2</v>
      </c>
      <c r="F147" s="17">
        <v>1.3</v>
      </c>
      <c r="G147" s="49"/>
      <c r="H147" s="50">
        <v>14</v>
      </c>
      <c r="I147" s="57"/>
    </row>
    <row r="148" spans="2:9" ht="15" customHeight="1">
      <c r="B148" s="203"/>
      <c r="C148" s="56" t="s">
        <v>34</v>
      </c>
      <c r="D148" s="17">
        <v>1</v>
      </c>
      <c r="E148" s="17">
        <v>11</v>
      </c>
      <c r="F148" s="17">
        <v>7</v>
      </c>
      <c r="G148" s="49"/>
      <c r="H148" s="50">
        <v>10</v>
      </c>
      <c r="I148" s="57"/>
    </row>
    <row r="149" spans="2:9" ht="15" customHeight="1">
      <c r="B149" s="203"/>
      <c r="C149" s="56" t="s">
        <v>35</v>
      </c>
      <c r="D149" s="17">
        <f>SUM(D146:D148)</f>
        <v>3.4</v>
      </c>
      <c r="E149" s="17">
        <f t="shared" ref="E149:H149" si="49">SUM(E146:E148)</f>
        <v>19</v>
      </c>
      <c r="F149" s="17">
        <f t="shared" si="49"/>
        <v>12.3</v>
      </c>
      <c r="G149" s="17"/>
      <c r="H149" s="50">
        <f t="shared" si="49"/>
        <v>32</v>
      </c>
      <c r="I149" s="57"/>
    </row>
    <row r="150" spans="2:9" ht="15" customHeight="1">
      <c r="B150" s="203"/>
      <c r="C150" s="56" t="s">
        <v>36</v>
      </c>
      <c r="D150" s="17">
        <v>0.1</v>
      </c>
      <c r="E150" s="17">
        <v>1</v>
      </c>
      <c r="F150" s="17">
        <v>0.5</v>
      </c>
      <c r="G150" s="17"/>
      <c r="H150" s="50">
        <v>1</v>
      </c>
      <c r="I150" s="57"/>
    </row>
    <row r="151" spans="2:9" ht="15" customHeight="1">
      <c r="B151" s="203"/>
      <c r="C151" s="56" t="s">
        <v>37</v>
      </c>
      <c r="D151" s="17">
        <f>SUM(D150)</f>
        <v>0.1</v>
      </c>
      <c r="E151" s="17">
        <f t="shared" ref="E151:H151" si="50">SUM(E150)</f>
        <v>1</v>
      </c>
      <c r="F151" s="17">
        <f t="shared" si="50"/>
        <v>0.5</v>
      </c>
      <c r="G151" s="17"/>
      <c r="H151" s="50">
        <f t="shared" si="50"/>
        <v>1</v>
      </c>
      <c r="I151" s="57"/>
    </row>
    <row r="152" spans="2:9" ht="15" customHeight="1">
      <c r="B152" s="205"/>
      <c r="C152" s="56" t="s">
        <v>38</v>
      </c>
      <c r="D152" s="17">
        <f>SUM(D151,D149)</f>
        <v>3.5</v>
      </c>
      <c r="E152" s="17">
        <f t="shared" ref="E152:H152" si="51">SUM(E151,E149)</f>
        <v>20</v>
      </c>
      <c r="F152" s="17">
        <f t="shared" si="51"/>
        <v>12.8</v>
      </c>
      <c r="G152" s="17"/>
      <c r="H152" s="50">
        <f t="shared" si="51"/>
        <v>33</v>
      </c>
      <c r="I152" s="57"/>
    </row>
    <row r="153" spans="2:9" ht="15" customHeight="1">
      <c r="B153" s="202" t="s">
        <v>92</v>
      </c>
      <c r="C153" s="56" t="s">
        <v>30</v>
      </c>
      <c r="D153" s="17">
        <v>1.3</v>
      </c>
      <c r="E153" s="17">
        <v>13</v>
      </c>
      <c r="F153" s="17">
        <v>10.5</v>
      </c>
      <c r="G153" s="49"/>
      <c r="H153" s="50">
        <v>12</v>
      </c>
      <c r="I153" s="57"/>
    </row>
    <row r="154" spans="2:9" ht="15" customHeight="1">
      <c r="B154" s="203"/>
      <c r="C154" s="56" t="s">
        <v>33</v>
      </c>
      <c r="D154" s="17">
        <v>0.5</v>
      </c>
      <c r="E154" s="17">
        <v>5</v>
      </c>
      <c r="F154" s="17">
        <v>4</v>
      </c>
      <c r="G154" s="49"/>
      <c r="H154" s="50">
        <v>8</v>
      </c>
      <c r="I154" s="57"/>
    </row>
    <row r="155" spans="2:9" ht="15" customHeight="1">
      <c r="B155" s="203"/>
      <c r="C155" s="16" t="s">
        <v>39</v>
      </c>
      <c r="D155" s="17">
        <v>0.3</v>
      </c>
      <c r="E155" s="17">
        <v>1.5</v>
      </c>
      <c r="F155" s="17">
        <v>1</v>
      </c>
      <c r="G155" s="49"/>
      <c r="H155" s="50">
        <v>3</v>
      </c>
      <c r="I155" s="57"/>
    </row>
    <row r="156" spans="2:9" ht="15" customHeight="1">
      <c r="B156" s="203"/>
      <c r="C156" s="16" t="s">
        <v>34</v>
      </c>
      <c r="D156" s="17">
        <v>0.3</v>
      </c>
      <c r="E156" s="17">
        <v>3</v>
      </c>
      <c r="F156" s="17">
        <v>2</v>
      </c>
      <c r="G156" s="49"/>
      <c r="H156" s="50">
        <v>7</v>
      </c>
      <c r="I156" s="57"/>
    </row>
    <row r="157" spans="2:9" ht="15" customHeight="1">
      <c r="B157" s="203"/>
      <c r="C157" s="56" t="s">
        <v>35</v>
      </c>
      <c r="D157" s="17">
        <f>SUM(D153:D156)</f>
        <v>2.4</v>
      </c>
      <c r="E157" s="17">
        <f t="shared" ref="E157:H157" si="52">SUM(E153:E156)</f>
        <v>22.5</v>
      </c>
      <c r="F157" s="17">
        <f t="shared" si="52"/>
        <v>17.5</v>
      </c>
      <c r="G157" s="17"/>
      <c r="H157" s="50">
        <f t="shared" si="52"/>
        <v>30</v>
      </c>
      <c r="I157" s="57"/>
    </row>
    <row r="158" spans="2:9" ht="15" customHeight="1">
      <c r="B158" s="203"/>
      <c r="C158" s="56" t="s">
        <v>41</v>
      </c>
      <c r="D158" s="17">
        <v>0.6</v>
      </c>
      <c r="E158" s="17">
        <v>3</v>
      </c>
      <c r="F158" s="17">
        <v>3</v>
      </c>
      <c r="G158" s="17"/>
      <c r="H158" s="50">
        <v>7</v>
      </c>
      <c r="I158" s="57"/>
    </row>
    <row r="159" spans="2:9" ht="15" customHeight="1">
      <c r="B159" s="203"/>
      <c r="C159" s="56" t="s">
        <v>42</v>
      </c>
      <c r="D159" s="17">
        <f>SUM(D158)</f>
        <v>0.6</v>
      </c>
      <c r="E159" s="17">
        <f t="shared" ref="E159:H159" si="53">SUM(E158)</f>
        <v>3</v>
      </c>
      <c r="F159" s="17">
        <f t="shared" si="53"/>
        <v>3</v>
      </c>
      <c r="G159" s="17"/>
      <c r="H159" s="50">
        <f t="shared" si="53"/>
        <v>7</v>
      </c>
      <c r="I159" s="57"/>
    </row>
    <row r="160" spans="2:9" ht="15" customHeight="1">
      <c r="B160" s="203"/>
      <c r="C160" s="61" t="s">
        <v>75</v>
      </c>
      <c r="D160" s="17">
        <v>1.5</v>
      </c>
      <c r="E160" s="17">
        <v>42</v>
      </c>
      <c r="F160" s="17">
        <v>40</v>
      </c>
      <c r="G160" s="17"/>
      <c r="H160" s="50">
        <v>10</v>
      </c>
      <c r="I160" s="57"/>
    </row>
    <row r="161" spans="2:9" ht="15" customHeight="1">
      <c r="B161" s="203"/>
      <c r="C161" s="56" t="s">
        <v>78</v>
      </c>
      <c r="D161" s="17">
        <f>D160</f>
        <v>1.5</v>
      </c>
      <c r="E161" s="17">
        <f t="shared" ref="E161:H161" si="54">E160</f>
        <v>42</v>
      </c>
      <c r="F161" s="17">
        <f t="shared" si="54"/>
        <v>40</v>
      </c>
      <c r="G161" s="17"/>
      <c r="H161" s="50">
        <f t="shared" si="54"/>
        <v>10</v>
      </c>
      <c r="I161" s="57"/>
    </row>
    <row r="162" spans="2:9" ht="15" customHeight="1">
      <c r="B162" s="203"/>
      <c r="C162" s="56" t="s">
        <v>36</v>
      </c>
      <c r="D162" s="17">
        <v>2.2999999999999998</v>
      </c>
      <c r="E162" s="17">
        <v>15</v>
      </c>
      <c r="F162" s="17">
        <v>7</v>
      </c>
      <c r="G162" s="17"/>
      <c r="H162" s="50">
        <v>10</v>
      </c>
      <c r="I162" s="57"/>
    </row>
    <row r="163" spans="2:9" ht="15" customHeight="1">
      <c r="B163" s="203"/>
      <c r="C163" s="56" t="s">
        <v>37</v>
      </c>
      <c r="D163" s="17">
        <f>SUM(D162)</f>
        <v>2.2999999999999998</v>
      </c>
      <c r="E163" s="17">
        <f t="shared" ref="E163:H163" si="55">SUM(E162)</f>
        <v>15</v>
      </c>
      <c r="F163" s="17">
        <f t="shared" si="55"/>
        <v>7</v>
      </c>
      <c r="G163" s="17"/>
      <c r="H163" s="50">
        <f t="shared" si="55"/>
        <v>10</v>
      </c>
      <c r="I163" s="57"/>
    </row>
    <row r="164" spans="2:9" ht="15" customHeight="1">
      <c r="B164" s="205"/>
      <c r="C164" s="56" t="s">
        <v>38</v>
      </c>
      <c r="D164" s="17">
        <f>SUM(D163,D159,D161,D157)</f>
        <v>6.8000000000000007</v>
      </c>
      <c r="E164" s="17">
        <f t="shared" ref="E164:H164" si="56">SUM(E163,E159,E161,E157)</f>
        <v>82.5</v>
      </c>
      <c r="F164" s="17">
        <f t="shared" si="56"/>
        <v>67.5</v>
      </c>
      <c r="G164" s="17"/>
      <c r="H164" s="50">
        <f t="shared" si="56"/>
        <v>57</v>
      </c>
      <c r="I164" s="57"/>
    </row>
    <row r="165" spans="2:9" ht="15" customHeight="1">
      <c r="B165" s="202" t="s">
        <v>93</v>
      </c>
      <c r="C165" s="16" t="s">
        <v>30</v>
      </c>
      <c r="D165" s="17">
        <v>0.6</v>
      </c>
      <c r="E165" s="17">
        <v>6</v>
      </c>
      <c r="F165" s="17">
        <v>5.4</v>
      </c>
      <c r="G165" s="49"/>
      <c r="H165" s="50">
        <v>6</v>
      </c>
      <c r="I165" s="57"/>
    </row>
    <row r="166" spans="2:9" ht="15" customHeight="1">
      <c r="B166" s="203"/>
      <c r="C166" s="16" t="s">
        <v>39</v>
      </c>
      <c r="D166" s="17">
        <v>0.3</v>
      </c>
      <c r="E166" s="17">
        <v>6.9</v>
      </c>
      <c r="F166" s="17">
        <v>4.5999999999999996</v>
      </c>
      <c r="G166" s="49"/>
      <c r="H166" s="50">
        <v>2</v>
      </c>
      <c r="I166" s="57"/>
    </row>
    <row r="167" spans="2:9" ht="15" customHeight="1">
      <c r="B167" s="203"/>
      <c r="C167" s="56" t="s">
        <v>35</v>
      </c>
      <c r="D167" s="17">
        <f>SUM(D165:D166)</f>
        <v>0.89999999999999991</v>
      </c>
      <c r="E167" s="17">
        <f t="shared" ref="E167:H167" si="57">SUM(E165:E166)</f>
        <v>12.9</v>
      </c>
      <c r="F167" s="17">
        <f t="shared" si="57"/>
        <v>10</v>
      </c>
      <c r="G167" s="17"/>
      <c r="H167" s="50">
        <f t="shared" si="57"/>
        <v>8</v>
      </c>
      <c r="I167" s="57"/>
    </row>
    <row r="168" spans="2:9" ht="15" customHeight="1">
      <c r="B168" s="203"/>
      <c r="C168" s="56" t="s">
        <v>36</v>
      </c>
      <c r="D168" s="17">
        <v>0.4</v>
      </c>
      <c r="E168" s="17">
        <v>3</v>
      </c>
      <c r="F168" s="17">
        <v>1.5</v>
      </c>
      <c r="G168" s="17"/>
      <c r="H168" s="50">
        <v>2</v>
      </c>
      <c r="I168" s="57"/>
    </row>
    <row r="169" spans="2:9" ht="15" customHeight="1">
      <c r="B169" s="203"/>
      <c r="C169" s="56" t="s">
        <v>37</v>
      </c>
      <c r="D169" s="17">
        <f>SUM(D168)</f>
        <v>0.4</v>
      </c>
      <c r="E169" s="17">
        <f t="shared" ref="E169:H169" si="58">SUM(E168)</f>
        <v>3</v>
      </c>
      <c r="F169" s="17">
        <f t="shared" si="58"/>
        <v>1.5</v>
      </c>
      <c r="G169" s="17"/>
      <c r="H169" s="50">
        <f t="shared" si="58"/>
        <v>2</v>
      </c>
      <c r="I169" s="57"/>
    </row>
    <row r="170" spans="2:9" ht="15" customHeight="1">
      <c r="B170" s="205"/>
      <c r="C170" s="56" t="s">
        <v>38</v>
      </c>
      <c r="D170" s="17">
        <f>SUM(D169,D167)</f>
        <v>1.2999999999999998</v>
      </c>
      <c r="E170" s="17">
        <f t="shared" ref="E170:H170" si="59">SUM(E169,E167)</f>
        <v>15.9</v>
      </c>
      <c r="F170" s="17">
        <f t="shared" si="59"/>
        <v>11.5</v>
      </c>
      <c r="G170" s="17"/>
      <c r="H170" s="50">
        <f t="shared" si="59"/>
        <v>10</v>
      </c>
      <c r="I170" s="57"/>
    </row>
    <row r="171" spans="2:9" ht="15" customHeight="1">
      <c r="B171" s="206" t="s">
        <v>94</v>
      </c>
      <c r="C171" s="56" t="s">
        <v>59</v>
      </c>
      <c r="D171" s="17">
        <v>1</v>
      </c>
      <c r="E171" s="60">
        <v>8.8000000000000007</v>
      </c>
      <c r="F171" s="60">
        <v>8.3000000000000007</v>
      </c>
      <c r="G171" s="49"/>
      <c r="H171" s="50">
        <v>8</v>
      </c>
      <c r="I171" s="57"/>
    </row>
    <row r="172" spans="2:9" ht="15" customHeight="1">
      <c r="B172" s="207"/>
      <c r="C172" s="56" t="s">
        <v>30</v>
      </c>
      <c r="D172" s="17">
        <v>1.3</v>
      </c>
      <c r="E172" s="60">
        <v>13</v>
      </c>
      <c r="F172" s="60">
        <v>8.8000000000000007</v>
      </c>
      <c r="G172" s="17"/>
      <c r="H172" s="50">
        <v>5</v>
      </c>
      <c r="I172" s="57"/>
    </row>
    <row r="173" spans="2:9" ht="15" customHeight="1">
      <c r="B173" s="207"/>
      <c r="C173" s="56" t="s">
        <v>33</v>
      </c>
      <c r="D173" s="17">
        <v>1.3</v>
      </c>
      <c r="E173" s="60">
        <v>8</v>
      </c>
      <c r="F173" s="60">
        <v>6</v>
      </c>
      <c r="G173" s="49"/>
      <c r="H173" s="50">
        <v>10</v>
      </c>
      <c r="I173" s="57"/>
    </row>
    <row r="174" spans="2:9" ht="15" customHeight="1">
      <c r="B174" s="207"/>
      <c r="C174" s="16" t="s">
        <v>39</v>
      </c>
      <c r="D174" s="17">
        <v>0.5</v>
      </c>
      <c r="E174" s="60">
        <v>2.5</v>
      </c>
      <c r="F174" s="60">
        <v>0.8</v>
      </c>
      <c r="G174" s="49"/>
      <c r="H174" s="50">
        <v>3</v>
      </c>
      <c r="I174" s="57"/>
    </row>
    <row r="175" spans="2:9" ht="15" customHeight="1">
      <c r="B175" s="207"/>
      <c r="C175" s="16" t="s">
        <v>31</v>
      </c>
      <c r="D175" s="17">
        <v>0.3</v>
      </c>
      <c r="E175" s="60" t="s">
        <v>88</v>
      </c>
      <c r="F175" s="60" t="s">
        <v>88</v>
      </c>
      <c r="G175" s="49"/>
      <c r="H175" s="50">
        <v>2</v>
      </c>
      <c r="I175" s="57"/>
    </row>
    <row r="176" spans="2:9" ht="15" customHeight="1">
      <c r="B176" s="207"/>
      <c r="C176" s="16" t="s">
        <v>34</v>
      </c>
      <c r="D176" s="17">
        <v>1.7</v>
      </c>
      <c r="E176" s="60">
        <v>17</v>
      </c>
      <c r="F176" s="60">
        <v>16</v>
      </c>
      <c r="G176" s="49"/>
      <c r="H176" s="50">
        <v>11</v>
      </c>
      <c r="I176" s="57"/>
    </row>
    <row r="177" spans="2:9" ht="15" customHeight="1">
      <c r="B177" s="207"/>
      <c r="C177" s="16" t="s">
        <v>35</v>
      </c>
      <c r="D177" s="17">
        <f>SUM(D171:D176)</f>
        <v>6.1</v>
      </c>
      <c r="E177" s="17">
        <f t="shared" ref="E177:H177" si="60">SUM(E171:E176)</f>
        <v>49.3</v>
      </c>
      <c r="F177" s="17">
        <f t="shared" si="60"/>
        <v>39.900000000000006</v>
      </c>
      <c r="G177" s="17"/>
      <c r="H177" s="50">
        <f t="shared" si="60"/>
        <v>39</v>
      </c>
      <c r="I177" s="57"/>
    </row>
    <row r="178" spans="2:9" ht="15" customHeight="1">
      <c r="B178" s="208"/>
      <c r="C178" s="16" t="s">
        <v>38</v>
      </c>
      <c r="D178" s="17">
        <f>SUM(D177)</f>
        <v>6.1</v>
      </c>
      <c r="E178" s="17">
        <f t="shared" ref="E178:H178" si="61">SUM(E177)</f>
        <v>49.3</v>
      </c>
      <c r="F178" s="17">
        <f t="shared" si="61"/>
        <v>39.900000000000006</v>
      </c>
      <c r="G178" s="17"/>
      <c r="H178" s="50">
        <f t="shared" si="61"/>
        <v>39</v>
      </c>
      <c r="I178" s="57"/>
    </row>
    <row r="179" spans="2:9" ht="15" customHeight="1">
      <c r="B179" s="202" t="s">
        <v>26</v>
      </c>
      <c r="C179" s="16" t="s">
        <v>30</v>
      </c>
      <c r="D179" s="17">
        <v>0.1</v>
      </c>
      <c r="E179" s="60">
        <v>2</v>
      </c>
      <c r="F179" s="60">
        <v>2</v>
      </c>
      <c r="G179" s="49"/>
      <c r="H179" s="50">
        <v>3</v>
      </c>
      <c r="I179" s="57"/>
    </row>
    <row r="180" spans="2:9" ht="15" customHeight="1">
      <c r="B180" s="203"/>
      <c r="C180" s="56" t="s">
        <v>33</v>
      </c>
      <c r="D180" s="17">
        <v>0.3</v>
      </c>
      <c r="E180" s="60">
        <v>5</v>
      </c>
      <c r="F180" s="60">
        <v>3</v>
      </c>
      <c r="G180" s="49"/>
      <c r="H180" s="50">
        <v>6</v>
      </c>
      <c r="I180" s="57"/>
    </row>
    <row r="181" spans="2:9" ht="15" customHeight="1">
      <c r="B181" s="203"/>
      <c r="C181" s="16" t="s">
        <v>39</v>
      </c>
      <c r="D181" s="17">
        <v>0.2</v>
      </c>
      <c r="E181" s="60">
        <v>0.9</v>
      </c>
      <c r="F181" s="60">
        <v>0.2</v>
      </c>
      <c r="G181" s="49"/>
      <c r="H181" s="50">
        <v>1</v>
      </c>
      <c r="I181" s="57"/>
    </row>
    <row r="182" spans="2:9" ht="15" customHeight="1">
      <c r="B182" s="203"/>
      <c r="C182" s="16" t="s">
        <v>34</v>
      </c>
      <c r="D182" s="17">
        <v>0.1</v>
      </c>
      <c r="E182" s="60">
        <v>2</v>
      </c>
      <c r="F182" s="60">
        <v>0</v>
      </c>
      <c r="G182" s="49"/>
      <c r="H182" s="50">
        <v>4</v>
      </c>
      <c r="I182" s="57"/>
    </row>
    <row r="183" spans="2:9" ht="15" customHeight="1">
      <c r="B183" s="203"/>
      <c r="C183" s="16" t="s">
        <v>35</v>
      </c>
      <c r="D183" s="17">
        <f>SUM(D179:D182)</f>
        <v>0.70000000000000007</v>
      </c>
      <c r="E183" s="17">
        <f t="shared" ref="E183:H183" si="62">SUM(E179:E182)</f>
        <v>9.9</v>
      </c>
      <c r="F183" s="17">
        <f t="shared" si="62"/>
        <v>5.2</v>
      </c>
      <c r="G183" s="17"/>
      <c r="H183" s="50">
        <f t="shared" si="62"/>
        <v>14</v>
      </c>
      <c r="I183" s="57"/>
    </row>
    <row r="184" spans="2:9" ht="15" customHeight="1">
      <c r="B184" s="205"/>
      <c r="C184" s="16" t="s">
        <v>38</v>
      </c>
      <c r="D184" s="17">
        <f>SUM(D183)</f>
        <v>0.70000000000000007</v>
      </c>
      <c r="E184" s="17">
        <f t="shared" ref="E184:H184" si="63">SUM(E183)</f>
        <v>9.9</v>
      </c>
      <c r="F184" s="17">
        <f t="shared" si="63"/>
        <v>5.2</v>
      </c>
      <c r="G184" s="17"/>
      <c r="H184" s="50">
        <f t="shared" si="63"/>
        <v>14</v>
      </c>
      <c r="I184" s="57"/>
    </row>
    <row r="185" spans="2:9" ht="15" customHeight="1">
      <c r="B185" s="202" t="s">
        <v>95</v>
      </c>
      <c r="C185" s="16" t="s">
        <v>30</v>
      </c>
      <c r="D185" s="17">
        <v>0.2</v>
      </c>
      <c r="E185" s="60">
        <v>2</v>
      </c>
      <c r="F185" s="60">
        <v>1.7</v>
      </c>
      <c r="G185" s="49"/>
      <c r="H185" s="50">
        <v>4</v>
      </c>
      <c r="I185" s="57"/>
    </row>
    <row r="186" spans="2:9" ht="15" customHeight="1">
      <c r="B186" s="203"/>
      <c r="C186" s="56" t="s">
        <v>33</v>
      </c>
      <c r="D186" s="17">
        <v>1.1000000000000001</v>
      </c>
      <c r="E186" s="60">
        <v>18</v>
      </c>
      <c r="F186" s="60">
        <v>16</v>
      </c>
      <c r="G186" s="49"/>
      <c r="H186" s="50">
        <v>9</v>
      </c>
      <c r="I186" s="57"/>
    </row>
    <row r="187" spans="2:9" ht="15" customHeight="1">
      <c r="B187" s="203"/>
      <c r="C187" s="16" t="s">
        <v>39</v>
      </c>
      <c r="D187" s="17">
        <v>0.7</v>
      </c>
      <c r="E187" s="60">
        <v>0.3</v>
      </c>
      <c r="F187" s="60">
        <v>0.2</v>
      </c>
      <c r="G187" s="49"/>
      <c r="H187" s="50">
        <v>2</v>
      </c>
      <c r="I187" s="57"/>
    </row>
    <row r="188" spans="2:9" ht="15" customHeight="1">
      <c r="B188" s="203"/>
      <c r="C188" s="56" t="s">
        <v>31</v>
      </c>
      <c r="D188" s="17">
        <v>0.2</v>
      </c>
      <c r="E188" s="60">
        <v>8</v>
      </c>
      <c r="F188" s="60">
        <v>6.7</v>
      </c>
      <c r="G188" s="49"/>
      <c r="H188" s="50">
        <v>2</v>
      </c>
      <c r="I188" s="57"/>
    </row>
    <row r="189" spans="2:9" ht="15" customHeight="1">
      <c r="B189" s="203"/>
      <c r="C189" s="16" t="s">
        <v>50</v>
      </c>
      <c r="D189" s="17">
        <v>0.2</v>
      </c>
      <c r="E189" s="60">
        <v>1</v>
      </c>
      <c r="F189" s="60">
        <v>0.8</v>
      </c>
      <c r="G189" s="49"/>
      <c r="H189" s="50">
        <v>1</v>
      </c>
      <c r="I189" s="57"/>
    </row>
    <row r="190" spans="2:9" ht="15" customHeight="1">
      <c r="B190" s="203"/>
      <c r="C190" s="16" t="s">
        <v>34</v>
      </c>
      <c r="D190" s="17">
        <v>1.7</v>
      </c>
      <c r="E190" s="60">
        <v>26</v>
      </c>
      <c r="F190" s="60">
        <v>24</v>
      </c>
      <c r="G190" s="49"/>
      <c r="H190" s="50">
        <v>11</v>
      </c>
      <c r="I190" s="57"/>
    </row>
    <row r="191" spans="2:9" ht="15" customHeight="1">
      <c r="B191" s="203"/>
      <c r="C191" s="56" t="s">
        <v>35</v>
      </c>
      <c r="D191" s="17">
        <f>SUM(D185:D190)</f>
        <v>4.1000000000000005</v>
      </c>
      <c r="E191" s="17">
        <f t="shared" ref="E191:H191" si="64">SUM(E185:E190)</f>
        <v>55.3</v>
      </c>
      <c r="F191" s="17">
        <f t="shared" si="64"/>
        <v>49.4</v>
      </c>
      <c r="G191" s="17"/>
      <c r="H191" s="50">
        <f t="shared" si="64"/>
        <v>29</v>
      </c>
      <c r="I191" s="57"/>
    </row>
    <row r="192" spans="2:9" ht="15" customHeight="1">
      <c r="B192" s="203"/>
      <c r="C192" s="61" t="s">
        <v>76</v>
      </c>
      <c r="D192" s="17">
        <v>0.2</v>
      </c>
      <c r="E192" s="60">
        <v>4.5</v>
      </c>
      <c r="F192" s="60">
        <v>4</v>
      </c>
      <c r="G192" s="17"/>
      <c r="H192" s="50">
        <v>2</v>
      </c>
      <c r="I192" s="57"/>
    </row>
    <row r="193" spans="2:9" ht="15" customHeight="1">
      <c r="B193" s="203"/>
      <c r="C193" s="56" t="s">
        <v>78</v>
      </c>
      <c r="D193" s="17">
        <f>D192</f>
        <v>0.2</v>
      </c>
      <c r="E193" s="17">
        <f t="shared" ref="E193:H193" si="65">E192</f>
        <v>4.5</v>
      </c>
      <c r="F193" s="17">
        <f t="shared" si="65"/>
        <v>4</v>
      </c>
      <c r="G193" s="17"/>
      <c r="H193" s="50">
        <f t="shared" si="65"/>
        <v>2</v>
      </c>
      <c r="I193" s="57"/>
    </row>
    <row r="194" spans="2:9" ht="15" customHeight="1">
      <c r="B194" s="203"/>
      <c r="C194" s="56" t="s">
        <v>36</v>
      </c>
      <c r="D194" s="17">
        <v>1.5</v>
      </c>
      <c r="E194" s="60">
        <v>2.4</v>
      </c>
      <c r="F194" s="60">
        <v>2</v>
      </c>
      <c r="G194" s="17"/>
      <c r="H194" s="50">
        <v>2</v>
      </c>
      <c r="I194" s="57"/>
    </row>
    <row r="195" spans="2:9" ht="15" customHeight="1">
      <c r="B195" s="203"/>
      <c r="C195" s="56" t="s">
        <v>37</v>
      </c>
      <c r="D195" s="17">
        <f>SUM(D194)</f>
        <v>1.5</v>
      </c>
      <c r="E195" s="17">
        <f t="shared" ref="E195:H195" si="66">SUM(E194)</f>
        <v>2.4</v>
      </c>
      <c r="F195" s="17">
        <f t="shared" si="66"/>
        <v>2</v>
      </c>
      <c r="G195" s="17"/>
      <c r="H195" s="50">
        <f t="shared" si="66"/>
        <v>2</v>
      </c>
      <c r="I195" s="57"/>
    </row>
    <row r="196" spans="2:9" ht="15" customHeight="1">
      <c r="B196" s="205"/>
      <c r="C196" s="56" t="s">
        <v>62</v>
      </c>
      <c r="D196" s="17">
        <f>SUM(D195,D193,D191)</f>
        <v>5.8000000000000007</v>
      </c>
      <c r="E196" s="17">
        <f t="shared" ref="E196:H196" si="67">SUM(E195,E193,E191)</f>
        <v>62.199999999999996</v>
      </c>
      <c r="F196" s="17">
        <f t="shared" si="67"/>
        <v>55.4</v>
      </c>
      <c r="G196" s="17"/>
      <c r="H196" s="50">
        <f t="shared" si="67"/>
        <v>33</v>
      </c>
      <c r="I196" s="57"/>
    </row>
    <row r="197" spans="2:9" ht="15" customHeight="1">
      <c r="B197" s="203" t="s">
        <v>97</v>
      </c>
      <c r="C197" s="56" t="s">
        <v>33</v>
      </c>
      <c r="D197" s="60">
        <v>0.1</v>
      </c>
      <c r="E197" s="60">
        <v>1</v>
      </c>
      <c r="F197" s="60">
        <v>1</v>
      </c>
      <c r="G197" s="63"/>
      <c r="H197" s="50">
        <v>2</v>
      </c>
      <c r="I197" s="57"/>
    </row>
    <row r="198" spans="2:9" ht="15" customHeight="1">
      <c r="B198" s="203"/>
      <c r="C198" s="56" t="s">
        <v>35</v>
      </c>
      <c r="D198" s="17">
        <f>SUM(D197:D197)</f>
        <v>0.1</v>
      </c>
      <c r="E198" s="17">
        <f>SUM(E197:E197)</f>
        <v>1</v>
      </c>
      <c r="F198" s="17">
        <f>SUM(F197:F197)</f>
        <v>1</v>
      </c>
      <c r="G198" s="17"/>
      <c r="H198" s="50">
        <f>SUM(H197:H197)</f>
        <v>2</v>
      </c>
      <c r="I198" s="57"/>
    </row>
    <row r="199" spans="2:9" ht="15" customHeight="1">
      <c r="B199" s="203"/>
      <c r="C199" s="52" t="s">
        <v>43</v>
      </c>
      <c r="D199" s="60">
        <v>1.5</v>
      </c>
      <c r="E199" s="60">
        <v>1</v>
      </c>
      <c r="F199" s="60">
        <v>0.5</v>
      </c>
      <c r="G199" s="60"/>
      <c r="H199" s="59">
        <v>50</v>
      </c>
      <c r="I199" s="54" t="s">
        <v>63</v>
      </c>
    </row>
    <row r="200" spans="2:9" ht="15" customHeight="1">
      <c r="B200" s="203"/>
      <c r="C200" s="56" t="s">
        <v>64</v>
      </c>
      <c r="D200" s="60">
        <v>0.2</v>
      </c>
      <c r="E200" s="60">
        <v>1.2</v>
      </c>
      <c r="F200" s="60">
        <v>1.2</v>
      </c>
      <c r="G200" s="60"/>
      <c r="H200" s="50">
        <v>1</v>
      </c>
      <c r="I200" s="57"/>
    </row>
    <row r="201" spans="2:9" ht="15" customHeight="1">
      <c r="B201" s="203"/>
      <c r="C201" s="56" t="s">
        <v>44</v>
      </c>
      <c r="D201" s="60">
        <v>3</v>
      </c>
      <c r="E201" s="60">
        <v>17.2</v>
      </c>
      <c r="F201" s="60">
        <v>15</v>
      </c>
      <c r="G201" s="60">
        <v>0.8</v>
      </c>
      <c r="H201" s="50">
        <v>100</v>
      </c>
      <c r="I201" s="57" t="s">
        <v>79</v>
      </c>
    </row>
    <row r="202" spans="2:9" ht="15" customHeight="1">
      <c r="B202" s="203"/>
      <c r="C202" s="56" t="s">
        <v>45</v>
      </c>
      <c r="D202" s="17">
        <f>SUM(D199:D201)</f>
        <v>4.7</v>
      </c>
      <c r="E202" s="17">
        <f t="shared" ref="E202:H202" si="68">SUM(E199:E201)</f>
        <v>19.399999999999999</v>
      </c>
      <c r="F202" s="17">
        <f t="shared" si="68"/>
        <v>16.7</v>
      </c>
      <c r="G202" s="17">
        <f t="shared" si="68"/>
        <v>0.8</v>
      </c>
      <c r="H202" s="50">
        <f t="shared" si="68"/>
        <v>151</v>
      </c>
      <c r="I202" s="57"/>
    </row>
    <row r="203" spans="2:9" ht="15" customHeight="1">
      <c r="B203" s="203"/>
      <c r="C203" s="56" t="s">
        <v>65</v>
      </c>
      <c r="D203" s="60">
        <v>0.2</v>
      </c>
      <c r="E203" s="60">
        <v>0.6</v>
      </c>
      <c r="F203" s="60">
        <v>0.5</v>
      </c>
      <c r="G203" s="60"/>
      <c r="H203" s="50">
        <v>2</v>
      </c>
      <c r="I203" s="57"/>
    </row>
    <row r="204" spans="2:9" ht="15" customHeight="1">
      <c r="B204" s="203"/>
      <c r="C204" s="56" t="s">
        <v>42</v>
      </c>
      <c r="D204" s="17">
        <f>SUM(D203)</f>
        <v>0.2</v>
      </c>
      <c r="E204" s="17">
        <f t="shared" ref="E204:H204" si="69">SUM(E203)</f>
        <v>0.6</v>
      </c>
      <c r="F204" s="17">
        <f t="shared" si="69"/>
        <v>0.5</v>
      </c>
      <c r="G204" s="17"/>
      <c r="H204" s="50">
        <f t="shared" si="69"/>
        <v>2</v>
      </c>
      <c r="I204" s="57"/>
    </row>
    <row r="205" spans="2:9" ht="15" customHeight="1">
      <c r="B205" s="203"/>
      <c r="C205" s="56" t="s">
        <v>66</v>
      </c>
      <c r="D205" s="60">
        <v>5.3</v>
      </c>
      <c r="E205" s="60">
        <v>8</v>
      </c>
      <c r="F205" s="60">
        <v>6</v>
      </c>
      <c r="G205" s="60">
        <v>5.6</v>
      </c>
      <c r="H205" s="50">
        <v>59</v>
      </c>
      <c r="I205" s="57"/>
    </row>
    <row r="206" spans="2:9" ht="15" customHeight="1">
      <c r="B206" s="203"/>
      <c r="C206" s="56" t="s">
        <v>46</v>
      </c>
      <c r="D206" s="60">
        <v>0.7</v>
      </c>
      <c r="E206" s="60">
        <v>6</v>
      </c>
      <c r="F206" s="60">
        <v>4</v>
      </c>
      <c r="G206" s="60"/>
      <c r="H206" s="50">
        <v>11</v>
      </c>
      <c r="I206" s="57"/>
    </row>
    <row r="207" spans="2:9" ht="15" customHeight="1">
      <c r="B207" s="203"/>
      <c r="C207" s="56" t="s">
        <v>49</v>
      </c>
      <c r="D207" s="60">
        <v>8.5</v>
      </c>
      <c r="E207" s="60">
        <v>1.5</v>
      </c>
      <c r="F207" s="60">
        <v>1</v>
      </c>
      <c r="G207" s="60">
        <v>0.5</v>
      </c>
      <c r="H207" s="50">
        <v>90</v>
      </c>
      <c r="I207" s="57"/>
    </row>
    <row r="208" spans="2:9" ht="15" customHeight="1">
      <c r="B208" s="203"/>
      <c r="C208" s="56" t="s">
        <v>67</v>
      </c>
      <c r="D208" s="60">
        <v>1.1000000000000001</v>
      </c>
      <c r="E208" s="60">
        <v>14.5</v>
      </c>
      <c r="F208" s="60">
        <v>13.8</v>
      </c>
      <c r="G208" s="60">
        <v>13.8</v>
      </c>
      <c r="H208" s="50">
        <v>14</v>
      </c>
      <c r="I208" s="57"/>
    </row>
    <row r="209" spans="2:9" ht="15" customHeight="1">
      <c r="B209" s="203"/>
      <c r="C209" s="56" t="s">
        <v>47</v>
      </c>
      <c r="D209" s="17">
        <f>SUM(D205:D208)</f>
        <v>15.6</v>
      </c>
      <c r="E209" s="17">
        <f t="shared" ref="E209:H209" si="70">SUM(E205:E208)</f>
        <v>30</v>
      </c>
      <c r="F209" s="17">
        <f t="shared" si="70"/>
        <v>24.8</v>
      </c>
      <c r="G209" s="17">
        <f t="shared" si="70"/>
        <v>19.899999999999999</v>
      </c>
      <c r="H209" s="50">
        <f t="shared" si="70"/>
        <v>174</v>
      </c>
      <c r="I209" s="57"/>
    </row>
    <row r="210" spans="2:9" ht="15" customHeight="1">
      <c r="B210" s="203"/>
      <c r="C210" s="61" t="s">
        <v>77</v>
      </c>
      <c r="D210" s="60">
        <v>3.9000000000000004</v>
      </c>
      <c r="E210" s="60">
        <v>34</v>
      </c>
      <c r="F210" s="60">
        <v>32</v>
      </c>
      <c r="G210" s="60"/>
      <c r="H210" s="50">
        <v>44</v>
      </c>
      <c r="I210" s="57"/>
    </row>
    <row r="211" spans="2:9" ht="15" customHeight="1">
      <c r="B211" s="203"/>
      <c r="C211" s="56" t="s">
        <v>78</v>
      </c>
      <c r="D211" s="17">
        <f>D210</f>
        <v>3.9000000000000004</v>
      </c>
      <c r="E211" s="17">
        <f t="shared" ref="E211:H211" si="71">E210</f>
        <v>34</v>
      </c>
      <c r="F211" s="17">
        <f t="shared" si="71"/>
        <v>32</v>
      </c>
      <c r="G211" s="17"/>
      <c r="H211" s="50">
        <f t="shared" si="71"/>
        <v>44</v>
      </c>
      <c r="I211" s="57"/>
    </row>
    <row r="212" spans="2:9" ht="15" customHeight="1">
      <c r="B212" s="203"/>
      <c r="C212" s="56" t="s">
        <v>36</v>
      </c>
      <c r="D212" s="60">
        <v>5</v>
      </c>
      <c r="E212" s="60">
        <v>35</v>
      </c>
      <c r="F212" s="60">
        <v>20</v>
      </c>
      <c r="G212" s="60">
        <v>20</v>
      </c>
      <c r="H212" s="50">
        <v>23</v>
      </c>
      <c r="I212" s="57"/>
    </row>
    <row r="213" spans="2:9" ht="15" customHeight="1">
      <c r="B213" s="203"/>
      <c r="C213" s="56" t="s">
        <v>68</v>
      </c>
      <c r="D213" s="60">
        <v>1.2</v>
      </c>
      <c r="E213" s="60">
        <v>6</v>
      </c>
      <c r="F213" s="60">
        <v>1.8</v>
      </c>
      <c r="G213" s="60">
        <v>1.8</v>
      </c>
      <c r="H213" s="50">
        <v>12</v>
      </c>
      <c r="I213" s="57" t="s">
        <v>69</v>
      </c>
    </row>
    <row r="214" spans="2:9" ht="15" customHeight="1">
      <c r="B214" s="203"/>
      <c r="C214" s="56" t="s">
        <v>61</v>
      </c>
      <c r="D214" s="60">
        <v>4.7</v>
      </c>
      <c r="E214" s="60">
        <v>32</v>
      </c>
      <c r="F214" s="60">
        <v>31.8</v>
      </c>
      <c r="G214" s="60">
        <v>31.8</v>
      </c>
      <c r="H214" s="50">
        <v>22</v>
      </c>
      <c r="I214" s="57" t="s">
        <v>79</v>
      </c>
    </row>
    <row r="215" spans="2:9" ht="15" customHeight="1">
      <c r="B215" s="203"/>
      <c r="C215" s="56" t="s">
        <v>70</v>
      </c>
      <c r="D215" s="60">
        <v>0.7</v>
      </c>
      <c r="E215" s="60">
        <v>5</v>
      </c>
      <c r="F215" s="60">
        <v>0.8</v>
      </c>
      <c r="G215" s="60">
        <v>0.8</v>
      </c>
      <c r="H215" s="50">
        <v>7</v>
      </c>
      <c r="I215" s="57"/>
    </row>
    <row r="216" spans="2:9" ht="15" customHeight="1">
      <c r="B216" s="203"/>
      <c r="C216" s="56" t="s">
        <v>37</v>
      </c>
      <c r="D216" s="60">
        <f>SUM(D212:D215)</f>
        <v>11.6</v>
      </c>
      <c r="E216" s="60">
        <f t="shared" ref="E216:H216" si="72">SUM(E212:E215)</f>
        <v>78</v>
      </c>
      <c r="F216" s="60">
        <f t="shared" si="72"/>
        <v>54.4</v>
      </c>
      <c r="G216" s="60">
        <f t="shared" si="72"/>
        <v>54.4</v>
      </c>
      <c r="H216" s="62">
        <f t="shared" si="72"/>
        <v>64</v>
      </c>
      <c r="I216" s="57"/>
    </row>
    <row r="217" spans="2:9" ht="15" customHeight="1">
      <c r="B217" s="205"/>
      <c r="C217" s="56" t="s">
        <v>38</v>
      </c>
      <c r="D217" s="60">
        <f>SUM(D216,D209,D204,D202,D198,D211)</f>
        <v>36.1</v>
      </c>
      <c r="E217" s="60">
        <f t="shared" ref="E217:H217" si="73">SUM(E216,E209,E204,E202,E198,E211)</f>
        <v>163</v>
      </c>
      <c r="F217" s="60">
        <f t="shared" si="73"/>
        <v>129.4</v>
      </c>
      <c r="G217" s="60">
        <f t="shared" si="73"/>
        <v>75.099999999999994</v>
      </c>
      <c r="H217" s="62">
        <f t="shared" si="73"/>
        <v>437</v>
      </c>
      <c r="I217" s="57"/>
    </row>
    <row r="218" spans="2:9" ht="15" customHeight="1">
      <c r="B218" s="202" t="s">
        <v>27</v>
      </c>
      <c r="C218" s="16" t="s">
        <v>30</v>
      </c>
      <c r="D218" s="17">
        <v>0.3</v>
      </c>
      <c r="E218" s="17">
        <v>3</v>
      </c>
      <c r="F218" s="17">
        <v>0.4</v>
      </c>
      <c r="G218" s="49"/>
      <c r="H218" s="50">
        <v>7</v>
      </c>
      <c r="I218" s="57"/>
    </row>
    <row r="219" spans="2:9" ht="15" customHeight="1">
      <c r="B219" s="203"/>
      <c r="C219" s="16" t="s">
        <v>39</v>
      </c>
      <c r="D219" s="17">
        <v>0.1</v>
      </c>
      <c r="E219" s="17" t="s">
        <v>80</v>
      </c>
      <c r="F219" s="17" t="s">
        <v>80</v>
      </c>
      <c r="G219" s="49"/>
      <c r="H219" s="50">
        <v>1</v>
      </c>
      <c r="I219" s="57"/>
    </row>
    <row r="220" spans="2:9" ht="15" customHeight="1">
      <c r="B220" s="203"/>
      <c r="C220" s="56" t="s">
        <v>35</v>
      </c>
      <c r="D220" s="60">
        <f>SUM(D218:D219)</f>
        <v>0.4</v>
      </c>
      <c r="E220" s="60">
        <f t="shared" ref="E220:H220" si="74">SUM(E218:E219)</f>
        <v>3</v>
      </c>
      <c r="F220" s="60">
        <f t="shared" si="74"/>
        <v>0.4</v>
      </c>
      <c r="G220" s="60"/>
      <c r="H220" s="62">
        <f t="shared" si="74"/>
        <v>8</v>
      </c>
      <c r="I220" s="57"/>
    </row>
    <row r="221" spans="2:9" ht="15" customHeight="1">
      <c r="B221" s="203"/>
      <c r="C221" s="56" t="s">
        <v>36</v>
      </c>
      <c r="D221" s="17">
        <v>0.1</v>
      </c>
      <c r="E221" s="17">
        <v>1</v>
      </c>
      <c r="F221" s="17">
        <v>0.5</v>
      </c>
      <c r="G221" s="17"/>
      <c r="H221" s="50">
        <v>1</v>
      </c>
      <c r="I221" s="57"/>
    </row>
    <row r="222" spans="2:9" ht="15" customHeight="1">
      <c r="B222" s="203"/>
      <c r="C222" s="56" t="s">
        <v>37</v>
      </c>
      <c r="D222" s="60">
        <f>SUM(D221)</f>
        <v>0.1</v>
      </c>
      <c r="E222" s="60">
        <f t="shared" ref="E222:H222" si="75">SUM(E221)</f>
        <v>1</v>
      </c>
      <c r="F222" s="60">
        <f t="shared" si="75"/>
        <v>0.5</v>
      </c>
      <c r="G222" s="60"/>
      <c r="H222" s="62">
        <f t="shared" si="75"/>
        <v>1</v>
      </c>
      <c r="I222" s="57"/>
    </row>
    <row r="223" spans="2:9" ht="15" customHeight="1">
      <c r="B223" s="205"/>
      <c r="C223" s="56" t="s">
        <v>38</v>
      </c>
      <c r="D223" s="60">
        <f>SUM(D222,D220)</f>
        <v>0.5</v>
      </c>
      <c r="E223" s="60">
        <f t="shared" ref="E223:H223" si="76">SUM(E222,E220)</f>
        <v>4</v>
      </c>
      <c r="F223" s="60">
        <f t="shared" si="76"/>
        <v>0.9</v>
      </c>
      <c r="G223" s="60"/>
      <c r="H223" s="62">
        <f t="shared" si="76"/>
        <v>9</v>
      </c>
      <c r="I223" s="57"/>
    </row>
    <row r="224" spans="2:9" ht="15" customHeight="1">
      <c r="B224" s="202" t="s">
        <v>71</v>
      </c>
      <c r="C224" s="16" t="s">
        <v>29</v>
      </c>
      <c r="D224" s="17">
        <v>0.1</v>
      </c>
      <c r="E224" s="17">
        <v>0.4</v>
      </c>
      <c r="F224" s="17">
        <v>0.2</v>
      </c>
      <c r="G224" s="49"/>
      <c r="H224" s="50">
        <v>1</v>
      </c>
      <c r="I224" s="57"/>
    </row>
    <row r="225" spans="2:9" ht="15" customHeight="1">
      <c r="B225" s="203"/>
      <c r="C225" s="16" t="s">
        <v>33</v>
      </c>
      <c r="D225" s="17">
        <v>0.2</v>
      </c>
      <c r="E225" s="17">
        <v>2</v>
      </c>
      <c r="F225" s="17">
        <v>2</v>
      </c>
      <c r="G225" s="49"/>
      <c r="H225" s="50">
        <v>3</v>
      </c>
      <c r="I225" s="57"/>
    </row>
    <row r="226" spans="2:9" ht="15" customHeight="1">
      <c r="B226" s="203"/>
      <c r="C226" s="56" t="s">
        <v>31</v>
      </c>
      <c r="D226" s="17">
        <v>0.1</v>
      </c>
      <c r="E226" s="17">
        <v>2</v>
      </c>
      <c r="F226" s="17">
        <v>1.8</v>
      </c>
      <c r="G226" s="49"/>
      <c r="H226" s="50">
        <v>1</v>
      </c>
      <c r="I226" s="57"/>
    </row>
    <row r="227" spans="2:9" ht="15" customHeight="1">
      <c r="B227" s="203"/>
      <c r="C227" s="56" t="s">
        <v>34</v>
      </c>
      <c r="D227" s="17">
        <v>0.2</v>
      </c>
      <c r="E227" s="17">
        <v>2</v>
      </c>
      <c r="F227" s="17">
        <v>1</v>
      </c>
      <c r="G227" s="49"/>
      <c r="H227" s="50">
        <v>3</v>
      </c>
      <c r="I227" s="57"/>
    </row>
    <row r="228" spans="2:9" ht="15" customHeight="1">
      <c r="B228" s="203"/>
      <c r="C228" s="56" t="s">
        <v>35</v>
      </c>
      <c r="D228" s="17">
        <f>SUM(D224:D227)</f>
        <v>0.60000000000000009</v>
      </c>
      <c r="E228" s="17">
        <f t="shared" ref="E228:H228" si="77">SUM(E224:E227)</f>
        <v>6.4</v>
      </c>
      <c r="F228" s="17">
        <f t="shared" si="77"/>
        <v>5</v>
      </c>
      <c r="G228" s="17"/>
      <c r="H228" s="50">
        <f t="shared" si="77"/>
        <v>8</v>
      </c>
      <c r="I228" s="57"/>
    </row>
    <row r="229" spans="2:9" ht="15" customHeight="1">
      <c r="B229" s="203"/>
      <c r="C229" s="56" t="s">
        <v>49</v>
      </c>
      <c r="D229" s="17">
        <v>1</v>
      </c>
      <c r="E229" s="17">
        <v>0.3</v>
      </c>
      <c r="F229" s="17">
        <v>0</v>
      </c>
      <c r="G229" s="17"/>
      <c r="H229" s="50">
        <v>20</v>
      </c>
      <c r="I229" s="57"/>
    </row>
    <row r="230" spans="2:9" ht="15" customHeight="1">
      <c r="B230" s="203"/>
      <c r="C230" s="56" t="s">
        <v>47</v>
      </c>
      <c r="D230" s="17">
        <f>SUM(D229)</f>
        <v>1</v>
      </c>
      <c r="E230" s="17">
        <f t="shared" ref="E230:H230" si="78">SUM(E229)</f>
        <v>0.3</v>
      </c>
      <c r="F230" s="17">
        <f t="shared" si="78"/>
        <v>0</v>
      </c>
      <c r="G230" s="17"/>
      <c r="H230" s="50">
        <f t="shared" si="78"/>
        <v>20</v>
      </c>
      <c r="I230" s="57"/>
    </row>
    <row r="231" spans="2:9" ht="15" customHeight="1" thickBot="1">
      <c r="B231" s="204"/>
      <c r="C231" s="64" t="s">
        <v>38</v>
      </c>
      <c r="D231" s="65">
        <f>SUM(D230,D228)</f>
        <v>1.6</v>
      </c>
      <c r="E231" s="65">
        <f t="shared" ref="E231:H231" si="79">SUM(E230,E228)</f>
        <v>6.7</v>
      </c>
      <c r="F231" s="65">
        <f t="shared" si="79"/>
        <v>5</v>
      </c>
      <c r="G231" s="65"/>
      <c r="H231" s="66">
        <f t="shared" si="79"/>
        <v>28</v>
      </c>
      <c r="I231" s="67"/>
    </row>
    <row r="232" spans="2:9" ht="15" customHeight="1" thickBot="1">
      <c r="B232" s="68" t="s">
        <v>28</v>
      </c>
      <c r="C232" s="69"/>
      <c r="D232" s="70">
        <f>SUM(D11,D17,D20,D32,D35,D43,D47,D53,D56,D59,D73,D80,D87,D95,D98,D109,D121,D127,D142,D145,D152,D164,D170,D178,D184,D196,D217,D223,D231)</f>
        <v>170.1</v>
      </c>
      <c r="E232" s="70">
        <f t="shared" ref="E232:H232" si="80">SUM(E11,E17,E20,E32,E35,E43,E47,E53,E56,E59,E73,E80,E87,E95,E98,E109,E121,E127,E142,E145,E152,E164,E170,E178,E184,E196,E217,E223,E231)</f>
        <v>1816.2000000000005</v>
      </c>
      <c r="F232" s="70">
        <f t="shared" si="80"/>
        <v>1574.5000000000002</v>
      </c>
      <c r="G232" s="71">
        <f t="shared" si="80"/>
        <v>185.6</v>
      </c>
      <c r="H232" s="71">
        <f t="shared" si="80"/>
        <v>1426</v>
      </c>
      <c r="I232" s="72"/>
    </row>
    <row r="233" spans="2:9" ht="15" customHeight="1">
      <c r="C233" s="29"/>
      <c r="F233" s="19"/>
      <c r="G233" s="73"/>
      <c r="H233" s="74"/>
      <c r="I233" s="75"/>
    </row>
  </sheetData>
  <mergeCells count="30">
    <mergeCell ref="F5:G5"/>
    <mergeCell ref="B12:B17"/>
    <mergeCell ref="B7:B11"/>
    <mergeCell ref="B18:B20"/>
    <mergeCell ref="B81:B87"/>
    <mergeCell ref="B36:B43"/>
    <mergeCell ref="B21:B32"/>
    <mergeCell ref="B33:B35"/>
    <mergeCell ref="B44:B47"/>
    <mergeCell ref="B48:B53"/>
    <mergeCell ref="B60:B73"/>
    <mergeCell ref="B54:B56"/>
    <mergeCell ref="B57:B59"/>
    <mergeCell ref="B74:B80"/>
    <mergeCell ref="B171:B178"/>
    <mergeCell ref="B88:B95"/>
    <mergeCell ref="B99:B109"/>
    <mergeCell ref="B96:B98"/>
    <mergeCell ref="B110:B121"/>
    <mergeCell ref="B122:B127"/>
    <mergeCell ref="B128:B142"/>
    <mergeCell ref="B143:B145"/>
    <mergeCell ref="B146:B152"/>
    <mergeCell ref="B153:B164"/>
    <mergeCell ref="B165:B170"/>
    <mergeCell ref="B224:B231"/>
    <mergeCell ref="B179:B184"/>
    <mergeCell ref="B185:B196"/>
    <mergeCell ref="B197:B217"/>
    <mergeCell ref="B218:B223"/>
  </mergeCells>
  <phoneticPr fontId="3"/>
  <printOptions horizontalCentered="1"/>
  <pageMargins left="0.19685039370078741" right="0.19685039370078741" top="0.94488188976377963" bottom="0.31496062992125984" header="0" footer="0"/>
  <pageSetup paperSize="9" scale="80" orientation="portrait" horizontalDpi="200" verticalDpi="200" r:id="rId1"/>
  <headerFooter alignWithMargins="0"/>
  <rowBreaks count="3" manualBreakCount="3">
    <brk id="59" max="9" man="1"/>
    <brk id="121" max="9" man="1"/>
    <brk id="178" max="9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S207"/>
  <sheetViews>
    <sheetView view="pageBreakPreview" zoomScaleNormal="100" zoomScaleSheetLayoutView="100" workbookViewId="0">
      <pane ySplit="6" topLeftCell="A7" activePane="bottomLeft" state="frozen"/>
      <selection pane="bottomLeft" activeCell="A4" sqref="A4:XFD6"/>
    </sheetView>
  </sheetViews>
  <sheetFormatPr defaultRowHeight="15" customHeight="1"/>
  <cols>
    <col min="1" max="1" width="1.625" style="77" customWidth="1"/>
    <col min="2" max="2" width="25.625" style="77" customWidth="1"/>
    <col min="3" max="3" width="12.625" style="77" customWidth="1"/>
    <col min="4" max="4" width="10.625" style="78" customWidth="1"/>
    <col min="5" max="7" width="10.625" style="79" customWidth="1"/>
    <col min="8" max="8" width="10.625" style="80" customWidth="1"/>
    <col min="9" max="9" width="18.625" style="77" customWidth="1"/>
    <col min="10" max="10" width="1.625" style="77" customWidth="1"/>
    <col min="11" max="16384" width="9" style="77"/>
  </cols>
  <sheetData>
    <row r="1" spans="2:19" ht="15" customHeight="1">
      <c r="I1" s="3"/>
    </row>
    <row r="2" spans="2:19" ht="18" customHeight="1">
      <c r="B2" s="81" t="s">
        <v>0</v>
      </c>
      <c r="C2" s="81"/>
      <c r="D2" s="82"/>
      <c r="E2" s="83"/>
    </row>
    <row r="3" spans="2:19" ht="15" customHeight="1">
      <c r="B3" s="81"/>
      <c r="C3" s="81"/>
      <c r="D3" s="82"/>
      <c r="E3" s="83"/>
      <c r="H3" s="84"/>
      <c r="I3" s="85"/>
    </row>
    <row r="4" spans="2:19" ht="15" customHeight="1" thickBot="1">
      <c r="B4" s="86" t="s">
        <v>98</v>
      </c>
    </row>
    <row r="5" spans="2:19" ht="15" customHeight="1">
      <c r="B5" s="87" t="s">
        <v>1</v>
      </c>
      <c r="C5" s="88" t="s">
        <v>2</v>
      </c>
      <c r="D5" s="89" t="s">
        <v>3</v>
      </c>
      <c r="E5" s="90" t="s">
        <v>4</v>
      </c>
      <c r="F5" s="213" t="s">
        <v>99</v>
      </c>
      <c r="G5" s="214"/>
      <c r="H5" s="91" t="s">
        <v>100</v>
      </c>
      <c r="I5" s="92" t="s">
        <v>7</v>
      </c>
    </row>
    <row r="6" spans="2:19" ht="15" customHeight="1">
      <c r="B6" s="93" t="s">
        <v>8</v>
      </c>
      <c r="C6" s="94"/>
      <c r="D6" s="95" t="s">
        <v>101</v>
      </c>
      <c r="E6" s="96" t="s">
        <v>102</v>
      </c>
      <c r="F6" s="96" t="s">
        <v>103</v>
      </c>
      <c r="G6" s="97" t="s">
        <v>12</v>
      </c>
      <c r="H6" s="98" t="s">
        <v>13</v>
      </c>
      <c r="I6" s="99"/>
    </row>
    <row r="7" spans="2:19" s="18" customFormat="1" ht="15" customHeight="1">
      <c r="B7" s="215" t="s">
        <v>104</v>
      </c>
      <c r="C7" s="52" t="s">
        <v>30</v>
      </c>
      <c r="D7" s="17">
        <v>1.1000000000000001</v>
      </c>
      <c r="E7" s="60">
        <v>8.8000000000000007</v>
      </c>
      <c r="F7" s="60">
        <v>8.8000000000000007</v>
      </c>
      <c r="G7" s="17"/>
      <c r="H7" s="50">
        <v>5</v>
      </c>
      <c r="I7" s="57"/>
      <c r="L7" s="29"/>
      <c r="M7" s="29"/>
      <c r="N7" s="29"/>
      <c r="O7" s="29"/>
      <c r="P7" s="55"/>
      <c r="Q7" s="55"/>
      <c r="R7" s="55"/>
      <c r="S7" s="55"/>
    </row>
    <row r="8" spans="2:19" s="18" customFormat="1" ht="15" customHeight="1">
      <c r="B8" s="215"/>
      <c r="C8" s="52" t="s">
        <v>35</v>
      </c>
      <c r="D8" s="17">
        <f>SUM(D7)</f>
        <v>1.1000000000000001</v>
      </c>
      <c r="E8" s="17">
        <f t="shared" ref="E8:H8" si="0">SUM(E7)</f>
        <v>8.8000000000000007</v>
      </c>
      <c r="F8" s="17">
        <f t="shared" si="0"/>
        <v>8.8000000000000007</v>
      </c>
      <c r="G8" s="17"/>
      <c r="H8" s="50">
        <f t="shared" si="0"/>
        <v>5</v>
      </c>
      <c r="I8" s="57"/>
      <c r="L8" s="29"/>
      <c r="M8" s="29"/>
      <c r="N8" s="29"/>
      <c r="O8" s="29"/>
      <c r="P8" s="55"/>
      <c r="Q8" s="55"/>
      <c r="R8" s="55"/>
      <c r="S8" s="55"/>
    </row>
    <row r="9" spans="2:19" s="18" customFormat="1" ht="15" customHeight="1">
      <c r="B9" s="215"/>
      <c r="C9" s="52" t="s">
        <v>105</v>
      </c>
      <c r="D9" s="17">
        <v>0</v>
      </c>
      <c r="E9" s="60">
        <v>0.3</v>
      </c>
      <c r="F9" s="60">
        <v>0.1</v>
      </c>
      <c r="G9" s="17"/>
      <c r="H9" s="50">
        <v>2</v>
      </c>
      <c r="I9" s="57"/>
      <c r="L9" s="55"/>
      <c r="M9" s="29"/>
      <c r="N9" s="55"/>
      <c r="O9" s="29"/>
      <c r="P9" s="55"/>
      <c r="Q9" s="55"/>
      <c r="R9" s="55"/>
      <c r="S9" s="55"/>
    </row>
    <row r="10" spans="2:19" s="18" customFormat="1" ht="15" customHeight="1">
      <c r="B10" s="215"/>
      <c r="C10" s="52" t="s">
        <v>41</v>
      </c>
      <c r="D10" s="17">
        <v>1.8</v>
      </c>
      <c r="E10" s="60">
        <v>14</v>
      </c>
      <c r="F10" s="60">
        <v>11.8</v>
      </c>
      <c r="G10" s="17">
        <v>2.1</v>
      </c>
      <c r="H10" s="50">
        <v>12</v>
      </c>
      <c r="I10" s="57"/>
      <c r="L10" s="55"/>
      <c r="M10" s="55"/>
      <c r="N10" s="55"/>
      <c r="O10" s="29"/>
    </row>
    <row r="11" spans="2:19" s="18" customFormat="1" ht="15" customHeight="1">
      <c r="B11" s="215"/>
      <c r="C11" s="52" t="s">
        <v>106</v>
      </c>
      <c r="D11" s="17">
        <v>0.6</v>
      </c>
      <c r="E11" s="60">
        <v>1.8</v>
      </c>
      <c r="F11" s="60">
        <v>1.3</v>
      </c>
      <c r="G11" s="17">
        <v>0.4</v>
      </c>
      <c r="H11" s="50">
        <v>2</v>
      </c>
      <c r="I11" s="57"/>
      <c r="L11" s="55"/>
      <c r="M11" s="29"/>
      <c r="N11" s="29"/>
      <c r="O11" s="29"/>
    </row>
    <row r="12" spans="2:19" s="18" customFormat="1" ht="15" customHeight="1">
      <c r="B12" s="215"/>
      <c r="C12" s="52" t="s">
        <v>42</v>
      </c>
      <c r="D12" s="17">
        <f>SUM(D9:D11)</f>
        <v>2.4</v>
      </c>
      <c r="E12" s="17">
        <f t="shared" ref="E12:H12" si="1">SUM(E9:E11)</f>
        <v>16.100000000000001</v>
      </c>
      <c r="F12" s="17">
        <f t="shared" si="1"/>
        <v>13.200000000000001</v>
      </c>
      <c r="G12" s="17">
        <f t="shared" si="1"/>
        <v>2.5</v>
      </c>
      <c r="H12" s="50">
        <f t="shared" si="1"/>
        <v>16</v>
      </c>
      <c r="I12" s="57"/>
      <c r="L12" s="55"/>
      <c r="M12" s="29"/>
      <c r="N12" s="29"/>
      <c r="O12" s="29"/>
    </row>
    <row r="13" spans="2:19" s="18" customFormat="1" ht="15" customHeight="1">
      <c r="B13" s="215"/>
      <c r="C13" s="52" t="s">
        <v>107</v>
      </c>
      <c r="D13" s="17">
        <v>0.1</v>
      </c>
      <c r="E13" s="60">
        <v>0.3</v>
      </c>
      <c r="F13" s="60">
        <v>0.2</v>
      </c>
      <c r="G13" s="17"/>
      <c r="H13" s="50">
        <v>1</v>
      </c>
      <c r="I13" s="57"/>
      <c r="L13" s="55"/>
      <c r="M13" s="29"/>
      <c r="N13" s="29"/>
      <c r="O13" s="29"/>
    </row>
    <row r="14" spans="2:19" s="18" customFormat="1" ht="15" customHeight="1">
      <c r="B14" s="215"/>
      <c r="C14" s="52" t="s">
        <v>47</v>
      </c>
      <c r="D14" s="17">
        <f>SUM(D13)</f>
        <v>0.1</v>
      </c>
      <c r="E14" s="17">
        <f t="shared" ref="E14:H14" si="2">SUM(E13)</f>
        <v>0.3</v>
      </c>
      <c r="F14" s="17">
        <f t="shared" si="2"/>
        <v>0.2</v>
      </c>
      <c r="G14" s="17"/>
      <c r="H14" s="50">
        <f t="shared" si="2"/>
        <v>1</v>
      </c>
      <c r="I14" s="57"/>
      <c r="L14" s="55"/>
      <c r="M14" s="29"/>
      <c r="N14" s="29"/>
      <c r="O14" s="29"/>
    </row>
    <row r="15" spans="2:19" s="18" customFormat="1" ht="15" customHeight="1">
      <c r="B15" s="215"/>
      <c r="C15" s="52" t="s">
        <v>51</v>
      </c>
      <c r="D15" s="17">
        <v>36</v>
      </c>
      <c r="E15" s="60">
        <v>425</v>
      </c>
      <c r="F15" s="60">
        <v>255.3</v>
      </c>
      <c r="G15" s="17"/>
      <c r="H15" s="50">
        <v>162</v>
      </c>
      <c r="I15" s="57"/>
      <c r="L15" s="55"/>
      <c r="M15" s="29"/>
      <c r="N15" s="29"/>
      <c r="O15" s="29"/>
    </row>
    <row r="16" spans="2:19" s="18" customFormat="1" ht="15" customHeight="1">
      <c r="B16" s="215"/>
      <c r="C16" s="52" t="s">
        <v>36</v>
      </c>
      <c r="D16" s="17">
        <v>3</v>
      </c>
      <c r="E16" s="60">
        <v>33</v>
      </c>
      <c r="F16" s="60">
        <v>25</v>
      </c>
      <c r="G16" s="17">
        <v>2</v>
      </c>
      <c r="H16" s="50">
        <v>14</v>
      </c>
      <c r="I16" s="57"/>
      <c r="L16" s="55"/>
      <c r="M16" s="29"/>
      <c r="N16" s="55"/>
      <c r="O16" s="29"/>
    </row>
    <row r="17" spans="1:15" s="18" customFormat="1" ht="15" customHeight="1">
      <c r="B17" s="215"/>
      <c r="C17" s="52" t="s">
        <v>58</v>
      </c>
      <c r="D17" s="17">
        <v>0.5</v>
      </c>
      <c r="E17" s="60">
        <v>10</v>
      </c>
      <c r="F17" s="60">
        <v>9</v>
      </c>
      <c r="G17" s="17"/>
      <c r="H17" s="50"/>
      <c r="I17" s="57"/>
      <c r="L17" s="55"/>
      <c r="M17" s="55"/>
      <c r="N17" s="55"/>
      <c r="O17" s="29"/>
    </row>
    <row r="18" spans="1:15" s="18" customFormat="1" ht="15" customHeight="1">
      <c r="B18" s="215"/>
      <c r="C18" s="52" t="s">
        <v>68</v>
      </c>
      <c r="D18" s="17">
        <v>5.2</v>
      </c>
      <c r="E18" s="60">
        <v>63</v>
      </c>
      <c r="F18" s="60">
        <v>50</v>
      </c>
      <c r="G18" s="17"/>
      <c r="H18" s="50">
        <v>28</v>
      </c>
      <c r="I18" s="57"/>
      <c r="L18" s="55"/>
      <c r="M18" s="55"/>
      <c r="N18" s="55"/>
      <c r="O18" s="29"/>
    </row>
    <row r="19" spans="1:15" s="18" customFormat="1" ht="15" customHeight="1">
      <c r="B19" s="215"/>
      <c r="C19" s="52" t="s">
        <v>61</v>
      </c>
      <c r="D19" s="17">
        <v>0.3</v>
      </c>
      <c r="E19" s="60">
        <v>3</v>
      </c>
      <c r="F19" s="60">
        <v>2.1</v>
      </c>
      <c r="G19" s="17"/>
      <c r="H19" s="50">
        <v>2</v>
      </c>
      <c r="I19" s="57"/>
      <c r="L19" s="55"/>
      <c r="M19" s="55"/>
      <c r="N19" s="55"/>
      <c r="O19" s="29"/>
    </row>
    <row r="20" spans="1:15" s="18" customFormat="1" ht="15" customHeight="1">
      <c r="B20" s="215"/>
      <c r="C20" s="52" t="s">
        <v>70</v>
      </c>
      <c r="D20" s="17">
        <v>1.7</v>
      </c>
      <c r="E20" s="60">
        <v>14.8</v>
      </c>
      <c r="F20" s="60">
        <v>9.6</v>
      </c>
      <c r="G20" s="17">
        <v>0.2</v>
      </c>
      <c r="H20" s="50">
        <v>13</v>
      </c>
      <c r="I20" s="57"/>
      <c r="L20" s="55"/>
      <c r="M20" s="55"/>
      <c r="N20" s="55"/>
      <c r="O20" s="55"/>
    </row>
    <row r="21" spans="1:15" s="18" customFormat="1" ht="15" customHeight="1">
      <c r="B21" s="215"/>
      <c r="C21" s="52" t="s">
        <v>108</v>
      </c>
      <c r="D21" s="17">
        <f>SUM(D15:D20)</f>
        <v>46.7</v>
      </c>
      <c r="E21" s="17">
        <f t="shared" ref="E21:H21" si="3">SUM(E15:E20)</f>
        <v>548.79999999999995</v>
      </c>
      <c r="F21" s="17">
        <f t="shared" si="3"/>
        <v>351.00000000000006</v>
      </c>
      <c r="G21" s="17">
        <f t="shared" si="3"/>
        <v>2.2000000000000002</v>
      </c>
      <c r="H21" s="50">
        <f t="shared" si="3"/>
        <v>219</v>
      </c>
      <c r="I21" s="57"/>
      <c r="L21" s="55"/>
      <c r="M21" s="55"/>
      <c r="N21" s="29"/>
      <c r="O21" s="55"/>
    </row>
    <row r="22" spans="1:15" s="18" customFormat="1" ht="15" customHeight="1">
      <c r="B22" s="215"/>
      <c r="C22" s="52" t="s">
        <v>38</v>
      </c>
      <c r="D22" s="17">
        <f>SUM(D21,D14,D12,D8)</f>
        <v>50.300000000000004</v>
      </c>
      <c r="E22" s="17">
        <f t="shared" ref="E22:G22" si="4">SUM(E21,E14,E12,E8)</f>
        <v>573.99999999999989</v>
      </c>
      <c r="F22" s="17">
        <f t="shared" si="4"/>
        <v>373.20000000000005</v>
      </c>
      <c r="G22" s="17">
        <f t="shared" si="4"/>
        <v>4.7</v>
      </c>
      <c r="H22" s="50">
        <f>SUM(H21,H14,H12,H8)</f>
        <v>241</v>
      </c>
      <c r="I22" s="57"/>
      <c r="L22" s="55"/>
      <c r="M22" s="55"/>
      <c r="N22" s="100"/>
      <c r="O22" s="55"/>
    </row>
    <row r="23" spans="1:15" s="18" customFormat="1" ht="15" customHeight="1">
      <c r="B23" s="215" t="s">
        <v>109</v>
      </c>
      <c r="C23" s="101" t="s">
        <v>59</v>
      </c>
      <c r="D23" s="17">
        <v>0.2</v>
      </c>
      <c r="E23" s="60">
        <v>1.6</v>
      </c>
      <c r="F23" s="60">
        <v>1.5</v>
      </c>
      <c r="G23" s="17"/>
      <c r="H23" s="50">
        <v>1</v>
      </c>
      <c r="I23" s="57"/>
      <c r="L23" s="55"/>
      <c r="M23" s="55"/>
      <c r="N23" s="55"/>
      <c r="O23" s="55"/>
    </row>
    <row r="24" spans="1:15" s="18" customFormat="1" ht="15" customHeight="1">
      <c r="B24" s="215"/>
      <c r="C24" s="101" t="s">
        <v>30</v>
      </c>
      <c r="D24" s="17">
        <v>0.3</v>
      </c>
      <c r="E24" s="60">
        <v>3.4</v>
      </c>
      <c r="F24" s="60">
        <v>3.4</v>
      </c>
      <c r="G24" s="17"/>
      <c r="H24" s="50">
        <v>3</v>
      </c>
      <c r="I24" s="57"/>
      <c r="L24" s="55"/>
      <c r="M24" s="55"/>
      <c r="N24" s="55"/>
      <c r="O24" s="55"/>
    </row>
    <row r="25" spans="1:15" s="18" customFormat="1" ht="15" customHeight="1">
      <c r="B25" s="215"/>
      <c r="C25" s="52" t="s">
        <v>53</v>
      </c>
      <c r="D25" s="17">
        <v>0.4</v>
      </c>
      <c r="E25" s="60">
        <v>3</v>
      </c>
      <c r="F25" s="60">
        <v>1.5</v>
      </c>
      <c r="G25" s="17"/>
      <c r="H25" s="50">
        <v>2</v>
      </c>
      <c r="I25" s="57"/>
      <c r="L25" s="55"/>
      <c r="M25" s="55"/>
      <c r="N25" s="55"/>
      <c r="O25" s="55"/>
    </row>
    <row r="26" spans="1:15" s="18" customFormat="1" ht="15" customHeight="1">
      <c r="B26" s="215"/>
      <c r="C26" s="52" t="s">
        <v>34</v>
      </c>
      <c r="D26" s="17">
        <v>1</v>
      </c>
      <c r="E26" s="60">
        <v>14</v>
      </c>
      <c r="F26" s="60">
        <v>12</v>
      </c>
      <c r="G26" s="17"/>
      <c r="H26" s="50">
        <v>7</v>
      </c>
      <c r="I26" s="57"/>
      <c r="L26" s="55"/>
      <c r="M26" s="55"/>
      <c r="N26" s="55"/>
      <c r="O26" s="55"/>
    </row>
    <row r="27" spans="1:15" s="18" customFormat="1" ht="15" customHeight="1">
      <c r="B27" s="215"/>
      <c r="C27" s="52" t="s">
        <v>35</v>
      </c>
      <c r="D27" s="17">
        <f>SUM(D23:D26)</f>
        <v>1.9</v>
      </c>
      <c r="E27" s="17">
        <f t="shared" ref="E27:H27" si="5">SUM(E23:E26)</f>
        <v>22</v>
      </c>
      <c r="F27" s="17">
        <f t="shared" si="5"/>
        <v>18.399999999999999</v>
      </c>
      <c r="G27" s="17"/>
      <c r="H27" s="50">
        <f t="shared" si="5"/>
        <v>13</v>
      </c>
      <c r="I27" s="57"/>
      <c r="L27" s="55"/>
      <c r="M27" s="55"/>
      <c r="N27" s="55"/>
      <c r="O27" s="55"/>
    </row>
    <row r="28" spans="1:15" s="18" customFormat="1" ht="15" customHeight="1">
      <c r="A28" s="55"/>
      <c r="B28" s="215"/>
      <c r="C28" s="52" t="s">
        <v>110</v>
      </c>
      <c r="D28" s="17">
        <v>4.9000000000000004</v>
      </c>
      <c r="E28" s="60">
        <v>17.3</v>
      </c>
      <c r="F28" s="60">
        <v>16.8</v>
      </c>
      <c r="G28" s="17"/>
      <c r="H28" s="50">
        <v>21</v>
      </c>
      <c r="I28" s="57"/>
      <c r="L28" s="55"/>
      <c r="M28" s="55"/>
      <c r="N28" s="55"/>
      <c r="O28" s="55"/>
    </row>
    <row r="29" spans="1:15" s="18" customFormat="1" ht="15" customHeight="1">
      <c r="A29" s="55"/>
      <c r="B29" s="215"/>
      <c r="C29" s="101" t="s">
        <v>111</v>
      </c>
      <c r="D29" s="17">
        <v>1.5</v>
      </c>
      <c r="E29" s="60">
        <v>12</v>
      </c>
      <c r="F29" s="60">
        <v>11</v>
      </c>
      <c r="G29" s="17"/>
      <c r="H29" s="50">
        <v>16</v>
      </c>
      <c r="I29" s="57"/>
      <c r="L29" s="55"/>
      <c r="M29" s="55"/>
      <c r="N29" s="55"/>
      <c r="O29" s="55"/>
    </row>
    <row r="30" spans="1:15" s="18" customFormat="1" ht="15" customHeight="1">
      <c r="B30" s="215"/>
      <c r="C30" s="52" t="s">
        <v>45</v>
      </c>
      <c r="D30" s="17">
        <f>SUM(D28:D29)</f>
        <v>6.4</v>
      </c>
      <c r="E30" s="17">
        <f t="shared" ref="E30:H30" si="6">SUM(E28:E29)</f>
        <v>29.3</v>
      </c>
      <c r="F30" s="17">
        <f t="shared" si="6"/>
        <v>27.8</v>
      </c>
      <c r="G30" s="17"/>
      <c r="H30" s="50">
        <f t="shared" si="6"/>
        <v>37</v>
      </c>
      <c r="I30" s="57"/>
      <c r="L30" s="55"/>
      <c r="M30" s="55"/>
      <c r="N30" s="55"/>
      <c r="O30" s="55"/>
    </row>
    <row r="31" spans="1:15" s="18" customFormat="1" ht="15" customHeight="1">
      <c r="B31" s="215"/>
      <c r="C31" s="52" t="s">
        <v>65</v>
      </c>
      <c r="D31" s="17">
        <v>0.6</v>
      </c>
      <c r="E31" s="60">
        <v>10.1</v>
      </c>
      <c r="F31" s="60">
        <v>8.1</v>
      </c>
      <c r="G31" s="17"/>
      <c r="H31" s="50">
        <v>5</v>
      </c>
      <c r="I31" s="57"/>
      <c r="L31" s="55"/>
      <c r="M31" s="55"/>
      <c r="N31" s="55"/>
      <c r="O31" s="55"/>
    </row>
    <row r="32" spans="1:15" s="18" customFormat="1" ht="15" customHeight="1">
      <c r="B32" s="215"/>
      <c r="C32" s="52" t="s">
        <v>105</v>
      </c>
      <c r="D32" s="17">
        <v>0.5</v>
      </c>
      <c r="E32" s="60">
        <v>2.5</v>
      </c>
      <c r="F32" s="60">
        <v>1.9</v>
      </c>
      <c r="G32" s="17">
        <v>0.6</v>
      </c>
      <c r="H32" s="50">
        <v>3</v>
      </c>
      <c r="I32" s="57"/>
      <c r="L32" s="55"/>
      <c r="M32" s="55"/>
      <c r="N32" s="55"/>
      <c r="O32" s="55"/>
    </row>
    <row r="33" spans="2:15" s="18" customFormat="1" ht="15" customHeight="1">
      <c r="B33" s="215"/>
      <c r="C33" s="52" t="s">
        <v>41</v>
      </c>
      <c r="D33" s="17">
        <v>0.7</v>
      </c>
      <c r="E33" s="60">
        <v>4.2</v>
      </c>
      <c r="F33" s="60">
        <v>3.3</v>
      </c>
      <c r="G33" s="17">
        <v>0.3</v>
      </c>
      <c r="H33" s="50">
        <v>8</v>
      </c>
      <c r="I33" s="57"/>
      <c r="L33" s="55"/>
      <c r="M33" s="55"/>
      <c r="N33" s="55"/>
      <c r="O33" s="55"/>
    </row>
    <row r="34" spans="2:15" s="18" customFormat="1" ht="15" customHeight="1">
      <c r="B34" s="215"/>
      <c r="C34" s="52" t="s">
        <v>106</v>
      </c>
      <c r="D34" s="17">
        <v>1</v>
      </c>
      <c r="E34" s="60">
        <v>4.5</v>
      </c>
      <c r="F34" s="60">
        <v>3.4</v>
      </c>
      <c r="G34" s="17">
        <v>0.4</v>
      </c>
      <c r="H34" s="50">
        <v>1</v>
      </c>
      <c r="I34" s="57"/>
      <c r="L34" s="55"/>
      <c r="M34" s="55"/>
      <c r="N34" s="55"/>
      <c r="O34" s="55"/>
    </row>
    <row r="35" spans="2:15" s="18" customFormat="1" ht="15" customHeight="1">
      <c r="B35" s="215"/>
      <c r="C35" s="52" t="s">
        <v>42</v>
      </c>
      <c r="D35" s="17">
        <f>SUM(D31:D34)</f>
        <v>2.8</v>
      </c>
      <c r="E35" s="17">
        <f t="shared" ref="E35:H35" si="7">SUM(E31:E34)</f>
        <v>21.3</v>
      </c>
      <c r="F35" s="17">
        <f t="shared" si="7"/>
        <v>16.7</v>
      </c>
      <c r="G35" s="17">
        <f t="shared" si="7"/>
        <v>1.2999999999999998</v>
      </c>
      <c r="H35" s="50">
        <f t="shared" si="7"/>
        <v>17</v>
      </c>
      <c r="I35" s="57"/>
      <c r="L35" s="55"/>
      <c r="M35" s="55"/>
      <c r="N35" s="55"/>
      <c r="O35" s="55"/>
    </row>
    <row r="36" spans="2:15" s="18" customFormat="1" ht="15" customHeight="1">
      <c r="B36" s="215"/>
      <c r="C36" s="52" t="s">
        <v>107</v>
      </c>
      <c r="D36" s="17">
        <v>0.4</v>
      </c>
      <c r="E36" s="60">
        <v>2</v>
      </c>
      <c r="F36" s="60">
        <v>1.5</v>
      </c>
      <c r="G36" s="17"/>
      <c r="H36" s="50">
        <v>2</v>
      </c>
      <c r="I36" s="57"/>
      <c r="L36" s="55"/>
      <c r="M36" s="55"/>
      <c r="N36" s="55"/>
      <c r="O36" s="55"/>
    </row>
    <row r="37" spans="2:15" s="18" customFormat="1" ht="15" customHeight="1">
      <c r="B37" s="215"/>
      <c r="C37" s="52" t="s">
        <v>112</v>
      </c>
      <c r="D37" s="17">
        <v>0.2</v>
      </c>
      <c r="E37" s="60">
        <v>0.4</v>
      </c>
      <c r="F37" s="60">
        <v>0.4</v>
      </c>
      <c r="G37" s="17"/>
      <c r="H37" s="50">
        <v>1</v>
      </c>
      <c r="I37" s="57"/>
      <c r="L37" s="55"/>
      <c r="M37" s="55"/>
      <c r="N37" s="55"/>
      <c r="O37" s="55"/>
    </row>
    <row r="38" spans="2:15" s="18" customFormat="1" ht="15" customHeight="1">
      <c r="B38" s="215"/>
      <c r="C38" s="52" t="s">
        <v>113</v>
      </c>
      <c r="D38" s="17">
        <v>0.2</v>
      </c>
      <c r="E38" s="60">
        <v>1.5</v>
      </c>
      <c r="F38" s="60">
        <v>1.3</v>
      </c>
      <c r="G38" s="17"/>
      <c r="H38" s="50">
        <v>2</v>
      </c>
      <c r="I38" s="57"/>
      <c r="L38" s="55"/>
      <c r="M38" s="29"/>
      <c r="N38" s="85"/>
      <c r="O38" s="55"/>
    </row>
    <row r="39" spans="2:15" s="18" customFormat="1" ht="15" customHeight="1">
      <c r="B39" s="215"/>
      <c r="C39" s="52" t="s">
        <v>49</v>
      </c>
      <c r="D39" s="17">
        <v>0.1</v>
      </c>
      <c r="E39" s="60">
        <v>3</v>
      </c>
      <c r="F39" s="60">
        <v>2.5</v>
      </c>
      <c r="G39" s="17"/>
      <c r="H39" s="50">
        <v>1</v>
      </c>
      <c r="I39" s="57"/>
      <c r="L39" s="55"/>
      <c r="M39" s="29"/>
      <c r="N39" s="85"/>
      <c r="O39" s="55"/>
    </row>
    <row r="40" spans="2:15" s="18" customFormat="1" ht="15" customHeight="1">
      <c r="B40" s="215"/>
      <c r="C40" s="52" t="s">
        <v>114</v>
      </c>
      <c r="D40" s="17">
        <v>0.1</v>
      </c>
      <c r="E40" s="60">
        <v>1.2</v>
      </c>
      <c r="F40" s="60">
        <v>1.2</v>
      </c>
      <c r="G40" s="17"/>
      <c r="H40" s="50">
        <v>1</v>
      </c>
      <c r="I40" s="57"/>
      <c r="L40" s="55"/>
      <c r="M40" s="29"/>
      <c r="N40" s="85"/>
      <c r="O40" s="55"/>
    </row>
    <row r="41" spans="2:15" s="18" customFormat="1" ht="15" customHeight="1">
      <c r="B41" s="215"/>
      <c r="C41" s="52" t="s">
        <v>115</v>
      </c>
      <c r="D41" s="17">
        <v>2.9</v>
      </c>
      <c r="E41" s="60">
        <v>20.3</v>
      </c>
      <c r="F41" s="60">
        <v>19.3</v>
      </c>
      <c r="G41" s="17"/>
      <c r="H41" s="50">
        <v>4</v>
      </c>
      <c r="I41" s="57"/>
      <c r="L41" s="55"/>
      <c r="M41" s="29"/>
      <c r="N41" s="85"/>
      <c r="O41" s="55"/>
    </row>
    <row r="42" spans="2:15" s="18" customFormat="1" ht="15" customHeight="1">
      <c r="B42" s="215"/>
      <c r="C42" s="52" t="s">
        <v>47</v>
      </c>
      <c r="D42" s="17">
        <f>SUM(D36:D41)</f>
        <v>3.9</v>
      </c>
      <c r="E42" s="17">
        <f t="shared" ref="E42:H42" si="8">SUM(E36:E41)</f>
        <v>28.4</v>
      </c>
      <c r="F42" s="17">
        <f t="shared" si="8"/>
        <v>26.200000000000003</v>
      </c>
      <c r="G42" s="17"/>
      <c r="H42" s="50">
        <f t="shared" si="8"/>
        <v>11</v>
      </c>
      <c r="I42" s="57"/>
      <c r="L42" s="55"/>
      <c r="M42" s="29"/>
      <c r="N42" s="85"/>
      <c r="O42" s="55"/>
    </row>
    <row r="43" spans="2:15" s="18" customFormat="1" ht="15" customHeight="1">
      <c r="B43" s="216"/>
      <c r="C43" s="52" t="s">
        <v>116</v>
      </c>
      <c r="D43" s="17">
        <v>0.4</v>
      </c>
      <c r="E43" s="60">
        <v>6.2</v>
      </c>
      <c r="F43" s="60">
        <v>6</v>
      </c>
      <c r="G43" s="17">
        <v>0.2</v>
      </c>
      <c r="H43" s="50">
        <v>4</v>
      </c>
      <c r="I43" s="57"/>
      <c r="L43" s="55"/>
      <c r="M43" s="29"/>
      <c r="N43" s="29"/>
      <c r="O43" s="55"/>
    </row>
    <row r="44" spans="2:15" s="18" customFormat="1" ht="15" customHeight="1">
      <c r="B44" s="216"/>
      <c r="C44" s="52" t="s">
        <v>117</v>
      </c>
      <c r="D44" s="17">
        <v>4.3</v>
      </c>
      <c r="E44" s="60">
        <v>85</v>
      </c>
      <c r="F44" s="60">
        <v>77.7</v>
      </c>
      <c r="G44" s="17">
        <v>2</v>
      </c>
      <c r="H44" s="50">
        <v>33</v>
      </c>
      <c r="I44" s="57"/>
      <c r="L44" s="55"/>
      <c r="M44" s="29"/>
      <c r="N44" s="29"/>
      <c r="O44" s="55"/>
    </row>
    <row r="45" spans="2:15" s="18" customFormat="1" ht="15" customHeight="1">
      <c r="B45" s="216"/>
      <c r="C45" s="52" t="s">
        <v>118</v>
      </c>
      <c r="D45" s="17">
        <v>2.2000000000000002</v>
      </c>
      <c r="E45" s="60">
        <v>22.7</v>
      </c>
      <c r="F45" s="60">
        <v>19.8</v>
      </c>
      <c r="G45" s="17">
        <v>7.6</v>
      </c>
      <c r="H45" s="50">
        <v>24</v>
      </c>
      <c r="I45" s="57"/>
      <c r="L45" s="55"/>
      <c r="M45" s="55"/>
      <c r="N45" s="85"/>
      <c r="O45" s="55"/>
    </row>
    <row r="46" spans="2:15" s="18" customFormat="1" ht="15" customHeight="1">
      <c r="B46" s="216"/>
      <c r="C46" s="52" t="s">
        <v>119</v>
      </c>
      <c r="D46" s="17">
        <v>0.7</v>
      </c>
      <c r="E46" s="60">
        <v>9</v>
      </c>
      <c r="F46" s="60">
        <v>9</v>
      </c>
      <c r="G46" s="17"/>
      <c r="H46" s="50">
        <v>11</v>
      </c>
      <c r="I46" s="57"/>
      <c r="L46" s="55"/>
      <c r="M46" s="55"/>
      <c r="N46" s="55"/>
      <c r="O46" s="55"/>
    </row>
    <row r="47" spans="2:15" s="18" customFormat="1" ht="15" customHeight="1">
      <c r="B47" s="216"/>
      <c r="C47" s="52" t="s">
        <v>120</v>
      </c>
      <c r="D47" s="17">
        <v>0.4</v>
      </c>
      <c r="E47" s="60">
        <v>2.8</v>
      </c>
      <c r="F47" s="60">
        <v>2.4</v>
      </c>
      <c r="G47" s="17">
        <v>0.4</v>
      </c>
      <c r="H47" s="50">
        <v>6</v>
      </c>
      <c r="I47" s="57"/>
      <c r="L47" s="55"/>
      <c r="M47" s="55"/>
      <c r="N47" s="55"/>
      <c r="O47" s="55"/>
    </row>
    <row r="48" spans="2:15" s="18" customFormat="1" ht="15" customHeight="1">
      <c r="B48" s="216"/>
      <c r="C48" s="52" t="s">
        <v>121</v>
      </c>
      <c r="D48" s="17">
        <v>0.6</v>
      </c>
      <c r="E48" s="60">
        <v>8</v>
      </c>
      <c r="F48" s="60">
        <v>8</v>
      </c>
      <c r="G48" s="17"/>
      <c r="H48" s="50">
        <v>7</v>
      </c>
      <c r="I48" s="57"/>
      <c r="L48" s="55"/>
      <c r="M48" s="55"/>
      <c r="N48" s="55"/>
      <c r="O48" s="55"/>
    </row>
    <row r="49" spans="1:15" s="18" customFormat="1" ht="15" customHeight="1">
      <c r="B49" s="216"/>
      <c r="C49" s="52" t="s">
        <v>122</v>
      </c>
      <c r="D49" s="17">
        <v>0.4</v>
      </c>
      <c r="E49" s="60">
        <v>4.2</v>
      </c>
      <c r="F49" s="60">
        <v>3.2</v>
      </c>
      <c r="G49" s="17">
        <v>1</v>
      </c>
      <c r="H49" s="50">
        <v>4</v>
      </c>
      <c r="I49" s="57"/>
      <c r="L49" s="55"/>
      <c r="M49" s="55"/>
      <c r="N49" s="55"/>
      <c r="O49" s="55"/>
    </row>
    <row r="50" spans="1:15" s="18" customFormat="1" ht="15" customHeight="1">
      <c r="B50" s="216"/>
      <c r="C50" s="52" t="s">
        <v>78</v>
      </c>
      <c r="D50" s="17">
        <f>SUM(D43:D49)</f>
        <v>9</v>
      </c>
      <c r="E50" s="17">
        <f t="shared" ref="E50:H50" si="9">SUM(E43:E49)</f>
        <v>137.89999999999998</v>
      </c>
      <c r="F50" s="17">
        <f t="shared" si="9"/>
        <v>126.10000000000001</v>
      </c>
      <c r="G50" s="17">
        <f t="shared" si="9"/>
        <v>11.200000000000001</v>
      </c>
      <c r="H50" s="50">
        <f t="shared" si="9"/>
        <v>89</v>
      </c>
      <c r="I50" s="57"/>
      <c r="L50" s="55"/>
      <c r="M50" s="55"/>
      <c r="N50" s="55"/>
      <c r="O50" s="55"/>
    </row>
    <row r="51" spans="1:15" s="18" customFormat="1" ht="15" customHeight="1">
      <c r="B51" s="215"/>
      <c r="C51" s="52" t="s">
        <v>36</v>
      </c>
      <c r="D51" s="17">
        <v>0.1</v>
      </c>
      <c r="E51" s="60">
        <v>0.3</v>
      </c>
      <c r="F51" s="60">
        <v>0.2</v>
      </c>
      <c r="G51" s="17"/>
      <c r="H51" s="50">
        <v>2</v>
      </c>
      <c r="I51" s="57"/>
      <c r="L51" s="55"/>
      <c r="M51" s="55"/>
      <c r="N51" s="55"/>
      <c r="O51" s="55"/>
    </row>
    <row r="52" spans="1:15" s="18" customFormat="1" ht="15" customHeight="1">
      <c r="B52" s="215"/>
      <c r="C52" s="52" t="s">
        <v>37</v>
      </c>
      <c r="D52" s="17">
        <f>SUM(D51)</f>
        <v>0.1</v>
      </c>
      <c r="E52" s="17">
        <f t="shared" ref="E52:H52" si="10">SUM(E51)</f>
        <v>0.3</v>
      </c>
      <c r="F52" s="17">
        <f t="shared" si="10"/>
        <v>0.2</v>
      </c>
      <c r="G52" s="17"/>
      <c r="H52" s="50">
        <f t="shared" si="10"/>
        <v>2</v>
      </c>
      <c r="I52" s="57"/>
      <c r="L52" s="55"/>
      <c r="M52" s="55"/>
      <c r="N52" s="55"/>
      <c r="O52" s="55"/>
    </row>
    <row r="53" spans="1:15" s="18" customFormat="1" ht="15" customHeight="1">
      <c r="B53" s="215"/>
      <c r="C53" s="52" t="s">
        <v>38</v>
      </c>
      <c r="D53" s="17">
        <f>SUM(D52,D42,D35,D30,D50,D27)</f>
        <v>24.099999999999998</v>
      </c>
      <c r="E53" s="17">
        <f t="shared" ref="E53:H53" si="11">SUM(E52,E42,E35,E30,E50,E27)</f>
        <v>239.2</v>
      </c>
      <c r="F53" s="17">
        <f t="shared" si="11"/>
        <v>215.4</v>
      </c>
      <c r="G53" s="17">
        <f t="shared" si="11"/>
        <v>12.5</v>
      </c>
      <c r="H53" s="50">
        <f t="shared" si="11"/>
        <v>169</v>
      </c>
      <c r="I53" s="57"/>
      <c r="L53" s="55"/>
      <c r="M53" s="55"/>
      <c r="N53" s="55"/>
      <c r="O53" s="55"/>
    </row>
    <row r="54" spans="1:15" s="18" customFormat="1" ht="15" customHeight="1">
      <c r="B54" s="215" t="s">
        <v>123</v>
      </c>
      <c r="C54" s="101" t="s">
        <v>59</v>
      </c>
      <c r="D54" s="17">
        <v>0.5</v>
      </c>
      <c r="E54" s="60">
        <v>2.7</v>
      </c>
      <c r="F54" s="60">
        <v>2.6</v>
      </c>
      <c r="G54" s="60"/>
      <c r="H54" s="62">
        <v>9</v>
      </c>
      <c r="I54" s="102"/>
      <c r="L54" s="55"/>
      <c r="M54" s="55"/>
      <c r="N54" s="55"/>
      <c r="O54" s="55"/>
    </row>
    <row r="55" spans="1:15" s="18" customFormat="1" ht="15" customHeight="1">
      <c r="B55" s="215"/>
      <c r="C55" s="52" t="s">
        <v>124</v>
      </c>
      <c r="D55" s="17">
        <v>0.6</v>
      </c>
      <c r="E55" s="60">
        <v>1</v>
      </c>
      <c r="F55" s="60">
        <v>0.8</v>
      </c>
      <c r="G55" s="60"/>
      <c r="H55" s="62">
        <v>7</v>
      </c>
      <c r="I55" s="57"/>
      <c r="L55" s="55"/>
      <c r="M55" s="55"/>
      <c r="N55" s="55"/>
      <c r="O55" s="55"/>
    </row>
    <row r="56" spans="1:15" s="18" customFormat="1" ht="15" customHeight="1">
      <c r="B56" s="215"/>
      <c r="C56" s="52" t="s">
        <v>30</v>
      </c>
      <c r="D56" s="17">
        <v>1</v>
      </c>
      <c r="E56" s="60">
        <v>11.2</v>
      </c>
      <c r="F56" s="60">
        <v>11.2</v>
      </c>
      <c r="G56" s="60"/>
      <c r="H56" s="62">
        <v>7</v>
      </c>
      <c r="I56" s="57"/>
      <c r="L56" s="55"/>
      <c r="M56" s="55"/>
      <c r="N56" s="55"/>
      <c r="O56" s="55"/>
    </row>
    <row r="57" spans="1:15" s="18" customFormat="1" ht="15" customHeight="1">
      <c r="B57" s="215"/>
      <c r="C57" s="52" t="s">
        <v>125</v>
      </c>
      <c r="D57" s="17">
        <v>0.4</v>
      </c>
      <c r="E57" s="60">
        <v>0.3</v>
      </c>
      <c r="F57" s="60">
        <v>0.3</v>
      </c>
      <c r="G57" s="60"/>
      <c r="H57" s="62">
        <v>3</v>
      </c>
      <c r="I57" s="57"/>
      <c r="L57" s="55"/>
      <c r="M57" s="55"/>
      <c r="N57" s="55"/>
      <c r="O57" s="55"/>
    </row>
    <row r="58" spans="1:15" s="18" customFormat="1" ht="15" customHeight="1">
      <c r="B58" s="215"/>
      <c r="C58" s="52" t="s">
        <v>33</v>
      </c>
      <c r="D58" s="17">
        <v>0.2</v>
      </c>
      <c r="E58" s="60">
        <v>2.5</v>
      </c>
      <c r="F58" s="60">
        <v>2</v>
      </c>
      <c r="G58" s="60"/>
      <c r="H58" s="62">
        <v>5</v>
      </c>
      <c r="I58" s="57"/>
      <c r="L58" s="55"/>
      <c r="M58" s="55"/>
      <c r="N58" s="55"/>
      <c r="O58" s="55"/>
    </row>
    <row r="59" spans="1:15" s="18" customFormat="1" ht="15" customHeight="1">
      <c r="B59" s="215"/>
      <c r="C59" s="52" t="s">
        <v>53</v>
      </c>
      <c r="D59" s="17">
        <v>1.2</v>
      </c>
      <c r="E59" s="60">
        <v>11</v>
      </c>
      <c r="F59" s="60">
        <v>6.9</v>
      </c>
      <c r="G59" s="60"/>
      <c r="H59" s="62">
        <v>9</v>
      </c>
      <c r="I59" s="57"/>
      <c r="L59" s="29"/>
      <c r="M59" s="29"/>
      <c r="N59" s="55"/>
      <c r="O59" s="55"/>
    </row>
    <row r="60" spans="1:15" s="18" customFormat="1" ht="15" customHeight="1">
      <c r="B60" s="215"/>
      <c r="C60" s="52" t="s">
        <v>31</v>
      </c>
      <c r="D60" s="17">
        <v>0.8</v>
      </c>
      <c r="E60" s="60">
        <v>2</v>
      </c>
      <c r="F60" s="60">
        <v>1.3</v>
      </c>
      <c r="G60" s="60"/>
      <c r="H60" s="62">
        <v>7</v>
      </c>
      <c r="I60" s="57"/>
      <c r="L60" s="100"/>
      <c r="M60" s="29"/>
      <c r="N60" s="55"/>
      <c r="O60" s="55"/>
    </row>
    <row r="61" spans="1:15" s="18" customFormat="1" ht="15" customHeight="1">
      <c r="B61" s="215"/>
      <c r="C61" s="52" t="s">
        <v>34</v>
      </c>
      <c r="D61" s="17">
        <v>0.1</v>
      </c>
      <c r="E61" s="60">
        <v>0.5</v>
      </c>
      <c r="F61" s="60">
        <v>0.3</v>
      </c>
      <c r="G61" s="60"/>
      <c r="H61" s="62">
        <v>2</v>
      </c>
      <c r="I61" s="57"/>
      <c r="L61" s="55"/>
      <c r="M61" s="29"/>
      <c r="N61" s="55"/>
      <c r="O61" s="55"/>
    </row>
    <row r="62" spans="1:15" s="18" customFormat="1" ht="15" customHeight="1">
      <c r="B62" s="215"/>
      <c r="C62" s="52" t="s">
        <v>35</v>
      </c>
      <c r="D62" s="17">
        <f>SUM(D54:D61)</f>
        <v>4.8</v>
      </c>
      <c r="E62" s="17">
        <f t="shared" ref="E62:H62" si="12">SUM(E54:E61)</f>
        <v>31.2</v>
      </c>
      <c r="F62" s="17">
        <f t="shared" si="12"/>
        <v>25.4</v>
      </c>
      <c r="G62" s="17"/>
      <c r="H62" s="50">
        <f t="shared" si="12"/>
        <v>49</v>
      </c>
      <c r="I62" s="57"/>
      <c r="L62" s="55"/>
      <c r="M62" s="29"/>
      <c r="N62" s="55"/>
      <c r="O62" s="55"/>
    </row>
    <row r="63" spans="1:15" s="18" customFormat="1" ht="15" customHeight="1">
      <c r="A63" s="55"/>
      <c r="B63" s="215"/>
      <c r="C63" s="52" t="s">
        <v>110</v>
      </c>
      <c r="D63" s="17">
        <v>7.3000000000000007</v>
      </c>
      <c r="E63" s="60">
        <v>50.7</v>
      </c>
      <c r="F63" s="60">
        <v>50.7</v>
      </c>
      <c r="G63" s="60">
        <v>0.2</v>
      </c>
      <c r="H63" s="62">
        <v>58</v>
      </c>
      <c r="I63" s="57"/>
      <c r="L63" s="55"/>
      <c r="M63" s="29"/>
      <c r="N63" s="55"/>
      <c r="O63" s="55"/>
    </row>
    <row r="64" spans="1:15" s="18" customFormat="1" ht="15" customHeight="1">
      <c r="A64" s="55"/>
      <c r="B64" s="215"/>
      <c r="C64" s="52" t="s">
        <v>126</v>
      </c>
      <c r="D64" s="17">
        <v>0.7</v>
      </c>
      <c r="E64" s="60">
        <v>5.2</v>
      </c>
      <c r="F64" s="60">
        <v>5.2</v>
      </c>
      <c r="G64" s="60">
        <v>0.1</v>
      </c>
      <c r="H64" s="62">
        <v>5</v>
      </c>
      <c r="I64" s="57"/>
      <c r="L64" s="55"/>
      <c r="M64" s="29"/>
      <c r="N64" s="55"/>
      <c r="O64" s="55"/>
    </row>
    <row r="65" spans="1:15" s="18" customFormat="1" ht="15" customHeight="1">
      <c r="A65" s="55"/>
      <c r="B65" s="215"/>
      <c r="C65" s="52" t="s">
        <v>111</v>
      </c>
      <c r="D65" s="17">
        <v>4.2</v>
      </c>
      <c r="E65" s="60">
        <v>42.6</v>
      </c>
      <c r="F65" s="60">
        <v>41</v>
      </c>
      <c r="G65" s="60"/>
      <c r="H65" s="62">
        <v>50</v>
      </c>
      <c r="I65" s="57"/>
      <c r="L65" s="55"/>
      <c r="M65" s="29"/>
      <c r="N65" s="55"/>
      <c r="O65" s="55"/>
    </row>
    <row r="66" spans="1:15" s="18" customFormat="1" ht="15" customHeight="1">
      <c r="A66" s="55"/>
      <c r="B66" s="215"/>
      <c r="C66" s="52" t="s">
        <v>64</v>
      </c>
      <c r="D66" s="17">
        <v>9.5</v>
      </c>
      <c r="E66" s="60">
        <v>100.1</v>
      </c>
      <c r="F66" s="60">
        <v>82.9</v>
      </c>
      <c r="G66" s="60">
        <v>17.2</v>
      </c>
      <c r="H66" s="62">
        <v>74</v>
      </c>
      <c r="I66" s="57"/>
      <c r="L66" s="55"/>
      <c r="M66" s="55"/>
      <c r="N66" s="55"/>
      <c r="O66" s="55"/>
    </row>
    <row r="67" spans="1:15" s="18" customFormat="1" ht="15" customHeight="1">
      <c r="A67" s="55"/>
      <c r="B67" s="215"/>
      <c r="C67" s="52" t="s">
        <v>48</v>
      </c>
      <c r="D67" s="17">
        <v>2.2000000000000002</v>
      </c>
      <c r="E67" s="60">
        <v>20</v>
      </c>
      <c r="F67" s="60">
        <v>20</v>
      </c>
      <c r="G67" s="60">
        <v>1.6</v>
      </c>
      <c r="H67" s="62">
        <v>18</v>
      </c>
      <c r="I67" s="57"/>
      <c r="L67" s="55"/>
      <c r="M67" s="55"/>
      <c r="N67" s="55"/>
      <c r="O67" s="55"/>
    </row>
    <row r="68" spans="1:15" s="18" customFormat="1" ht="15" customHeight="1">
      <c r="A68" s="55"/>
      <c r="B68" s="215"/>
      <c r="C68" s="52" t="s">
        <v>127</v>
      </c>
      <c r="D68" s="17">
        <v>0.4</v>
      </c>
      <c r="E68" s="60">
        <v>5.9</v>
      </c>
      <c r="F68" s="60">
        <v>5.9</v>
      </c>
      <c r="G68" s="60">
        <v>0.1</v>
      </c>
      <c r="H68" s="62">
        <v>3</v>
      </c>
      <c r="I68" s="57"/>
      <c r="L68" s="55"/>
      <c r="M68" s="55"/>
      <c r="N68" s="55"/>
      <c r="O68" s="55"/>
    </row>
    <row r="69" spans="1:15" s="18" customFormat="1" ht="15" customHeight="1">
      <c r="A69" s="55"/>
      <c r="B69" s="215"/>
      <c r="C69" s="52" t="s">
        <v>44</v>
      </c>
      <c r="D69" s="17">
        <v>0.3</v>
      </c>
      <c r="E69" s="60">
        <v>0.5</v>
      </c>
      <c r="F69" s="60">
        <v>0.3</v>
      </c>
      <c r="G69" s="60">
        <v>0.1</v>
      </c>
      <c r="H69" s="62">
        <v>4</v>
      </c>
      <c r="I69" s="57"/>
      <c r="L69" s="55"/>
      <c r="M69" s="55"/>
      <c r="N69" s="55"/>
      <c r="O69" s="55"/>
    </row>
    <row r="70" spans="1:15" s="18" customFormat="1" ht="15" customHeight="1">
      <c r="B70" s="215"/>
      <c r="C70" s="52" t="s">
        <v>45</v>
      </c>
      <c r="D70" s="17">
        <f>SUM(D63:D69)</f>
        <v>24.599999999999998</v>
      </c>
      <c r="E70" s="17">
        <f t="shared" ref="E70:H70" si="13">SUM(E63:E69)</f>
        <v>225</v>
      </c>
      <c r="F70" s="17">
        <f t="shared" si="13"/>
        <v>206.00000000000003</v>
      </c>
      <c r="G70" s="17">
        <f t="shared" si="13"/>
        <v>19.300000000000004</v>
      </c>
      <c r="H70" s="50">
        <f t="shared" si="13"/>
        <v>212</v>
      </c>
      <c r="I70" s="57"/>
      <c r="L70" s="55"/>
      <c r="M70" s="55"/>
      <c r="N70" s="55"/>
      <c r="O70" s="55"/>
    </row>
    <row r="71" spans="1:15" s="18" customFormat="1" ht="15" customHeight="1">
      <c r="B71" s="215"/>
      <c r="C71" s="52" t="s">
        <v>65</v>
      </c>
      <c r="D71" s="17">
        <v>1.7000000000000002</v>
      </c>
      <c r="E71" s="60">
        <v>10.199999999999999</v>
      </c>
      <c r="F71" s="60">
        <v>8.6</v>
      </c>
      <c r="G71" s="60"/>
      <c r="H71" s="62">
        <v>20</v>
      </c>
      <c r="I71" s="57"/>
      <c r="L71" s="55"/>
      <c r="M71" s="55"/>
      <c r="N71" s="55"/>
      <c r="O71" s="55"/>
    </row>
    <row r="72" spans="1:15" s="18" customFormat="1" ht="15" customHeight="1">
      <c r="B72" s="215"/>
      <c r="C72" s="52" t="s">
        <v>105</v>
      </c>
      <c r="D72" s="17">
        <v>0.2</v>
      </c>
      <c r="E72" s="60">
        <v>1.2</v>
      </c>
      <c r="F72" s="60">
        <v>0.9</v>
      </c>
      <c r="G72" s="17">
        <v>0.1</v>
      </c>
      <c r="H72" s="50">
        <v>2</v>
      </c>
      <c r="I72" s="57"/>
      <c r="L72" s="55"/>
      <c r="M72" s="55"/>
      <c r="N72" s="55"/>
      <c r="O72" s="55"/>
    </row>
    <row r="73" spans="1:15" s="18" customFormat="1" ht="15" customHeight="1">
      <c r="B73" s="215"/>
      <c r="C73" s="52" t="s">
        <v>41</v>
      </c>
      <c r="D73" s="17">
        <v>0.8</v>
      </c>
      <c r="E73" s="60">
        <v>8.5</v>
      </c>
      <c r="F73" s="60">
        <v>7.1</v>
      </c>
      <c r="G73" s="17">
        <v>1.7</v>
      </c>
      <c r="H73" s="50">
        <v>7</v>
      </c>
      <c r="I73" s="57"/>
      <c r="L73" s="55"/>
      <c r="M73" s="55"/>
      <c r="N73" s="55"/>
      <c r="O73" s="55"/>
    </row>
    <row r="74" spans="1:15" s="18" customFormat="1" ht="15" customHeight="1">
      <c r="B74" s="215"/>
      <c r="C74" s="52" t="s">
        <v>106</v>
      </c>
      <c r="D74" s="17">
        <v>0.6</v>
      </c>
      <c r="E74" s="60">
        <v>3.6</v>
      </c>
      <c r="F74" s="60">
        <v>3.4</v>
      </c>
      <c r="G74" s="60">
        <v>1</v>
      </c>
      <c r="H74" s="62">
        <v>4</v>
      </c>
      <c r="I74" s="57"/>
      <c r="L74" s="55"/>
      <c r="M74" s="55"/>
      <c r="N74" s="55"/>
      <c r="O74" s="55"/>
    </row>
    <row r="75" spans="1:15" s="18" customFormat="1" ht="15" customHeight="1">
      <c r="B75" s="215"/>
      <c r="C75" s="52" t="s">
        <v>42</v>
      </c>
      <c r="D75" s="17">
        <f>SUM(D71:D74)</f>
        <v>3.3000000000000003</v>
      </c>
      <c r="E75" s="17">
        <f t="shared" ref="E75:H75" si="14">SUM(E71:E74)</f>
        <v>23.5</v>
      </c>
      <c r="F75" s="17">
        <f t="shared" si="14"/>
        <v>20</v>
      </c>
      <c r="G75" s="17">
        <f t="shared" si="14"/>
        <v>2.8</v>
      </c>
      <c r="H75" s="50">
        <f t="shared" si="14"/>
        <v>33</v>
      </c>
      <c r="I75" s="57"/>
      <c r="L75" s="55"/>
      <c r="M75" s="55"/>
      <c r="N75" s="55"/>
      <c r="O75" s="55"/>
    </row>
    <row r="76" spans="1:15" s="18" customFormat="1" ht="15" customHeight="1">
      <c r="B76" s="215"/>
      <c r="C76" s="52" t="s">
        <v>128</v>
      </c>
      <c r="D76" s="17">
        <v>0.5</v>
      </c>
      <c r="E76" s="60">
        <v>8.5</v>
      </c>
      <c r="F76" s="60">
        <v>5.5</v>
      </c>
      <c r="G76" s="60"/>
      <c r="H76" s="62">
        <v>5</v>
      </c>
      <c r="I76" s="57"/>
      <c r="L76" s="55"/>
      <c r="M76" s="55"/>
      <c r="N76" s="55"/>
      <c r="O76" s="55"/>
    </row>
    <row r="77" spans="1:15" s="18" customFormat="1" ht="15" customHeight="1">
      <c r="B77" s="215"/>
      <c r="C77" s="52" t="s">
        <v>129</v>
      </c>
      <c r="D77" s="17">
        <v>3.7</v>
      </c>
      <c r="E77" s="60">
        <v>47.2</v>
      </c>
      <c r="F77" s="60">
        <v>47.2</v>
      </c>
      <c r="G77" s="60"/>
      <c r="H77" s="62">
        <v>28</v>
      </c>
      <c r="I77" s="57"/>
      <c r="L77" s="55"/>
      <c r="M77" s="55"/>
      <c r="N77" s="55"/>
      <c r="O77" s="55"/>
    </row>
    <row r="78" spans="1:15" s="18" customFormat="1" ht="15" customHeight="1">
      <c r="B78" s="215"/>
      <c r="C78" s="52" t="s">
        <v>130</v>
      </c>
      <c r="D78" s="17">
        <v>1.6</v>
      </c>
      <c r="E78" s="60">
        <v>20</v>
      </c>
      <c r="F78" s="60">
        <v>18</v>
      </c>
      <c r="G78" s="60">
        <v>1</v>
      </c>
      <c r="H78" s="62">
        <v>10</v>
      </c>
      <c r="I78" s="57"/>
      <c r="L78" s="55"/>
      <c r="M78" s="55"/>
      <c r="N78" s="55"/>
      <c r="O78" s="55"/>
    </row>
    <row r="79" spans="1:15" s="18" customFormat="1" ht="15" customHeight="1">
      <c r="B79" s="215"/>
      <c r="C79" s="52" t="s">
        <v>107</v>
      </c>
      <c r="D79" s="17">
        <v>0.3</v>
      </c>
      <c r="E79" s="60">
        <v>2</v>
      </c>
      <c r="F79" s="60">
        <v>0.6</v>
      </c>
      <c r="G79" s="60"/>
      <c r="H79" s="62">
        <v>2</v>
      </c>
      <c r="I79" s="57"/>
      <c r="L79" s="55"/>
      <c r="M79" s="55"/>
      <c r="N79" s="55"/>
      <c r="O79" s="55"/>
    </row>
    <row r="80" spans="1:15" s="18" customFormat="1" ht="15" customHeight="1">
      <c r="B80" s="215"/>
      <c r="C80" s="52" t="s">
        <v>131</v>
      </c>
      <c r="D80" s="17">
        <v>1.2</v>
      </c>
      <c r="E80" s="60">
        <v>9.5</v>
      </c>
      <c r="F80" s="60">
        <v>9.5</v>
      </c>
      <c r="G80" s="60"/>
      <c r="H80" s="62">
        <v>9</v>
      </c>
      <c r="I80" s="57"/>
      <c r="L80" s="55"/>
      <c r="M80" s="55"/>
      <c r="N80" s="55"/>
      <c r="O80" s="55"/>
    </row>
    <row r="81" spans="2:15" s="18" customFormat="1" ht="15" customHeight="1">
      <c r="B81" s="215"/>
      <c r="C81" s="52" t="s">
        <v>132</v>
      </c>
      <c r="D81" s="17">
        <v>0.1</v>
      </c>
      <c r="E81" s="17">
        <v>0.8</v>
      </c>
      <c r="F81" s="17">
        <v>0.7</v>
      </c>
      <c r="G81" s="17"/>
      <c r="H81" s="50">
        <v>1</v>
      </c>
      <c r="I81" s="103"/>
      <c r="L81" s="55"/>
      <c r="M81" s="55"/>
      <c r="N81" s="55"/>
      <c r="O81" s="55"/>
    </row>
    <row r="82" spans="2:15" s="18" customFormat="1" ht="15" customHeight="1">
      <c r="B82" s="215"/>
      <c r="C82" s="52" t="s">
        <v>133</v>
      </c>
      <c r="D82" s="17">
        <v>0.7</v>
      </c>
      <c r="E82" s="60">
        <v>13.3</v>
      </c>
      <c r="F82" s="60">
        <v>2.9</v>
      </c>
      <c r="G82" s="60"/>
      <c r="H82" s="62">
        <v>5</v>
      </c>
      <c r="I82" s="57"/>
      <c r="L82" s="55"/>
      <c r="M82" s="55"/>
      <c r="N82" s="55"/>
      <c r="O82" s="55"/>
    </row>
    <row r="83" spans="2:15" s="18" customFormat="1" ht="15" customHeight="1">
      <c r="B83" s="215"/>
      <c r="C83" s="52" t="s">
        <v>112</v>
      </c>
      <c r="D83" s="17">
        <v>0.2</v>
      </c>
      <c r="E83" s="60">
        <v>0.1</v>
      </c>
      <c r="F83" s="60">
        <v>0.1</v>
      </c>
      <c r="G83" s="60"/>
      <c r="H83" s="62">
        <v>1</v>
      </c>
      <c r="I83" s="57"/>
      <c r="L83" s="55"/>
      <c r="M83" s="55"/>
      <c r="N83" s="55"/>
      <c r="O83" s="55"/>
    </row>
    <row r="84" spans="2:15" s="18" customFormat="1" ht="15" customHeight="1">
      <c r="B84" s="215"/>
      <c r="C84" s="52" t="s">
        <v>66</v>
      </c>
      <c r="D84" s="17">
        <v>0.4</v>
      </c>
      <c r="E84" s="60">
        <v>8</v>
      </c>
      <c r="F84" s="60">
        <v>8</v>
      </c>
      <c r="G84" s="60"/>
      <c r="H84" s="62">
        <v>5</v>
      </c>
      <c r="I84" s="57"/>
      <c r="L84" s="55"/>
      <c r="M84" s="55"/>
      <c r="N84" s="55"/>
      <c r="O84" s="55"/>
    </row>
    <row r="85" spans="2:15" s="18" customFormat="1" ht="15" customHeight="1">
      <c r="B85" s="215"/>
      <c r="C85" s="52" t="s">
        <v>46</v>
      </c>
      <c r="D85" s="17">
        <v>0.8</v>
      </c>
      <c r="E85" s="60">
        <v>4.5</v>
      </c>
      <c r="F85" s="60">
        <v>4.5</v>
      </c>
      <c r="G85" s="60"/>
      <c r="H85" s="62">
        <v>2</v>
      </c>
      <c r="I85" s="57"/>
      <c r="L85" s="55"/>
      <c r="M85" s="55"/>
      <c r="N85" s="55"/>
      <c r="O85" s="55"/>
    </row>
    <row r="86" spans="2:15" s="18" customFormat="1" ht="15" customHeight="1">
      <c r="B86" s="215"/>
      <c r="C86" s="52" t="s">
        <v>134</v>
      </c>
      <c r="D86" s="17">
        <v>0.1</v>
      </c>
      <c r="E86" s="60">
        <v>0.1</v>
      </c>
      <c r="F86" s="60">
        <v>0.1</v>
      </c>
      <c r="G86" s="60"/>
      <c r="H86" s="62">
        <v>1</v>
      </c>
      <c r="I86" s="57"/>
      <c r="L86" s="55"/>
      <c r="M86" s="55"/>
      <c r="N86" s="55"/>
      <c r="O86" s="55"/>
    </row>
    <row r="87" spans="2:15" s="18" customFormat="1" ht="15" customHeight="1">
      <c r="B87" s="215"/>
      <c r="C87" s="52" t="s">
        <v>115</v>
      </c>
      <c r="D87" s="17">
        <v>1</v>
      </c>
      <c r="E87" s="60">
        <v>6.7</v>
      </c>
      <c r="F87" s="60">
        <v>6.3</v>
      </c>
      <c r="G87" s="60"/>
      <c r="H87" s="62">
        <v>2</v>
      </c>
      <c r="I87" s="57"/>
      <c r="L87" s="55"/>
      <c r="M87" s="55"/>
      <c r="N87" s="55"/>
      <c r="O87" s="55"/>
    </row>
    <row r="88" spans="2:15" s="18" customFormat="1" ht="15" customHeight="1">
      <c r="B88" s="215"/>
      <c r="C88" s="104" t="s">
        <v>47</v>
      </c>
      <c r="D88" s="105">
        <f>SUM(D76:D87)</f>
        <v>10.6</v>
      </c>
      <c r="E88" s="105">
        <f t="shared" ref="E88:H88" si="15">SUM(E76:E87)</f>
        <v>120.69999999999999</v>
      </c>
      <c r="F88" s="105">
        <f t="shared" si="15"/>
        <v>103.39999999999999</v>
      </c>
      <c r="G88" s="105">
        <f t="shared" si="15"/>
        <v>1</v>
      </c>
      <c r="H88" s="106">
        <f t="shared" si="15"/>
        <v>71</v>
      </c>
      <c r="I88" s="57"/>
      <c r="L88" s="55"/>
      <c r="M88" s="55"/>
      <c r="N88" s="55"/>
      <c r="O88" s="55"/>
    </row>
    <row r="89" spans="2:15" s="18" customFormat="1" ht="15" customHeight="1">
      <c r="B89" s="216"/>
      <c r="C89" s="107" t="s">
        <v>116</v>
      </c>
      <c r="D89" s="108">
        <v>0.4</v>
      </c>
      <c r="E89" s="109">
        <v>5.7</v>
      </c>
      <c r="F89" s="109">
        <v>5.4</v>
      </c>
      <c r="G89" s="109">
        <v>0.3</v>
      </c>
      <c r="H89" s="110">
        <v>5</v>
      </c>
      <c r="I89" s="111"/>
      <c r="L89" s="55"/>
      <c r="M89" s="55"/>
      <c r="N89" s="55"/>
      <c r="O89" s="55"/>
    </row>
    <row r="90" spans="2:15" s="18" customFormat="1" ht="15" customHeight="1">
      <c r="B90" s="216"/>
      <c r="C90" s="107" t="s">
        <v>117</v>
      </c>
      <c r="D90" s="112">
        <v>1</v>
      </c>
      <c r="E90" s="113">
        <v>20</v>
      </c>
      <c r="F90" s="113">
        <v>16</v>
      </c>
      <c r="G90" s="113">
        <v>1</v>
      </c>
      <c r="H90" s="114">
        <v>11</v>
      </c>
      <c r="I90" s="111"/>
      <c r="L90" s="55"/>
      <c r="M90" s="55"/>
      <c r="N90" s="55"/>
      <c r="O90" s="55"/>
    </row>
    <row r="91" spans="2:15" s="18" customFormat="1" ht="15" customHeight="1">
      <c r="B91" s="216"/>
      <c r="C91" s="107" t="s">
        <v>118</v>
      </c>
      <c r="D91" s="112">
        <v>4.4000000000000004</v>
      </c>
      <c r="E91" s="113">
        <v>54.1</v>
      </c>
      <c r="F91" s="113">
        <v>32.6</v>
      </c>
      <c r="G91" s="113">
        <v>11.6</v>
      </c>
      <c r="H91" s="114">
        <v>36</v>
      </c>
      <c r="I91" s="111"/>
      <c r="L91" s="55"/>
      <c r="M91" s="55"/>
      <c r="N91" s="55"/>
      <c r="O91" s="55"/>
    </row>
    <row r="92" spans="2:15" s="18" customFormat="1" ht="15" customHeight="1">
      <c r="B92" s="216"/>
      <c r="C92" s="107" t="s">
        <v>135</v>
      </c>
      <c r="D92" s="112">
        <v>0.4</v>
      </c>
      <c r="E92" s="113">
        <v>5.8</v>
      </c>
      <c r="F92" s="113">
        <v>4.3</v>
      </c>
      <c r="G92" s="113">
        <v>1</v>
      </c>
      <c r="H92" s="114">
        <v>2</v>
      </c>
      <c r="I92" s="111"/>
      <c r="L92" s="55"/>
      <c r="M92" s="55"/>
      <c r="N92" s="55"/>
      <c r="O92" s="55"/>
    </row>
    <row r="93" spans="2:15" s="18" customFormat="1" ht="15" customHeight="1">
      <c r="B93" s="216"/>
      <c r="C93" s="107" t="s">
        <v>119</v>
      </c>
      <c r="D93" s="112">
        <v>0.7</v>
      </c>
      <c r="E93" s="113">
        <v>20</v>
      </c>
      <c r="F93" s="113">
        <v>20</v>
      </c>
      <c r="G93" s="113"/>
      <c r="H93" s="114">
        <v>11</v>
      </c>
      <c r="I93" s="111"/>
      <c r="L93" s="55"/>
      <c r="M93" s="55"/>
      <c r="N93" s="55"/>
      <c r="O93" s="55"/>
    </row>
    <row r="94" spans="2:15" s="18" customFormat="1" ht="15" customHeight="1">
      <c r="B94" s="216"/>
      <c r="C94" s="52" t="s">
        <v>120</v>
      </c>
      <c r="D94" s="60">
        <v>0.4</v>
      </c>
      <c r="E94" s="60">
        <v>4.5999999999999996</v>
      </c>
      <c r="F94" s="60">
        <v>4</v>
      </c>
      <c r="G94" s="60">
        <v>0.6</v>
      </c>
      <c r="H94" s="62">
        <v>7</v>
      </c>
      <c r="I94" s="111"/>
      <c r="L94" s="55"/>
      <c r="M94" s="55"/>
      <c r="N94" s="55"/>
      <c r="O94" s="55"/>
    </row>
    <row r="95" spans="2:15" s="18" customFormat="1" ht="15" customHeight="1">
      <c r="B95" s="216"/>
      <c r="C95" s="52" t="s">
        <v>121</v>
      </c>
      <c r="D95" s="60">
        <v>0.8</v>
      </c>
      <c r="E95" s="60">
        <v>7.7</v>
      </c>
      <c r="F95" s="60">
        <v>7.7</v>
      </c>
      <c r="G95" s="60"/>
      <c r="H95" s="62">
        <v>8</v>
      </c>
      <c r="I95" s="111"/>
      <c r="L95" s="55"/>
      <c r="M95" s="55"/>
      <c r="N95" s="55"/>
      <c r="O95" s="55"/>
    </row>
    <row r="96" spans="2:15" s="18" customFormat="1" ht="15" customHeight="1">
      <c r="B96" s="216"/>
      <c r="C96" s="115" t="s">
        <v>122</v>
      </c>
      <c r="D96" s="116">
        <v>0.7</v>
      </c>
      <c r="E96" s="117">
        <v>9</v>
      </c>
      <c r="F96" s="117">
        <v>7.2</v>
      </c>
      <c r="G96" s="118">
        <v>2</v>
      </c>
      <c r="H96" s="119">
        <v>7</v>
      </c>
      <c r="I96" s="111"/>
      <c r="L96" s="55"/>
      <c r="M96" s="55"/>
      <c r="N96" s="55"/>
      <c r="O96" s="55"/>
    </row>
    <row r="97" spans="2:15" s="18" customFormat="1" ht="15" customHeight="1">
      <c r="B97" s="215"/>
      <c r="C97" s="120" t="s">
        <v>78</v>
      </c>
      <c r="D97" s="121">
        <f>SUM(D89:D96)</f>
        <v>8.8000000000000007</v>
      </c>
      <c r="E97" s="121">
        <f t="shared" ref="E97:H97" si="16">SUM(E89:E96)</f>
        <v>126.89999999999999</v>
      </c>
      <c r="F97" s="121">
        <f t="shared" si="16"/>
        <v>97.2</v>
      </c>
      <c r="G97" s="121">
        <f t="shared" si="16"/>
        <v>16.5</v>
      </c>
      <c r="H97" s="122">
        <f t="shared" si="16"/>
        <v>87</v>
      </c>
      <c r="I97" s="57"/>
      <c r="L97" s="55"/>
      <c r="M97" s="55"/>
      <c r="N97" s="55"/>
      <c r="O97" s="55"/>
    </row>
    <row r="98" spans="2:15" s="18" customFormat="1" ht="15" customHeight="1">
      <c r="B98" s="215"/>
      <c r="C98" s="52" t="s">
        <v>51</v>
      </c>
      <c r="D98" s="17">
        <v>0.3</v>
      </c>
      <c r="E98" s="60">
        <v>2.5</v>
      </c>
      <c r="F98" s="60">
        <v>1.2</v>
      </c>
      <c r="G98" s="60"/>
      <c r="H98" s="62">
        <v>3</v>
      </c>
      <c r="I98" s="57"/>
      <c r="L98" s="55"/>
      <c r="M98" s="55"/>
      <c r="N98" s="55"/>
      <c r="O98" s="55"/>
    </row>
    <row r="99" spans="2:15" s="18" customFormat="1" ht="15" customHeight="1">
      <c r="B99" s="215"/>
      <c r="C99" s="52" t="s">
        <v>36</v>
      </c>
      <c r="D99" s="17">
        <v>1.3</v>
      </c>
      <c r="E99" s="60">
        <v>11</v>
      </c>
      <c r="F99" s="60">
        <v>6.5</v>
      </c>
      <c r="G99" s="60">
        <v>1</v>
      </c>
      <c r="H99" s="62">
        <v>13</v>
      </c>
      <c r="I99" s="57"/>
      <c r="L99" s="55"/>
      <c r="M99" s="55"/>
      <c r="N99" s="55"/>
      <c r="O99" s="55"/>
    </row>
    <row r="100" spans="2:15" s="18" customFormat="1" ht="15" customHeight="1">
      <c r="B100" s="215"/>
      <c r="C100" s="52" t="s">
        <v>68</v>
      </c>
      <c r="D100" s="17">
        <v>0.5</v>
      </c>
      <c r="E100" s="60">
        <v>5</v>
      </c>
      <c r="F100" s="60">
        <v>3</v>
      </c>
      <c r="G100" s="60"/>
      <c r="H100" s="62">
        <v>7</v>
      </c>
      <c r="I100" s="57"/>
      <c r="L100" s="55"/>
      <c r="M100" s="55"/>
      <c r="N100" s="55"/>
      <c r="O100" s="55"/>
    </row>
    <row r="101" spans="2:15" s="18" customFormat="1" ht="15" customHeight="1">
      <c r="B101" s="215"/>
      <c r="C101" s="52" t="s">
        <v>61</v>
      </c>
      <c r="D101" s="17">
        <v>0.8</v>
      </c>
      <c r="E101" s="60">
        <v>7.5</v>
      </c>
      <c r="F101" s="60">
        <v>3.5</v>
      </c>
      <c r="G101" s="60">
        <v>0.2</v>
      </c>
      <c r="H101" s="62">
        <v>9</v>
      </c>
      <c r="I101" s="57"/>
      <c r="L101" s="55"/>
      <c r="M101" s="55"/>
      <c r="N101" s="55"/>
      <c r="O101" s="55"/>
    </row>
    <row r="102" spans="2:15" s="18" customFormat="1" ht="15" customHeight="1">
      <c r="B102" s="215"/>
      <c r="C102" s="52" t="s">
        <v>70</v>
      </c>
      <c r="D102" s="17">
        <v>3</v>
      </c>
      <c r="E102" s="60">
        <v>13</v>
      </c>
      <c r="F102" s="60">
        <v>6.9</v>
      </c>
      <c r="G102" s="60">
        <v>1.1000000000000001</v>
      </c>
      <c r="H102" s="62">
        <v>26</v>
      </c>
      <c r="I102" s="57"/>
      <c r="L102" s="55"/>
      <c r="M102" s="55"/>
      <c r="N102" s="55"/>
      <c r="O102" s="55"/>
    </row>
    <row r="103" spans="2:15" s="18" customFormat="1" ht="15" customHeight="1">
      <c r="B103" s="215"/>
      <c r="C103" s="52" t="s">
        <v>37</v>
      </c>
      <c r="D103" s="17">
        <f>SUM(D98:D102)</f>
        <v>5.9</v>
      </c>
      <c r="E103" s="17">
        <f t="shared" ref="E103:H103" si="17">SUM(E98:E102)</f>
        <v>39</v>
      </c>
      <c r="F103" s="17">
        <f t="shared" si="17"/>
        <v>21.1</v>
      </c>
      <c r="G103" s="17">
        <f t="shared" si="17"/>
        <v>2.2999999999999998</v>
      </c>
      <c r="H103" s="50">
        <f t="shared" si="17"/>
        <v>58</v>
      </c>
      <c r="I103" s="57"/>
      <c r="L103" s="55"/>
      <c r="M103" s="55"/>
      <c r="N103" s="55"/>
      <c r="O103" s="55"/>
    </row>
    <row r="104" spans="2:15" s="18" customFormat="1" ht="15" customHeight="1">
      <c r="B104" s="215"/>
      <c r="C104" s="52" t="s">
        <v>38</v>
      </c>
      <c r="D104" s="17">
        <f>SUM(D103,D88,D75,D70,D97,D62)</f>
        <v>58</v>
      </c>
      <c r="E104" s="17">
        <f t="shared" ref="E104:H104" si="18">SUM(E103,E88,E75,E70,E97,E62)</f>
        <v>566.30000000000007</v>
      </c>
      <c r="F104" s="17">
        <f t="shared" si="18"/>
        <v>473.09999999999997</v>
      </c>
      <c r="G104" s="17">
        <f t="shared" si="18"/>
        <v>41.900000000000006</v>
      </c>
      <c r="H104" s="50">
        <f t="shared" si="18"/>
        <v>510</v>
      </c>
      <c r="I104" s="57"/>
      <c r="L104" s="55"/>
      <c r="M104" s="55"/>
      <c r="N104" s="55"/>
      <c r="O104" s="55"/>
    </row>
    <row r="105" spans="2:15" s="18" customFormat="1" ht="15" customHeight="1">
      <c r="B105" s="215" t="s">
        <v>136</v>
      </c>
      <c r="C105" s="52" t="s">
        <v>65</v>
      </c>
      <c r="D105" s="17">
        <v>0.1</v>
      </c>
      <c r="E105" s="60">
        <v>2</v>
      </c>
      <c r="F105" s="60">
        <v>1.6</v>
      </c>
      <c r="G105" s="60"/>
      <c r="H105" s="62">
        <v>3</v>
      </c>
      <c r="I105" s="57"/>
      <c r="L105" s="55"/>
      <c r="M105" s="55"/>
      <c r="N105" s="55"/>
      <c r="O105" s="55"/>
    </row>
    <row r="106" spans="2:15" s="18" customFormat="1" ht="15" customHeight="1">
      <c r="B106" s="215"/>
      <c r="C106" s="52" t="s">
        <v>42</v>
      </c>
      <c r="D106" s="17">
        <f>SUM(D105)</f>
        <v>0.1</v>
      </c>
      <c r="E106" s="17">
        <f t="shared" ref="E106:H107" si="19">SUM(E105)</f>
        <v>2</v>
      </c>
      <c r="F106" s="17">
        <f t="shared" si="19"/>
        <v>1.6</v>
      </c>
      <c r="G106" s="17"/>
      <c r="H106" s="50">
        <f t="shared" si="19"/>
        <v>3</v>
      </c>
      <c r="I106" s="57"/>
      <c r="L106" s="55"/>
      <c r="M106" s="55"/>
      <c r="N106" s="55"/>
      <c r="O106" s="55"/>
    </row>
    <row r="107" spans="2:15" s="18" customFormat="1" ht="15" customHeight="1">
      <c r="B107" s="215"/>
      <c r="C107" s="52" t="s">
        <v>38</v>
      </c>
      <c r="D107" s="17">
        <f>SUM(D106)</f>
        <v>0.1</v>
      </c>
      <c r="E107" s="17">
        <f t="shared" si="19"/>
        <v>2</v>
      </c>
      <c r="F107" s="17">
        <f t="shared" si="19"/>
        <v>1.6</v>
      </c>
      <c r="G107" s="17"/>
      <c r="H107" s="50">
        <f t="shared" si="19"/>
        <v>3</v>
      </c>
      <c r="I107" s="57"/>
      <c r="L107" s="55"/>
      <c r="M107" s="55"/>
      <c r="N107" s="55"/>
      <c r="O107" s="55"/>
    </row>
    <row r="108" spans="2:15" s="18" customFormat="1" ht="15" customHeight="1">
      <c r="B108" s="202" t="s">
        <v>137</v>
      </c>
      <c r="C108" s="101" t="s">
        <v>59</v>
      </c>
      <c r="D108" s="60">
        <f>D23+D54</f>
        <v>0.7</v>
      </c>
      <c r="E108" s="60">
        <f>E23+E54</f>
        <v>4.3000000000000007</v>
      </c>
      <c r="F108" s="60">
        <f>F23+F54</f>
        <v>4.0999999999999996</v>
      </c>
      <c r="G108" s="60"/>
      <c r="H108" s="62">
        <f>H23+H54</f>
        <v>10</v>
      </c>
      <c r="I108" s="123"/>
      <c r="L108" s="55"/>
      <c r="M108" s="55"/>
      <c r="N108" s="55"/>
      <c r="O108" s="55"/>
    </row>
    <row r="109" spans="2:15" s="18" customFormat="1" ht="15" customHeight="1">
      <c r="B109" s="203"/>
      <c r="C109" s="52" t="s">
        <v>124</v>
      </c>
      <c r="D109" s="60">
        <f>D55</f>
        <v>0.6</v>
      </c>
      <c r="E109" s="60">
        <f t="shared" ref="E109:H109" si="20">E55</f>
        <v>1</v>
      </c>
      <c r="F109" s="60">
        <f t="shared" si="20"/>
        <v>0.8</v>
      </c>
      <c r="G109" s="60"/>
      <c r="H109" s="62">
        <f t="shared" si="20"/>
        <v>7</v>
      </c>
      <c r="I109" s="123"/>
      <c r="L109" s="55"/>
      <c r="M109" s="55"/>
      <c r="N109" s="55"/>
      <c r="O109" s="55"/>
    </row>
    <row r="110" spans="2:15" s="18" customFormat="1" ht="15" customHeight="1">
      <c r="B110" s="203"/>
      <c r="C110" s="52" t="s">
        <v>30</v>
      </c>
      <c r="D110" s="60">
        <f>SUM(D7,D24,D56)</f>
        <v>2.4000000000000004</v>
      </c>
      <c r="E110" s="60">
        <f t="shared" ref="E110:F110" si="21">SUM(E7,E24,E56)</f>
        <v>23.4</v>
      </c>
      <c r="F110" s="60">
        <f t="shared" si="21"/>
        <v>23.4</v>
      </c>
      <c r="G110" s="60"/>
      <c r="H110" s="62">
        <f>SUM(H7,H24,H56)</f>
        <v>15</v>
      </c>
      <c r="I110" s="123"/>
      <c r="L110" s="55"/>
      <c r="M110" s="55"/>
      <c r="N110" s="55"/>
      <c r="O110" s="55"/>
    </row>
    <row r="111" spans="2:15" s="18" customFormat="1" ht="15" customHeight="1">
      <c r="B111" s="203"/>
      <c r="C111" s="52" t="s">
        <v>125</v>
      </c>
      <c r="D111" s="60">
        <f>D57</f>
        <v>0.4</v>
      </c>
      <c r="E111" s="60">
        <f t="shared" ref="E111:H112" si="22">E57</f>
        <v>0.3</v>
      </c>
      <c r="F111" s="60">
        <f t="shared" si="22"/>
        <v>0.3</v>
      </c>
      <c r="G111" s="60"/>
      <c r="H111" s="62">
        <f t="shared" si="22"/>
        <v>3</v>
      </c>
      <c r="I111" s="123"/>
      <c r="L111" s="55"/>
      <c r="M111" s="55"/>
      <c r="N111" s="55"/>
      <c r="O111" s="55"/>
    </row>
    <row r="112" spans="2:15" s="18" customFormat="1" ht="15" customHeight="1">
      <c r="B112" s="203"/>
      <c r="C112" s="52" t="s">
        <v>33</v>
      </c>
      <c r="D112" s="60">
        <f>D58</f>
        <v>0.2</v>
      </c>
      <c r="E112" s="60">
        <f t="shared" si="22"/>
        <v>2.5</v>
      </c>
      <c r="F112" s="60">
        <f t="shared" si="22"/>
        <v>2</v>
      </c>
      <c r="G112" s="60"/>
      <c r="H112" s="62">
        <f t="shared" si="22"/>
        <v>5</v>
      </c>
      <c r="I112" s="123"/>
      <c r="L112" s="55"/>
      <c r="M112" s="55"/>
      <c r="N112" s="55"/>
      <c r="O112" s="55"/>
    </row>
    <row r="113" spans="2:15" s="18" customFormat="1" ht="15" customHeight="1">
      <c r="B113" s="203"/>
      <c r="C113" s="52" t="s">
        <v>53</v>
      </c>
      <c r="D113" s="60">
        <f>SUM(D25,D59)</f>
        <v>1.6</v>
      </c>
      <c r="E113" s="60">
        <f>SUM(E25,E59)</f>
        <v>14</v>
      </c>
      <c r="F113" s="60">
        <f>SUM(F25,F59)</f>
        <v>8.4</v>
      </c>
      <c r="G113" s="60"/>
      <c r="H113" s="62">
        <f>SUM(H25,H59)</f>
        <v>11</v>
      </c>
      <c r="I113" s="123"/>
      <c r="L113" s="55"/>
      <c r="M113" s="55"/>
      <c r="N113" s="55"/>
      <c r="O113" s="55"/>
    </row>
    <row r="114" spans="2:15" s="18" customFormat="1" ht="15" customHeight="1">
      <c r="B114" s="203"/>
      <c r="C114" s="52" t="s">
        <v>31</v>
      </c>
      <c r="D114" s="60">
        <f>D60</f>
        <v>0.8</v>
      </c>
      <c r="E114" s="60">
        <f t="shared" ref="E114:H114" si="23">E60</f>
        <v>2</v>
      </c>
      <c r="F114" s="60">
        <f t="shared" si="23"/>
        <v>1.3</v>
      </c>
      <c r="G114" s="60"/>
      <c r="H114" s="62">
        <f t="shared" si="23"/>
        <v>7</v>
      </c>
      <c r="I114" s="123"/>
      <c r="L114" s="55"/>
      <c r="M114" s="55"/>
      <c r="N114" s="55"/>
      <c r="O114" s="55"/>
    </row>
    <row r="115" spans="2:15" s="18" customFormat="1" ht="15" customHeight="1">
      <c r="B115" s="205"/>
      <c r="C115" s="52" t="s">
        <v>34</v>
      </c>
      <c r="D115" s="60">
        <f>SUM(D61,D26)</f>
        <v>1.1000000000000001</v>
      </c>
      <c r="E115" s="60">
        <f>SUM(E61,E26)</f>
        <v>14.5</v>
      </c>
      <c r="F115" s="60">
        <f>SUM(F61,F26)</f>
        <v>12.3</v>
      </c>
      <c r="G115" s="60"/>
      <c r="H115" s="62">
        <f>SUM(H61,H26)</f>
        <v>9</v>
      </c>
      <c r="I115" s="123"/>
      <c r="L115" s="55"/>
      <c r="M115" s="55"/>
      <c r="N115" s="55"/>
      <c r="O115" s="55"/>
    </row>
    <row r="116" spans="2:15" s="18" customFormat="1" ht="15" customHeight="1">
      <c r="B116" s="202" t="s">
        <v>138</v>
      </c>
      <c r="C116" s="101" t="s">
        <v>35</v>
      </c>
      <c r="D116" s="60">
        <f>SUM(D108:D115)</f>
        <v>7.8000000000000007</v>
      </c>
      <c r="E116" s="60">
        <f t="shared" ref="E116:H116" si="24">SUM(E108:E115)</f>
        <v>62</v>
      </c>
      <c r="F116" s="60">
        <f t="shared" si="24"/>
        <v>52.599999999999994</v>
      </c>
      <c r="G116" s="60"/>
      <c r="H116" s="62">
        <f t="shared" si="24"/>
        <v>67</v>
      </c>
      <c r="I116" s="123"/>
      <c r="L116" s="55"/>
      <c r="M116" s="55"/>
      <c r="N116" s="55"/>
      <c r="O116" s="55"/>
    </row>
    <row r="117" spans="2:15" s="18" customFormat="1" ht="15" customHeight="1">
      <c r="B117" s="203"/>
      <c r="C117" s="52" t="s">
        <v>110</v>
      </c>
      <c r="D117" s="60">
        <f>SUM(D28,D63)</f>
        <v>12.200000000000001</v>
      </c>
      <c r="E117" s="60">
        <f>SUM(E28,E63)</f>
        <v>68</v>
      </c>
      <c r="F117" s="60">
        <f>SUM(F28,F63)</f>
        <v>67.5</v>
      </c>
      <c r="G117" s="60">
        <f>SUM(G28,G63)</f>
        <v>0.2</v>
      </c>
      <c r="H117" s="62">
        <f>SUM(H28,H63)</f>
        <v>79</v>
      </c>
      <c r="I117" s="123"/>
      <c r="L117" s="55"/>
      <c r="M117" s="55"/>
      <c r="N117" s="55"/>
      <c r="O117" s="55"/>
    </row>
    <row r="118" spans="2:15" s="18" customFormat="1" ht="15" customHeight="1">
      <c r="B118" s="203"/>
      <c r="C118" s="52" t="s">
        <v>126</v>
      </c>
      <c r="D118" s="60">
        <f>D64</f>
        <v>0.7</v>
      </c>
      <c r="E118" s="60">
        <f t="shared" ref="E118:H118" si="25">E64</f>
        <v>5.2</v>
      </c>
      <c r="F118" s="60">
        <f t="shared" si="25"/>
        <v>5.2</v>
      </c>
      <c r="G118" s="60">
        <f t="shared" si="25"/>
        <v>0.1</v>
      </c>
      <c r="H118" s="62">
        <f t="shared" si="25"/>
        <v>5</v>
      </c>
      <c r="I118" s="123"/>
      <c r="L118" s="55"/>
      <c r="M118" s="55"/>
      <c r="N118" s="55"/>
      <c r="O118" s="55"/>
    </row>
    <row r="119" spans="2:15" s="18" customFormat="1" ht="15" customHeight="1">
      <c r="B119" s="203"/>
      <c r="C119" s="52" t="s">
        <v>111</v>
      </c>
      <c r="D119" s="124">
        <f>SUM(D29,D65)</f>
        <v>5.7</v>
      </c>
      <c r="E119" s="124">
        <f>SUM(E29,E65)</f>
        <v>54.6</v>
      </c>
      <c r="F119" s="124">
        <f>SUM(F29,F65)</f>
        <v>52</v>
      </c>
      <c r="G119" s="124"/>
      <c r="H119" s="125">
        <f>SUM(H29,H65)</f>
        <v>66</v>
      </c>
      <c r="I119" s="123"/>
      <c r="L119" s="55"/>
      <c r="M119" s="55"/>
      <c r="N119" s="55"/>
      <c r="O119" s="55"/>
    </row>
    <row r="120" spans="2:15" s="18" customFormat="1" ht="15" customHeight="1">
      <c r="B120" s="203"/>
      <c r="C120" s="52" t="s">
        <v>64</v>
      </c>
      <c r="D120" s="60">
        <f>D66</f>
        <v>9.5</v>
      </c>
      <c r="E120" s="60">
        <f t="shared" ref="E120:H120" si="26">E66</f>
        <v>100.1</v>
      </c>
      <c r="F120" s="60">
        <f t="shared" si="26"/>
        <v>82.9</v>
      </c>
      <c r="G120" s="60">
        <f t="shared" si="26"/>
        <v>17.2</v>
      </c>
      <c r="H120" s="62">
        <f t="shared" si="26"/>
        <v>74</v>
      </c>
      <c r="I120" s="123"/>
      <c r="L120" s="55"/>
      <c r="M120" s="55"/>
      <c r="N120" s="55"/>
      <c r="O120" s="55"/>
    </row>
    <row r="121" spans="2:15" s="18" customFormat="1" ht="15" customHeight="1">
      <c r="B121" s="203"/>
      <c r="C121" s="52" t="s">
        <v>48</v>
      </c>
      <c r="D121" s="60">
        <f>SUM(D67)</f>
        <v>2.2000000000000002</v>
      </c>
      <c r="E121" s="60">
        <f t="shared" ref="E121:H123" si="27">SUM(E67)</f>
        <v>20</v>
      </c>
      <c r="F121" s="60">
        <f t="shared" si="27"/>
        <v>20</v>
      </c>
      <c r="G121" s="60">
        <f t="shared" si="27"/>
        <v>1.6</v>
      </c>
      <c r="H121" s="62">
        <f t="shared" si="27"/>
        <v>18</v>
      </c>
      <c r="I121" s="123"/>
      <c r="L121" s="55"/>
      <c r="M121" s="55"/>
      <c r="N121" s="55"/>
      <c r="O121" s="55"/>
    </row>
    <row r="122" spans="2:15" s="18" customFormat="1" ht="15" customHeight="1">
      <c r="B122" s="203"/>
      <c r="C122" s="52" t="s">
        <v>127</v>
      </c>
      <c r="D122" s="60">
        <f>SUM(D68)</f>
        <v>0.4</v>
      </c>
      <c r="E122" s="60">
        <f t="shared" si="27"/>
        <v>5.9</v>
      </c>
      <c r="F122" s="60">
        <f t="shared" si="27"/>
        <v>5.9</v>
      </c>
      <c r="G122" s="60">
        <f t="shared" si="27"/>
        <v>0.1</v>
      </c>
      <c r="H122" s="62">
        <f t="shared" si="27"/>
        <v>3</v>
      </c>
      <c r="I122" s="123"/>
    </row>
    <row r="123" spans="2:15" s="18" customFormat="1" ht="15" customHeight="1">
      <c r="B123" s="203"/>
      <c r="C123" s="52" t="s">
        <v>44</v>
      </c>
      <c r="D123" s="60">
        <f>SUM(D69)</f>
        <v>0.3</v>
      </c>
      <c r="E123" s="60">
        <f t="shared" si="27"/>
        <v>0.5</v>
      </c>
      <c r="F123" s="60">
        <f t="shared" si="27"/>
        <v>0.3</v>
      </c>
      <c r="G123" s="60">
        <f t="shared" si="27"/>
        <v>0.1</v>
      </c>
      <c r="H123" s="62">
        <f t="shared" si="27"/>
        <v>4</v>
      </c>
      <c r="I123" s="123"/>
    </row>
    <row r="124" spans="2:15" s="18" customFormat="1" ht="15" customHeight="1">
      <c r="B124" s="203"/>
      <c r="C124" s="52" t="s">
        <v>45</v>
      </c>
      <c r="D124" s="17">
        <f>SUM(D117:D123)</f>
        <v>31</v>
      </c>
      <c r="E124" s="17">
        <f t="shared" ref="E124:H124" si="28">SUM(E117:E123)</f>
        <v>254.3</v>
      </c>
      <c r="F124" s="17">
        <f t="shared" si="28"/>
        <v>233.80000000000004</v>
      </c>
      <c r="G124" s="17">
        <f t="shared" si="28"/>
        <v>19.300000000000004</v>
      </c>
      <c r="H124" s="50">
        <f t="shared" si="28"/>
        <v>249</v>
      </c>
      <c r="I124" s="57"/>
    </row>
    <row r="125" spans="2:15" s="18" customFormat="1" ht="15" customHeight="1">
      <c r="B125" s="203"/>
      <c r="C125" s="52" t="s">
        <v>65</v>
      </c>
      <c r="D125" s="17">
        <f>SUM(D31,D71,D105)</f>
        <v>2.4000000000000004</v>
      </c>
      <c r="E125" s="17">
        <f>SUM(E31,E71,E105)</f>
        <v>22.299999999999997</v>
      </c>
      <c r="F125" s="17">
        <f>SUM(F31,F71,F105)</f>
        <v>18.3</v>
      </c>
      <c r="G125" s="17"/>
      <c r="H125" s="50">
        <f>SUM(H31,H71,H105)</f>
        <v>28</v>
      </c>
      <c r="I125" s="57"/>
    </row>
    <row r="126" spans="2:15" s="18" customFormat="1" ht="15" customHeight="1">
      <c r="B126" s="203"/>
      <c r="C126" s="52" t="s">
        <v>105</v>
      </c>
      <c r="D126" s="17">
        <f t="shared" ref="D126:H128" si="29">SUM(D9,D32,D72)</f>
        <v>0.7</v>
      </c>
      <c r="E126" s="17">
        <f t="shared" si="29"/>
        <v>4</v>
      </c>
      <c r="F126" s="17">
        <f t="shared" si="29"/>
        <v>2.9</v>
      </c>
      <c r="G126" s="17">
        <f t="shared" si="29"/>
        <v>0.7</v>
      </c>
      <c r="H126" s="50">
        <f t="shared" si="29"/>
        <v>7</v>
      </c>
      <c r="I126" s="57"/>
    </row>
    <row r="127" spans="2:15" s="18" customFormat="1" ht="15" customHeight="1">
      <c r="B127" s="203"/>
      <c r="C127" s="52" t="s">
        <v>41</v>
      </c>
      <c r="D127" s="17">
        <f t="shared" si="29"/>
        <v>3.3</v>
      </c>
      <c r="E127" s="17">
        <f t="shared" si="29"/>
        <v>26.7</v>
      </c>
      <c r="F127" s="17">
        <f t="shared" si="29"/>
        <v>22.200000000000003</v>
      </c>
      <c r="G127" s="17">
        <f t="shared" si="29"/>
        <v>4.0999999999999996</v>
      </c>
      <c r="H127" s="50">
        <f t="shared" si="29"/>
        <v>27</v>
      </c>
      <c r="I127" s="57"/>
    </row>
    <row r="128" spans="2:15" s="18" customFormat="1" ht="15" customHeight="1">
      <c r="B128" s="203"/>
      <c r="C128" s="52" t="s">
        <v>106</v>
      </c>
      <c r="D128" s="17">
        <f t="shared" si="29"/>
        <v>2.2000000000000002</v>
      </c>
      <c r="E128" s="17">
        <f t="shared" si="29"/>
        <v>9.9</v>
      </c>
      <c r="F128" s="17">
        <f t="shared" si="29"/>
        <v>8.1</v>
      </c>
      <c r="G128" s="17">
        <f t="shared" si="29"/>
        <v>1.8</v>
      </c>
      <c r="H128" s="50">
        <f t="shared" si="29"/>
        <v>7</v>
      </c>
      <c r="I128" s="57"/>
    </row>
    <row r="129" spans="2:9" s="18" customFormat="1" ht="15" customHeight="1">
      <c r="B129" s="203"/>
      <c r="C129" s="52" t="s">
        <v>42</v>
      </c>
      <c r="D129" s="17">
        <f>SUM(D125:D128)</f>
        <v>8.6000000000000014</v>
      </c>
      <c r="E129" s="17">
        <f t="shared" ref="E129:G129" si="30">SUM(E125:E128)</f>
        <v>62.9</v>
      </c>
      <c r="F129" s="17">
        <f t="shared" si="30"/>
        <v>51.500000000000007</v>
      </c>
      <c r="G129" s="17">
        <f t="shared" si="30"/>
        <v>6.6</v>
      </c>
      <c r="H129" s="50">
        <f>SUM(H125:H128)</f>
        <v>69</v>
      </c>
      <c r="I129" s="57"/>
    </row>
    <row r="130" spans="2:9" s="18" customFormat="1" ht="15" customHeight="1">
      <c r="B130" s="203"/>
      <c r="C130" s="52" t="s">
        <v>128</v>
      </c>
      <c r="D130" s="17">
        <f>D76</f>
        <v>0.5</v>
      </c>
      <c r="E130" s="17">
        <f t="shared" ref="E130:H132" si="31">E76</f>
        <v>8.5</v>
      </c>
      <c r="F130" s="17">
        <f t="shared" si="31"/>
        <v>5.5</v>
      </c>
      <c r="G130" s="17"/>
      <c r="H130" s="50">
        <f t="shared" si="31"/>
        <v>5</v>
      </c>
      <c r="I130" s="57"/>
    </row>
    <row r="131" spans="2:9" s="18" customFormat="1" ht="15" customHeight="1">
      <c r="B131" s="203"/>
      <c r="C131" s="52" t="s">
        <v>129</v>
      </c>
      <c r="D131" s="17">
        <f>D77</f>
        <v>3.7</v>
      </c>
      <c r="E131" s="17">
        <f t="shared" si="31"/>
        <v>47.2</v>
      </c>
      <c r="F131" s="17">
        <f t="shared" si="31"/>
        <v>47.2</v>
      </c>
      <c r="G131" s="17"/>
      <c r="H131" s="50">
        <f t="shared" si="31"/>
        <v>28</v>
      </c>
      <c r="I131" s="57"/>
    </row>
    <row r="132" spans="2:9" s="18" customFormat="1" ht="15" customHeight="1">
      <c r="B132" s="203"/>
      <c r="C132" s="52" t="s">
        <v>130</v>
      </c>
      <c r="D132" s="17">
        <f>D78</f>
        <v>1.6</v>
      </c>
      <c r="E132" s="17">
        <f t="shared" si="31"/>
        <v>20</v>
      </c>
      <c r="F132" s="17">
        <f t="shared" si="31"/>
        <v>18</v>
      </c>
      <c r="G132" s="17">
        <f t="shared" si="31"/>
        <v>1</v>
      </c>
      <c r="H132" s="50">
        <f t="shared" si="31"/>
        <v>10</v>
      </c>
      <c r="I132" s="57"/>
    </row>
    <row r="133" spans="2:9" s="18" customFormat="1" ht="15" customHeight="1">
      <c r="B133" s="203"/>
      <c r="C133" s="52" t="s">
        <v>107</v>
      </c>
      <c r="D133" s="17">
        <f>SUM(D13,D36,D79)</f>
        <v>0.8</v>
      </c>
      <c r="E133" s="17">
        <f>SUM(E13,E36,E79)</f>
        <v>4.3</v>
      </c>
      <c r="F133" s="17">
        <f>SUM(F13,F36,F79)</f>
        <v>2.2999999999999998</v>
      </c>
      <c r="G133" s="17"/>
      <c r="H133" s="50">
        <f>SUM(H13,H36,H79)</f>
        <v>5</v>
      </c>
      <c r="I133" s="57"/>
    </row>
    <row r="134" spans="2:9" s="18" customFormat="1" ht="15" customHeight="1">
      <c r="B134" s="203"/>
      <c r="C134" s="52" t="s">
        <v>131</v>
      </c>
      <c r="D134" s="17">
        <f>SUM(D80)</f>
        <v>1.2</v>
      </c>
      <c r="E134" s="17">
        <f t="shared" ref="E134:H136" si="32">SUM(E80)</f>
        <v>9.5</v>
      </c>
      <c r="F134" s="17">
        <f t="shared" si="32"/>
        <v>9.5</v>
      </c>
      <c r="G134" s="17"/>
      <c r="H134" s="50">
        <f t="shared" si="32"/>
        <v>9</v>
      </c>
      <c r="I134" s="57"/>
    </row>
    <row r="135" spans="2:9" s="18" customFormat="1" ht="15" customHeight="1">
      <c r="B135" s="203"/>
      <c r="C135" s="52" t="s">
        <v>132</v>
      </c>
      <c r="D135" s="17">
        <f>SUM(D81)</f>
        <v>0.1</v>
      </c>
      <c r="E135" s="17">
        <f t="shared" si="32"/>
        <v>0.8</v>
      </c>
      <c r="F135" s="17">
        <f t="shared" si="32"/>
        <v>0.7</v>
      </c>
      <c r="G135" s="17"/>
      <c r="H135" s="50">
        <f t="shared" si="32"/>
        <v>1</v>
      </c>
      <c r="I135" s="57"/>
    </row>
    <row r="136" spans="2:9" s="18" customFormat="1" ht="15" customHeight="1">
      <c r="B136" s="203"/>
      <c r="C136" s="52" t="s">
        <v>133</v>
      </c>
      <c r="D136" s="17">
        <f>SUM(D82)</f>
        <v>0.7</v>
      </c>
      <c r="E136" s="17">
        <f t="shared" si="32"/>
        <v>13.3</v>
      </c>
      <c r="F136" s="17">
        <f t="shared" si="32"/>
        <v>2.9</v>
      </c>
      <c r="G136" s="17"/>
      <c r="H136" s="50">
        <f t="shared" si="32"/>
        <v>5</v>
      </c>
      <c r="I136" s="57"/>
    </row>
    <row r="137" spans="2:9" s="18" customFormat="1" ht="15" customHeight="1">
      <c r="B137" s="203"/>
      <c r="C137" s="52" t="s">
        <v>112</v>
      </c>
      <c r="D137" s="17">
        <f>SUM(D37,D83)</f>
        <v>0.4</v>
      </c>
      <c r="E137" s="17">
        <f>SUM(E37,E83)</f>
        <v>0.5</v>
      </c>
      <c r="F137" s="17">
        <f>SUM(F37,F83)</f>
        <v>0.5</v>
      </c>
      <c r="G137" s="17"/>
      <c r="H137" s="50">
        <f>SUM(H37,H83)</f>
        <v>2</v>
      </c>
      <c r="I137" s="57"/>
    </row>
    <row r="138" spans="2:9" s="18" customFormat="1" ht="15" customHeight="1">
      <c r="B138" s="203"/>
      <c r="C138" s="52" t="s">
        <v>66</v>
      </c>
      <c r="D138" s="17">
        <f>SUM(D84)</f>
        <v>0.4</v>
      </c>
      <c r="E138" s="17">
        <f t="shared" ref="E138:H138" si="33">SUM(E84)</f>
        <v>8</v>
      </c>
      <c r="F138" s="17">
        <f t="shared" si="33"/>
        <v>8</v>
      </c>
      <c r="G138" s="17"/>
      <c r="H138" s="50">
        <f t="shared" si="33"/>
        <v>5</v>
      </c>
      <c r="I138" s="57"/>
    </row>
    <row r="139" spans="2:9" s="18" customFormat="1" ht="15" customHeight="1">
      <c r="B139" s="203"/>
      <c r="C139" s="52" t="s">
        <v>46</v>
      </c>
      <c r="D139" s="17">
        <f>SUM(D38,D85)</f>
        <v>1</v>
      </c>
      <c r="E139" s="17">
        <f>SUM(E38,E85)</f>
        <v>6</v>
      </c>
      <c r="F139" s="17">
        <f>SUM(F38,F85)</f>
        <v>5.8</v>
      </c>
      <c r="G139" s="17"/>
      <c r="H139" s="50">
        <f>SUM(H38,H85)</f>
        <v>4</v>
      </c>
      <c r="I139" s="57"/>
    </row>
    <row r="140" spans="2:9" s="18" customFormat="1" ht="15" customHeight="1">
      <c r="B140" s="203"/>
      <c r="C140" s="52" t="s">
        <v>134</v>
      </c>
      <c r="D140" s="17">
        <f>SUM(D86)</f>
        <v>0.1</v>
      </c>
      <c r="E140" s="17">
        <f t="shared" ref="E140:H140" si="34">SUM(E86)</f>
        <v>0.1</v>
      </c>
      <c r="F140" s="17">
        <f t="shared" si="34"/>
        <v>0.1</v>
      </c>
      <c r="G140" s="17"/>
      <c r="H140" s="50">
        <f t="shared" si="34"/>
        <v>1</v>
      </c>
      <c r="I140" s="57"/>
    </row>
    <row r="141" spans="2:9" s="18" customFormat="1" ht="15" customHeight="1">
      <c r="B141" s="203"/>
      <c r="C141" s="52" t="s">
        <v>49</v>
      </c>
      <c r="D141" s="17">
        <f>SUM(D39)</f>
        <v>0.1</v>
      </c>
      <c r="E141" s="17">
        <f t="shared" ref="E141:H142" si="35">SUM(E39)</f>
        <v>3</v>
      </c>
      <c r="F141" s="17">
        <f t="shared" si="35"/>
        <v>2.5</v>
      </c>
      <c r="G141" s="17"/>
      <c r="H141" s="50">
        <f t="shared" si="35"/>
        <v>1</v>
      </c>
      <c r="I141" s="57"/>
    </row>
    <row r="142" spans="2:9" s="18" customFormat="1" ht="15" customHeight="1">
      <c r="B142" s="203"/>
      <c r="C142" s="52" t="s">
        <v>114</v>
      </c>
      <c r="D142" s="17">
        <f>SUM(D40)</f>
        <v>0.1</v>
      </c>
      <c r="E142" s="17">
        <f t="shared" si="35"/>
        <v>1.2</v>
      </c>
      <c r="F142" s="17">
        <f t="shared" si="35"/>
        <v>1.2</v>
      </c>
      <c r="G142" s="17"/>
      <c r="H142" s="50">
        <f t="shared" si="35"/>
        <v>1</v>
      </c>
      <c r="I142" s="57"/>
    </row>
    <row r="143" spans="2:9" s="18" customFormat="1" ht="15" customHeight="1">
      <c r="B143" s="203"/>
      <c r="C143" s="52" t="s">
        <v>115</v>
      </c>
      <c r="D143" s="17">
        <f>SUM(D41,D87)</f>
        <v>3.9</v>
      </c>
      <c r="E143" s="17">
        <f>SUM(E41,E87)</f>
        <v>27</v>
      </c>
      <c r="F143" s="17">
        <f>SUM(F41,F87)</f>
        <v>25.6</v>
      </c>
      <c r="G143" s="17"/>
      <c r="H143" s="50">
        <f>SUM(H41,H87)</f>
        <v>6</v>
      </c>
      <c r="I143" s="57"/>
    </row>
    <row r="144" spans="2:9" s="18" customFormat="1" ht="15" customHeight="1">
      <c r="B144" s="203"/>
      <c r="C144" s="52" t="s">
        <v>47</v>
      </c>
      <c r="D144" s="17">
        <f>SUM(D130:D143)</f>
        <v>14.6</v>
      </c>
      <c r="E144" s="17">
        <f>SUM(E130:E143)</f>
        <v>149.39999999999998</v>
      </c>
      <c r="F144" s="17">
        <f t="shared" ref="F144:H144" si="36">SUM(F130:F143)</f>
        <v>129.80000000000001</v>
      </c>
      <c r="G144" s="17">
        <f t="shared" si="36"/>
        <v>1</v>
      </c>
      <c r="H144" s="50">
        <f t="shared" si="36"/>
        <v>83</v>
      </c>
      <c r="I144" s="57"/>
    </row>
    <row r="145" spans="2:9" s="18" customFormat="1" ht="15" customHeight="1">
      <c r="B145" s="203"/>
      <c r="C145" s="107" t="s">
        <v>116</v>
      </c>
      <c r="D145" s="17">
        <f>D43+D89</f>
        <v>0.8</v>
      </c>
      <c r="E145" s="17">
        <f t="shared" ref="E145:H147" si="37">E43+E89</f>
        <v>11.9</v>
      </c>
      <c r="F145" s="17">
        <f t="shared" si="37"/>
        <v>11.4</v>
      </c>
      <c r="G145" s="17">
        <f t="shared" si="37"/>
        <v>0.5</v>
      </c>
      <c r="H145" s="50">
        <f t="shared" si="37"/>
        <v>9</v>
      </c>
      <c r="I145" s="57"/>
    </row>
    <row r="146" spans="2:9" s="18" customFormat="1" ht="15" customHeight="1">
      <c r="B146" s="203"/>
      <c r="C146" s="107" t="s">
        <v>117</v>
      </c>
      <c r="D146" s="17">
        <f>D44+D90</f>
        <v>5.3</v>
      </c>
      <c r="E146" s="17">
        <f t="shared" si="37"/>
        <v>105</v>
      </c>
      <c r="F146" s="17">
        <f t="shared" si="37"/>
        <v>93.7</v>
      </c>
      <c r="G146" s="17">
        <f t="shared" si="37"/>
        <v>3</v>
      </c>
      <c r="H146" s="50">
        <f t="shared" si="37"/>
        <v>44</v>
      </c>
      <c r="I146" s="57"/>
    </row>
    <row r="147" spans="2:9" s="18" customFormat="1" ht="15" customHeight="1">
      <c r="B147" s="203"/>
      <c r="C147" s="107" t="s">
        <v>118</v>
      </c>
      <c r="D147" s="17">
        <f>D45+D91</f>
        <v>6.6000000000000005</v>
      </c>
      <c r="E147" s="17">
        <f t="shared" si="37"/>
        <v>76.8</v>
      </c>
      <c r="F147" s="17">
        <f t="shared" si="37"/>
        <v>52.400000000000006</v>
      </c>
      <c r="G147" s="17">
        <f t="shared" si="37"/>
        <v>19.2</v>
      </c>
      <c r="H147" s="50">
        <f t="shared" si="37"/>
        <v>60</v>
      </c>
      <c r="I147" s="57"/>
    </row>
    <row r="148" spans="2:9" s="18" customFormat="1" ht="15" customHeight="1">
      <c r="B148" s="203"/>
      <c r="C148" s="107" t="s">
        <v>135</v>
      </c>
      <c r="D148" s="17">
        <f>D92</f>
        <v>0.4</v>
      </c>
      <c r="E148" s="17">
        <f t="shared" ref="E148:H148" si="38">E92</f>
        <v>5.8</v>
      </c>
      <c r="F148" s="17">
        <f t="shared" si="38"/>
        <v>4.3</v>
      </c>
      <c r="G148" s="17">
        <f t="shared" si="38"/>
        <v>1</v>
      </c>
      <c r="H148" s="50">
        <f t="shared" si="38"/>
        <v>2</v>
      </c>
      <c r="I148" s="57"/>
    </row>
    <row r="149" spans="2:9" s="18" customFormat="1" ht="15" customHeight="1">
      <c r="B149" s="203"/>
      <c r="C149" s="107" t="s">
        <v>119</v>
      </c>
      <c r="D149" s="17">
        <f>D46+D93</f>
        <v>1.4</v>
      </c>
      <c r="E149" s="17">
        <f t="shared" ref="E149:H152" si="39">E46+E93</f>
        <v>29</v>
      </c>
      <c r="F149" s="17">
        <f t="shared" si="39"/>
        <v>29</v>
      </c>
      <c r="G149" s="17">
        <f t="shared" si="39"/>
        <v>0</v>
      </c>
      <c r="H149" s="50">
        <f t="shared" si="39"/>
        <v>22</v>
      </c>
      <c r="I149" s="57"/>
    </row>
    <row r="150" spans="2:9" s="18" customFormat="1" ht="15" customHeight="1">
      <c r="B150" s="203"/>
      <c r="C150" s="52" t="s">
        <v>120</v>
      </c>
      <c r="D150" s="17">
        <f>D47+D94</f>
        <v>0.8</v>
      </c>
      <c r="E150" s="17">
        <f t="shared" si="39"/>
        <v>7.3999999999999995</v>
      </c>
      <c r="F150" s="17">
        <f t="shared" si="39"/>
        <v>6.4</v>
      </c>
      <c r="G150" s="17">
        <f t="shared" si="39"/>
        <v>1</v>
      </c>
      <c r="H150" s="50">
        <f t="shared" si="39"/>
        <v>13</v>
      </c>
      <c r="I150" s="57"/>
    </row>
    <row r="151" spans="2:9" s="18" customFormat="1" ht="15" customHeight="1">
      <c r="B151" s="203"/>
      <c r="C151" s="52" t="s">
        <v>121</v>
      </c>
      <c r="D151" s="17">
        <f>D48+D95</f>
        <v>1.4</v>
      </c>
      <c r="E151" s="17">
        <f t="shared" si="39"/>
        <v>15.7</v>
      </c>
      <c r="F151" s="17">
        <f t="shared" si="39"/>
        <v>15.7</v>
      </c>
      <c r="G151" s="17">
        <f t="shared" si="39"/>
        <v>0</v>
      </c>
      <c r="H151" s="50">
        <f t="shared" si="39"/>
        <v>15</v>
      </c>
      <c r="I151" s="57"/>
    </row>
    <row r="152" spans="2:9" s="18" customFormat="1" ht="15" customHeight="1">
      <c r="B152" s="203"/>
      <c r="C152" s="115" t="s">
        <v>122</v>
      </c>
      <c r="D152" s="17">
        <f>D49+D96</f>
        <v>1.1000000000000001</v>
      </c>
      <c r="E152" s="17">
        <f t="shared" si="39"/>
        <v>13.2</v>
      </c>
      <c r="F152" s="17">
        <f t="shared" si="39"/>
        <v>10.4</v>
      </c>
      <c r="G152" s="17">
        <f t="shared" si="39"/>
        <v>3</v>
      </c>
      <c r="H152" s="50">
        <f t="shared" si="39"/>
        <v>11</v>
      </c>
      <c r="I152" s="57"/>
    </row>
    <row r="153" spans="2:9" s="18" customFormat="1" ht="15" customHeight="1">
      <c r="B153" s="203"/>
      <c r="C153" s="52" t="s">
        <v>78</v>
      </c>
      <c r="D153" s="17">
        <f>SUM(D145:D152)</f>
        <v>17.8</v>
      </c>
      <c r="E153" s="17">
        <f t="shared" ref="E153:H153" si="40">SUM(E145:E152)</f>
        <v>264.8</v>
      </c>
      <c r="F153" s="17">
        <f t="shared" si="40"/>
        <v>223.3</v>
      </c>
      <c r="G153" s="17">
        <f t="shared" si="40"/>
        <v>27.7</v>
      </c>
      <c r="H153" s="50">
        <f t="shared" si="40"/>
        <v>176</v>
      </c>
      <c r="I153" s="57"/>
    </row>
    <row r="154" spans="2:9" s="18" customFormat="1" ht="15" customHeight="1">
      <c r="B154" s="203"/>
      <c r="C154" s="52" t="s">
        <v>51</v>
      </c>
      <c r="D154" s="17">
        <f>SUM(D15,D98)</f>
        <v>36.299999999999997</v>
      </c>
      <c r="E154" s="17">
        <f>SUM(E15,E98)</f>
        <v>427.5</v>
      </c>
      <c r="F154" s="17">
        <f>SUM(F15,F98)</f>
        <v>256.5</v>
      </c>
      <c r="G154" s="17"/>
      <c r="H154" s="50">
        <v>162</v>
      </c>
      <c r="I154" s="57"/>
    </row>
    <row r="155" spans="2:9" s="18" customFormat="1" ht="15" customHeight="1">
      <c r="B155" s="203"/>
      <c r="C155" s="52" t="s">
        <v>36</v>
      </c>
      <c r="D155" s="17">
        <f>SUM(D16,D51,D99)</f>
        <v>4.4000000000000004</v>
      </c>
      <c r="E155" s="17">
        <f>SUM(E16,E51,E99)</f>
        <v>44.3</v>
      </c>
      <c r="F155" s="17">
        <f>SUM(F16,F51,F99)</f>
        <v>31.7</v>
      </c>
      <c r="G155" s="17">
        <f>SUM(G16,G51,G99)</f>
        <v>3</v>
      </c>
      <c r="H155" s="50">
        <v>26</v>
      </c>
      <c r="I155" s="57"/>
    </row>
    <row r="156" spans="2:9" s="18" customFormat="1" ht="15" customHeight="1">
      <c r="B156" s="203"/>
      <c r="C156" s="52" t="s">
        <v>58</v>
      </c>
      <c r="D156" s="17">
        <f>SUM(D17)</f>
        <v>0.5</v>
      </c>
      <c r="E156" s="17">
        <f t="shared" ref="E156:F156" si="41">SUM(E17)</f>
        <v>10</v>
      </c>
      <c r="F156" s="17">
        <f t="shared" si="41"/>
        <v>9</v>
      </c>
      <c r="G156" s="17"/>
      <c r="H156" s="50"/>
      <c r="I156" s="57"/>
    </row>
    <row r="157" spans="2:9" s="18" customFormat="1" ht="15" customHeight="1">
      <c r="B157" s="203"/>
      <c r="C157" s="52" t="s">
        <v>68</v>
      </c>
      <c r="D157" s="17">
        <f t="shared" ref="D157:F159" si="42">SUM(D18,D100)</f>
        <v>5.7</v>
      </c>
      <c r="E157" s="17">
        <f t="shared" si="42"/>
        <v>68</v>
      </c>
      <c r="F157" s="17">
        <f t="shared" si="42"/>
        <v>53</v>
      </c>
      <c r="G157" s="17"/>
      <c r="H157" s="50">
        <v>35</v>
      </c>
      <c r="I157" s="57"/>
    </row>
    <row r="158" spans="2:9" s="18" customFormat="1" ht="15" customHeight="1">
      <c r="B158" s="203"/>
      <c r="C158" s="52" t="s">
        <v>61</v>
      </c>
      <c r="D158" s="17">
        <f t="shared" si="42"/>
        <v>1.1000000000000001</v>
      </c>
      <c r="E158" s="17">
        <f t="shared" si="42"/>
        <v>10.5</v>
      </c>
      <c r="F158" s="17">
        <f t="shared" si="42"/>
        <v>5.6</v>
      </c>
      <c r="G158" s="17">
        <f>SUM(G19,G101)</f>
        <v>0.2</v>
      </c>
      <c r="H158" s="50">
        <v>11</v>
      </c>
      <c r="I158" s="57"/>
    </row>
    <row r="159" spans="2:9" s="18" customFormat="1" ht="15" customHeight="1">
      <c r="B159" s="203"/>
      <c r="C159" s="52" t="s">
        <v>70</v>
      </c>
      <c r="D159" s="17">
        <f t="shared" si="42"/>
        <v>4.7</v>
      </c>
      <c r="E159" s="17">
        <f t="shared" si="42"/>
        <v>27.8</v>
      </c>
      <c r="F159" s="17">
        <f t="shared" si="42"/>
        <v>16.5</v>
      </c>
      <c r="G159" s="17">
        <f>SUM(G20,G102)</f>
        <v>1.3</v>
      </c>
      <c r="H159" s="50">
        <v>39</v>
      </c>
      <c r="I159" s="57"/>
    </row>
    <row r="160" spans="2:9" s="18" customFormat="1" ht="15" customHeight="1">
      <c r="B160" s="203"/>
      <c r="C160" s="101" t="s">
        <v>37</v>
      </c>
      <c r="D160" s="17">
        <f>SUBTOTAL(9,D154:D159)</f>
        <v>52.7</v>
      </c>
      <c r="E160" s="17">
        <f t="shared" ref="E160:G160" si="43">SUBTOTAL(9,E154:E159)</f>
        <v>588.09999999999991</v>
      </c>
      <c r="F160" s="17">
        <f t="shared" si="43"/>
        <v>372.3</v>
      </c>
      <c r="G160" s="17">
        <f t="shared" si="43"/>
        <v>4.5</v>
      </c>
      <c r="H160" s="50">
        <f>SUBTOTAL(9,H154:H159)</f>
        <v>273</v>
      </c>
      <c r="I160" s="57"/>
    </row>
    <row r="161" spans="2:9" s="18" customFormat="1" ht="15" customHeight="1">
      <c r="B161" s="205"/>
      <c r="C161" s="52" t="s">
        <v>38</v>
      </c>
      <c r="D161" s="126">
        <f>SUM(D116,D124,D129,D144,D153,D160)</f>
        <v>132.5</v>
      </c>
      <c r="E161" s="126">
        <f>SUM(E116,E124,E129,E144,E153,E160)</f>
        <v>1381.4999999999998</v>
      </c>
      <c r="F161" s="126">
        <f t="shared" ref="F161:H161" si="44">SUM(F116,F124,F129,F144,F153,F160)</f>
        <v>1063.3</v>
      </c>
      <c r="G161" s="126">
        <f t="shared" si="44"/>
        <v>59.100000000000009</v>
      </c>
      <c r="H161" s="127">
        <f t="shared" si="44"/>
        <v>917</v>
      </c>
      <c r="I161" s="57"/>
    </row>
    <row r="162" spans="2:9" s="18" customFormat="1" ht="15" customHeight="1">
      <c r="B162" s="217" t="s">
        <v>139</v>
      </c>
      <c r="C162" s="52" t="s">
        <v>43</v>
      </c>
      <c r="D162" s="17">
        <v>0.8</v>
      </c>
      <c r="E162" s="60">
        <v>3</v>
      </c>
      <c r="F162" s="60">
        <v>3</v>
      </c>
      <c r="G162" s="17">
        <v>1.5</v>
      </c>
      <c r="H162" s="50">
        <v>20</v>
      </c>
      <c r="I162" s="57"/>
    </row>
    <row r="163" spans="2:9" s="18" customFormat="1" ht="15" customHeight="1">
      <c r="B163" s="218"/>
      <c r="C163" s="52" t="s">
        <v>45</v>
      </c>
      <c r="D163" s="17">
        <f>SUM(D162)</f>
        <v>0.8</v>
      </c>
      <c r="E163" s="17">
        <f t="shared" ref="E163:H164" si="45">SUM(E162)</f>
        <v>3</v>
      </c>
      <c r="F163" s="17">
        <f t="shared" si="45"/>
        <v>3</v>
      </c>
      <c r="G163" s="17">
        <f t="shared" si="45"/>
        <v>1.5</v>
      </c>
      <c r="H163" s="50">
        <f t="shared" si="45"/>
        <v>20</v>
      </c>
      <c r="I163" s="57"/>
    </row>
    <row r="164" spans="2:9" s="18" customFormat="1" ht="15" customHeight="1">
      <c r="B164" s="219"/>
      <c r="C164" s="52" t="s">
        <v>38</v>
      </c>
      <c r="D164" s="17">
        <f>SUM(D163)</f>
        <v>0.8</v>
      </c>
      <c r="E164" s="17">
        <f t="shared" si="45"/>
        <v>3</v>
      </c>
      <c r="F164" s="17">
        <f t="shared" si="45"/>
        <v>3</v>
      </c>
      <c r="G164" s="17">
        <f t="shared" si="45"/>
        <v>1.5</v>
      </c>
      <c r="H164" s="50">
        <f t="shared" si="45"/>
        <v>20</v>
      </c>
      <c r="I164" s="57"/>
    </row>
    <row r="165" spans="2:9" s="18" customFormat="1" ht="15" customHeight="1">
      <c r="B165" s="215" t="s">
        <v>147</v>
      </c>
      <c r="C165" s="52" t="s">
        <v>43</v>
      </c>
      <c r="D165" s="17">
        <v>2.4</v>
      </c>
      <c r="E165" s="60">
        <v>10.5</v>
      </c>
      <c r="F165" s="60">
        <v>5.5</v>
      </c>
      <c r="G165" s="17"/>
      <c r="H165" s="50">
        <v>33</v>
      </c>
      <c r="I165" s="57"/>
    </row>
    <row r="166" spans="2:9" s="18" customFormat="1" ht="15" customHeight="1">
      <c r="B166" s="215"/>
      <c r="C166" s="52" t="s">
        <v>64</v>
      </c>
      <c r="D166" s="17">
        <v>14.3</v>
      </c>
      <c r="E166" s="60">
        <v>23.8</v>
      </c>
      <c r="F166" s="60">
        <v>23.8</v>
      </c>
      <c r="G166" s="17"/>
      <c r="H166" s="50">
        <v>219</v>
      </c>
      <c r="I166" s="57"/>
    </row>
    <row r="167" spans="2:9" s="18" customFormat="1" ht="15" customHeight="1">
      <c r="B167" s="215"/>
      <c r="C167" s="52" t="s">
        <v>44</v>
      </c>
      <c r="D167" s="17">
        <v>5</v>
      </c>
      <c r="E167" s="60">
        <v>1</v>
      </c>
      <c r="F167" s="60">
        <v>0.6</v>
      </c>
      <c r="G167" s="17">
        <v>0.4</v>
      </c>
      <c r="H167" s="50">
        <v>25</v>
      </c>
      <c r="I167" s="57" t="s">
        <v>140</v>
      </c>
    </row>
    <row r="168" spans="2:9" s="18" customFormat="1" ht="15" customHeight="1">
      <c r="B168" s="215"/>
      <c r="C168" s="52" t="s">
        <v>45</v>
      </c>
      <c r="D168" s="17">
        <f>SUM(D165:D167)</f>
        <v>21.7</v>
      </c>
      <c r="E168" s="17">
        <f t="shared" ref="E168:H168" si="46">SUM(E165:E167)</f>
        <v>35.299999999999997</v>
      </c>
      <c r="F168" s="17">
        <f t="shared" si="46"/>
        <v>29.900000000000002</v>
      </c>
      <c r="G168" s="17">
        <f t="shared" si="46"/>
        <v>0.4</v>
      </c>
      <c r="H168" s="50">
        <f t="shared" si="46"/>
        <v>277</v>
      </c>
      <c r="I168" s="57"/>
    </row>
    <row r="169" spans="2:9" s="18" customFormat="1" ht="15" customHeight="1">
      <c r="B169" s="215"/>
      <c r="C169" s="52" t="s">
        <v>129</v>
      </c>
      <c r="D169" s="17">
        <v>0.7</v>
      </c>
      <c r="E169" s="60">
        <v>10.199999999999999</v>
      </c>
      <c r="F169" s="60">
        <v>10.199999999999999</v>
      </c>
      <c r="G169" s="17"/>
      <c r="H169" s="50">
        <v>9</v>
      </c>
      <c r="I169" s="57" t="s">
        <v>148</v>
      </c>
    </row>
    <row r="170" spans="2:9" s="18" customFormat="1" ht="15" customHeight="1">
      <c r="B170" s="215"/>
      <c r="C170" s="52" t="s">
        <v>107</v>
      </c>
      <c r="D170" s="17">
        <v>2</v>
      </c>
      <c r="E170" s="60">
        <v>8.4</v>
      </c>
      <c r="F170" s="60">
        <v>8.4</v>
      </c>
      <c r="G170" s="17"/>
      <c r="H170" s="50">
        <v>3</v>
      </c>
      <c r="I170" s="57" t="s">
        <v>141</v>
      </c>
    </row>
    <row r="171" spans="2:9" s="18" customFormat="1" ht="15" customHeight="1">
      <c r="B171" s="215"/>
      <c r="C171" s="52" t="s">
        <v>46</v>
      </c>
      <c r="D171" s="17">
        <v>2.5</v>
      </c>
      <c r="E171" s="60">
        <v>7.6</v>
      </c>
      <c r="F171" s="60">
        <v>7</v>
      </c>
      <c r="G171" s="17"/>
      <c r="H171" s="50">
        <v>48</v>
      </c>
      <c r="I171" s="57"/>
    </row>
    <row r="172" spans="2:9" s="18" customFormat="1" ht="15" customHeight="1">
      <c r="B172" s="215"/>
      <c r="C172" s="52" t="s">
        <v>47</v>
      </c>
      <c r="D172" s="17">
        <f>SUM(D169:D171)</f>
        <v>5.2</v>
      </c>
      <c r="E172" s="17">
        <f t="shared" ref="E172:H172" si="47">SUM(E169:E171)</f>
        <v>26.200000000000003</v>
      </c>
      <c r="F172" s="17">
        <f t="shared" si="47"/>
        <v>25.6</v>
      </c>
      <c r="G172" s="17"/>
      <c r="H172" s="50">
        <f t="shared" si="47"/>
        <v>60</v>
      </c>
      <c r="I172" s="57"/>
    </row>
    <row r="173" spans="2:9" s="18" customFormat="1" ht="15" customHeight="1">
      <c r="B173" s="215"/>
      <c r="C173" s="128" t="s">
        <v>118</v>
      </c>
      <c r="D173" s="112">
        <v>8.4</v>
      </c>
      <c r="E173" s="129">
        <v>10.199999999999999</v>
      </c>
      <c r="F173" s="113">
        <v>9.6</v>
      </c>
      <c r="G173" s="130"/>
      <c r="H173" s="131">
        <v>88</v>
      </c>
      <c r="I173" s="132" t="s">
        <v>142</v>
      </c>
    </row>
    <row r="174" spans="2:9" s="18" customFormat="1" ht="15" customHeight="1">
      <c r="B174" s="215"/>
      <c r="C174" s="128" t="s">
        <v>122</v>
      </c>
      <c r="D174" s="112">
        <v>1</v>
      </c>
      <c r="E174" s="129">
        <v>1.2</v>
      </c>
      <c r="F174" s="113">
        <v>1.1000000000000001</v>
      </c>
      <c r="G174" s="130"/>
      <c r="H174" s="131">
        <v>1</v>
      </c>
      <c r="I174" s="132"/>
    </row>
    <row r="175" spans="2:9" s="18" customFormat="1" ht="15" customHeight="1">
      <c r="B175" s="215"/>
      <c r="C175" s="128" t="s">
        <v>135</v>
      </c>
      <c r="D175" s="112">
        <v>2.1</v>
      </c>
      <c r="E175" s="129">
        <v>4.9000000000000004</v>
      </c>
      <c r="F175" s="113">
        <v>4.7</v>
      </c>
      <c r="G175" s="130"/>
      <c r="H175" s="131">
        <v>2</v>
      </c>
      <c r="I175" s="132"/>
    </row>
    <row r="176" spans="2:9" s="18" customFormat="1" ht="15" customHeight="1">
      <c r="B176" s="215"/>
      <c r="C176" s="52" t="s">
        <v>78</v>
      </c>
      <c r="D176" s="17">
        <f>SUM(D173:D175)</f>
        <v>11.5</v>
      </c>
      <c r="E176" s="17">
        <f t="shared" ref="E176:H176" si="48">SUM(E173:E175)</f>
        <v>16.299999999999997</v>
      </c>
      <c r="F176" s="17">
        <f t="shared" si="48"/>
        <v>15.399999999999999</v>
      </c>
      <c r="G176" s="17"/>
      <c r="H176" s="50">
        <f t="shared" si="48"/>
        <v>91</v>
      </c>
      <c r="I176" s="57"/>
    </row>
    <row r="177" spans="2:9" s="18" customFormat="1" ht="15" customHeight="1">
      <c r="B177" s="215"/>
      <c r="C177" s="52" t="s">
        <v>36</v>
      </c>
      <c r="D177" s="17">
        <v>0.4</v>
      </c>
      <c r="E177" s="60">
        <v>1.2</v>
      </c>
      <c r="F177" s="60">
        <v>0.8</v>
      </c>
      <c r="G177" s="17"/>
      <c r="H177" s="50">
        <v>10</v>
      </c>
      <c r="I177" s="57"/>
    </row>
    <row r="178" spans="2:9" s="18" customFormat="1" ht="15" customHeight="1">
      <c r="B178" s="215"/>
      <c r="C178" s="52" t="s">
        <v>61</v>
      </c>
      <c r="D178" s="17">
        <v>0.6</v>
      </c>
      <c r="E178" s="60">
        <v>3</v>
      </c>
      <c r="F178" s="60">
        <v>2</v>
      </c>
      <c r="G178" s="17"/>
      <c r="H178" s="50">
        <v>1</v>
      </c>
      <c r="I178" s="57"/>
    </row>
    <row r="179" spans="2:9" s="18" customFormat="1" ht="15" customHeight="1">
      <c r="B179" s="215"/>
      <c r="C179" s="52" t="s">
        <v>37</v>
      </c>
      <c r="D179" s="17">
        <f>SUM(D177:D178)</f>
        <v>1</v>
      </c>
      <c r="E179" s="17">
        <f t="shared" ref="E179:H179" si="49">SUM(E177:E178)</f>
        <v>4.2</v>
      </c>
      <c r="F179" s="17">
        <f t="shared" si="49"/>
        <v>2.8</v>
      </c>
      <c r="G179" s="17"/>
      <c r="H179" s="50">
        <f t="shared" si="49"/>
        <v>11</v>
      </c>
      <c r="I179" s="57"/>
    </row>
    <row r="180" spans="2:9" s="18" customFormat="1" ht="15" customHeight="1">
      <c r="B180" s="215"/>
      <c r="C180" s="52" t="s">
        <v>38</v>
      </c>
      <c r="D180" s="17">
        <f>SUM(D168,D172,D176,D179)</f>
        <v>39.4</v>
      </c>
      <c r="E180" s="17">
        <f t="shared" ref="E180:H180" si="50">SUM(E168,E172,E176,E179)</f>
        <v>82</v>
      </c>
      <c r="F180" s="17">
        <f t="shared" si="50"/>
        <v>73.7</v>
      </c>
      <c r="G180" s="17">
        <f t="shared" si="50"/>
        <v>0.4</v>
      </c>
      <c r="H180" s="50">
        <f t="shared" si="50"/>
        <v>439</v>
      </c>
      <c r="I180" s="57"/>
    </row>
    <row r="181" spans="2:9" s="18" customFormat="1" ht="15" customHeight="1">
      <c r="B181" s="215" t="s">
        <v>143</v>
      </c>
      <c r="C181" s="52" t="s">
        <v>44</v>
      </c>
      <c r="D181" s="17">
        <v>8.5</v>
      </c>
      <c r="E181" s="60">
        <v>3.5</v>
      </c>
      <c r="F181" s="60">
        <v>1.5</v>
      </c>
      <c r="G181" s="17"/>
      <c r="H181" s="50">
        <v>90</v>
      </c>
      <c r="I181" s="57"/>
    </row>
    <row r="182" spans="2:9" s="18" customFormat="1" ht="15" customHeight="1">
      <c r="B182" s="215"/>
      <c r="C182" s="52" t="s">
        <v>45</v>
      </c>
      <c r="D182" s="17">
        <f>SUM(D181)</f>
        <v>8.5</v>
      </c>
      <c r="E182" s="17">
        <f t="shared" ref="E182:H183" si="51">SUM(E181)</f>
        <v>3.5</v>
      </c>
      <c r="F182" s="17">
        <f t="shared" si="51"/>
        <v>1.5</v>
      </c>
      <c r="G182" s="17"/>
      <c r="H182" s="50">
        <f t="shared" si="51"/>
        <v>90</v>
      </c>
      <c r="I182" s="57"/>
    </row>
    <row r="183" spans="2:9" s="18" customFormat="1" ht="15" customHeight="1">
      <c r="B183" s="215"/>
      <c r="C183" s="52" t="s">
        <v>38</v>
      </c>
      <c r="D183" s="17">
        <f>SUM(D182)</f>
        <v>8.5</v>
      </c>
      <c r="E183" s="17">
        <f t="shared" si="51"/>
        <v>3.5</v>
      </c>
      <c r="F183" s="17">
        <f t="shared" si="51"/>
        <v>1.5</v>
      </c>
      <c r="G183" s="17"/>
      <c r="H183" s="50">
        <f t="shared" si="51"/>
        <v>90</v>
      </c>
      <c r="I183" s="57"/>
    </row>
    <row r="184" spans="2:9" s="18" customFormat="1" ht="15" customHeight="1">
      <c r="B184" s="215" t="s">
        <v>149</v>
      </c>
      <c r="C184" s="52" t="s">
        <v>33</v>
      </c>
      <c r="D184" s="17">
        <v>0.3</v>
      </c>
      <c r="E184" s="60">
        <v>0.5</v>
      </c>
      <c r="F184" s="60">
        <v>0.3</v>
      </c>
      <c r="G184" s="17">
        <v>0.1</v>
      </c>
      <c r="H184" s="50">
        <v>5</v>
      </c>
      <c r="I184" s="57"/>
    </row>
    <row r="185" spans="2:9" s="18" customFormat="1" ht="15" customHeight="1">
      <c r="B185" s="215"/>
      <c r="C185" s="52" t="s">
        <v>34</v>
      </c>
      <c r="D185" s="17">
        <v>0.2</v>
      </c>
      <c r="E185" s="60">
        <v>0.2</v>
      </c>
      <c r="F185" s="60">
        <v>0.1</v>
      </c>
      <c r="G185" s="17"/>
      <c r="H185" s="50">
        <v>2</v>
      </c>
      <c r="I185" s="57"/>
    </row>
    <row r="186" spans="2:9" s="18" customFormat="1" ht="15" customHeight="1">
      <c r="B186" s="215"/>
      <c r="C186" s="52" t="s">
        <v>35</v>
      </c>
      <c r="D186" s="17">
        <f>SUM(D184:D185)</f>
        <v>0.5</v>
      </c>
      <c r="E186" s="17">
        <f>SUM(E184:E185)</f>
        <v>0.7</v>
      </c>
      <c r="F186" s="17">
        <f>SUM(F184:F185)</f>
        <v>0.4</v>
      </c>
      <c r="G186" s="17">
        <f>SUM(G184:G185)</f>
        <v>0.1</v>
      </c>
      <c r="H186" s="50">
        <f>SUM(H184:H185)</f>
        <v>7</v>
      </c>
      <c r="I186" s="57"/>
    </row>
    <row r="187" spans="2:9" s="18" customFormat="1" ht="15" customHeight="1">
      <c r="B187" s="215"/>
      <c r="C187" s="52" t="s">
        <v>110</v>
      </c>
      <c r="D187" s="17">
        <v>4.7</v>
      </c>
      <c r="E187" s="60">
        <v>21.3</v>
      </c>
      <c r="F187" s="60">
        <v>12.8</v>
      </c>
      <c r="G187" s="17">
        <v>8.5</v>
      </c>
      <c r="H187" s="50">
        <v>2</v>
      </c>
      <c r="I187" s="133" t="s">
        <v>150</v>
      </c>
    </row>
    <row r="188" spans="2:9" s="18" customFormat="1" ht="15" customHeight="1">
      <c r="B188" s="215"/>
      <c r="C188" s="52" t="s">
        <v>126</v>
      </c>
      <c r="D188" s="17">
        <v>0.5</v>
      </c>
      <c r="E188" s="60">
        <v>1.6</v>
      </c>
      <c r="F188" s="60">
        <v>1.3</v>
      </c>
      <c r="G188" s="17">
        <v>0.3</v>
      </c>
      <c r="H188" s="50">
        <v>2</v>
      </c>
      <c r="I188" s="57" t="s">
        <v>151</v>
      </c>
    </row>
    <row r="189" spans="2:9" s="18" customFormat="1" ht="15" customHeight="1">
      <c r="B189" s="215"/>
      <c r="C189" s="52" t="s">
        <v>111</v>
      </c>
      <c r="D189" s="17">
        <v>4</v>
      </c>
      <c r="E189" s="60">
        <v>3</v>
      </c>
      <c r="F189" s="60">
        <v>3</v>
      </c>
      <c r="G189" s="17">
        <v>0.9</v>
      </c>
      <c r="H189" s="50">
        <v>15</v>
      </c>
      <c r="I189" s="57"/>
    </row>
    <row r="190" spans="2:9" s="18" customFormat="1" ht="15" customHeight="1">
      <c r="B190" s="215"/>
      <c r="C190" s="52" t="s">
        <v>45</v>
      </c>
      <c r="D190" s="17">
        <f>SUM(D187:D189)</f>
        <v>9.1999999999999993</v>
      </c>
      <c r="E190" s="17">
        <f t="shared" ref="E190:H190" si="52">SUM(E187:E189)</f>
        <v>25.900000000000002</v>
      </c>
      <c r="F190" s="17">
        <f t="shared" si="52"/>
        <v>17.100000000000001</v>
      </c>
      <c r="G190" s="17">
        <f t="shared" si="52"/>
        <v>9.7000000000000011</v>
      </c>
      <c r="H190" s="50">
        <f t="shared" si="52"/>
        <v>19</v>
      </c>
      <c r="I190" s="57"/>
    </row>
    <row r="191" spans="2:9" s="18" customFormat="1" ht="15" customHeight="1">
      <c r="B191" s="215"/>
      <c r="C191" s="52" t="s">
        <v>65</v>
      </c>
      <c r="D191" s="17">
        <v>0.7</v>
      </c>
      <c r="E191" s="60">
        <v>3.5</v>
      </c>
      <c r="F191" s="60">
        <v>2.2999999999999998</v>
      </c>
      <c r="G191" s="17">
        <v>1.2</v>
      </c>
      <c r="H191" s="50">
        <v>3</v>
      </c>
      <c r="I191" s="57"/>
    </row>
    <row r="192" spans="2:9" s="18" customFormat="1" ht="15" customHeight="1">
      <c r="B192" s="215"/>
      <c r="C192" s="52" t="s">
        <v>42</v>
      </c>
      <c r="D192" s="17">
        <f>SUM(D191)</f>
        <v>0.7</v>
      </c>
      <c r="E192" s="17">
        <f t="shared" ref="E192:H192" si="53">SUM(E191)</f>
        <v>3.5</v>
      </c>
      <c r="F192" s="17">
        <f t="shared" si="53"/>
        <v>2.2999999999999998</v>
      </c>
      <c r="G192" s="17">
        <f t="shared" si="53"/>
        <v>1.2</v>
      </c>
      <c r="H192" s="50">
        <f t="shared" si="53"/>
        <v>3</v>
      </c>
      <c r="I192" s="57"/>
    </row>
    <row r="193" spans="2:9" s="18" customFormat="1" ht="15" customHeight="1">
      <c r="B193" s="215"/>
      <c r="C193" s="52" t="s">
        <v>107</v>
      </c>
      <c r="D193" s="17">
        <v>0.2</v>
      </c>
      <c r="E193" s="60">
        <v>1</v>
      </c>
      <c r="F193" s="60">
        <v>1</v>
      </c>
      <c r="G193" s="17"/>
      <c r="H193" s="50">
        <v>1</v>
      </c>
      <c r="I193" s="57"/>
    </row>
    <row r="194" spans="2:9" s="18" customFormat="1" ht="15" customHeight="1">
      <c r="B194" s="215"/>
      <c r="C194" s="52" t="s">
        <v>46</v>
      </c>
      <c r="D194" s="17">
        <v>0.8</v>
      </c>
      <c r="E194" s="60">
        <v>1</v>
      </c>
      <c r="F194" s="60">
        <v>0.8</v>
      </c>
      <c r="G194" s="17"/>
      <c r="H194" s="50">
        <v>4</v>
      </c>
      <c r="I194" s="57"/>
    </row>
    <row r="195" spans="2:9" s="18" customFormat="1" ht="15" customHeight="1">
      <c r="B195" s="215"/>
      <c r="C195" s="52" t="s">
        <v>49</v>
      </c>
      <c r="D195" s="17">
        <v>0.2</v>
      </c>
      <c r="E195" s="60">
        <v>0</v>
      </c>
      <c r="F195" s="60">
        <v>0</v>
      </c>
      <c r="G195" s="17"/>
      <c r="H195" s="50">
        <v>1</v>
      </c>
      <c r="I195" s="57"/>
    </row>
    <row r="196" spans="2:9" s="18" customFormat="1" ht="15" customHeight="1">
      <c r="B196" s="215"/>
      <c r="C196" s="52" t="s">
        <v>114</v>
      </c>
      <c r="D196" s="17">
        <v>0.1</v>
      </c>
      <c r="E196" s="60">
        <v>0.8</v>
      </c>
      <c r="F196" s="60">
        <v>0.6</v>
      </c>
      <c r="G196" s="17"/>
      <c r="H196" s="50">
        <v>1</v>
      </c>
      <c r="I196" s="57" t="s">
        <v>152</v>
      </c>
    </row>
    <row r="197" spans="2:9" s="18" customFormat="1" ht="15" customHeight="1">
      <c r="B197" s="215"/>
      <c r="C197" s="52" t="s">
        <v>47</v>
      </c>
      <c r="D197" s="17">
        <f>SUM(D193:D196)</f>
        <v>1.3</v>
      </c>
      <c r="E197" s="17">
        <f t="shared" ref="E197:H197" si="54">SUM(E193:E196)</f>
        <v>2.8</v>
      </c>
      <c r="F197" s="17">
        <f t="shared" si="54"/>
        <v>2.4</v>
      </c>
      <c r="G197" s="17"/>
      <c r="H197" s="50">
        <f t="shared" si="54"/>
        <v>7</v>
      </c>
      <c r="I197" s="57"/>
    </row>
    <row r="198" spans="2:9" s="18" customFormat="1" ht="15" customHeight="1">
      <c r="B198" s="215"/>
      <c r="C198" s="134" t="s">
        <v>118</v>
      </c>
      <c r="D198" s="112">
        <v>2.5</v>
      </c>
      <c r="E198" s="112">
        <v>4.3</v>
      </c>
      <c r="F198" s="112">
        <v>3.9</v>
      </c>
      <c r="G198" s="112">
        <v>3.5</v>
      </c>
      <c r="H198" s="131">
        <v>44</v>
      </c>
      <c r="I198" s="135"/>
    </row>
    <row r="199" spans="2:9" s="18" customFormat="1" ht="15" customHeight="1">
      <c r="B199" s="215"/>
      <c r="C199" s="134" t="s">
        <v>117</v>
      </c>
      <c r="D199" s="112">
        <v>0.1</v>
      </c>
      <c r="E199" s="112">
        <v>0.6</v>
      </c>
      <c r="F199" s="112">
        <v>0.5</v>
      </c>
      <c r="G199" s="112">
        <v>0</v>
      </c>
      <c r="H199" s="131">
        <v>1</v>
      </c>
      <c r="I199" s="135" t="s">
        <v>144</v>
      </c>
    </row>
    <row r="200" spans="2:9" s="18" customFormat="1" ht="15" customHeight="1">
      <c r="B200" s="215"/>
      <c r="C200" s="134" t="s">
        <v>120</v>
      </c>
      <c r="D200" s="112">
        <v>1.1000000000000001</v>
      </c>
      <c r="E200" s="112">
        <v>2</v>
      </c>
      <c r="F200" s="112">
        <v>2.5</v>
      </c>
      <c r="G200" s="112">
        <v>0.5</v>
      </c>
      <c r="H200" s="131">
        <v>26</v>
      </c>
      <c r="I200" s="136"/>
    </row>
    <row r="201" spans="2:9" s="18" customFormat="1" ht="15" customHeight="1">
      <c r="B201" s="215"/>
      <c r="C201" s="52" t="s">
        <v>78</v>
      </c>
      <c r="D201" s="17">
        <f>SUM(D198:D200)</f>
        <v>3.7</v>
      </c>
      <c r="E201" s="17">
        <f t="shared" ref="E201:H201" si="55">SUM(E198:E200)</f>
        <v>6.8999999999999995</v>
      </c>
      <c r="F201" s="17">
        <f t="shared" si="55"/>
        <v>6.9</v>
      </c>
      <c r="G201" s="17">
        <f t="shared" si="55"/>
        <v>4</v>
      </c>
      <c r="H201" s="50">
        <f t="shared" si="55"/>
        <v>71</v>
      </c>
      <c r="I201" s="57"/>
    </row>
    <row r="202" spans="2:9" s="18" customFormat="1" ht="15" customHeight="1">
      <c r="B202" s="215"/>
      <c r="C202" s="52" t="s">
        <v>36</v>
      </c>
      <c r="D202" s="17">
        <v>0.5</v>
      </c>
      <c r="E202" s="60">
        <v>0.3</v>
      </c>
      <c r="F202" s="60">
        <v>0.2</v>
      </c>
      <c r="G202" s="17"/>
      <c r="H202" s="50">
        <v>4</v>
      </c>
      <c r="I202" s="57"/>
    </row>
    <row r="203" spans="2:9" s="18" customFormat="1" ht="15" customHeight="1">
      <c r="B203" s="215"/>
      <c r="C203" s="52" t="s">
        <v>68</v>
      </c>
      <c r="D203" s="17">
        <v>0.4</v>
      </c>
      <c r="E203" s="60">
        <v>0.6</v>
      </c>
      <c r="F203" s="60">
        <v>0.3</v>
      </c>
      <c r="G203" s="17"/>
      <c r="H203" s="50">
        <v>3</v>
      </c>
      <c r="I203" s="57" t="s">
        <v>145</v>
      </c>
    </row>
    <row r="204" spans="2:9" s="18" customFormat="1" ht="15" customHeight="1">
      <c r="B204" s="215"/>
      <c r="C204" s="52" t="s">
        <v>61</v>
      </c>
      <c r="D204" s="17">
        <v>0.4</v>
      </c>
      <c r="E204" s="60">
        <v>0.8</v>
      </c>
      <c r="F204" s="60">
        <v>0.8</v>
      </c>
      <c r="G204" s="17"/>
      <c r="H204" s="50">
        <v>2</v>
      </c>
      <c r="I204" s="57"/>
    </row>
    <row r="205" spans="2:9" s="18" customFormat="1" ht="15" customHeight="1">
      <c r="B205" s="215"/>
      <c r="C205" s="52" t="s">
        <v>37</v>
      </c>
      <c r="D205" s="17">
        <f>SUM(D202:D204)</f>
        <v>1.3</v>
      </c>
      <c r="E205" s="17">
        <f t="shared" ref="E205:H205" si="56">SUM(E202:E204)</f>
        <v>1.7</v>
      </c>
      <c r="F205" s="17">
        <f t="shared" si="56"/>
        <v>1.3</v>
      </c>
      <c r="G205" s="17"/>
      <c r="H205" s="50">
        <f t="shared" si="56"/>
        <v>9</v>
      </c>
      <c r="I205" s="57"/>
    </row>
    <row r="206" spans="2:9" s="18" customFormat="1" ht="15" customHeight="1" thickBot="1">
      <c r="B206" s="202"/>
      <c r="C206" s="137" t="s">
        <v>38</v>
      </c>
      <c r="D206" s="65">
        <f>SUM(D186,D190,D192,D197,D201,D205)</f>
        <v>16.7</v>
      </c>
      <c r="E206" s="65">
        <f t="shared" ref="E206:H206" si="57">SUM(E186,E190,E192,E197,E201,E205)</f>
        <v>41.5</v>
      </c>
      <c r="F206" s="65">
        <f t="shared" si="57"/>
        <v>30.400000000000002</v>
      </c>
      <c r="G206" s="65">
        <f t="shared" si="57"/>
        <v>15</v>
      </c>
      <c r="H206" s="66">
        <f t="shared" si="57"/>
        <v>116</v>
      </c>
      <c r="I206" s="67"/>
    </row>
    <row r="207" spans="2:9" ht="15" customHeight="1" thickBot="1">
      <c r="B207" s="138" t="s">
        <v>146</v>
      </c>
      <c r="C207" s="139"/>
      <c r="D207" s="140">
        <f>SUM(D161,D164,D180,D183,D206)</f>
        <v>197.9</v>
      </c>
      <c r="E207" s="140">
        <f>SUM(E161,E164,E180,E183,E206)</f>
        <v>1511.4999999999998</v>
      </c>
      <c r="F207" s="140">
        <f>SUM(F161,F164,F180,F183,F206)</f>
        <v>1171.9000000000001</v>
      </c>
      <c r="G207" s="140">
        <f>SUM(G161,G164,G180,G183,G206)</f>
        <v>76</v>
      </c>
      <c r="H207" s="141">
        <f>SUM(H161,H164,H180,H183,H206)</f>
        <v>1582</v>
      </c>
      <c r="I207" s="142"/>
    </row>
  </sheetData>
  <mergeCells count="11">
    <mergeCell ref="B116:B161"/>
    <mergeCell ref="B162:B164"/>
    <mergeCell ref="B165:B180"/>
    <mergeCell ref="B181:B183"/>
    <mergeCell ref="B184:B206"/>
    <mergeCell ref="B108:B115"/>
    <mergeCell ref="F5:G5"/>
    <mergeCell ref="B7:B22"/>
    <mergeCell ref="B23:B53"/>
    <mergeCell ref="B54:B104"/>
    <mergeCell ref="B105:B107"/>
  </mergeCells>
  <phoneticPr fontId="3"/>
  <pageMargins left="0.70866141732283472" right="0.70866141732283472" top="0.74803149606299213" bottom="0.74803149606299213" header="0.31496062992125984" footer="0.31496062992125984"/>
  <pageSetup paperSize="9" scale="79" orientation="portrait" r:id="rId1"/>
  <rowBreaks count="3" manualBreakCount="3">
    <brk id="53" max="9" man="1"/>
    <brk id="115" max="9" man="1"/>
    <brk id="180" max="9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B1:I32"/>
  <sheetViews>
    <sheetView view="pageBreakPreview" zoomScaleNormal="100" zoomScaleSheetLayoutView="100" workbookViewId="0">
      <pane ySplit="6" topLeftCell="A7" activePane="bottomLeft" state="frozen"/>
      <selection pane="bottomLeft" activeCell="B1" sqref="B1"/>
    </sheetView>
  </sheetViews>
  <sheetFormatPr defaultRowHeight="15" customHeight="1"/>
  <cols>
    <col min="1" max="1" width="1.625" style="144" customWidth="1"/>
    <col min="2" max="2" width="25.625" style="143" customWidth="1"/>
    <col min="3" max="3" width="12.625" style="144" customWidth="1"/>
    <col min="4" max="4" width="10.625" style="145" customWidth="1"/>
    <col min="5" max="7" width="10.625" style="144" customWidth="1"/>
    <col min="8" max="8" width="10.625" style="146" customWidth="1"/>
    <col min="9" max="9" width="18.625" style="144" customWidth="1"/>
    <col min="10" max="10" width="1.625" style="144" customWidth="1"/>
    <col min="11" max="16384" width="9" style="144"/>
  </cols>
  <sheetData>
    <row r="1" spans="2:9" ht="15" customHeight="1">
      <c r="I1" s="147"/>
    </row>
    <row r="2" spans="2:9" ht="15" customHeight="1">
      <c r="B2" s="4" t="s">
        <v>0</v>
      </c>
      <c r="C2" s="148"/>
      <c r="D2" s="149"/>
      <c r="E2" s="150"/>
    </row>
    <row r="3" spans="2:9" ht="15" customHeight="1">
      <c r="B3" s="151"/>
      <c r="C3" s="148"/>
      <c r="D3" s="149"/>
      <c r="E3" s="150"/>
      <c r="H3" s="152"/>
      <c r="I3" s="153"/>
    </row>
    <row r="4" spans="2:9" ht="15" customHeight="1" thickBot="1">
      <c r="B4" s="2" t="s">
        <v>153</v>
      </c>
      <c r="C4" s="15"/>
      <c r="E4" s="145"/>
    </row>
    <row r="5" spans="2:9" s="1" customFormat="1" ht="15" customHeight="1">
      <c r="B5" s="5" t="s">
        <v>1</v>
      </c>
      <c r="C5" s="154" t="s">
        <v>2</v>
      </c>
      <c r="D5" s="155" t="s">
        <v>3</v>
      </c>
      <c r="E5" s="76" t="s">
        <v>4</v>
      </c>
      <c r="F5" s="220" t="s">
        <v>99</v>
      </c>
      <c r="G5" s="221"/>
      <c r="H5" s="6" t="s">
        <v>100</v>
      </c>
      <c r="I5" s="7" t="s">
        <v>7</v>
      </c>
    </row>
    <row r="6" spans="2:9" s="1" customFormat="1" ht="15" customHeight="1" thickBot="1">
      <c r="B6" s="14" t="s">
        <v>8</v>
      </c>
      <c r="C6" s="156"/>
      <c r="D6" s="8" t="s">
        <v>101</v>
      </c>
      <c r="E6" s="9" t="s">
        <v>102</v>
      </c>
      <c r="F6" s="9" t="s">
        <v>103</v>
      </c>
      <c r="G6" s="10" t="s">
        <v>12</v>
      </c>
      <c r="H6" s="11" t="s">
        <v>13</v>
      </c>
      <c r="I6" s="12"/>
    </row>
    <row r="7" spans="2:9" ht="15" customHeight="1">
      <c r="B7" s="222" t="s">
        <v>154</v>
      </c>
      <c r="C7" s="157" t="s">
        <v>50</v>
      </c>
      <c r="D7" s="158">
        <v>1.8</v>
      </c>
      <c r="E7" s="159">
        <v>0.2</v>
      </c>
      <c r="F7" s="160">
        <v>0.2</v>
      </c>
      <c r="G7" s="161"/>
      <c r="H7" s="162">
        <v>1</v>
      </c>
      <c r="I7" s="163" t="s">
        <v>155</v>
      </c>
    </row>
    <row r="8" spans="2:9" ht="15" customHeight="1">
      <c r="B8" s="223"/>
      <c r="C8" s="157" t="s">
        <v>35</v>
      </c>
      <c r="D8" s="158">
        <f>D7</f>
        <v>1.8</v>
      </c>
      <c r="E8" s="158">
        <f t="shared" ref="E8:H8" si="0">E7</f>
        <v>0.2</v>
      </c>
      <c r="F8" s="158">
        <f t="shared" si="0"/>
        <v>0.2</v>
      </c>
      <c r="G8" s="158"/>
      <c r="H8" s="162">
        <f t="shared" si="0"/>
        <v>1</v>
      </c>
      <c r="I8" s="163"/>
    </row>
    <row r="9" spans="2:9" ht="15" customHeight="1">
      <c r="B9" s="223"/>
      <c r="C9" s="157" t="s">
        <v>43</v>
      </c>
      <c r="D9" s="158">
        <v>6</v>
      </c>
      <c r="E9" s="164">
        <v>0.5</v>
      </c>
      <c r="F9" s="165">
        <v>0.5</v>
      </c>
      <c r="G9" s="166">
        <v>0.5</v>
      </c>
      <c r="H9" s="167">
        <v>60</v>
      </c>
      <c r="I9" s="168" t="s">
        <v>156</v>
      </c>
    </row>
    <row r="10" spans="2:9" ht="15" customHeight="1">
      <c r="B10" s="223"/>
      <c r="C10" s="157" t="s">
        <v>45</v>
      </c>
      <c r="D10" s="158">
        <f>D9</f>
        <v>6</v>
      </c>
      <c r="E10" s="158">
        <f t="shared" ref="E10:H10" si="1">E9</f>
        <v>0.5</v>
      </c>
      <c r="F10" s="158">
        <f t="shared" si="1"/>
        <v>0.5</v>
      </c>
      <c r="G10" s="158">
        <f t="shared" si="1"/>
        <v>0.5</v>
      </c>
      <c r="H10" s="162">
        <f t="shared" si="1"/>
        <v>60</v>
      </c>
      <c r="I10" s="168"/>
    </row>
    <row r="11" spans="2:9" ht="15" customHeight="1">
      <c r="B11" s="224"/>
      <c r="C11" s="157" t="s">
        <v>38</v>
      </c>
      <c r="D11" s="158">
        <f>SUM(D8,D10)</f>
        <v>7.8</v>
      </c>
      <c r="E11" s="158">
        <f t="shared" ref="E11:H11" si="2">SUM(E8,E10)</f>
        <v>0.7</v>
      </c>
      <c r="F11" s="158">
        <f t="shared" si="2"/>
        <v>0.7</v>
      </c>
      <c r="G11" s="158">
        <f t="shared" si="2"/>
        <v>0.5</v>
      </c>
      <c r="H11" s="162">
        <f t="shared" si="2"/>
        <v>61</v>
      </c>
      <c r="I11" s="168"/>
    </row>
    <row r="12" spans="2:9" ht="15" customHeight="1">
      <c r="B12" s="225" t="s">
        <v>157</v>
      </c>
      <c r="C12" s="157" t="s">
        <v>65</v>
      </c>
      <c r="D12" s="158">
        <v>0.1</v>
      </c>
      <c r="E12" s="159">
        <v>0.1</v>
      </c>
      <c r="F12" s="160">
        <v>0.1</v>
      </c>
      <c r="G12" s="169"/>
      <c r="H12" s="162">
        <v>1</v>
      </c>
      <c r="I12" s="170"/>
    </row>
    <row r="13" spans="2:9" ht="15" customHeight="1">
      <c r="B13" s="223"/>
      <c r="C13" s="171" t="s">
        <v>158</v>
      </c>
      <c r="D13" s="17">
        <v>0.1</v>
      </c>
      <c r="E13" s="172" t="s">
        <v>159</v>
      </c>
      <c r="F13" s="60" t="s">
        <v>159</v>
      </c>
      <c r="G13" s="173"/>
      <c r="H13" s="50">
        <v>1</v>
      </c>
      <c r="I13" s="57" t="s">
        <v>160</v>
      </c>
    </row>
    <row r="14" spans="2:9" ht="15" customHeight="1">
      <c r="B14" s="223"/>
      <c r="C14" s="171" t="s">
        <v>42</v>
      </c>
      <c r="D14" s="17">
        <f>SUM(D12:D13)</f>
        <v>0.2</v>
      </c>
      <c r="E14" s="17">
        <f t="shared" ref="E14:H14" si="3">SUM(E12:E13)</f>
        <v>0.1</v>
      </c>
      <c r="F14" s="17">
        <f t="shared" si="3"/>
        <v>0.1</v>
      </c>
      <c r="G14" s="17"/>
      <c r="H14" s="50">
        <f t="shared" si="3"/>
        <v>2</v>
      </c>
      <c r="I14" s="57"/>
    </row>
    <row r="15" spans="2:9" ht="15" customHeight="1">
      <c r="B15" s="223"/>
      <c r="C15" s="174" t="s">
        <v>74</v>
      </c>
      <c r="D15" s="175">
        <v>0.1</v>
      </c>
      <c r="E15" s="164">
        <v>1</v>
      </c>
      <c r="F15" s="165">
        <v>1</v>
      </c>
      <c r="G15" s="166"/>
      <c r="H15" s="167">
        <v>1</v>
      </c>
      <c r="I15" s="57"/>
    </row>
    <row r="16" spans="2:9" ht="15" customHeight="1">
      <c r="B16" s="223"/>
      <c r="C16" s="171" t="s">
        <v>78</v>
      </c>
      <c r="D16" s="17">
        <f>D15</f>
        <v>0.1</v>
      </c>
      <c r="E16" s="17">
        <f t="shared" ref="E16:H16" si="4">E15</f>
        <v>1</v>
      </c>
      <c r="F16" s="17">
        <f t="shared" si="4"/>
        <v>1</v>
      </c>
      <c r="G16" s="17"/>
      <c r="H16" s="50">
        <f t="shared" si="4"/>
        <v>1</v>
      </c>
      <c r="I16" s="57"/>
    </row>
    <row r="17" spans="2:9" ht="15" customHeight="1">
      <c r="B17" s="224"/>
      <c r="C17" s="171" t="s">
        <v>38</v>
      </c>
      <c r="D17" s="17">
        <f>D14+D16</f>
        <v>0.30000000000000004</v>
      </c>
      <c r="E17" s="17">
        <f t="shared" ref="E17:H17" si="5">E14+E16</f>
        <v>1.1000000000000001</v>
      </c>
      <c r="F17" s="17">
        <f t="shared" si="5"/>
        <v>1.1000000000000001</v>
      </c>
      <c r="G17" s="17"/>
      <c r="H17" s="50">
        <f t="shared" si="5"/>
        <v>3</v>
      </c>
      <c r="I17" s="57"/>
    </row>
    <row r="18" spans="2:9" ht="15" customHeight="1">
      <c r="B18" s="225" t="s">
        <v>161</v>
      </c>
      <c r="C18" s="176" t="s">
        <v>74</v>
      </c>
      <c r="D18" s="17">
        <v>0.1</v>
      </c>
      <c r="E18" s="172">
        <v>3.2</v>
      </c>
      <c r="F18" s="172">
        <v>3.2</v>
      </c>
      <c r="G18" s="173"/>
      <c r="H18" s="50">
        <v>1</v>
      </c>
      <c r="I18" s="57" t="s">
        <v>162</v>
      </c>
    </row>
    <row r="19" spans="2:9" ht="15" customHeight="1">
      <c r="B19" s="223"/>
      <c r="C19" s="177" t="s">
        <v>78</v>
      </c>
      <c r="D19" s="178">
        <f>D18</f>
        <v>0.1</v>
      </c>
      <c r="E19" s="178">
        <f>E18</f>
        <v>3.2</v>
      </c>
      <c r="F19" s="178">
        <f>F18</f>
        <v>3.2</v>
      </c>
      <c r="G19" s="173"/>
      <c r="H19" s="50">
        <f>H18</f>
        <v>1</v>
      </c>
      <c r="I19" s="57"/>
    </row>
    <row r="20" spans="2:9" ht="15" customHeight="1">
      <c r="B20" s="224"/>
      <c r="C20" s="179" t="s">
        <v>38</v>
      </c>
      <c r="D20" s="175">
        <f>D19</f>
        <v>0.1</v>
      </c>
      <c r="E20" s="175">
        <f t="shared" ref="E20:H20" si="6">E19</f>
        <v>3.2</v>
      </c>
      <c r="F20" s="175">
        <f t="shared" si="6"/>
        <v>3.2</v>
      </c>
      <c r="G20" s="175"/>
      <c r="H20" s="167">
        <f t="shared" si="6"/>
        <v>1</v>
      </c>
      <c r="I20" s="180"/>
    </row>
    <row r="21" spans="2:9" ht="15" customHeight="1">
      <c r="B21" s="225" t="s">
        <v>163</v>
      </c>
      <c r="C21" s="181" t="s">
        <v>110</v>
      </c>
      <c r="D21" s="112">
        <v>1.5</v>
      </c>
      <c r="E21" s="129">
        <v>6.3</v>
      </c>
      <c r="F21" s="129">
        <v>6.1999999999999993</v>
      </c>
      <c r="G21" s="130"/>
      <c r="H21" s="131">
        <v>5</v>
      </c>
      <c r="I21" s="132" t="s">
        <v>164</v>
      </c>
    </row>
    <row r="22" spans="2:9" ht="15" customHeight="1">
      <c r="B22" s="223"/>
      <c r="C22" s="182" t="s">
        <v>45</v>
      </c>
      <c r="D22" s="116">
        <f>D21</f>
        <v>1.5</v>
      </c>
      <c r="E22" s="116">
        <f t="shared" ref="E22:H22" si="7">E21</f>
        <v>6.3</v>
      </c>
      <c r="F22" s="116">
        <f t="shared" si="7"/>
        <v>6.1999999999999993</v>
      </c>
      <c r="G22" s="116"/>
      <c r="H22" s="119">
        <f t="shared" si="7"/>
        <v>5</v>
      </c>
      <c r="I22" s="183"/>
    </row>
    <row r="23" spans="2:9" ht="15" customHeight="1">
      <c r="B23" s="223"/>
      <c r="C23" s="181" t="s">
        <v>41</v>
      </c>
      <c r="D23" s="112">
        <v>0.2</v>
      </c>
      <c r="E23" s="172" t="s">
        <v>159</v>
      </c>
      <c r="F23" s="60" t="s">
        <v>159</v>
      </c>
      <c r="G23" s="130"/>
      <c r="H23" s="131">
        <v>1</v>
      </c>
      <c r="I23" s="183"/>
    </row>
    <row r="24" spans="2:9" ht="15" customHeight="1">
      <c r="B24" s="223"/>
      <c r="C24" s="182" t="s">
        <v>42</v>
      </c>
      <c r="D24" s="116">
        <f>SUM(D23)</f>
        <v>0.2</v>
      </c>
      <c r="E24" s="172" t="s">
        <v>159</v>
      </c>
      <c r="F24" s="60" t="s">
        <v>159</v>
      </c>
      <c r="G24" s="116"/>
      <c r="H24" s="119">
        <f t="shared" ref="H24" si="8">SUM(H23)</f>
        <v>1</v>
      </c>
      <c r="I24" s="183"/>
    </row>
    <row r="25" spans="2:9" ht="15" customHeight="1">
      <c r="B25" s="223"/>
      <c r="C25" s="184" t="s">
        <v>165</v>
      </c>
      <c r="D25" s="185">
        <v>0.2</v>
      </c>
      <c r="E25" s="186">
        <v>0.5</v>
      </c>
      <c r="F25" s="186">
        <v>0.5</v>
      </c>
      <c r="G25" s="187"/>
      <c r="H25" s="188">
        <v>1</v>
      </c>
      <c r="I25" s="13" t="s">
        <v>164</v>
      </c>
    </row>
    <row r="26" spans="2:9" ht="15" customHeight="1">
      <c r="B26" s="223"/>
      <c r="C26" s="184" t="s">
        <v>166</v>
      </c>
      <c r="D26" s="60" t="s">
        <v>159</v>
      </c>
      <c r="E26" s="60" t="s">
        <v>159</v>
      </c>
      <c r="F26" s="60" t="s">
        <v>159</v>
      </c>
      <c r="G26" s="60"/>
      <c r="H26" s="188">
        <v>1</v>
      </c>
      <c r="I26" s="189"/>
    </row>
    <row r="27" spans="2:9" ht="15" customHeight="1">
      <c r="B27" s="223"/>
      <c r="C27" s="182" t="s">
        <v>78</v>
      </c>
      <c r="D27" s="116">
        <f>SUM(D25:D26)</f>
        <v>0.2</v>
      </c>
      <c r="E27" s="190">
        <f t="shared" ref="E27:H27" si="9">SUM(E25:E26)</f>
        <v>0.5</v>
      </c>
      <c r="F27" s="191">
        <f t="shared" si="9"/>
        <v>0.5</v>
      </c>
      <c r="G27" s="116"/>
      <c r="H27" s="119">
        <f t="shared" si="9"/>
        <v>2</v>
      </c>
      <c r="I27" s="183"/>
    </row>
    <row r="28" spans="2:9" ht="15" customHeight="1" thickBot="1">
      <c r="B28" s="226"/>
      <c r="C28" s="192" t="s">
        <v>38</v>
      </c>
      <c r="D28" s="193">
        <f>SUM(D22,D24,D27)</f>
        <v>1.9</v>
      </c>
      <c r="E28" s="193">
        <f t="shared" ref="E28:F28" si="10">SUM(E22,E24,E27)</f>
        <v>6.8</v>
      </c>
      <c r="F28" s="193">
        <f t="shared" si="10"/>
        <v>6.6999999999999993</v>
      </c>
      <c r="G28" s="193"/>
      <c r="H28" s="194">
        <f>SUM(H22,H24,H27)</f>
        <v>8</v>
      </c>
      <c r="I28" s="195"/>
    </row>
    <row r="29" spans="2:9" ht="14.25" thickBot="1">
      <c r="B29" s="196" t="s">
        <v>167</v>
      </c>
      <c r="C29" s="197" t="s">
        <v>38</v>
      </c>
      <c r="D29" s="198">
        <f>SUM(D11,D17,D20,D28)</f>
        <v>10.1</v>
      </c>
      <c r="E29" s="198">
        <f t="shared" ref="E29:H29" si="11">SUM(E11,E17,E20,E28)</f>
        <v>11.8</v>
      </c>
      <c r="F29" s="198">
        <f t="shared" si="11"/>
        <v>11.7</v>
      </c>
      <c r="G29" s="198">
        <f t="shared" si="11"/>
        <v>0.5</v>
      </c>
      <c r="H29" s="199">
        <f t="shared" si="11"/>
        <v>73</v>
      </c>
      <c r="I29" s="200"/>
    </row>
    <row r="32" spans="2:9" ht="13.5">
      <c r="F32" s="201"/>
      <c r="G32" s="201"/>
    </row>
  </sheetData>
  <mergeCells count="5">
    <mergeCell ref="F5:G5"/>
    <mergeCell ref="B7:B11"/>
    <mergeCell ref="B12:B17"/>
    <mergeCell ref="B18:B20"/>
    <mergeCell ref="B21:B28"/>
  </mergeCells>
  <phoneticPr fontId="3"/>
  <pageMargins left="0.70866141732283472" right="0.70866141732283472" top="0.74803149606299213" bottom="0.74803149606299213" header="0.31496062992125984" footer="0.31496062992125984"/>
  <pageSetup paperSize="9" scale="7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6</vt:i4>
      </vt:variant>
    </vt:vector>
  </HeadingPairs>
  <TitlesOfParts>
    <vt:vector size="9" baseType="lpstr">
      <vt:lpstr>１）かんきつ類</vt:lpstr>
      <vt:lpstr>落葉果樹</vt:lpstr>
      <vt:lpstr>かんきつ類を除く常緑果樹</vt:lpstr>
      <vt:lpstr>'１）かんきつ類'!Print_Area</vt:lpstr>
      <vt:lpstr>かんきつ類を除く常緑果樹!Print_Area</vt:lpstr>
      <vt:lpstr>落葉果樹!Print_Area</vt:lpstr>
      <vt:lpstr>'１）かんきつ類'!Print_Titles</vt:lpstr>
      <vt:lpstr>かんきつ類を除く常緑果樹!Print_Titles</vt:lpstr>
      <vt:lpstr>落葉果樹!Print_Titles</vt:lpstr>
    </vt:vector>
  </TitlesOfParts>
  <Company>福岡県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福岡県</dc:creator>
  <cp:lastModifiedBy>福岡県</cp:lastModifiedBy>
  <cp:lastPrinted>2014-04-24T10:10:57Z</cp:lastPrinted>
  <dcterms:created xsi:type="dcterms:W3CDTF">2014-03-17T04:36:23Z</dcterms:created>
  <dcterms:modified xsi:type="dcterms:W3CDTF">2014-04-24T10:11:22Z</dcterms:modified>
</cp:coreProperties>
</file>