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8055"/>
  </bookViews>
  <sheets>
    <sheet name="表紙" sheetId="1" r:id="rId1"/>
    <sheet name="目次" sheetId="2" r:id="rId2"/>
    <sheet name="Ｐ１" sheetId="4" r:id="rId3"/>
    <sheet name="Ｐ２　概況" sheetId="27" r:id="rId4"/>
    <sheet name="Ｐ３　推移" sheetId="28" r:id="rId5"/>
    <sheet name="Ｐ４　日帰り・宿泊、県内外" sheetId="29" r:id="rId6"/>
    <sheet name="Ｐ５　福岡地区" sheetId="12" r:id="rId7"/>
    <sheet name="Ｐ６　筑後地区" sheetId="13" r:id="rId8"/>
    <sheet name="Ｐ７ 筑豊地区" sheetId="14" r:id="rId9"/>
    <sheet name="Ｐ８ 北九州地区" sheetId="15" r:id="rId10"/>
    <sheet name="Ｐ９目的別（福岡地区）" sheetId="8" r:id="rId11"/>
    <sheet name="Ｐ１０目的別（筑後地区）" sheetId="9" r:id="rId12"/>
    <sheet name="Ｐ１１目的別（筑豊地区）" sheetId="10" r:id="rId13"/>
    <sheet name="Ｐ１２目的別（北九州地区）" sheetId="11" r:id="rId14"/>
    <sheet name="Ｐ１３月別（福岡地区）" sheetId="16" r:id="rId15"/>
    <sheet name="Ｐ１４月別（筑後地区)" sheetId="17" r:id="rId16"/>
    <sheet name="Ｐ１５月別（筑豊地区）" sheetId="18" r:id="rId17"/>
    <sheet name="Ｐ１６（北九州地区）" sheetId="19" r:id="rId18"/>
    <sheet name="Ｐ１７施設別（福岡地区）" sheetId="20" r:id="rId19"/>
    <sheet name="Ｐ１９施設別（筑後地区）" sheetId="21" r:id="rId20"/>
    <sheet name="Ｐ２３施設別（筑豊地区）" sheetId="22" r:id="rId21"/>
    <sheet name="Ｐ２５施設別（北九州地区）" sheetId="23" r:id="rId22"/>
    <sheet name="Ｐ２７　主要交通機関" sheetId="24" r:id="rId23"/>
    <sheet name="Ｐ３０　入国外国人" sheetId="25" r:id="rId24"/>
  </sheets>
  <externalReferences>
    <externalReference r:id="rId25"/>
    <externalReference r:id="rId26"/>
    <externalReference r:id="rId27"/>
  </externalReferences>
  <definedNames>
    <definedName name="_xlnm.Print_Area" localSheetId="2">'Ｐ１'!$A$1:$P$55</definedName>
    <definedName name="_xlnm.Print_Area" localSheetId="11">'Ｐ１０目的別（筑後地区）'!$A$1:$O$18</definedName>
    <definedName name="_xlnm.Print_Area" localSheetId="12">'Ｐ１１目的別（筑豊地区）'!$A$1:$O$20</definedName>
    <definedName name="_xlnm.Print_Area" localSheetId="13">'Ｐ１２目的別（北九州地区）'!$A$1:$O$20</definedName>
    <definedName name="_xlnm.Print_Area" localSheetId="14">'Ｐ１３月別（福岡地区）'!$A$1:$O$32</definedName>
    <definedName name="_xlnm.Print_Area" localSheetId="15">'Ｐ１４月別（筑後地区)'!$A$1:$O$15</definedName>
    <definedName name="_xlnm.Print_Area" localSheetId="16">'Ｐ１５月別（筑豊地区）'!$A$1:$O$18</definedName>
    <definedName name="_xlnm.Print_Area" localSheetId="17">'Ｐ１６（北九州地区）'!$A$1:$O$17</definedName>
    <definedName name="_xlnm.Print_Area" localSheetId="18">'Ｐ１７施設別（福岡地区）'!$A$1:$R$65</definedName>
    <definedName name="_xlnm.Print_Area" localSheetId="19">'Ｐ１９施設別（筑後地区）'!$A$1:$R$152</definedName>
    <definedName name="_xlnm.Print_Area" localSheetId="3">'Ｐ２　概況'!$A$1:$K$47</definedName>
    <definedName name="_xlnm.Print_Area" localSheetId="20">'Ｐ２３施設別（筑豊地区）'!$A$1:$R$82</definedName>
    <definedName name="_xlnm.Print_Area" localSheetId="21">'Ｐ２５施設別（北九州地区）'!$A$1:$S$45</definedName>
    <definedName name="_xlnm.Print_Area" localSheetId="22">'Ｐ２７　主要交通機関'!$A$1:$J$108</definedName>
    <definedName name="_xlnm.Print_Area" localSheetId="4">'Ｐ３　推移'!$A$1:$K$41</definedName>
    <definedName name="_xlnm.Print_Area" localSheetId="23">'Ｐ３０　入国外国人'!$A$1:$M$107</definedName>
    <definedName name="_xlnm.Print_Area" localSheetId="5">'Ｐ４　日帰り・宿泊、県内外'!$A$1:$K$56</definedName>
    <definedName name="_xlnm.Print_Area" localSheetId="6">'Ｐ５　福岡地区'!$A$1:$AQ$36</definedName>
    <definedName name="_xlnm.Print_Area" localSheetId="7">'Ｐ６　筑後地区'!$A$1:$AL$17</definedName>
    <definedName name="_xlnm.Print_Area" localSheetId="8">'Ｐ７ 筑豊地区'!$A$1:$AL$20</definedName>
    <definedName name="_xlnm.Print_Area" localSheetId="9">'Ｐ８ 北九州地区'!$A$1:$AL$17</definedName>
    <definedName name="_xlnm.Print_Area" localSheetId="10">'Ｐ９目的別（福岡地区）'!$A$1:$O$35</definedName>
    <definedName name="_xlnm.Print_Area" localSheetId="0">表紙!$A$1:$I$57</definedName>
    <definedName name="_xlnm.Print_Area" localSheetId="1">目次!$A$1:$J$31</definedName>
    <definedName name="Z_69B86596_8570_11D3_AB94_00000E4F693B_.wvu.PrintArea" localSheetId="4" hidden="1">'Ｐ３　推移'!$A$1:$K$45</definedName>
  </definedNames>
  <calcPr calcId="125725"/>
</workbook>
</file>

<file path=xl/calcChain.xml><?xml version="1.0" encoding="utf-8"?>
<calcChain xmlns="http://schemas.openxmlformats.org/spreadsheetml/2006/main">
  <c r="AC20" i="14"/>
  <c r="AB20"/>
  <c r="K39" i="2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5"/>
  <c r="J35"/>
  <c r="I35"/>
  <c r="H35"/>
  <c r="G35"/>
  <c r="F35"/>
  <c r="E35"/>
  <c r="D35"/>
  <c r="C35"/>
  <c r="K34"/>
  <c r="J34"/>
  <c r="I34"/>
  <c r="H34"/>
  <c r="G34"/>
  <c r="F34"/>
  <c r="E34"/>
  <c r="D34"/>
  <c r="C34"/>
  <c r="K33"/>
  <c r="J33"/>
  <c r="I33"/>
  <c r="H33"/>
  <c r="G33"/>
  <c r="F33"/>
  <c r="E33"/>
  <c r="D33"/>
  <c r="C33"/>
  <c r="K14"/>
  <c r="J14"/>
  <c r="I14"/>
  <c r="H14"/>
  <c r="G14"/>
  <c r="F14"/>
  <c r="E14"/>
  <c r="D14"/>
  <c r="C14"/>
  <c r="B14"/>
  <c r="K13"/>
  <c r="J13"/>
  <c r="I13"/>
  <c r="H13"/>
  <c r="G13"/>
  <c r="F13"/>
  <c r="E13"/>
  <c r="D13"/>
  <c r="C13"/>
  <c r="B13"/>
  <c r="K12"/>
  <c r="J12"/>
  <c r="I12"/>
  <c r="H12"/>
  <c r="G12"/>
  <c r="F12"/>
  <c r="E12"/>
  <c r="D12"/>
  <c r="C12"/>
  <c r="K11"/>
  <c r="J11"/>
  <c r="I11"/>
  <c r="H11"/>
  <c r="G11"/>
  <c r="F11"/>
  <c r="E11"/>
  <c r="D11"/>
  <c r="C11"/>
  <c r="K9"/>
  <c r="J9"/>
  <c r="I9"/>
  <c r="H9"/>
  <c r="G9"/>
  <c r="F9"/>
  <c r="E9"/>
  <c r="D9"/>
  <c r="C9"/>
  <c r="B9"/>
  <c r="K8"/>
  <c r="J8"/>
  <c r="I8"/>
  <c r="H8"/>
  <c r="G8"/>
  <c r="F8"/>
  <c r="E8"/>
  <c r="D8"/>
  <c r="C8"/>
  <c r="K7"/>
  <c r="J7"/>
  <c r="I7"/>
  <c r="H7"/>
  <c r="G7"/>
  <c r="F7"/>
  <c r="E7"/>
  <c r="D7"/>
  <c r="C7"/>
  <c r="K35" i="28"/>
  <c r="J35"/>
  <c r="I35"/>
  <c r="H35"/>
  <c r="G35"/>
  <c r="F35"/>
  <c r="E35"/>
  <c r="D35"/>
  <c r="C35"/>
  <c r="B35"/>
  <c r="K34"/>
  <c r="J34"/>
  <c r="I34"/>
  <c r="H34"/>
  <c r="G34"/>
  <c r="F34"/>
  <c r="E34"/>
  <c r="D34"/>
  <c r="C34"/>
  <c r="K6"/>
  <c r="J6"/>
  <c r="I6"/>
  <c r="H6"/>
  <c r="G6"/>
  <c r="F6"/>
  <c r="E6"/>
  <c r="D6"/>
  <c r="C6"/>
  <c r="B6"/>
  <c r="K5"/>
  <c r="J5"/>
  <c r="I5"/>
  <c r="H5"/>
  <c r="G5"/>
  <c r="F5"/>
  <c r="E5"/>
  <c r="D5"/>
  <c r="C5"/>
  <c r="I73" i="25"/>
  <c r="N73" s="1"/>
  <c r="N72"/>
  <c r="L72"/>
  <c r="N71"/>
  <c r="N66"/>
  <c r="N64"/>
  <c r="N63"/>
  <c r="N62"/>
  <c r="N56"/>
  <c r="M56"/>
  <c r="L56"/>
  <c r="N55"/>
  <c r="L55"/>
  <c r="M55" s="1"/>
  <c r="N54"/>
  <c r="L54"/>
  <c r="M54" s="1"/>
  <c r="I54"/>
  <c r="N53"/>
  <c r="L53"/>
  <c r="M53" s="1"/>
  <c r="N52"/>
  <c r="M52"/>
  <c r="L52"/>
  <c r="K52"/>
  <c r="N51"/>
  <c r="M51"/>
  <c r="L51"/>
  <c r="N50"/>
  <c r="L50"/>
  <c r="M50" s="1"/>
  <c r="I50"/>
  <c r="N49"/>
  <c r="L49"/>
  <c r="M49" s="1"/>
  <c r="N48"/>
  <c r="M48"/>
  <c r="L48"/>
  <c r="N47"/>
  <c r="L47"/>
  <c r="M47" s="1"/>
  <c r="N46"/>
  <c r="M46"/>
  <c r="L46"/>
  <c r="N45"/>
  <c r="L45"/>
  <c r="M45" s="1"/>
  <c r="I44"/>
  <c r="N44" s="1"/>
  <c r="N43"/>
  <c r="M43"/>
  <c r="L43"/>
  <c r="N42"/>
  <c r="L42"/>
  <c r="M42" s="1"/>
  <c r="K42"/>
  <c r="N41"/>
  <c r="L41"/>
  <c r="M41" s="1"/>
  <c r="N40"/>
  <c r="M40"/>
  <c r="L40"/>
  <c r="N39"/>
  <c r="L39"/>
  <c r="M39" s="1"/>
  <c r="I38"/>
  <c r="N38" s="1"/>
  <c r="N37"/>
  <c r="M37"/>
  <c r="L37"/>
  <c r="N36"/>
  <c r="L36"/>
  <c r="M36" s="1"/>
  <c r="K36"/>
  <c r="N35"/>
  <c r="L35"/>
  <c r="M35" s="1"/>
  <c r="N34"/>
  <c r="M34"/>
  <c r="L34"/>
  <c r="N33"/>
  <c r="L33"/>
  <c r="M33" s="1"/>
  <c r="N32"/>
  <c r="M32"/>
  <c r="L32"/>
  <c r="N31"/>
  <c r="L31"/>
  <c r="M31" s="1"/>
  <c r="N30"/>
  <c r="M30"/>
  <c r="L30"/>
  <c r="N29"/>
  <c r="L29"/>
  <c r="M29" s="1"/>
  <c r="N28"/>
  <c r="L28"/>
  <c r="M28" s="1"/>
  <c r="N27"/>
  <c r="L27"/>
  <c r="M27" s="1"/>
  <c r="N26"/>
  <c r="L26"/>
  <c r="M26" s="1"/>
  <c r="N25"/>
  <c r="L25"/>
  <c r="M25" s="1"/>
  <c r="N24"/>
  <c r="M24"/>
  <c r="L24"/>
  <c r="N23"/>
  <c r="N22"/>
  <c r="N21"/>
  <c r="L21"/>
  <c r="M21" s="1"/>
  <c r="I20"/>
  <c r="K55" s="1"/>
  <c r="N19"/>
  <c r="M19"/>
  <c r="L19"/>
  <c r="N18"/>
  <c r="L18"/>
  <c r="M18" s="1"/>
  <c r="N17"/>
  <c r="M17"/>
  <c r="L17"/>
  <c r="N16"/>
  <c r="L16"/>
  <c r="M16" s="1"/>
  <c r="K16"/>
  <c r="N15"/>
  <c r="L15"/>
  <c r="M15" s="1"/>
  <c r="N14"/>
  <c r="M14"/>
  <c r="L14"/>
  <c r="N13"/>
  <c r="L13"/>
  <c r="M13" s="1"/>
  <c r="N12"/>
  <c r="M12"/>
  <c r="L12"/>
  <c r="N11"/>
  <c r="L11"/>
  <c r="M11" s="1"/>
  <c r="N10"/>
  <c r="M10"/>
  <c r="L10"/>
  <c r="N9"/>
  <c r="L9"/>
  <c r="M9" s="1"/>
  <c r="N8"/>
  <c r="M8"/>
  <c r="L8"/>
  <c r="N7"/>
  <c r="L7"/>
  <c r="M7" s="1"/>
  <c r="N6"/>
  <c r="M6"/>
  <c r="L6"/>
  <c r="H107" i="24"/>
  <c r="G107"/>
  <c r="D107"/>
  <c r="C107"/>
  <c r="F107" s="1"/>
  <c r="I106"/>
  <c r="F106"/>
  <c r="J106" s="1"/>
  <c r="I105"/>
  <c r="J105" s="1"/>
  <c r="F105"/>
  <c r="I104"/>
  <c r="F104"/>
  <c r="J104" s="1"/>
  <c r="I103"/>
  <c r="J103" s="1"/>
  <c r="F103"/>
  <c r="I102"/>
  <c r="F102"/>
  <c r="J102" s="1"/>
  <c r="I101"/>
  <c r="J101" s="1"/>
  <c r="F101"/>
  <c r="I100"/>
  <c r="F100"/>
  <c r="J100" s="1"/>
  <c r="I99"/>
  <c r="J99" s="1"/>
  <c r="F99"/>
  <c r="I98"/>
  <c r="F98"/>
  <c r="J98" s="1"/>
  <c r="I97"/>
  <c r="J97" s="1"/>
  <c r="F97"/>
  <c r="I96"/>
  <c r="F96"/>
  <c r="J96" s="1"/>
  <c r="I95"/>
  <c r="I107" s="1"/>
  <c r="F95"/>
  <c r="H91"/>
  <c r="G91"/>
  <c r="E91"/>
  <c r="D91"/>
  <c r="F91" s="1"/>
  <c r="C91"/>
  <c r="I90"/>
  <c r="F90"/>
  <c r="J90" s="1"/>
  <c r="I89"/>
  <c r="J89" s="1"/>
  <c r="F89"/>
  <c r="I88"/>
  <c r="F88"/>
  <c r="J88" s="1"/>
  <c r="I87"/>
  <c r="J87" s="1"/>
  <c r="F87"/>
  <c r="I86"/>
  <c r="F86"/>
  <c r="J86" s="1"/>
  <c r="I85"/>
  <c r="J85" s="1"/>
  <c r="F85"/>
  <c r="I84"/>
  <c r="F84"/>
  <c r="J84" s="1"/>
  <c r="I83"/>
  <c r="J83" s="1"/>
  <c r="F83"/>
  <c r="I82"/>
  <c r="F82"/>
  <c r="J82" s="1"/>
  <c r="I81"/>
  <c r="J81" s="1"/>
  <c r="F81"/>
  <c r="I80"/>
  <c r="F80"/>
  <c r="J80" s="1"/>
  <c r="I79"/>
  <c r="I91" s="1"/>
  <c r="J91" s="1"/>
  <c r="F79"/>
  <c r="I73"/>
  <c r="H73"/>
  <c r="I74" s="1"/>
  <c r="G73"/>
  <c r="F73"/>
  <c r="G74" s="1"/>
  <c r="E73"/>
  <c r="D73"/>
  <c r="E74" s="1"/>
  <c r="I72"/>
  <c r="H72"/>
  <c r="G72"/>
  <c r="F72"/>
  <c r="E72"/>
  <c r="I70"/>
  <c r="H70"/>
  <c r="G70"/>
  <c r="F70"/>
  <c r="E70"/>
  <c r="I64"/>
  <c r="I65" s="1"/>
  <c r="H64"/>
  <c r="G64"/>
  <c r="H65" s="1"/>
  <c r="F64"/>
  <c r="E64"/>
  <c r="F65" s="1"/>
  <c r="D64"/>
  <c r="I63"/>
  <c r="I61"/>
  <c r="H61"/>
  <c r="G61"/>
  <c r="F61"/>
  <c r="E61"/>
  <c r="I57" i="25" l="1"/>
  <c r="L20"/>
  <c r="M20" s="1"/>
  <c r="N20"/>
  <c r="L38"/>
  <c r="M38" s="1"/>
  <c r="L44"/>
  <c r="M44" s="1"/>
  <c r="J107" i="24"/>
  <c r="E65"/>
  <c r="G65"/>
  <c r="F74"/>
  <c r="H74"/>
  <c r="J79"/>
  <c r="J95"/>
  <c r="N57" i="25" l="1"/>
  <c r="L57"/>
  <c r="M57" s="1"/>
  <c r="E45" i="23" l="1"/>
  <c r="E44"/>
  <c r="E43"/>
  <c r="E42"/>
  <c r="E41"/>
  <c r="E40"/>
  <c r="E39"/>
  <c r="E38"/>
  <c r="E37"/>
  <c r="E36"/>
  <c r="E35"/>
  <c r="E34"/>
  <c r="E33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78" i="22"/>
  <c r="E77"/>
  <c r="E76"/>
  <c r="R75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151" i="21"/>
  <c r="E150"/>
  <c r="E149"/>
  <c r="E148"/>
  <c r="E147"/>
  <c r="E146"/>
  <c r="E145"/>
  <c r="E144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64" i="20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29"/>
  <c r="E28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N17" i="19"/>
  <c r="M17"/>
  <c r="L17"/>
  <c r="K17"/>
  <c r="J17"/>
  <c r="I17"/>
  <c r="H17"/>
  <c r="G17"/>
  <c r="F17"/>
  <c r="E17"/>
  <c r="D17"/>
  <c r="C17"/>
  <c r="O16"/>
  <c r="O15"/>
  <c r="O14"/>
  <c r="O13"/>
  <c r="O12"/>
  <c r="O11"/>
  <c r="O10"/>
  <c r="O9"/>
  <c r="O8"/>
  <c r="O7"/>
  <c r="O6"/>
  <c r="O5"/>
  <c r="O17" s="1"/>
  <c r="N18" i="18"/>
  <c r="M18"/>
  <c r="L18"/>
  <c r="K18"/>
  <c r="J18"/>
  <c r="I18"/>
  <c r="H18"/>
  <c r="G18"/>
  <c r="F18"/>
  <c r="E18"/>
  <c r="D18"/>
  <c r="C18"/>
  <c r="O17"/>
  <c r="O16"/>
  <c r="O15"/>
  <c r="O14"/>
  <c r="O13"/>
  <c r="O12"/>
  <c r="O11"/>
  <c r="O10"/>
  <c r="O9"/>
  <c r="O8"/>
  <c r="O7"/>
  <c r="O6"/>
  <c r="O5"/>
  <c r="O4"/>
  <c r="O3"/>
  <c r="O18" s="1"/>
  <c r="N15" i="17"/>
  <c r="M15"/>
  <c r="L15"/>
  <c r="K15"/>
  <c r="J15"/>
  <c r="I15"/>
  <c r="H15"/>
  <c r="G15"/>
  <c r="F15"/>
  <c r="E15"/>
  <c r="D15"/>
  <c r="C15"/>
  <c r="O14"/>
  <c r="O13"/>
  <c r="O12"/>
  <c r="O11"/>
  <c r="O10"/>
  <c r="O9"/>
  <c r="O8"/>
  <c r="O7"/>
  <c r="O6"/>
  <c r="O5"/>
  <c r="O4"/>
  <c r="O3"/>
  <c r="O15" s="1"/>
  <c r="N32" i="16"/>
  <c r="M32"/>
  <c r="L32"/>
  <c r="K32"/>
  <c r="J32"/>
  <c r="I32"/>
  <c r="H32"/>
  <c r="G32"/>
  <c r="F32"/>
  <c r="E32"/>
  <c r="D32"/>
  <c r="C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7"/>
  <c r="N7"/>
  <c r="M7"/>
  <c r="L7"/>
  <c r="K7"/>
  <c r="J7"/>
  <c r="I7"/>
  <c r="H7"/>
  <c r="G7"/>
  <c r="F7"/>
  <c r="E7"/>
  <c r="D7"/>
  <c r="C7"/>
  <c r="O6"/>
  <c r="N6"/>
  <c r="M6"/>
  <c r="L6"/>
  <c r="K6"/>
  <c r="J6"/>
  <c r="I6"/>
  <c r="H6"/>
  <c r="G6"/>
  <c r="F6"/>
  <c r="E6"/>
  <c r="D6"/>
  <c r="C6"/>
  <c r="O5"/>
  <c r="N5"/>
  <c r="M5"/>
  <c r="L5"/>
  <c r="K5"/>
  <c r="J5"/>
  <c r="I5"/>
  <c r="H5"/>
  <c r="G5"/>
  <c r="F5"/>
  <c r="E5"/>
  <c r="D5"/>
  <c r="C5"/>
  <c r="N4"/>
  <c r="N8" s="1"/>
  <c r="M4"/>
  <c r="M8" s="1"/>
  <c r="L4"/>
  <c r="L8" s="1"/>
  <c r="K4"/>
  <c r="K8" s="1"/>
  <c r="J4"/>
  <c r="J8" s="1"/>
  <c r="I4"/>
  <c r="I8" s="1"/>
  <c r="H4"/>
  <c r="H8" s="1"/>
  <c r="G4"/>
  <c r="G8" s="1"/>
  <c r="F4"/>
  <c r="F8" s="1"/>
  <c r="E4"/>
  <c r="E8" s="1"/>
  <c r="D4"/>
  <c r="D8" s="1"/>
  <c r="C4"/>
  <c r="C8" s="1"/>
  <c r="AL17" i="15"/>
  <c r="AK17"/>
  <c r="AJ17"/>
  <c r="AI17"/>
  <c r="AH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G15"/>
  <c r="AG14"/>
  <c r="AG13"/>
  <c r="AG12"/>
  <c r="AG11"/>
  <c r="AG10"/>
  <c r="AG9"/>
  <c r="AG8"/>
  <c r="AG7"/>
  <c r="AG6"/>
  <c r="AG5"/>
  <c r="AG4"/>
  <c r="AG17" s="1"/>
  <c r="AL20" i="14"/>
  <c r="AK20"/>
  <c r="AJ20"/>
  <c r="AI20"/>
  <c r="AH20"/>
  <c r="H20"/>
  <c r="G20"/>
  <c r="F20"/>
  <c r="E20"/>
  <c r="D20"/>
  <c r="C20"/>
  <c r="AG19"/>
  <c r="AG18"/>
  <c r="AG17"/>
  <c r="AG16"/>
  <c r="AG15"/>
  <c r="AG14"/>
  <c r="AG13"/>
  <c r="AG12"/>
  <c r="AG11"/>
  <c r="AG10"/>
  <c r="AG9"/>
  <c r="AG8"/>
  <c r="AG7"/>
  <c r="AG6"/>
  <c r="AG20" s="1"/>
  <c r="AG5"/>
  <c r="AL17" i="13"/>
  <c r="AK17"/>
  <c r="AJ17"/>
  <c r="AI17"/>
  <c r="AH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G15"/>
  <c r="AG14"/>
  <c r="AG13"/>
  <c r="AG12"/>
  <c r="AG11"/>
  <c r="AG10"/>
  <c r="AG9"/>
  <c r="AG8"/>
  <c r="AG7"/>
  <c r="AG6"/>
  <c r="AG5"/>
  <c r="AG17" s="1"/>
  <c r="AQ36" i="12"/>
  <c r="AP36"/>
  <c r="AO36"/>
  <c r="AN36"/>
  <c r="AM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36" s="1"/>
  <c r="AL6" s="1"/>
  <c r="AL10" s="1"/>
  <c r="M10"/>
  <c r="L10"/>
  <c r="K10"/>
  <c r="J10"/>
  <c r="I10"/>
  <c r="H10"/>
  <c r="H11" s="1"/>
  <c r="G10"/>
  <c r="F10"/>
  <c r="E10"/>
  <c r="D10"/>
  <c r="C10"/>
  <c r="B10"/>
  <c r="B11" s="1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AQ6"/>
  <c r="AQ10" s="1"/>
  <c r="AP6"/>
  <c r="AP10" s="1"/>
  <c r="AO6"/>
  <c r="AO10" s="1"/>
  <c r="AN6"/>
  <c r="AN10" s="1"/>
  <c r="AM6"/>
  <c r="AM10" s="1"/>
  <c r="AK6"/>
  <c r="AK10" s="1"/>
  <c r="AJ6"/>
  <c r="AJ10" s="1"/>
  <c r="AI6"/>
  <c r="AI10" s="1"/>
  <c r="AH6"/>
  <c r="AH10" s="1"/>
  <c r="AG6"/>
  <c r="AG10" s="1"/>
  <c r="AF6"/>
  <c r="AF10" s="1"/>
  <c r="AE6"/>
  <c r="AE10" s="1"/>
  <c r="AD6"/>
  <c r="AD10" s="1"/>
  <c r="AC6"/>
  <c r="AC10" s="1"/>
  <c r="AB6"/>
  <c r="AB10" s="1"/>
  <c r="AA6"/>
  <c r="AA10" s="1"/>
  <c r="Z6"/>
  <c r="Z10" s="1"/>
  <c r="Y6"/>
  <c r="Y10" s="1"/>
  <c r="X6"/>
  <c r="X10" s="1"/>
  <c r="W6"/>
  <c r="W10" s="1"/>
  <c r="V6"/>
  <c r="V10" s="1"/>
  <c r="U6"/>
  <c r="U10" s="1"/>
  <c r="T6"/>
  <c r="T10" s="1"/>
  <c r="T11" s="1"/>
  <c r="S6"/>
  <c r="S10" s="1"/>
  <c r="R6"/>
  <c r="R10" s="1"/>
  <c r="Q6"/>
  <c r="Q10" s="1"/>
  <c r="P6"/>
  <c r="P10" s="1"/>
  <c r="O6"/>
  <c r="O10" s="1"/>
  <c r="N6"/>
  <c r="N10" s="1"/>
  <c r="N11" s="1"/>
  <c r="M17" i="11"/>
  <c r="L17"/>
  <c r="K17"/>
  <c r="J17"/>
  <c r="I17"/>
  <c r="H17"/>
  <c r="G17"/>
  <c r="F17"/>
  <c r="E17"/>
  <c r="D17"/>
  <c r="C17"/>
  <c r="N16"/>
  <c r="N15"/>
  <c r="N14"/>
  <c r="N13"/>
  <c r="N12"/>
  <c r="N11"/>
  <c r="N10"/>
  <c r="N9"/>
  <c r="N8"/>
  <c r="N7"/>
  <c r="N6"/>
  <c r="N5"/>
  <c r="N4"/>
  <c r="N17" s="1"/>
  <c r="M19" i="10"/>
  <c r="L19"/>
  <c r="K19"/>
  <c r="J19"/>
  <c r="I19"/>
  <c r="H19"/>
  <c r="G19"/>
  <c r="F19"/>
  <c r="E19"/>
  <c r="D19"/>
  <c r="N19" s="1"/>
  <c r="C19"/>
  <c r="N18"/>
  <c r="N17"/>
  <c r="N16"/>
  <c r="N15"/>
  <c r="N14"/>
  <c r="N13"/>
  <c r="N12"/>
  <c r="N11"/>
  <c r="N10"/>
  <c r="N9"/>
  <c r="N8"/>
  <c r="N7"/>
  <c r="N6"/>
  <c r="N5"/>
  <c r="N4"/>
  <c r="M16" i="9"/>
  <c r="L16"/>
  <c r="K16"/>
  <c r="J16"/>
  <c r="I16"/>
  <c r="H16"/>
  <c r="G16"/>
  <c r="F16"/>
  <c r="E16"/>
  <c r="D16"/>
  <c r="C16"/>
  <c r="N15"/>
  <c r="N14"/>
  <c r="N13"/>
  <c r="N12"/>
  <c r="N11"/>
  <c r="N10"/>
  <c r="N9"/>
  <c r="N8"/>
  <c r="N7"/>
  <c r="N6"/>
  <c r="N5"/>
  <c r="N4"/>
  <c r="M34" i="8"/>
  <c r="L34"/>
  <c r="K34"/>
  <c r="J34"/>
  <c r="I34"/>
  <c r="H34"/>
  <c r="G34"/>
  <c r="F34"/>
  <c r="E34"/>
  <c r="D34"/>
  <c r="C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34" s="1"/>
  <c r="N5" s="1"/>
  <c r="N9" s="1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M5"/>
  <c r="M9" s="1"/>
  <c r="L5"/>
  <c r="L9" s="1"/>
  <c r="K5"/>
  <c r="K9" s="1"/>
  <c r="J5"/>
  <c r="J9" s="1"/>
  <c r="I5"/>
  <c r="I9" s="1"/>
  <c r="H5"/>
  <c r="H9" s="1"/>
  <c r="G5"/>
  <c r="G9" s="1"/>
  <c r="F5"/>
  <c r="F9" s="1"/>
  <c r="E5"/>
  <c r="E9" s="1"/>
  <c r="D5"/>
  <c r="D9" s="1"/>
  <c r="C5"/>
  <c r="C9" s="1"/>
  <c r="O32" i="16" l="1"/>
  <c r="O4" s="1"/>
  <c r="O8" s="1"/>
  <c r="N16" i="9"/>
</calcChain>
</file>

<file path=xl/sharedStrings.xml><?xml version="1.0" encoding="utf-8"?>
<sst xmlns="http://schemas.openxmlformats.org/spreadsheetml/2006/main" count="2251" uniqueCount="904">
  <si>
    <t>目　　次</t>
  </si>
  <si>
    <t>Ｉ　福岡県独自の調査</t>
  </si>
  <si>
    <t>１　福岡県市町村分布　……………………………………………　１</t>
  </si>
  <si>
    <t>２　観光入込客の動向</t>
  </si>
  <si>
    <t>（１）概況　…………………………………………………………　２</t>
  </si>
  <si>
    <t>（２）観光入込客の推移　…………………………………………　３</t>
  </si>
  <si>
    <t>（３）消費額の推移　………………………………………………　３</t>
  </si>
  <si>
    <t>（４）日帰り・宿泊別　……………………………………………　４</t>
  </si>
  <si>
    <t>（５）県内・県外別入込客の推移　………………………………　４</t>
  </si>
  <si>
    <t>（６）地区別・市町村別入込客、消費額の推移　………………　５</t>
  </si>
  <si>
    <t>（７）目的別入込客の状況　………………………………………　９</t>
  </si>
  <si>
    <t>（８）月別入込客の状況　…………………………………………　１３</t>
  </si>
  <si>
    <t>３　施設別利用状況　………………………………………………　１７</t>
  </si>
  <si>
    <t>参考資料</t>
  </si>
  <si>
    <t>１　主要交通機関別利用状況</t>
  </si>
  <si>
    <t>（１）バス・私鉄　…………………………………………………　２７</t>
  </si>
  <si>
    <t>（２）鉄道　…………………………………………………………　２８</t>
  </si>
  <si>
    <t>（３）航空路　………………………………………………………　２９</t>
  </si>
  <si>
    <t>２　福岡県への入国外国人の推移</t>
  </si>
  <si>
    <t>（１）国籍別入国外国人の推移　…………………………………　３１</t>
  </si>
  <si>
    <t>（２）港別入国外国人の推移　……………………………………　３２</t>
  </si>
  <si>
    <t>Ⅱ　国の「観光入込客統計に関する共通基準」に基づく調査</t>
  </si>
  <si>
    <t>１　調査概要　………………………………………………………　３３</t>
  </si>
  <si>
    <t>北九州地域</t>
    <rPh sb="0" eb="3">
      <t>キタキュウシュウ</t>
    </rPh>
    <rPh sb="3" eb="5">
      <t>チイキ</t>
    </rPh>
    <phoneticPr fontId="2"/>
  </si>
  <si>
    <t>①北九州市</t>
    <rPh sb="1" eb="5">
      <t>キタキュウシュウシ</t>
    </rPh>
    <phoneticPr fontId="2"/>
  </si>
  <si>
    <t>②遠賀・中間</t>
    <rPh sb="1" eb="3">
      <t>オンガ</t>
    </rPh>
    <rPh sb="4" eb="6">
      <t>ナカマ</t>
    </rPh>
    <phoneticPr fontId="2"/>
  </si>
  <si>
    <t>③京築</t>
    <rPh sb="1" eb="3">
      <t>ケイチク</t>
    </rPh>
    <phoneticPr fontId="2"/>
  </si>
  <si>
    <t>北九州市</t>
    <rPh sb="0" eb="4">
      <t>キタキュウシュウシ</t>
    </rPh>
    <phoneticPr fontId="2"/>
  </si>
  <si>
    <t>中間市、芦屋町、水巻町、岡垣町、遠賀町</t>
    <rPh sb="0" eb="3">
      <t>ナカマシ</t>
    </rPh>
    <rPh sb="4" eb="6">
      <t>アシヤ</t>
    </rPh>
    <rPh sb="6" eb="7">
      <t>マチ</t>
    </rPh>
    <rPh sb="8" eb="11">
      <t>ミズマキマチ</t>
    </rPh>
    <rPh sb="12" eb="15">
      <t>オカガキマチ</t>
    </rPh>
    <rPh sb="16" eb="18">
      <t>オンガ</t>
    </rPh>
    <rPh sb="18" eb="19">
      <t>マチ</t>
    </rPh>
    <phoneticPr fontId="2"/>
  </si>
  <si>
    <t>行橋市、豊前市、苅田町、みやこ町、吉富町、上毛町、築上町</t>
    <rPh sb="0" eb="3">
      <t>ユクハシシ</t>
    </rPh>
    <rPh sb="4" eb="7">
      <t>ブゼンシ</t>
    </rPh>
    <rPh sb="8" eb="11">
      <t>カンダマチ</t>
    </rPh>
    <rPh sb="15" eb="16">
      <t>マチ</t>
    </rPh>
    <rPh sb="17" eb="20">
      <t>ヨシトミマチ</t>
    </rPh>
    <rPh sb="21" eb="24">
      <t>コウゲマチ</t>
    </rPh>
    <rPh sb="25" eb="28">
      <t>チクジョウマチ</t>
    </rPh>
    <phoneticPr fontId="2"/>
  </si>
  <si>
    <t>福岡地域</t>
    <rPh sb="0" eb="2">
      <t>フクオカ</t>
    </rPh>
    <rPh sb="2" eb="4">
      <t>チイキ</t>
    </rPh>
    <phoneticPr fontId="2"/>
  </si>
  <si>
    <t>④福岡市</t>
    <rPh sb="1" eb="4">
      <t>フクオカシ</t>
    </rPh>
    <phoneticPr fontId="2"/>
  </si>
  <si>
    <t>⑤筑紫</t>
    <rPh sb="1" eb="3">
      <t>チクシ</t>
    </rPh>
    <phoneticPr fontId="2"/>
  </si>
  <si>
    <t>⑥糟屋中南部</t>
    <rPh sb="1" eb="3">
      <t>カスヤ</t>
    </rPh>
    <rPh sb="3" eb="6">
      <t>チュウナンブ</t>
    </rPh>
    <phoneticPr fontId="2"/>
  </si>
  <si>
    <t>⑦宗像・
糟屋北部</t>
    <rPh sb="1" eb="3">
      <t>ムナカタ</t>
    </rPh>
    <rPh sb="5" eb="7">
      <t>カスヤ</t>
    </rPh>
    <rPh sb="7" eb="9">
      <t>ホクブ</t>
    </rPh>
    <phoneticPr fontId="2"/>
  </si>
  <si>
    <t>⑧糸島</t>
    <rPh sb="1" eb="3">
      <t>イトシマ</t>
    </rPh>
    <phoneticPr fontId="2"/>
  </si>
  <si>
    <t>⑨朝倉</t>
    <rPh sb="1" eb="3">
      <t>アサクラ</t>
    </rPh>
    <phoneticPr fontId="2"/>
  </si>
  <si>
    <t>福岡市</t>
    <rPh sb="0" eb="3">
      <t>フクオカシ</t>
    </rPh>
    <phoneticPr fontId="2"/>
  </si>
  <si>
    <t>筑紫野市、春日市、大野城市、太宰府市、那珂川町</t>
    <rPh sb="0" eb="4">
      <t>チクシノシ</t>
    </rPh>
    <rPh sb="5" eb="8">
      <t>カスガシ</t>
    </rPh>
    <rPh sb="9" eb="13">
      <t>オオノジョウシ</t>
    </rPh>
    <rPh sb="14" eb="18">
      <t>ダザイフシ</t>
    </rPh>
    <rPh sb="19" eb="23">
      <t>ナカガワマチ</t>
    </rPh>
    <phoneticPr fontId="2"/>
  </si>
  <si>
    <t>宇美町、篠栗町、志免町、須恵町、久山町、粕屋町</t>
    <rPh sb="0" eb="3">
      <t>ウミマチ</t>
    </rPh>
    <rPh sb="4" eb="7">
      <t>ササグリマチ</t>
    </rPh>
    <rPh sb="8" eb="11">
      <t>シメマチ</t>
    </rPh>
    <rPh sb="12" eb="14">
      <t>スエ</t>
    </rPh>
    <rPh sb="14" eb="15">
      <t>マチ</t>
    </rPh>
    <rPh sb="16" eb="19">
      <t>ヒサヤママチ</t>
    </rPh>
    <rPh sb="20" eb="22">
      <t>カスヤ</t>
    </rPh>
    <rPh sb="22" eb="23">
      <t>マチ</t>
    </rPh>
    <phoneticPr fontId="2"/>
  </si>
  <si>
    <t>宗像市、古賀市、福津市、新宮町</t>
    <rPh sb="0" eb="3">
      <t>ムナカタシ</t>
    </rPh>
    <rPh sb="4" eb="7">
      <t>コガシ</t>
    </rPh>
    <rPh sb="8" eb="9">
      <t>フク</t>
    </rPh>
    <rPh sb="9" eb="11">
      <t>ツシ</t>
    </rPh>
    <rPh sb="12" eb="15">
      <t>シングウマチ</t>
    </rPh>
    <phoneticPr fontId="2"/>
  </si>
  <si>
    <t>糸島市</t>
    <rPh sb="0" eb="2">
      <t>イトシマ</t>
    </rPh>
    <rPh sb="2" eb="3">
      <t>シ</t>
    </rPh>
    <phoneticPr fontId="2"/>
  </si>
  <si>
    <t>朝倉市、筑前町、東峰村</t>
    <rPh sb="0" eb="2">
      <t>アサクラ</t>
    </rPh>
    <rPh sb="2" eb="3">
      <t>シ</t>
    </rPh>
    <rPh sb="4" eb="6">
      <t>チクゼン</t>
    </rPh>
    <rPh sb="6" eb="7">
      <t>マチ</t>
    </rPh>
    <rPh sb="8" eb="11">
      <t>トウホウムラ</t>
    </rPh>
    <phoneticPr fontId="2"/>
  </si>
  <si>
    <t>筑後地域</t>
    <rPh sb="0" eb="2">
      <t>チクゴ</t>
    </rPh>
    <rPh sb="2" eb="4">
      <t>チイキ</t>
    </rPh>
    <phoneticPr fontId="2"/>
  </si>
  <si>
    <t>⑩八女・筑後</t>
    <rPh sb="1" eb="3">
      <t>ヤメ</t>
    </rPh>
    <rPh sb="4" eb="6">
      <t>チクゴ</t>
    </rPh>
    <phoneticPr fontId="2"/>
  </si>
  <si>
    <t>⑪久留米</t>
    <rPh sb="1" eb="4">
      <t>クルメ</t>
    </rPh>
    <phoneticPr fontId="2"/>
  </si>
  <si>
    <t>⑫有明</t>
    <rPh sb="1" eb="3">
      <t>アリアケ</t>
    </rPh>
    <phoneticPr fontId="2"/>
  </si>
  <si>
    <t>八女市、筑後市、広川町</t>
    <rPh sb="0" eb="3">
      <t>ヤメシ</t>
    </rPh>
    <rPh sb="4" eb="7">
      <t>チクゴシ</t>
    </rPh>
    <rPh sb="8" eb="11">
      <t>ヒロカワマチ</t>
    </rPh>
    <phoneticPr fontId="2"/>
  </si>
  <si>
    <t>久留米市、大川市、小郡市、うきは市、大刀洗町、大木町</t>
    <rPh sb="0" eb="3">
      <t>クルメ</t>
    </rPh>
    <rPh sb="3" eb="4">
      <t>シ</t>
    </rPh>
    <rPh sb="5" eb="8">
      <t>オオカワシ</t>
    </rPh>
    <rPh sb="9" eb="12">
      <t>オゴオリシ</t>
    </rPh>
    <rPh sb="16" eb="17">
      <t>シ</t>
    </rPh>
    <rPh sb="18" eb="22">
      <t>タチアライマチ</t>
    </rPh>
    <rPh sb="23" eb="25">
      <t>オオキ</t>
    </rPh>
    <rPh sb="25" eb="26">
      <t>マチ</t>
    </rPh>
    <phoneticPr fontId="2"/>
  </si>
  <si>
    <t>大牟田市、柳川市、みやま市</t>
    <rPh sb="0" eb="4">
      <t>オオムタシ</t>
    </rPh>
    <rPh sb="5" eb="8">
      <t>ヤナガワシ</t>
    </rPh>
    <rPh sb="12" eb="13">
      <t>シ</t>
    </rPh>
    <phoneticPr fontId="2"/>
  </si>
  <si>
    <t>筑豊地域</t>
    <rPh sb="0" eb="2">
      <t>チクホウ</t>
    </rPh>
    <rPh sb="2" eb="4">
      <t>チイキ</t>
    </rPh>
    <phoneticPr fontId="2"/>
  </si>
  <si>
    <t>⑬直方・鞍手</t>
    <rPh sb="1" eb="3">
      <t>ノオガタ</t>
    </rPh>
    <rPh sb="4" eb="6">
      <t>クラテ</t>
    </rPh>
    <phoneticPr fontId="2"/>
  </si>
  <si>
    <t>⑭飯塚・嘉穂</t>
    <rPh sb="1" eb="3">
      <t>イイヅカ</t>
    </rPh>
    <rPh sb="4" eb="6">
      <t>カホ</t>
    </rPh>
    <phoneticPr fontId="2"/>
  </si>
  <si>
    <t>⑮田川</t>
    <rPh sb="1" eb="3">
      <t>タガワ</t>
    </rPh>
    <phoneticPr fontId="2"/>
  </si>
  <si>
    <t>（補足）
平成２６年までは、朝倉市、筑前町、東峰村は「筑後地区」に分類されていたが、平成２７年からは「福岡県広域地域振興圏域」に基づき、「福岡地区」へ分類する。</t>
    <rPh sb="1" eb="3">
      <t>ホソク</t>
    </rPh>
    <rPh sb="5" eb="7">
      <t>ヘイセイ</t>
    </rPh>
    <rPh sb="9" eb="10">
      <t>ネン</t>
    </rPh>
    <rPh sb="14" eb="17">
      <t>アサクラシ</t>
    </rPh>
    <rPh sb="18" eb="20">
      <t>チクゼン</t>
    </rPh>
    <rPh sb="20" eb="21">
      <t>マチ</t>
    </rPh>
    <rPh sb="22" eb="24">
      <t>トウホウ</t>
    </rPh>
    <rPh sb="24" eb="25">
      <t>ムラ</t>
    </rPh>
    <rPh sb="27" eb="29">
      <t>チクゴ</t>
    </rPh>
    <rPh sb="29" eb="31">
      <t>チク</t>
    </rPh>
    <rPh sb="33" eb="35">
      <t>ブンルイ</t>
    </rPh>
    <rPh sb="42" eb="44">
      <t>ヘイセイ</t>
    </rPh>
    <rPh sb="46" eb="47">
      <t>ネン</t>
    </rPh>
    <rPh sb="51" eb="54">
      <t>フクオカケン</t>
    </rPh>
    <rPh sb="54" eb="56">
      <t>コウイキ</t>
    </rPh>
    <rPh sb="56" eb="58">
      <t>チイキ</t>
    </rPh>
    <rPh sb="58" eb="60">
      <t>シンコウ</t>
    </rPh>
    <rPh sb="60" eb="62">
      <t>ケンイキ</t>
    </rPh>
    <rPh sb="64" eb="65">
      <t>モト</t>
    </rPh>
    <rPh sb="69" eb="71">
      <t>フクオカ</t>
    </rPh>
    <rPh sb="71" eb="73">
      <t>チク</t>
    </rPh>
    <rPh sb="75" eb="77">
      <t>ブンルイ</t>
    </rPh>
    <phoneticPr fontId="2"/>
  </si>
  <si>
    <t>直方市、宮若市、小竹町、鞍手町</t>
    <rPh sb="0" eb="3">
      <t>ノオガタシ</t>
    </rPh>
    <rPh sb="4" eb="7">
      <t>ミヤワカシ</t>
    </rPh>
    <rPh sb="8" eb="10">
      <t>コタケ</t>
    </rPh>
    <rPh sb="10" eb="11">
      <t>マチ</t>
    </rPh>
    <rPh sb="12" eb="15">
      <t>クラテマチ</t>
    </rPh>
    <phoneticPr fontId="2"/>
  </si>
  <si>
    <t>飯塚市、嘉麻市、桂川町</t>
    <rPh sb="0" eb="3">
      <t>イイヅカシ</t>
    </rPh>
    <rPh sb="4" eb="7">
      <t>カマシ</t>
    </rPh>
    <rPh sb="8" eb="11">
      <t>ケイセンマチ</t>
    </rPh>
    <phoneticPr fontId="2"/>
  </si>
  <si>
    <t>田川市、香春町、添田町、糸田町、川崎町、大任町、赤村、福智町</t>
    <rPh sb="0" eb="3">
      <t>タガワシ</t>
    </rPh>
    <rPh sb="4" eb="7">
      <t>カワラマチ</t>
    </rPh>
    <rPh sb="8" eb="11">
      <t>ソエダマチ</t>
    </rPh>
    <rPh sb="12" eb="15">
      <t>イトダマチ</t>
    </rPh>
    <rPh sb="16" eb="18">
      <t>カワサキ</t>
    </rPh>
    <rPh sb="18" eb="19">
      <t>マチ</t>
    </rPh>
    <rPh sb="20" eb="23">
      <t>オオトウマチ</t>
    </rPh>
    <rPh sb="24" eb="26">
      <t>アカムラ</t>
    </rPh>
    <rPh sb="27" eb="30">
      <t>フクチマチ</t>
    </rPh>
    <phoneticPr fontId="2"/>
  </si>
  <si>
    <t>２　観光入込客の動向</t>
    <phoneticPr fontId="11"/>
  </si>
  <si>
    <t>(1) 概況</t>
    <phoneticPr fontId="11"/>
  </si>
  <si>
    <t>（最近１0年間の地区別入込客数の推計）</t>
    <rPh sb="1" eb="3">
      <t>サイキン</t>
    </rPh>
    <rPh sb="5" eb="7">
      <t>ネンカン</t>
    </rPh>
    <rPh sb="8" eb="11">
      <t>チクベツ</t>
    </rPh>
    <rPh sb="11" eb="13">
      <t>イリコ</t>
    </rPh>
    <rPh sb="13" eb="14">
      <t>キャク</t>
    </rPh>
    <rPh sb="14" eb="15">
      <t>スウ</t>
    </rPh>
    <rPh sb="16" eb="18">
      <t>スイケイ</t>
    </rPh>
    <phoneticPr fontId="11"/>
  </si>
  <si>
    <t>（千人）</t>
    <rPh sb="1" eb="3">
      <t>センニン</t>
    </rPh>
    <phoneticPr fontId="11"/>
  </si>
  <si>
    <t>H18</t>
    <phoneticPr fontId="11"/>
  </si>
  <si>
    <t>福岡地区</t>
    <rPh sb="0" eb="2">
      <t>フクオカ</t>
    </rPh>
    <rPh sb="2" eb="4">
      <t>チク</t>
    </rPh>
    <phoneticPr fontId="11"/>
  </si>
  <si>
    <t>筑後地区</t>
    <rPh sb="0" eb="2">
      <t>チクゴ</t>
    </rPh>
    <rPh sb="2" eb="4">
      <t>チク</t>
    </rPh>
    <phoneticPr fontId="11"/>
  </si>
  <si>
    <t>筑豊地区</t>
    <rPh sb="0" eb="2">
      <t>チクホウ</t>
    </rPh>
    <rPh sb="2" eb="4">
      <t>チク</t>
    </rPh>
    <phoneticPr fontId="11"/>
  </si>
  <si>
    <t>北九州地区</t>
    <rPh sb="0" eb="3">
      <t>キタキュウシュウ</t>
    </rPh>
    <rPh sb="3" eb="5">
      <t>チク</t>
    </rPh>
    <phoneticPr fontId="11"/>
  </si>
  <si>
    <t>合　　計</t>
    <rPh sb="0" eb="1">
      <t>ゴウ</t>
    </rPh>
    <rPh sb="3" eb="4">
      <t>ケイ</t>
    </rPh>
    <phoneticPr fontId="11"/>
  </si>
  <si>
    <t>　　</t>
    <phoneticPr fontId="11"/>
  </si>
  <si>
    <t>　</t>
    <phoneticPr fontId="11"/>
  </si>
  <si>
    <t>　県内の主な観光関連施設の状況は利用者の多い順に、
　　①　ＪＲ博多シティ（福岡市）：　４８，５６０千人（対前年　１３０千人増：０．２７％増）
　　②  キャナルシティ博多（福岡市）：　１６，４８０千人（対前年  １，１８０千人増：７．７％増）
　　③  マリノアシティ福岡（福岡市）：　６，０００千人（前年と同じ）　
　　④　小倉都心地区（北九州市）：　５，６５９千人（対前年  １９２千人増：３．５％増）　
　　⑤　博多リバレイン（イニミニマニモ）：　３，６６９千人（対前年  ２７３千人増：８．０％増）　となっている。
　　　　　　　                                                　　　　　　　　　　　　　　　　　　　　　　　　　　　　　　　　　　　　　　　　　　　　　　　　　　　　　　　　　　　　　　　　　　　　　　</t>
    <rPh sb="159" eb="160">
      <t>オナ</t>
    </rPh>
    <rPh sb="216" eb="218">
      <t>ハカタ</t>
    </rPh>
    <rPh sb="239" eb="241">
      <t>センニン</t>
    </rPh>
    <phoneticPr fontId="11"/>
  </si>
  <si>
    <t>（2）観光入込客の推移</t>
    <rPh sb="3" eb="5">
      <t>カンコウ</t>
    </rPh>
    <rPh sb="5" eb="7">
      <t>イリコ</t>
    </rPh>
    <rPh sb="7" eb="8">
      <t>キャク</t>
    </rPh>
    <rPh sb="9" eb="11">
      <t>スイイ</t>
    </rPh>
    <phoneticPr fontId="11"/>
  </si>
  <si>
    <t>(単位：千人)</t>
    <rPh sb="1" eb="3">
      <t>タンイ</t>
    </rPh>
    <rPh sb="4" eb="6">
      <t>センニン</t>
    </rPh>
    <phoneticPr fontId="11"/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</si>
  <si>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</si>
  <si>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</si>
  <si>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</si>
  <si>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</si>
  <si>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</si>
  <si>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</si>
  <si>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</si>
  <si>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</si>
  <si>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</si>
  <si>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総数</t>
    <rPh sb="0" eb="2">
      <t>ソウスウ</t>
    </rPh>
    <phoneticPr fontId="11"/>
  </si>
  <si>
    <t>対前年比</t>
    <rPh sb="0" eb="1">
      <t>タイ</t>
    </rPh>
    <rPh sb="1" eb="4">
      <t>ゼンネンヒ</t>
    </rPh>
    <phoneticPr fontId="11"/>
  </si>
  <si>
    <t>指数</t>
    <rPh sb="0" eb="2">
      <t>シスウ</t>
    </rPh>
    <phoneticPr fontId="11"/>
  </si>
  <si>
    <t>（3）消費額の推移</t>
    <rPh sb="3" eb="6">
      <t>ショウヒガク</t>
    </rPh>
    <rPh sb="7" eb="9">
      <t>スイイ</t>
    </rPh>
    <phoneticPr fontId="11"/>
  </si>
  <si>
    <t xml:space="preserve">  消費総額については、平成２７年は５，６１６億円となり、前年より３．４％増加した。
　また、平成２７年の一人あたり消費額については約４，７５６円となった。　　　　</t>
    <rPh sb="37" eb="39">
      <t>ゾウカ</t>
    </rPh>
    <rPh sb="66" eb="67">
      <t>ヤク</t>
    </rPh>
    <phoneticPr fontId="11"/>
  </si>
  <si>
    <t xml:space="preserve"> 消 費 額  （百万円）</t>
    <rPh sb="1" eb="6">
      <t>ショウヒガク</t>
    </rPh>
    <rPh sb="9" eb="10">
      <t>ヒャク</t>
    </rPh>
    <rPh sb="10" eb="12">
      <t>マンエン</t>
    </rPh>
    <phoneticPr fontId="11"/>
  </si>
  <si>
    <t>指  数</t>
    <rPh sb="0" eb="4">
      <t>シスウ</t>
    </rPh>
    <phoneticPr fontId="11"/>
  </si>
  <si>
    <t>（4）日帰り・宿泊別入込客の推移</t>
    <rPh sb="3" eb="5">
      <t>ヒガエ</t>
    </rPh>
    <rPh sb="7" eb="9">
      <t>シュクハク</t>
    </rPh>
    <rPh sb="9" eb="10">
      <t>ベツ</t>
    </rPh>
    <rPh sb="10" eb="12">
      <t>イリコ</t>
    </rPh>
    <rPh sb="12" eb="13">
      <t>キャク</t>
    </rPh>
    <rPh sb="14" eb="16">
      <t>スイイ</t>
    </rPh>
    <phoneticPr fontId="11"/>
  </si>
  <si>
    <t>　　　　　　　　　　　　　（単位：千人）</t>
    <rPh sb="14" eb="16">
      <t>タンイ</t>
    </rPh>
    <rPh sb="17" eb="19">
      <t>センニン</t>
    </rPh>
    <phoneticPr fontId="11"/>
  </si>
  <si>
    <t>日帰り</t>
    <rPh sb="0" eb="2">
      <t>ヒガエ</t>
    </rPh>
    <phoneticPr fontId="11"/>
  </si>
  <si>
    <t>構成比</t>
    <rPh sb="0" eb="3">
      <t>コウセイヒ</t>
    </rPh>
    <phoneticPr fontId="11"/>
  </si>
  <si>
    <t>宿泊</t>
    <rPh sb="0" eb="2">
      <t>シュクハク</t>
    </rPh>
    <phoneticPr fontId="11"/>
  </si>
  <si>
    <t>合計</t>
    <rPh sb="0" eb="2">
      <t>ゴウケイ</t>
    </rPh>
    <phoneticPr fontId="11"/>
  </si>
  <si>
    <t>（5）県内・県外別入込客の推移</t>
    <rPh sb="3" eb="5">
      <t>ケンナイ</t>
    </rPh>
    <rPh sb="6" eb="8">
      <t>ケンガイ</t>
    </rPh>
    <rPh sb="8" eb="9">
      <t>ベツ</t>
    </rPh>
    <rPh sb="9" eb="11">
      <t>イリコ</t>
    </rPh>
    <rPh sb="11" eb="12">
      <t>キャク</t>
    </rPh>
    <rPh sb="13" eb="15">
      <t>スイイ</t>
    </rPh>
    <phoneticPr fontId="11"/>
  </si>
  <si>
    <t>　　　（単位：千人）</t>
    <rPh sb="4" eb="6">
      <t>タンイ</t>
    </rPh>
    <rPh sb="7" eb="9">
      <t>センニン</t>
    </rPh>
    <phoneticPr fontId="11"/>
  </si>
  <si>
    <t>県内客</t>
    <rPh sb="0" eb="2">
      <t>ケンナイ</t>
    </rPh>
    <rPh sb="2" eb="3">
      <t>キャク</t>
    </rPh>
    <phoneticPr fontId="11"/>
  </si>
  <si>
    <t>県外客</t>
    <rPh sb="0" eb="2">
      <t>ケンガイ</t>
    </rPh>
    <rPh sb="2" eb="3">
      <t>キャク</t>
    </rPh>
    <phoneticPr fontId="11"/>
  </si>
  <si>
    <t>（7）目的別入込客の状況</t>
    <phoneticPr fontId="11"/>
  </si>
  <si>
    <t>（単位：千人）</t>
    <rPh sb="1" eb="3">
      <t>タンイ</t>
    </rPh>
    <rPh sb="4" eb="5">
      <t>センエン</t>
    </rPh>
    <rPh sb="5" eb="6">
      <t>ヒト</t>
    </rPh>
    <phoneticPr fontId="11"/>
  </si>
  <si>
    <t>目的別</t>
    <phoneticPr fontId="11"/>
  </si>
  <si>
    <t>一般行楽</t>
    <phoneticPr fontId="11"/>
  </si>
  <si>
    <t>祭・行事</t>
    <rPh sb="0" eb="1">
      <t>マツ</t>
    </rPh>
    <rPh sb="2" eb="4">
      <t>ギョウジ</t>
    </rPh>
    <phoneticPr fontId="11"/>
  </si>
  <si>
    <t xml:space="preserve"> 社寺･文化財</t>
  </si>
  <si>
    <t>ハイキング</t>
    <phoneticPr fontId="11"/>
  </si>
  <si>
    <t>海水浴</t>
    <rPh sb="0" eb="3">
      <t>カイスイヨク</t>
    </rPh>
    <phoneticPr fontId="11"/>
  </si>
  <si>
    <t>キャンプ</t>
    <phoneticPr fontId="11"/>
  </si>
  <si>
    <t>釣・観光漁業</t>
    <rPh sb="0" eb="1">
      <t>ツ</t>
    </rPh>
    <rPh sb="2" eb="4">
      <t>カンコウ</t>
    </rPh>
    <rPh sb="4" eb="6">
      <t>ギョギョウ</t>
    </rPh>
    <phoneticPr fontId="11"/>
  </si>
  <si>
    <t>フルーツ狩</t>
    <rPh sb="4" eb="5">
      <t>カリ</t>
    </rPh>
    <phoneticPr fontId="11"/>
  </si>
  <si>
    <t>ゴルフ</t>
    <phoneticPr fontId="11"/>
  </si>
  <si>
    <t>修学旅行</t>
    <rPh sb="0" eb="2">
      <t>シュウガク</t>
    </rPh>
    <rPh sb="2" eb="4">
      <t>リョコウ</t>
    </rPh>
    <phoneticPr fontId="11"/>
  </si>
  <si>
    <t>その他</t>
    <rPh sb="2" eb="3">
      <t>ホカ</t>
    </rPh>
    <phoneticPr fontId="11"/>
  </si>
  <si>
    <t xml:space="preserve"> 地区別</t>
  </si>
  <si>
    <t xml:space="preserve"> 史跡参拝見学</t>
  </si>
  <si>
    <t>登山</t>
    <rPh sb="0" eb="2">
      <t>トザン</t>
    </rPh>
    <phoneticPr fontId="11"/>
  </si>
  <si>
    <t>一部淡水浴含む</t>
    <rPh sb="0" eb="2">
      <t>イチブ</t>
    </rPh>
    <rPh sb="2" eb="4">
      <t>タンスイ</t>
    </rPh>
    <rPh sb="4" eb="5">
      <t>ヨク</t>
    </rPh>
    <rPh sb="5" eb="6">
      <t>フク</t>
    </rPh>
    <phoneticPr fontId="11"/>
  </si>
  <si>
    <t>一部産業観光含む</t>
    <rPh sb="0" eb="2">
      <t>イチブ</t>
    </rPh>
    <rPh sb="2" eb="4">
      <t>サンギョウ</t>
    </rPh>
    <rPh sb="4" eb="6">
      <t>カンコウ</t>
    </rPh>
    <rPh sb="6" eb="7">
      <t>フク</t>
    </rPh>
    <phoneticPr fontId="11"/>
  </si>
  <si>
    <t xml:space="preserve"> 福　岡</t>
    <phoneticPr fontId="11"/>
  </si>
  <si>
    <t xml:space="preserve"> 筑　後</t>
    <phoneticPr fontId="11"/>
  </si>
  <si>
    <t xml:space="preserve"> 筑  豊</t>
    <phoneticPr fontId="11"/>
  </si>
  <si>
    <t xml:space="preserve"> 北九州</t>
  </si>
  <si>
    <t xml:space="preserve"> 合　計</t>
  </si>
  <si>
    <t xml:space="preserve">    </t>
    <phoneticPr fontId="11"/>
  </si>
  <si>
    <t xml:space="preserve">  福 岡 地 区　　　　　　　　　　　　　　　　　　　　　　　　　　　　　　　</t>
    <phoneticPr fontId="11"/>
  </si>
  <si>
    <t>主  な  観  光  資  源</t>
    <rPh sb="0" eb="1">
      <t>オモ</t>
    </rPh>
    <rPh sb="6" eb="10">
      <t>カンコウ</t>
    </rPh>
    <rPh sb="12" eb="16">
      <t>シゲン</t>
    </rPh>
    <phoneticPr fontId="11"/>
  </si>
  <si>
    <t xml:space="preserve"> 福岡市</t>
  </si>
  <si>
    <t>-</t>
    <phoneticPr fontId="11"/>
  </si>
  <si>
    <t xml:space="preserve"> ＪＲ博多シティ、キャナルシテイ､マリノアシティ、博多リバレイン（イニミニマニモ）、ヤフオクドーム、ベイサイドプレイス博多、福岡タワー、海の中道海浜公園、福岡市動植物園、マリゾン、博多どんたく港まつり</t>
    <rPh sb="3" eb="5">
      <t>ハカタ</t>
    </rPh>
    <rPh sb="25" eb="27">
      <t>ハカタ</t>
    </rPh>
    <rPh sb="59" eb="61">
      <t>ハカタ</t>
    </rPh>
    <rPh sb="68" eb="69">
      <t>ウミ</t>
    </rPh>
    <rPh sb="70" eb="72">
      <t>ナカミチ</t>
    </rPh>
    <rPh sb="72" eb="74">
      <t>カイヒン</t>
    </rPh>
    <rPh sb="74" eb="76">
      <t>コウエン</t>
    </rPh>
    <rPh sb="77" eb="80">
      <t>フクオカシ</t>
    </rPh>
    <rPh sb="80" eb="84">
      <t>ドウショクブツエン</t>
    </rPh>
    <phoneticPr fontId="11"/>
  </si>
  <si>
    <t xml:space="preserve"> 筑紫野市</t>
  </si>
  <si>
    <t xml:space="preserve"> 二日市温泉､天拝公園、総合公園、武蔵寺､ふるさと館ちくしの、五郎山古墳館、天拝山､宝満山､山神ダム、竜岩自然の家、山神キャンプ場、藤まつり、観月会、商工農フェスタ</t>
    <rPh sb="7" eb="8">
      <t>アマ</t>
    </rPh>
    <rPh sb="8" eb="9">
      <t>ハイ</t>
    </rPh>
    <rPh sb="9" eb="11">
      <t>コウエン</t>
    </rPh>
    <rPh sb="12" eb="14">
      <t>ソウゴウ</t>
    </rPh>
    <rPh sb="14" eb="16">
      <t>コウエン</t>
    </rPh>
    <rPh sb="17" eb="19">
      <t>タケゾウ</t>
    </rPh>
    <rPh sb="25" eb="26">
      <t>カン</t>
    </rPh>
    <rPh sb="31" eb="33">
      <t>ゴロウ</t>
    </rPh>
    <rPh sb="33" eb="34">
      <t>ヤマ</t>
    </rPh>
    <rPh sb="34" eb="36">
      <t>コフン</t>
    </rPh>
    <rPh sb="36" eb="37">
      <t>カン</t>
    </rPh>
    <rPh sb="51" eb="52">
      <t>タツ</t>
    </rPh>
    <rPh sb="52" eb="53">
      <t>イワ</t>
    </rPh>
    <rPh sb="53" eb="55">
      <t>シゼン</t>
    </rPh>
    <rPh sb="56" eb="57">
      <t>イエ</t>
    </rPh>
    <rPh sb="58" eb="60">
      <t>ヤマガミ</t>
    </rPh>
    <rPh sb="64" eb="65">
      <t>ジョウ</t>
    </rPh>
    <rPh sb="66" eb="67">
      <t>フジ</t>
    </rPh>
    <rPh sb="71" eb="73">
      <t>カンゲツ</t>
    </rPh>
    <rPh sb="73" eb="74">
      <t>カイ</t>
    </rPh>
    <rPh sb="75" eb="76">
      <t>ショウ</t>
    </rPh>
    <rPh sb="77" eb="78">
      <t>ノウ</t>
    </rPh>
    <phoneticPr fontId="11"/>
  </si>
  <si>
    <t xml:space="preserve"> 春日市</t>
  </si>
  <si>
    <t>春日公園、春日奴国あんどん祭、奴国の丘歴史資料館、ウトグチ瓦窯展示館</t>
    <rPh sb="0" eb="2">
      <t>カスガ</t>
    </rPh>
    <rPh sb="2" eb="4">
      <t>コウエン</t>
    </rPh>
    <rPh sb="5" eb="7">
      <t>カスガ</t>
    </rPh>
    <rPh sb="7" eb="8">
      <t>ヤッコ</t>
    </rPh>
    <rPh sb="8" eb="9">
      <t>コク</t>
    </rPh>
    <rPh sb="13" eb="14">
      <t>マツ</t>
    </rPh>
    <rPh sb="15" eb="16">
      <t>ヤッコ</t>
    </rPh>
    <rPh sb="16" eb="17">
      <t>コク</t>
    </rPh>
    <rPh sb="18" eb="19">
      <t>オカ</t>
    </rPh>
    <rPh sb="19" eb="21">
      <t>レキシ</t>
    </rPh>
    <rPh sb="21" eb="24">
      <t>シリョウカン</t>
    </rPh>
    <rPh sb="29" eb="30">
      <t>カワラ</t>
    </rPh>
    <rPh sb="30" eb="31">
      <t>カマ</t>
    </rPh>
    <rPh sb="31" eb="34">
      <t>テンジカン</t>
    </rPh>
    <phoneticPr fontId="11"/>
  </si>
  <si>
    <t xml:space="preserve"> 大野城市</t>
  </si>
  <si>
    <t xml:space="preserve"> いこいの森中央公園・ｷｬﾝプ場・スポーツ公園､おおの山城大文字まつり、おおのじょうまちなかわくわくパビリオン、まどかフェスティバル、いこいの森まつり、</t>
    <rPh sb="6" eb="8">
      <t>チュウオウ</t>
    </rPh>
    <rPh sb="8" eb="10">
      <t>コウエン</t>
    </rPh>
    <rPh sb="21" eb="23">
      <t>コウエン</t>
    </rPh>
    <rPh sb="27" eb="28">
      <t>ヤマ</t>
    </rPh>
    <rPh sb="28" eb="29">
      <t>シロ</t>
    </rPh>
    <rPh sb="71" eb="72">
      <t>モリ</t>
    </rPh>
    <phoneticPr fontId="11"/>
  </si>
  <si>
    <t xml:space="preserve"> 宗像市</t>
  </si>
  <si>
    <t xml:space="preserve"> 道の駅むなかた館、宗像ユリックス､八所宮､城山､宗像大社､鎮国寺､観光物産館、宗像大社秋季大祭、西日本菊花花火大会、魚まつり、九州大道芸まつり、みあれ祭</t>
    <rPh sb="1" eb="2">
      <t>ミチ</t>
    </rPh>
    <rPh sb="3" eb="4">
      <t>エキ</t>
    </rPh>
    <rPh sb="8" eb="9">
      <t>カン</t>
    </rPh>
    <rPh sb="18" eb="20">
      <t>ヤドコロ</t>
    </rPh>
    <rPh sb="40" eb="42">
      <t>ムナカタ</t>
    </rPh>
    <rPh sb="42" eb="44">
      <t>タイシャ</t>
    </rPh>
    <rPh sb="44" eb="46">
      <t>シュウキ</t>
    </rPh>
    <rPh sb="46" eb="47">
      <t>オオ</t>
    </rPh>
    <rPh sb="47" eb="48">
      <t>マツ</t>
    </rPh>
    <rPh sb="49" eb="50">
      <t>ニシ</t>
    </rPh>
    <rPh sb="50" eb="52">
      <t>ニホン</t>
    </rPh>
    <rPh sb="52" eb="53">
      <t>キク</t>
    </rPh>
    <rPh sb="53" eb="54">
      <t>ハナ</t>
    </rPh>
    <rPh sb="54" eb="56">
      <t>ハナビ</t>
    </rPh>
    <rPh sb="56" eb="58">
      <t>タイカイ</t>
    </rPh>
    <rPh sb="59" eb="60">
      <t>サカナ</t>
    </rPh>
    <rPh sb="64" eb="66">
      <t>キュウシュウ</t>
    </rPh>
    <rPh sb="66" eb="69">
      <t>ダイドウゲイ</t>
    </rPh>
    <rPh sb="76" eb="77">
      <t>マツ</t>
    </rPh>
    <phoneticPr fontId="11"/>
  </si>
  <si>
    <t xml:space="preserve"> 太宰府市</t>
  </si>
  <si>
    <t xml:space="preserve"> 太宰府天満宮､九州国立博物館、大宰府政庁跡､太宰府市文化ふれあい館、大宰府展示館、観世音寺､光明禅寺、戒壇院、水城跡</t>
    <rPh sb="8" eb="10">
      <t>キュウシュウ</t>
    </rPh>
    <rPh sb="10" eb="12">
      <t>コクリツ</t>
    </rPh>
    <rPh sb="12" eb="15">
      <t>ハクブツカン</t>
    </rPh>
    <rPh sb="23" eb="26">
      <t>ダザイフ</t>
    </rPh>
    <rPh sb="26" eb="27">
      <t>シ</t>
    </rPh>
    <rPh sb="27" eb="29">
      <t>ブンカ</t>
    </rPh>
    <rPh sb="33" eb="34">
      <t>カン</t>
    </rPh>
    <rPh sb="35" eb="38">
      <t>ダザイフ</t>
    </rPh>
    <rPh sb="38" eb="41">
      <t>テンジカン</t>
    </rPh>
    <rPh sb="52" eb="54">
      <t>カイダン</t>
    </rPh>
    <rPh sb="54" eb="55">
      <t>イン</t>
    </rPh>
    <rPh sb="56" eb="57">
      <t>ミズ</t>
    </rPh>
    <rPh sb="57" eb="59">
      <t>シロアト</t>
    </rPh>
    <phoneticPr fontId="11"/>
  </si>
  <si>
    <t xml:space="preserve"> 古賀市</t>
  </si>
  <si>
    <t xml:space="preserve"> 薬王寺温泉､食の祭典、古賀ゴルフ・クラブ､コスモス館、まつり古賀、なの花まつり、秋山園芸（フルーツ狩）</t>
    <rPh sb="7" eb="8">
      <t>ショク</t>
    </rPh>
    <rPh sb="9" eb="11">
      <t>サイテン</t>
    </rPh>
    <rPh sb="12" eb="14">
      <t>コガ</t>
    </rPh>
    <rPh sb="26" eb="27">
      <t>カン</t>
    </rPh>
    <rPh sb="31" eb="33">
      <t>コガ</t>
    </rPh>
    <rPh sb="36" eb="37">
      <t>ハナ</t>
    </rPh>
    <rPh sb="41" eb="43">
      <t>アキヤマ</t>
    </rPh>
    <rPh sb="43" eb="45">
      <t>エンゲイ</t>
    </rPh>
    <rPh sb="50" eb="51">
      <t>カリ</t>
    </rPh>
    <phoneticPr fontId="11"/>
  </si>
  <si>
    <t xml:space="preserve"> 福津市</t>
    <rPh sb="1" eb="2">
      <t>フク</t>
    </rPh>
    <rPh sb="2" eb="3">
      <t>ツ</t>
    </rPh>
    <phoneticPr fontId="11"/>
  </si>
  <si>
    <t>サンピア福岡、なまずの郷運動公園、海水浴場、宮地嶽神社、わかたけ広場、大峰山キャンプ場、あんずの里運動公園、津屋崎漁港、福間漁港・海浜公園、津屋崎千軒民族館 藍の家、花火大会</t>
    <rPh sb="4" eb="6">
      <t>フクオカ</t>
    </rPh>
    <rPh sb="11" eb="12">
      <t>サト</t>
    </rPh>
    <rPh sb="12" eb="14">
      <t>ウンドウ</t>
    </rPh>
    <rPh sb="14" eb="16">
      <t>コウエン</t>
    </rPh>
    <rPh sb="17" eb="19">
      <t>カイスイ</t>
    </rPh>
    <rPh sb="19" eb="21">
      <t>ヨクジョウ</t>
    </rPh>
    <rPh sb="22" eb="23">
      <t>ミヤ</t>
    </rPh>
    <rPh sb="23" eb="24">
      <t>チ</t>
    </rPh>
    <rPh sb="24" eb="25">
      <t>タケ</t>
    </rPh>
    <rPh sb="25" eb="27">
      <t>ジンジャ</t>
    </rPh>
    <rPh sb="32" eb="34">
      <t>ヒロバ</t>
    </rPh>
    <rPh sb="35" eb="36">
      <t>ダイ</t>
    </rPh>
    <rPh sb="36" eb="37">
      <t>ミネ</t>
    </rPh>
    <rPh sb="37" eb="38">
      <t>ヤマ</t>
    </rPh>
    <rPh sb="42" eb="43">
      <t>ジョウ</t>
    </rPh>
    <rPh sb="48" eb="49">
      <t>サト</t>
    </rPh>
    <rPh sb="49" eb="51">
      <t>ウンドウ</t>
    </rPh>
    <rPh sb="51" eb="53">
      <t>コウエン</t>
    </rPh>
    <rPh sb="54" eb="57">
      <t>ツヤザキ</t>
    </rPh>
    <rPh sb="57" eb="59">
      <t>ギョコウ</t>
    </rPh>
    <rPh sb="60" eb="62">
      <t>フクマ</t>
    </rPh>
    <rPh sb="62" eb="64">
      <t>ギョコウ</t>
    </rPh>
    <rPh sb="65" eb="67">
      <t>カイヒン</t>
    </rPh>
    <rPh sb="67" eb="69">
      <t>コウエン</t>
    </rPh>
    <rPh sb="70" eb="73">
      <t>ツヤザキ</t>
    </rPh>
    <rPh sb="73" eb="75">
      <t>センケン</t>
    </rPh>
    <rPh sb="83" eb="85">
      <t>ハナビ</t>
    </rPh>
    <rPh sb="85" eb="87">
      <t>タイカイ</t>
    </rPh>
    <phoneticPr fontId="11"/>
  </si>
  <si>
    <t xml:space="preserve"> 朝倉市</t>
    <rPh sb="1" eb="3">
      <t>アサクラ</t>
    </rPh>
    <phoneticPr fontId="11"/>
  </si>
  <si>
    <t>キリンビール花園、原鶴温泉、フルーツ狩り、筑後川、三連水車、平塚川添遺跡、甘木公園、秋月城址、ファームステーションバサロ、甘木歴史資料館、あまぎ水の文化村、パークゴルフ場</t>
    <rPh sb="6" eb="8">
      <t>ハナゾノ</t>
    </rPh>
    <rPh sb="9" eb="11">
      <t>ハラヅル</t>
    </rPh>
    <rPh sb="11" eb="13">
      <t>オンセン</t>
    </rPh>
    <rPh sb="18" eb="19">
      <t>カ</t>
    </rPh>
    <rPh sb="21" eb="24">
      <t>チクゴガワ</t>
    </rPh>
    <rPh sb="25" eb="27">
      <t>サンレン</t>
    </rPh>
    <rPh sb="27" eb="29">
      <t>スイシャ</t>
    </rPh>
    <rPh sb="30" eb="32">
      <t>ヒラツカ</t>
    </rPh>
    <rPh sb="32" eb="34">
      <t>カワゾエ</t>
    </rPh>
    <rPh sb="34" eb="36">
      <t>イセキ</t>
    </rPh>
    <rPh sb="37" eb="39">
      <t>アマギ</t>
    </rPh>
    <rPh sb="39" eb="41">
      <t>コウエン</t>
    </rPh>
    <rPh sb="42" eb="44">
      <t>アキヅキ</t>
    </rPh>
    <rPh sb="44" eb="46">
      <t>ジョウシ</t>
    </rPh>
    <rPh sb="61" eb="63">
      <t>アマギ</t>
    </rPh>
    <rPh sb="63" eb="65">
      <t>レキシ</t>
    </rPh>
    <rPh sb="65" eb="68">
      <t>シリョウカン</t>
    </rPh>
    <rPh sb="72" eb="73">
      <t>ミズ</t>
    </rPh>
    <rPh sb="74" eb="77">
      <t>ブンカムラ</t>
    </rPh>
    <rPh sb="84" eb="85">
      <t>バ</t>
    </rPh>
    <phoneticPr fontId="11"/>
  </si>
  <si>
    <t xml:space="preserve"> 糸島市</t>
    <rPh sb="1" eb="3">
      <t>イトシマ</t>
    </rPh>
    <rPh sb="3" eb="4">
      <t>シ</t>
    </rPh>
    <phoneticPr fontId="11"/>
  </si>
  <si>
    <t xml:space="preserve"> 雷山千如寺大悲王院､桜井神社、福井白山神社、白糸の滝、いとしま応援プラザ、伊都菜彩、ＪＡ糸島志摩の四季、（有）福ふくの里、伊都の湯どころ、牡蠣小屋、地引網、伊都国歴史博物館、海水浴場</t>
    <rPh sb="6" eb="7">
      <t>ダイ</t>
    </rPh>
    <rPh sb="7" eb="8">
      <t>カナ</t>
    </rPh>
    <rPh sb="8" eb="9">
      <t>オウ</t>
    </rPh>
    <rPh sb="9" eb="10">
      <t>イン</t>
    </rPh>
    <rPh sb="11" eb="13">
      <t>サクライ</t>
    </rPh>
    <rPh sb="13" eb="15">
      <t>ジンジャ</t>
    </rPh>
    <rPh sb="16" eb="18">
      <t>フクイ</t>
    </rPh>
    <rPh sb="18" eb="20">
      <t>シラヤマ</t>
    </rPh>
    <rPh sb="20" eb="22">
      <t>ジンジャ</t>
    </rPh>
    <rPh sb="32" eb="34">
      <t>オウエン</t>
    </rPh>
    <rPh sb="38" eb="40">
      <t>イト</t>
    </rPh>
    <rPh sb="40" eb="41">
      <t>サイ</t>
    </rPh>
    <rPh sb="41" eb="42">
      <t>サイ</t>
    </rPh>
    <rPh sb="45" eb="47">
      <t>イトシマ</t>
    </rPh>
    <rPh sb="47" eb="49">
      <t>シマ</t>
    </rPh>
    <rPh sb="50" eb="52">
      <t>シキ</t>
    </rPh>
    <rPh sb="70" eb="72">
      <t>カキ</t>
    </rPh>
    <rPh sb="72" eb="74">
      <t>コヤ</t>
    </rPh>
    <rPh sb="75" eb="76">
      <t>チ</t>
    </rPh>
    <rPh sb="76" eb="78">
      <t>ヒキアミ</t>
    </rPh>
    <rPh sb="79" eb="81">
      <t>イト</t>
    </rPh>
    <rPh sb="81" eb="82">
      <t>コク</t>
    </rPh>
    <rPh sb="82" eb="84">
      <t>レキシ</t>
    </rPh>
    <rPh sb="84" eb="87">
      <t>ハクブツカン</t>
    </rPh>
    <phoneticPr fontId="11"/>
  </si>
  <si>
    <t xml:space="preserve"> 那珂川町</t>
  </si>
  <si>
    <t xml:space="preserve"> グリーンピアなかがわ､九千部山地､筑紫耶馬渓､中ﾉ島公園､祭りなかがわ、農っ工ら商なかがわ</t>
    <rPh sb="15" eb="17">
      <t>サンチ</t>
    </rPh>
    <rPh sb="37" eb="38">
      <t>ノウ</t>
    </rPh>
    <rPh sb="39" eb="40">
      <t>タクミ</t>
    </rPh>
    <rPh sb="41" eb="42">
      <t>ショウ</t>
    </rPh>
    <phoneticPr fontId="11"/>
  </si>
  <si>
    <t xml:space="preserve"> 宇美町</t>
  </si>
  <si>
    <t xml:space="preserve"> 宇美八幡宮､歴史民族資料館、宇美公園、四王寺県民の森､一本松公園（昭和の森）</t>
    <rPh sb="7" eb="9">
      <t>レキシ</t>
    </rPh>
    <rPh sb="9" eb="11">
      <t>ミンゾク</t>
    </rPh>
    <rPh sb="11" eb="14">
      <t>シリョウカン</t>
    </rPh>
    <rPh sb="15" eb="17">
      <t>ウミ</t>
    </rPh>
    <rPh sb="17" eb="19">
      <t>コウエン</t>
    </rPh>
    <rPh sb="20" eb="23">
      <t>シオウジ</t>
    </rPh>
    <rPh sb="28" eb="31">
      <t>イッポンマツ</t>
    </rPh>
    <rPh sb="31" eb="33">
      <t>コウエン</t>
    </rPh>
    <phoneticPr fontId="11"/>
  </si>
  <si>
    <t xml:space="preserve"> 篠栗町</t>
  </si>
  <si>
    <t xml:space="preserve"> 篠栗四国八十八ヶ所霊場､新吉野公園､若杉山､樹芸の森､観音公園、オアシス篠栗、春らんまんハイキング、九州森林スポーツフェスタ、篠栗祇園夏まつり、大和の森遊歩道、若杉楽園</t>
    <rPh sb="4" eb="7">
      <t>８８</t>
    </rPh>
    <rPh sb="8" eb="9">
      <t>ショ</t>
    </rPh>
    <rPh sb="9" eb="11">
      <t>レイジョウ</t>
    </rPh>
    <rPh sb="22" eb="23">
      <t>ジュ</t>
    </rPh>
    <rPh sb="23" eb="24">
      <t>ゲイ</t>
    </rPh>
    <rPh sb="25" eb="26">
      <t>モリ</t>
    </rPh>
    <rPh sb="36" eb="38">
      <t>ササグリ</t>
    </rPh>
    <rPh sb="39" eb="40">
      <t>ハル</t>
    </rPh>
    <rPh sb="50" eb="52">
      <t>キュウシュウ</t>
    </rPh>
    <rPh sb="52" eb="54">
      <t>シンリン</t>
    </rPh>
    <rPh sb="63" eb="65">
      <t>ササグリ</t>
    </rPh>
    <rPh sb="65" eb="67">
      <t>ギオン</t>
    </rPh>
    <rPh sb="67" eb="68">
      <t>ナツ</t>
    </rPh>
    <rPh sb="72" eb="74">
      <t>ヤマト</t>
    </rPh>
    <rPh sb="75" eb="76">
      <t>モリ</t>
    </rPh>
    <rPh sb="76" eb="79">
      <t>ユウホドウ</t>
    </rPh>
    <rPh sb="80" eb="81">
      <t>ワカ</t>
    </rPh>
    <rPh sb="81" eb="82">
      <t>スギ</t>
    </rPh>
    <rPh sb="82" eb="84">
      <t>ラクエン</t>
    </rPh>
    <phoneticPr fontId="11"/>
  </si>
  <si>
    <t xml:space="preserve"> 志免町</t>
  </si>
  <si>
    <t>旧志免鉱業所堅抗櫓、歴史資料室、石投げ相撲</t>
    <rPh sb="0" eb="1">
      <t>キュウ</t>
    </rPh>
    <rPh sb="1" eb="3">
      <t>シメ</t>
    </rPh>
    <rPh sb="3" eb="5">
      <t>コウギョウ</t>
    </rPh>
    <rPh sb="5" eb="6">
      <t>ショ</t>
    </rPh>
    <rPh sb="6" eb="7">
      <t>カタ</t>
    </rPh>
    <rPh sb="7" eb="8">
      <t>コウ</t>
    </rPh>
    <rPh sb="8" eb="9">
      <t>ロ</t>
    </rPh>
    <rPh sb="10" eb="12">
      <t>レキシ</t>
    </rPh>
    <rPh sb="12" eb="15">
      <t>シリョウシツ</t>
    </rPh>
    <phoneticPr fontId="11"/>
  </si>
  <si>
    <t xml:space="preserve"> 須恵町</t>
  </si>
  <si>
    <t xml:space="preserve"> 皿山公園､商工つつじ祭、歴史民俗資料館､久我記念館、岳城山</t>
    <phoneticPr fontId="11"/>
  </si>
  <si>
    <t xml:space="preserve"> 新宮町</t>
  </si>
  <si>
    <t xml:space="preserve"> 立花山､新宮海水浴場､相島、ひとまるの里、立花日曜市、まつり新宮、千年家、相島</t>
    <rPh sb="20" eb="21">
      <t>サト</t>
    </rPh>
    <rPh sb="22" eb="24">
      <t>タチバナ</t>
    </rPh>
    <rPh sb="24" eb="26">
      <t>ニチヨウ</t>
    </rPh>
    <rPh sb="26" eb="27">
      <t>イチ</t>
    </rPh>
    <rPh sb="31" eb="33">
      <t>シングウ</t>
    </rPh>
    <rPh sb="34" eb="36">
      <t>センネン</t>
    </rPh>
    <rPh sb="36" eb="37">
      <t>イエ</t>
    </rPh>
    <rPh sb="38" eb="40">
      <t>アイジマ</t>
    </rPh>
    <phoneticPr fontId="11"/>
  </si>
  <si>
    <t xml:space="preserve"> 久山町</t>
  </si>
  <si>
    <t xml:space="preserve"> 久山温泉､猪野川、久原川、遠見岳､三日月山、伊野天照皇大神宮､猪野祭り、さくら祭り、祇園祭り、久山カントリー倶楽部，首羅山遺跡、安河内農園</t>
    <rPh sb="1" eb="3">
      <t>ヒサヤマ</t>
    </rPh>
    <rPh sb="3" eb="5">
      <t>オンセン</t>
    </rPh>
    <rPh sb="10" eb="12">
      <t>クバラ</t>
    </rPh>
    <rPh sb="12" eb="13">
      <t>カワ</t>
    </rPh>
    <rPh sb="18" eb="21">
      <t>ミカヅキ</t>
    </rPh>
    <rPh sb="21" eb="22">
      <t>ヤマ</t>
    </rPh>
    <rPh sb="25" eb="26">
      <t>テン</t>
    </rPh>
    <rPh sb="26" eb="27">
      <t>テ</t>
    </rPh>
    <rPh sb="28" eb="29">
      <t>ダイ</t>
    </rPh>
    <rPh sb="40" eb="41">
      <t>マツ</t>
    </rPh>
    <rPh sb="43" eb="45">
      <t>ギオン</t>
    </rPh>
    <rPh sb="45" eb="46">
      <t>マツ</t>
    </rPh>
    <rPh sb="48" eb="50">
      <t>ヒサヤマ</t>
    </rPh>
    <rPh sb="55" eb="58">
      <t>クラブ</t>
    </rPh>
    <rPh sb="59" eb="60">
      <t>クビ</t>
    </rPh>
    <rPh sb="60" eb="61">
      <t>ラ</t>
    </rPh>
    <rPh sb="61" eb="62">
      <t>ヤマ</t>
    </rPh>
    <rPh sb="62" eb="64">
      <t>イセキ</t>
    </rPh>
    <rPh sb="65" eb="68">
      <t>ヤスコウチ</t>
    </rPh>
    <rPh sb="68" eb="70">
      <t>ノウエン</t>
    </rPh>
    <phoneticPr fontId="11"/>
  </si>
  <si>
    <t xml:space="preserve"> 粕屋町</t>
  </si>
  <si>
    <t>駕与丁公園､YOSAKOIかすや祭り、、粕屋町バラ祭り</t>
    <rPh sb="3" eb="5">
      <t>コウエン</t>
    </rPh>
    <rPh sb="20" eb="23">
      <t>カスヤマチ</t>
    </rPh>
    <rPh sb="25" eb="26">
      <t>マツ</t>
    </rPh>
    <phoneticPr fontId="11"/>
  </si>
  <si>
    <t xml:space="preserve"> 筑前町</t>
    <rPh sb="1" eb="3">
      <t>チクゼン</t>
    </rPh>
    <rPh sb="3" eb="4">
      <t>マチ</t>
    </rPh>
    <phoneticPr fontId="11"/>
  </si>
  <si>
    <t xml:space="preserve"> 花立花温泉、夜須高原記念の森、大刀洗平和記念館、みなみの里、大藤祭り、夜須高原音楽祭、ど～んとかがし祭、大己貴神社</t>
    <rPh sb="1" eb="2">
      <t>ハナ</t>
    </rPh>
    <rPh sb="2" eb="4">
      <t>タチバナ</t>
    </rPh>
    <rPh sb="4" eb="6">
      <t>オンセン</t>
    </rPh>
    <rPh sb="7" eb="9">
      <t>ヤス</t>
    </rPh>
    <rPh sb="9" eb="11">
      <t>コウゲン</t>
    </rPh>
    <rPh sb="11" eb="13">
      <t>キネン</t>
    </rPh>
    <rPh sb="14" eb="15">
      <t>モリ</t>
    </rPh>
    <rPh sb="16" eb="19">
      <t>タチアライ</t>
    </rPh>
    <rPh sb="19" eb="21">
      <t>ヘイワ</t>
    </rPh>
    <rPh sb="21" eb="23">
      <t>キネン</t>
    </rPh>
    <rPh sb="23" eb="24">
      <t>カン</t>
    </rPh>
    <rPh sb="29" eb="30">
      <t>サト</t>
    </rPh>
    <rPh sb="31" eb="33">
      <t>オオフジ</t>
    </rPh>
    <rPh sb="33" eb="34">
      <t>マツ</t>
    </rPh>
    <rPh sb="36" eb="38">
      <t>ヤス</t>
    </rPh>
    <rPh sb="38" eb="40">
      <t>コウゲン</t>
    </rPh>
    <rPh sb="40" eb="42">
      <t>オンガク</t>
    </rPh>
    <rPh sb="42" eb="43">
      <t>マツ</t>
    </rPh>
    <rPh sb="51" eb="52">
      <t>マツ</t>
    </rPh>
    <rPh sb="53" eb="54">
      <t>オオ</t>
    </rPh>
    <rPh sb="54" eb="55">
      <t>キ</t>
    </rPh>
    <rPh sb="55" eb="56">
      <t>キ</t>
    </rPh>
    <rPh sb="56" eb="58">
      <t>ジンジャ</t>
    </rPh>
    <phoneticPr fontId="11"/>
  </si>
  <si>
    <t xml:space="preserve"> 東峰村</t>
    <rPh sb="1" eb="3">
      <t>トウホウ</t>
    </rPh>
    <rPh sb="3" eb="4">
      <t>ムラ</t>
    </rPh>
    <phoneticPr fontId="11"/>
  </si>
  <si>
    <t>棚田親水公園、ほうしゅ楽舎、民陶むら祭、ほたる祭、秋祭り、伝統産業館、いぶき館、ポーン太の森、岩屋キャンプ場、道の駅小石原、岩屋湧水汲み場</t>
    <rPh sb="23" eb="24">
      <t>マツ</t>
    </rPh>
    <rPh sb="25" eb="26">
      <t>アキ</t>
    </rPh>
    <rPh sb="26" eb="27">
      <t>マツ</t>
    </rPh>
    <rPh sb="29" eb="31">
      <t>デントウ</t>
    </rPh>
    <rPh sb="31" eb="33">
      <t>サンギョウ</t>
    </rPh>
    <rPh sb="33" eb="34">
      <t>カン</t>
    </rPh>
    <rPh sb="38" eb="39">
      <t>カン</t>
    </rPh>
    <rPh sb="43" eb="44">
      <t>タ</t>
    </rPh>
    <rPh sb="45" eb="46">
      <t>モリ</t>
    </rPh>
    <rPh sb="47" eb="49">
      <t>イワヤ</t>
    </rPh>
    <rPh sb="53" eb="54">
      <t>ジョウ</t>
    </rPh>
    <rPh sb="55" eb="56">
      <t>ミチ</t>
    </rPh>
    <rPh sb="57" eb="58">
      <t>エキ</t>
    </rPh>
    <rPh sb="58" eb="61">
      <t>コイシワラ</t>
    </rPh>
    <rPh sb="62" eb="64">
      <t>イワヤ</t>
    </rPh>
    <rPh sb="64" eb="65">
      <t>ワ</t>
    </rPh>
    <rPh sb="65" eb="66">
      <t>ミズ</t>
    </rPh>
    <rPh sb="66" eb="67">
      <t>ク</t>
    </rPh>
    <rPh sb="68" eb="69">
      <t>バ</t>
    </rPh>
    <phoneticPr fontId="11"/>
  </si>
  <si>
    <t xml:space="preserve"> 福岡　計</t>
  </si>
  <si>
    <t xml:space="preserve">  筑 後 地 区　　　　　　　　　　　　　　　　　　　　　　　　　　　　　　　</t>
    <rPh sb="2" eb="5">
      <t>チクゴ</t>
    </rPh>
    <phoneticPr fontId="11"/>
  </si>
  <si>
    <t>目的別</t>
    <phoneticPr fontId="11"/>
  </si>
  <si>
    <t xml:space="preserve"> 一般行楽</t>
    <phoneticPr fontId="11"/>
  </si>
  <si>
    <t xml:space="preserve"> ハイキング</t>
    <phoneticPr fontId="11"/>
  </si>
  <si>
    <t>キャンプ</t>
    <phoneticPr fontId="11"/>
  </si>
  <si>
    <t>ゴルフ</t>
    <phoneticPr fontId="11"/>
  </si>
  <si>
    <t xml:space="preserve"> 大牟田市</t>
  </si>
  <si>
    <t>三池ｶﾙﾀ歴史資料館､大牟田市立動物園、石炭産業科学館、道の駅「おおむた」花ぷらす、延命公園、諏訪公園、普光寺、定林寺､旧三井港倶楽部、大蛇山・港まつり・花火大会</t>
    <rPh sb="5" eb="7">
      <t>レキシ</t>
    </rPh>
    <rPh sb="7" eb="10">
      <t>シリョウカン</t>
    </rPh>
    <rPh sb="11" eb="16">
      <t>オオムタシリツ</t>
    </rPh>
    <rPh sb="16" eb="19">
      <t>ドウブツエン</t>
    </rPh>
    <rPh sb="28" eb="29">
      <t>ミチ</t>
    </rPh>
    <rPh sb="30" eb="31">
      <t>エキ</t>
    </rPh>
    <rPh sb="37" eb="38">
      <t>ハナ</t>
    </rPh>
    <rPh sb="42" eb="44">
      <t>エンメイ</t>
    </rPh>
    <rPh sb="44" eb="46">
      <t>コウエン</t>
    </rPh>
    <rPh sb="47" eb="49">
      <t>スワ</t>
    </rPh>
    <rPh sb="49" eb="51">
      <t>コウエン</t>
    </rPh>
    <rPh sb="52" eb="55">
      <t>フコウジ</t>
    </rPh>
    <rPh sb="60" eb="61">
      <t>キュウ</t>
    </rPh>
    <rPh sb="61" eb="63">
      <t>ミツイ</t>
    </rPh>
    <rPh sb="63" eb="64">
      <t>コウ</t>
    </rPh>
    <rPh sb="64" eb="67">
      <t>クラブ</t>
    </rPh>
    <rPh sb="68" eb="70">
      <t>ダイジャ</t>
    </rPh>
    <rPh sb="70" eb="71">
      <t>ヤマ</t>
    </rPh>
    <rPh sb="72" eb="73">
      <t>ミナト</t>
    </rPh>
    <rPh sb="77" eb="79">
      <t>ハナビ</t>
    </rPh>
    <rPh sb="79" eb="81">
      <t>タイカイ</t>
    </rPh>
    <phoneticPr fontId="11"/>
  </si>
  <si>
    <t xml:space="preserve"> 久留米市</t>
  </si>
  <si>
    <t>石橋文化センター､石橋美術館、高良大社､成田山､青少年科学館、水天宮、久留米城跡、花火大会、つつじまつり、城島酒蔵びらき</t>
    <rPh sb="9" eb="11">
      <t>イシバシ</t>
    </rPh>
    <rPh sb="11" eb="14">
      <t>ビジュツカン</t>
    </rPh>
    <rPh sb="31" eb="34">
      <t>スイテングウ</t>
    </rPh>
    <rPh sb="35" eb="38">
      <t>クルメ</t>
    </rPh>
    <rPh sb="38" eb="39">
      <t>シロ</t>
    </rPh>
    <rPh sb="39" eb="40">
      <t>アト</t>
    </rPh>
    <rPh sb="41" eb="43">
      <t>ハナビ</t>
    </rPh>
    <rPh sb="43" eb="45">
      <t>タイカイ</t>
    </rPh>
    <rPh sb="53" eb="55">
      <t>ジョウジマ</t>
    </rPh>
    <rPh sb="55" eb="57">
      <t>サカグラ</t>
    </rPh>
    <phoneticPr fontId="11"/>
  </si>
  <si>
    <t xml:space="preserve"> 柳川市</t>
  </si>
  <si>
    <t xml:space="preserve"> 川下り､御花・松濤園､沖端水天宮､北原白秋生家･記念館､柳川温泉､旧戸島家住宅、白秋祭（水上パレード他）、柳川ひな祭り</t>
    <rPh sb="8" eb="9">
      <t>マツ</t>
    </rPh>
    <rPh sb="9" eb="10">
      <t>濤</t>
    </rPh>
    <rPh sb="10" eb="11">
      <t>エン</t>
    </rPh>
    <rPh sb="12" eb="13">
      <t>オキ</t>
    </rPh>
    <rPh sb="13" eb="14">
      <t>ハタ</t>
    </rPh>
    <rPh sb="18" eb="20">
      <t>キタハラ</t>
    </rPh>
    <rPh sb="34" eb="35">
      <t>キュウ</t>
    </rPh>
    <rPh sb="35" eb="36">
      <t>ト</t>
    </rPh>
    <rPh sb="36" eb="37">
      <t>シマ</t>
    </rPh>
    <rPh sb="37" eb="38">
      <t>イエ</t>
    </rPh>
    <rPh sb="38" eb="40">
      <t>ジュウタク</t>
    </rPh>
    <rPh sb="51" eb="52">
      <t>ホカ</t>
    </rPh>
    <rPh sb="54" eb="56">
      <t>ヤナガワ</t>
    </rPh>
    <rPh sb="58" eb="59">
      <t>マツ</t>
    </rPh>
    <phoneticPr fontId="11"/>
  </si>
  <si>
    <t xml:space="preserve"> 八女市</t>
  </si>
  <si>
    <t xml:space="preserve"> べんがら村、岩戸山古墳､八女手すき和紙資料館､八女福島の燈篭人形、黒木大藤､グリーンパル日向神峡、黒木城跡、ワイン工場､黒岩石橋群､御前・釈迦岳､杣人の家、星の文化館､茶の文化館</t>
    <phoneticPr fontId="11"/>
  </si>
  <si>
    <t xml:space="preserve"> 筑後市</t>
    <phoneticPr fontId="11"/>
  </si>
  <si>
    <t xml:space="preserve"> 船小屋温泉郷、水田天満宮､ちっご祭、サザンクス筑後、筑後広域公園、筑後船小屋花火大会、川の駅船小屋「恋ぼたる」、郷土資料館、絣の里巡り、まかない飯GP、九州新幹線開業イベント</t>
    <rPh sb="6" eb="7">
      <t>ゴウ</t>
    </rPh>
    <rPh sb="17" eb="18">
      <t>マツ</t>
    </rPh>
    <rPh sb="24" eb="26">
      <t>チクゴ</t>
    </rPh>
    <rPh sb="27" eb="29">
      <t>チクゴ</t>
    </rPh>
    <rPh sb="29" eb="31">
      <t>コウイキ</t>
    </rPh>
    <rPh sb="31" eb="33">
      <t>コウエン</t>
    </rPh>
    <rPh sb="34" eb="36">
      <t>チクゴ</t>
    </rPh>
    <rPh sb="36" eb="39">
      <t>フナゴヤ</t>
    </rPh>
    <rPh sb="39" eb="41">
      <t>ハナビ</t>
    </rPh>
    <rPh sb="41" eb="43">
      <t>タイカイ</t>
    </rPh>
    <rPh sb="44" eb="45">
      <t>カワ</t>
    </rPh>
    <rPh sb="46" eb="47">
      <t>エキ</t>
    </rPh>
    <rPh sb="47" eb="50">
      <t>フナゴヤ</t>
    </rPh>
    <rPh sb="51" eb="52">
      <t>コイ</t>
    </rPh>
    <rPh sb="57" eb="59">
      <t>キョウド</t>
    </rPh>
    <rPh sb="59" eb="62">
      <t>シリョウカン</t>
    </rPh>
    <rPh sb="63" eb="64">
      <t>カスリ</t>
    </rPh>
    <rPh sb="65" eb="66">
      <t>サト</t>
    </rPh>
    <rPh sb="66" eb="67">
      <t>メグ</t>
    </rPh>
    <rPh sb="73" eb="74">
      <t>メシ</t>
    </rPh>
    <phoneticPr fontId="11"/>
  </si>
  <si>
    <t xml:space="preserve"> 大川市</t>
    <phoneticPr fontId="11"/>
  </si>
  <si>
    <t xml:space="preserve"> 古賀政男記念館､旧吉原家住宅、風浪宮､大川木工まつり､筑後川昇開橋遊歩道、えつ狩、大川花火大会、清力美術館</t>
    <rPh sb="9" eb="10">
      <t>キュウ</t>
    </rPh>
    <rPh sb="10" eb="12">
      <t>ヨシワラ</t>
    </rPh>
    <rPh sb="12" eb="13">
      <t>ケ</t>
    </rPh>
    <rPh sb="13" eb="15">
      <t>ジュウタク</t>
    </rPh>
    <rPh sb="34" eb="37">
      <t>ユウホドウ</t>
    </rPh>
    <rPh sb="40" eb="41">
      <t>ガ</t>
    </rPh>
    <rPh sb="42" eb="44">
      <t>オオカワ</t>
    </rPh>
    <rPh sb="44" eb="46">
      <t>ハナビ</t>
    </rPh>
    <rPh sb="46" eb="48">
      <t>タイカイ</t>
    </rPh>
    <rPh sb="49" eb="50">
      <t>キヨ</t>
    </rPh>
    <rPh sb="50" eb="51">
      <t>チカラ</t>
    </rPh>
    <rPh sb="51" eb="54">
      <t>ビジュツカン</t>
    </rPh>
    <phoneticPr fontId="11"/>
  </si>
  <si>
    <t xml:space="preserve"> 小郡市</t>
  </si>
  <si>
    <t xml:space="preserve"> 城山公園､福童将軍藤､如意輪寺､埋蔵文化財調査センター､小郡カンツリー倶楽部、九州歴史資料館、味坂ポピー園、夢ＨＡＮＡＢＩ、旅籠油屋、あすてらす「満天の湯」</t>
    <rPh sb="40" eb="42">
      <t>キュウシュウ</t>
    </rPh>
    <rPh sb="42" eb="44">
      <t>レキシ</t>
    </rPh>
    <rPh sb="44" eb="47">
      <t>シリョウカン</t>
    </rPh>
    <rPh sb="48" eb="49">
      <t>アジ</t>
    </rPh>
    <rPh sb="49" eb="50">
      <t>サカ</t>
    </rPh>
    <rPh sb="53" eb="54">
      <t>エン</t>
    </rPh>
    <rPh sb="55" eb="56">
      <t>ユメ</t>
    </rPh>
    <rPh sb="63" eb="65">
      <t>ハタゴ</t>
    </rPh>
    <rPh sb="65" eb="66">
      <t>アブラ</t>
    </rPh>
    <rPh sb="66" eb="67">
      <t>ヤ</t>
    </rPh>
    <rPh sb="74" eb="76">
      <t>マンテン</t>
    </rPh>
    <rPh sb="77" eb="78">
      <t>ユ</t>
    </rPh>
    <phoneticPr fontId="11"/>
  </si>
  <si>
    <t xml:space="preserve"> うきは市</t>
    <rPh sb="4" eb="5">
      <t>シ</t>
    </rPh>
    <phoneticPr fontId="11"/>
  </si>
  <si>
    <t>筑後川温泉、道の駅うきは、一の瀬焼、フルーツ狩、調音の滝公園、四季の舎ながいわ、白壁土蔵の街並、耳納の里、おひなさまめぐり、吉井温泉、居蔵の館、鎌田屋敷、彼岸花めぐり、棚田</t>
    <rPh sb="0" eb="3">
      <t>チクゴガワ</t>
    </rPh>
    <rPh sb="3" eb="5">
      <t>オンセン</t>
    </rPh>
    <rPh sb="6" eb="7">
      <t>ミチ</t>
    </rPh>
    <rPh sb="8" eb="9">
      <t>エキ</t>
    </rPh>
    <rPh sb="13" eb="14">
      <t>イチ</t>
    </rPh>
    <rPh sb="15" eb="16">
      <t>セ</t>
    </rPh>
    <rPh sb="16" eb="17">
      <t>ヤ</t>
    </rPh>
    <rPh sb="22" eb="23">
      <t>ガ</t>
    </rPh>
    <rPh sb="24" eb="26">
      <t>チョウオン</t>
    </rPh>
    <rPh sb="27" eb="28">
      <t>タキ</t>
    </rPh>
    <rPh sb="28" eb="30">
      <t>コウエン</t>
    </rPh>
    <rPh sb="31" eb="33">
      <t>シキ</t>
    </rPh>
    <rPh sb="34" eb="35">
      <t>シャ</t>
    </rPh>
    <rPh sb="40" eb="42">
      <t>シラカベ</t>
    </rPh>
    <rPh sb="42" eb="44">
      <t>ドゾウ</t>
    </rPh>
    <rPh sb="45" eb="47">
      <t>マチナ</t>
    </rPh>
    <rPh sb="48" eb="49">
      <t>ジ</t>
    </rPh>
    <rPh sb="49" eb="50">
      <t>ノウ</t>
    </rPh>
    <rPh sb="51" eb="52">
      <t>サト</t>
    </rPh>
    <rPh sb="62" eb="64">
      <t>ヨシイ</t>
    </rPh>
    <rPh sb="64" eb="66">
      <t>オンセン</t>
    </rPh>
    <rPh sb="67" eb="68">
      <t>イ</t>
    </rPh>
    <rPh sb="68" eb="69">
      <t>クラ</t>
    </rPh>
    <rPh sb="70" eb="71">
      <t>ヤカタ</t>
    </rPh>
    <rPh sb="72" eb="74">
      <t>カマタ</t>
    </rPh>
    <rPh sb="74" eb="76">
      <t>ヤシキ</t>
    </rPh>
    <rPh sb="77" eb="79">
      <t>ヒガン</t>
    </rPh>
    <rPh sb="79" eb="80">
      <t>ハナ</t>
    </rPh>
    <rPh sb="84" eb="86">
      <t>タナダ</t>
    </rPh>
    <phoneticPr fontId="11"/>
  </si>
  <si>
    <t xml:space="preserve"> みやま市</t>
    <rPh sb="4" eb="5">
      <t>シ</t>
    </rPh>
    <phoneticPr fontId="11"/>
  </si>
  <si>
    <t>中ノ島大楠林、清水公園、高田濃施山公園、大江幸若舞、酒蔵、道の駅みやま、みやま納涼花火大会、濃施山公園、ぼたん園、秋獲祭、幸若舞、新開能、与田準一記念館</t>
    <rPh sb="0" eb="1">
      <t>ナカ</t>
    </rPh>
    <rPh sb="2" eb="3">
      <t>シマ</t>
    </rPh>
    <rPh sb="3" eb="5">
      <t>オオクス</t>
    </rPh>
    <rPh sb="5" eb="6">
      <t>ハヤシ</t>
    </rPh>
    <rPh sb="7" eb="9">
      <t>シミズ</t>
    </rPh>
    <rPh sb="9" eb="11">
      <t>コウエン</t>
    </rPh>
    <rPh sb="12" eb="14">
      <t>タカダ</t>
    </rPh>
    <rPh sb="14" eb="15">
      <t>ノウ</t>
    </rPh>
    <rPh sb="15" eb="16">
      <t>シ</t>
    </rPh>
    <rPh sb="16" eb="17">
      <t>ヤマ</t>
    </rPh>
    <rPh sb="17" eb="19">
      <t>コウエン</t>
    </rPh>
    <rPh sb="20" eb="22">
      <t>オオエ</t>
    </rPh>
    <rPh sb="22" eb="24">
      <t>サチワカ</t>
    </rPh>
    <rPh sb="24" eb="25">
      <t>マイ</t>
    </rPh>
    <rPh sb="26" eb="28">
      <t>サカグラ</t>
    </rPh>
    <rPh sb="29" eb="30">
      <t>ミチ</t>
    </rPh>
    <rPh sb="31" eb="32">
      <t>エキ</t>
    </rPh>
    <rPh sb="39" eb="41">
      <t>ノウリョウ</t>
    </rPh>
    <rPh sb="41" eb="43">
      <t>ハナビ</t>
    </rPh>
    <rPh sb="43" eb="45">
      <t>タイカイ</t>
    </rPh>
    <rPh sb="46" eb="47">
      <t>ノウ</t>
    </rPh>
    <rPh sb="47" eb="48">
      <t>セ</t>
    </rPh>
    <rPh sb="48" eb="49">
      <t>ヤマ</t>
    </rPh>
    <rPh sb="49" eb="51">
      <t>コウエン</t>
    </rPh>
    <rPh sb="55" eb="56">
      <t>エン</t>
    </rPh>
    <rPh sb="57" eb="58">
      <t>アキ</t>
    </rPh>
    <phoneticPr fontId="11"/>
  </si>
  <si>
    <t xml:space="preserve"> 大刀洗町</t>
    <phoneticPr fontId="11"/>
  </si>
  <si>
    <t xml:space="preserve"> 大刀洗公園、今村天主堂､ドリームまつり、ひばりロード（マラソン）、枝豆収穫祭</t>
    <rPh sb="1" eb="4">
      <t>タチアライ</t>
    </rPh>
    <rPh sb="3" eb="5">
      <t>コウエン</t>
    </rPh>
    <rPh sb="9" eb="12">
      <t>テンシュドウ</t>
    </rPh>
    <rPh sb="34" eb="36">
      <t>エダマメ</t>
    </rPh>
    <rPh sb="36" eb="38">
      <t>シュウカク</t>
    </rPh>
    <rPh sb="38" eb="39">
      <t>マツ</t>
    </rPh>
    <phoneticPr fontId="11"/>
  </si>
  <si>
    <t xml:space="preserve"> 大木町</t>
  </si>
  <si>
    <t xml:space="preserve"> 天然温泉大木の湯アクアス、くるるん夢市場、さるこうフェスタ、おおき堀んぴっく、菜の花さるこい</t>
    <rPh sb="1" eb="3">
      <t>テンネン</t>
    </rPh>
    <rPh sb="3" eb="5">
      <t>オンセン</t>
    </rPh>
    <rPh sb="5" eb="7">
      <t>オオキ</t>
    </rPh>
    <rPh sb="8" eb="9">
      <t>ユ</t>
    </rPh>
    <rPh sb="18" eb="19">
      <t>ユメ</t>
    </rPh>
    <rPh sb="19" eb="21">
      <t>イチバ</t>
    </rPh>
    <rPh sb="34" eb="35">
      <t>ホリ</t>
    </rPh>
    <rPh sb="40" eb="41">
      <t>ナ</t>
    </rPh>
    <rPh sb="42" eb="43">
      <t>ハナ</t>
    </rPh>
    <phoneticPr fontId="11"/>
  </si>
  <si>
    <t xml:space="preserve"> 広川町</t>
  </si>
  <si>
    <t xml:space="preserve"> 石人山・弘化谷古墳､古墳公園資料館、久留米絣工房､広川ダム、産業展示会館､巨峰狩､逆瀬ゴットン館、広川まつり、逆瀬谷薬師堂、広川くだもの村、久留米ＣＣ</t>
    <rPh sb="5" eb="6">
      <t>ヒロシ</t>
    </rPh>
    <rPh sb="6" eb="7">
      <t>カ</t>
    </rPh>
    <rPh sb="7" eb="8">
      <t>タニ</t>
    </rPh>
    <rPh sb="11" eb="13">
      <t>コフン</t>
    </rPh>
    <rPh sb="13" eb="15">
      <t>コウエン</t>
    </rPh>
    <rPh sb="15" eb="18">
      <t>シリョウカン</t>
    </rPh>
    <rPh sb="26" eb="28">
      <t>ヒロカワ</t>
    </rPh>
    <rPh sb="50" eb="52">
      <t>ヒロカワ</t>
    </rPh>
    <rPh sb="56" eb="58">
      <t>サカセ</t>
    </rPh>
    <rPh sb="58" eb="59">
      <t>タニ</t>
    </rPh>
    <rPh sb="59" eb="62">
      <t>ヤクシドウ</t>
    </rPh>
    <rPh sb="63" eb="65">
      <t>ヒロカワ</t>
    </rPh>
    <rPh sb="69" eb="70">
      <t>ムラ</t>
    </rPh>
    <rPh sb="71" eb="74">
      <t>クルメ</t>
    </rPh>
    <phoneticPr fontId="11"/>
  </si>
  <si>
    <t xml:space="preserve"> 筑後　計</t>
  </si>
  <si>
    <t>　筑 豊 地 区　　　　　　　　　　　　　　　　　　　　　　　　　　　　　　　</t>
    <rPh sb="1" eb="4">
      <t>チクホウ</t>
    </rPh>
    <phoneticPr fontId="11"/>
  </si>
  <si>
    <t xml:space="preserve"> 社寺･文化財</t>
    <phoneticPr fontId="11"/>
  </si>
  <si>
    <t>一部淡水浴含む</t>
    <rPh sb="0" eb="2">
      <t>イチブ</t>
    </rPh>
    <rPh sb="2" eb="4">
      <t>タンスイ</t>
    </rPh>
    <rPh sb="4" eb="5">
      <t>ヨクソウ</t>
    </rPh>
    <rPh sb="5" eb="6">
      <t>フク</t>
    </rPh>
    <phoneticPr fontId="11"/>
  </si>
  <si>
    <t xml:space="preserve"> 直方市</t>
  </si>
  <si>
    <t xml:space="preserve"> 遠賀川河川敷､福智山ろく花公園､竜王峡キャンプ村､石炭記念館、チューリップフェア、夏まつり、産業まつり、多賀神社、水町遺跡、福知山麓一帯</t>
    <rPh sb="9" eb="10">
      <t>チ</t>
    </rPh>
    <rPh sb="24" eb="25">
      <t>ムラ</t>
    </rPh>
    <rPh sb="42" eb="43">
      <t>ナツ</t>
    </rPh>
    <rPh sb="47" eb="49">
      <t>サンギョウ</t>
    </rPh>
    <rPh sb="53" eb="55">
      <t>タガ</t>
    </rPh>
    <rPh sb="55" eb="57">
      <t>ジンジャ</t>
    </rPh>
    <rPh sb="58" eb="60">
      <t>ミズマチ</t>
    </rPh>
    <rPh sb="60" eb="62">
      <t>イセキ</t>
    </rPh>
    <rPh sb="63" eb="66">
      <t>フクチヤマ</t>
    </rPh>
    <rPh sb="67" eb="69">
      <t>イッタイ</t>
    </rPh>
    <phoneticPr fontId="11"/>
  </si>
  <si>
    <t xml:space="preserve"> 飯塚市</t>
  </si>
  <si>
    <t xml:space="preserve"> 嘉穂劇場､旧伊藤伝右衛門邸、サンビレッジ茜、庄内温泉筑豊ハイツ、農楽園八木山､歴史資料館</t>
    <rPh sb="6" eb="7">
      <t>キュウ</t>
    </rPh>
    <rPh sb="7" eb="9">
      <t>イトウ</t>
    </rPh>
    <rPh sb="9" eb="10">
      <t>デン</t>
    </rPh>
    <rPh sb="10" eb="13">
      <t>エモン</t>
    </rPh>
    <rPh sb="13" eb="14">
      <t>テイ</t>
    </rPh>
    <rPh sb="21" eb="22">
      <t>アカネ</t>
    </rPh>
    <rPh sb="23" eb="25">
      <t>ショウナイ</t>
    </rPh>
    <rPh sb="25" eb="27">
      <t>オンセン</t>
    </rPh>
    <rPh sb="27" eb="29">
      <t>チクホウ</t>
    </rPh>
    <rPh sb="36" eb="39">
      <t>ヤキヤマ</t>
    </rPh>
    <rPh sb="40" eb="42">
      <t>レキシ</t>
    </rPh>
    <rPh sb="42" eb="45">
      <t>シリョウカン</t>
    </rPh>
    <phoneticPr fontId="11"/>
  </si>
  <si>
    <t xml:space="preserve"> 田川市</t>
  </si>
  <si>
    <t>石炭記念公園、 石炭・歴史博物館､田川市美術館､川渡り神幸祭､岩屋公園､丸山公園､成道寺公園、田川市民プール、ロマンスが丘、ＴＡＧＡＷＡコールマイン・フェスティバル</t>
    <rPh sb="47" eb="49">
      <t>タガワ</t>
    </rPh>
    <rPh sb="49" eb="51">
      <t>シミン</t>
    </rPh>
    <rPh sb="60" eb="61">
      <t>オカ</t>
    </rPh>
    <phoneticPr fontId="11"/>
  </si>
  <si>
    <t xml:space="preserve"> 宮若市</t>
    <rPh sb="1" eb="2">
      <t>ミヤ</t>
    </rPh>
    <rPh sb="2" eb="3">
      <t>ワカ</t>
    </rPh>
    <phoneticPr fontId="11"/>
  </si>
  <si>
    <t>脇田温泉、ドリームホープ若宮、トヨタ自動車九州（株）、力丸ダム、ｽｺｰﾚ若宮、竹原古墳、日本一の門松祭り、追い出し猫横丁</t>
    <rPh sb="0" eb="2">
      <t>ワキタ</t>
    </rPh>
    <rPh sb="2" eb="4">
      <t>オンセン</t>
    </rPh>
    <rPh sb="12" eb="14">
      <t>ワカミヤ</t>
    </rPh>
    <rPh sb="18" eb="21">
      <t>ジドウシャ</t>
    </rPh>
    <rPh sb="21" eb="23">
      <t>キュウシュウ</t>
    </rPh>
    <rPh sb="23" eb="26">
      <t>カブ</t>
    </rPh>
    <rPh sb="27" eb="29">
      <t>リキマル</t>
    </rPh>
    <rPh sb="36" eb="38">
      <t>ワカミヤ</t>
    </rPh>
    <rPh sb="39" eb="41">
      <t>タケハラ</t>
    </rPh>
    <rPh sb="41" eb="43">
      <t>コフン</t>
    </rPh>
    <rPh sb="44" eb="47">
      <t>ニホンイチ</t>
    </rPh>
    <rPh sb="48" eb="50">
      <t>カドマツ</t>
    </rPh>
    <rPh sb="50" eb="51">
      <t>マツ</t>
    </rPh>
    <rPh sb="53" eb="54">
      <t>オ</t>
    </rPh>
    <rPh sb="55" eb="56">
      <t>ダ</t>
    </rPh>
    <rPh sb="57" eb="58">
      <t>ネコ</t>
    </rPh>
    <rPh sb="58" eb="60">
      <t>ヨコチョウ</t>
    </rPh>
    <phoneticPr fontId="11"/>
  </si>
  <si>
    <t xml:space="preserve"> 嘉麻市</t>
    <rPh sb="1" eb="4">
      <t>カマシ</t>
    </rPh>
    <phoneticPr fontId="11"/>
  </si>
  <si>
    <t>カッホー馬古屏、道の駅うすい、なつきの湯、手づくりふるさと村、酒蔵見学、サルビアパーク、織田廣喜美術館、古処山・馬見山キャンプ村、フルーツ狩</t>
    <rPh sb="4" eb="5">
      <t>ウマ</t>
    </rPh>
    <rPh sb="5" eb="6">
      <t>コ</t>
    </rPh>
    <rPh sb="6" eb="7">
      <t>ヘイ</t>
    </rPh>
    <rPh sb="8" eb="9">
      <t>ミチ</t>
    </rPh>
    <rPh sb="10" eb="11">
      <t>エキ</t>
    </rPh>
    <rPh sb="19" eb="20">
      <t>ユ</t>
    </rPh>
    <rPh sb="21" eb="22">
      <t>テ</t>
    </rPh>
    <rPh sb="29" eb="30">
      <t>ムラ</t>
    </rPh>
    <rPh sb="31" eb="33">
      <t>サカグラ</t>
    </rPh>
    <rPh sb="33" eb="35">
      <t>ケンガク</t>
    </rPh>
    <rPh sb="44" eb="46">
      <t>オダ</t>
    </rPh>
    <rPh sb="47" eb="48">
      <t>ヨロコ</t>
    </rPh>
    <rPh sb="48" eb="51">
      <t>ビジュツカン</t>
    </rPh>
    <rPh sb="52" eb="53">
      <t>フル</t>
    </rPh>
    <rPh sb="53" eb="54">
      <t>トコロ</t>
    </rPh>
    <rPh sb="54" eb="55">
      <t>ヤマ</t>
    </rPh>
    <rPh sb="56" eb="59">
      <t>マミヤマ</t>
    </rPh>
    <rPh sb="63" eb="64">
      <t>ムラ</t>
    </rPh>
    <rPh sb="69" eb="70">
      <t>ガ</t>
    </rPh>
    <phoneticPr fontId="11"/>
  </si>
  <si>
    <t xml:space="preserve"> 小竹町</t>
  </si>
  <si>
    <t xml:space="preserve"> ミッションバレーゴルフクラブ</t>
    <phoneticPr fontId="11"/>
  </si>
  <si>
    <t xml:space="preserve"> 鞍手町</t>
  </si>
  <si>
    <t>総合福祉センター、くらて学園、くらて元気まつり、歴史民族博物館、伊藤常足翁旧宅、長谷木造十一面観音立像、ムーンレイクゴルフクラブ鞍手コース</t>
    <rPh sb="0" eb="2">
      <t>ソウゴウ</t>
    </rPh>
    <rPh sb="2" eb="4">
      <t>フクシ</t>
    </rPh>
    <rPh sb="12" eb="14">
      <t>ガクエン</t>
    </rPh>
    <rPh sb="18" eb="20">
      <t>ゲンキ</t>
    </rPh>
    <rPh sb="24" eb="26">
      <t>レキシ</t>
    </rPh>
    <rPh sb="26" eb="28">
      <t>ミンゾク</t>
    </rPh>
    <rPh sb="28" eb="31">
      <t>ハクブツカン</t>
    </rPh>
    <rPh sb="32" eb="34">
      <t>イトウ</t>
    </rPh>
    <rPh sb="34" eb="35">
      <t>ツネ</t>
    </rPh>
    <rPh sb="35" eb="36">
      <t>タ</t>
    </rPh>
    <rPh sb="36" eb="37">
      <t>オウ</t>
    </rPh>
    <rPh sb="37" eb="39">
      <t>キュウタク</t>
    </rPh>
    <rPh sb="40" eb="42">
      <t>ハセ</t>
    </rPh>
    <rPh sb="42" eb="44">
      <t>モクゾウ</t>
    </rPh>
    <rPh sb="44" eb="49">
      <t>ジュウイチメンカンノン</t>
    </rPh>
    <rPh sb="49" eb="51">
      <t>リツゾウ</t>
    </rPh>
    <rPh sb="64" eb="66">
      <t>クラテ</t>
    </rPh>
    <phoneticPr fontId="11"/>
  </si>
  <si>
    <t xml:space="preserve"> 桂川町</t>
  </si>
  <si>
    <t xml:space="preserve"> 王塚古墳､王塚装飾古墳館､湯ﾉ浦総合キャンプ場</t>
    <rPh sb="17" eb="19">
      <t>ソウゴウ</t>
    </rPh>
    <phoneticPr fontId="11"/>
  </si>
  <si>
    <t xml:space="preserve"> 香春町</t>
  </si>
  <si>
    <t xml:space="preserve"> 窯元、万葉歌碑、香春岳､神宮院､柿下温泉、道の駅香春、夏まつり、秋まつり、JR・平筑事業、大坂山、牛斬山、三ノ岳、障子ヶ岳</t>
    <rPh sb="1" eb="3">
      <t>カマモト</t>
    </rPh>
    <rPh sb="4" eb="6">
      <t>マンヨウ</t>
    </rPh>
    <rPh sb="6" eb="8">
      <t>カヒ</t>
    </rPh>
    <rPh sb="22" eb="23">
      <t>ミチ</t>
    </rPh>
    <rPh sb="24" eb="25">
      <t>エキ</t>
    </rPh>
    <rPh sb="25" eb="27">
      <t>カワラ</t>
    </rPh>
    <rPh sb="28" eb="29">
      <t>ナツ</t>
    </rPh>
    <rPh sb="33" eb="34">
      <t>アキ</t>
    </rPh>
    <rPh sb="41" eb="42">
      <t>ヒトシ</t>
    </rPh>
    <rPh sb="42" eb="43">
      <t>チク</t>
    </rPh>
    <rPh sb="43" eb="45">
      <t>ジギョウ</t>
    </rPh>
    <rPh sb="46" eb="49">
      <t>オオサカヤマ</t>
    </rPh>
    <rPh sb="50" eb="51">
      <t>ウシ</t>
    </rPh>
    <rPh sb="51" eb="52">
      <t>ザン</t>
    </rPh>
    <rPh sb="52" eb="53">
      <t>サン</t>
    </rPh>
    <rPh sb="54" eb="55">
      <t>サン</t>
    </rPh>
    <rPh sb="56" eb="57">
      <t>ダケ</t>
    </rPh>
    <rPh sb="58" eb="60">
      <t>ショウジ</t>
    </rPh>
    <rPh sb="61" eb="62">
      <t>ダケ</t>
    </rPh>
    <phoneticPr fontId="11"/>
  </si>
  <si>
    <t xml:space="preserve"> 添田町</t>
  </si>
  <si>
    <t xml:space="preserve"> 英彦山､英彦山神宮､､英彦山野営場､英彦山温泉しゃくなげ荘、英彦山スロープカー、歓遊舎ひこさん、ひこさんホテル和</t>
    <rPh sb="19" eb="22">
      <t>ヒコサン</t>
    </rPh>
    <rPh sb="22" eb="24">
      <t>オンセン</t>
    </rPh>
    <rPh sb="31" eb="34">
      <t>ヒコサン</t>
    </rPh>
    <rPh sb="41" eb="42">
      <t>カン</t>
    </rPh>
    <rPh sb="42" eb="43">
      <t>アソ</t>
    </rPh>
    <rPh sb="43" eb="44">
      <t>シャ</t>
    </rPh>
    <rPh sb="56" eb="57">
      <t>ワ</t>
    </rPh>
    <phoneticPr fontId="11"/>
  </si>
  <si>
    <t xml:space="preserve"> 糸田町</t>
  </si>
  <si>
    <t xml:space="preserve"> 道の駅いとだ､祗園山笠､田植え祭、たぎりの里、糸田町文化会館</t>
    <rPh sb="1" eb="2">
      <t>ミチ</t>
    </rPh>
    <rPh sb="3" eb="4">
      <t>エキ</t>
    </rPh>
    <rPh sb="10" eb="11">
      <t>ヤマ</t>
    </rPh>
    <rPh sb="11" eb="12">
      <t>カサ</t>
    </rPh>
    <rPh sb="22" eb="23">
      <t>サト</t>
    </rPh>
    <rPh sb="24" eb="26">
      <t>イトダ</t>
    </rPh>
    <rPh sb="26" eb="27">
      <t>マチ</t>
    </rPh>
    <rPh sb="27" eb="29">
      <t>ブンカ</t>
    </rPh>
    <rPh sb="29" eb="31">
      <t>カイカン</t>
    </rPh>
    <phoneticPr fontId="11"/>
  </si>
  <si>
    <t xml:space="preserve"> 川崎町</t>
  </si>
  <si>
    <t xml:space="preserve"> ラピュタファーム、内木城の藤棚、正八幡神社、彼岸花まつり、パン博、魚楽園、光蓮寺、淡島神社、戸谷ふれあいの森、観光りんご園</t>
    <rPh sb="10" eb="12">
      <t>ウチキ</t>
    </rPh>
    <rPh sb="12" eb="13">
      <t>シロ</t>
    </rPh>
    <rPh sb="14" eb="16">
      <t>フジダナ</t>
    </rPh>
    <rPh sb="17" eb="18">
      <t>マサ</t>
    </rPh>
    <rPh sb="18" eb="20">
      <t>ヤハタ</t>
    </rPh>
    <rPh sb="20" eb="22">
      <t>ジンジャ</t>
    </rPh>
    <rPh sb="23" eb="25">
      <t>ヒガン</t>
    </rPh>
    <rPh sb="25" eb="26">
      <t>バナ</t>
    </rPh>
    <rPh sb="32" eb="33">
      <t>ハク</t>
    </rPh>
    <rPh sb="34" eb="35">
      <t>サカナ</t>
    </rPh>
    <rPh sb="35" eb="36">
      <t>ラク</t>
    </rPh>
    <rPh sb="36" eb="37">
      <t>エン</t>
    </rPh>
    <rPh sb="38" eb="39">
      <t>ヒカリ</t>
    </rPh>
    <rPh sb="39" eb="40">
      <t>レン</t>
    </rPh>
    <rPh sb="40" eb="41">
      <t>テラ</t>
    </rPh>
    <rPh sb="42" eb="44">
      <t>アワシマ</t>
    </rPh>
    <rPh sb="44" eb="46">
      <t>ジンジャ</t>
    </rPh>
    <rPh sb="47" eb="48">
      <t>ト</t>
    </rPh>
    <rPh sb="48" eb="49">
      <t>タニ</t>
    </rPh>
    <rPh sb="54" eb="55">
      <t>モリ</t>
    </rPh>
    <rPh sb="56" eb="58">
      <t>カンコウ</t>
    </rPh>
    <rPh sb="61" eb="62">
      <t>エン</t>
    </rPh>
    <phoneticPr fontId="11"/>
  </si>
  <si>
    <t xml:space="preserve"> 大任町</t>
  </si>
  <si>
    <t>建徳寺古墳公園､サボテンハウス、自然の森ｷｬﾝプ場、道の駅おおとう桜街道、ふるさと館おおとう、出雲大社</t>
    <rPh sb="0" eb="1">
      <t>ケンチク</t>
    </rPh>
    <rPh sb="1" eb="2">
      <t>トク</t>
    </rPh>
    <rPh sb="2" eb="3">
      <t>テラ</t>
    </rPh>
    <rPh sb="3" eb="5">
      <t>コフン</t>
    </rPh>
    <rPh sb="5" eb="7">
      <t>コウエン</t>
    </rPh>
    <rPh sb="41" eb="42">
      <t>カン</t>
    </rPh>
    <rPh sb="47" eb="49">
      <t>イズモ</t>
    </rPh>
    <rPh sb="49" eb="51">
      <t>タイシャ</t>
    </rPh>
    <phoneticPr fontId="11"/>
  </si>
  <si>
    <t xml:space="preserve"> 福智町</t>
    <rPh sb="1" eb="2">
      <t>フク</t>
    </rPh>
    <rPh sb="2" eb="3">
      <t>チ</t>
    </rPh>
    <phoneticPr fontId="11"/>
  </si>
  <si>
    <t>上野の里ふれあい市、ふくちの郷、上野焼陶芸館、福智山、虎尾桜、上野峡（白糸の滝）、窯元めぐり、春の陶器まつり、秋の窯開き、神幸祭、山笠競演会</t>
    <rPh sb="0" eb="2">
      <t>ウエノ</t>
    </rPh>
    <rPh sb="3" eb="4">
      <t>サト</t>
    </rPh>
    <rPh sb="8" eb="9">
      <t>イチ</t>
    </rPh>
    <rPh sb="14" eb="15">
      <t>サト</t>
    </rPh>
    <rPh sb="16" eb="18">
      <t>ウエノ</t>
    </rPh>
    <rPh sb="18" eb="19">
      <t>ヤキ</t>
    </rPh>
    <rPh sb="19" eb="22">
      <t>トウゲイカン</t>
    </rPh>
    <rPh sb="23" eb="24">
      <t>フク</t>
    </rPh>
    <rPh sb="24" eb="25">
      <t>チ</t>
    </rPh>
    <rPh sb="25" eb="26">
      <t>ヤマ</t>
    </rPh>
    <rPh sb="27" eb="28">
      <t>トラ</t>
    </rPh>
    <rPh sb="28" eb="29">
      <t>オ</t>
    </rPh>
    <rPh sb="29" eb="30">
      <t>サクラ</t>
    </rPh>
    <rPh sb="31" eb="33">
      <t>ウエノ</t>
    </rPh>
    <rPh sb="33" eb="34">
      <t>キョウ</t>
    </rPh>
    <rPh sb="35" eb="37">
      <t>シライト</t>
    </rPh>
    <rPh sb="38" eb="39">
      <t>タキ</t>
    </rPh>
    <rPh sb="41" eb="43">
      <t>カマモト</t>
    </rPh>
    <rPh sb="47" eb="48">
      <t>ハル</t>
    </rPh>
    <rPh sb="49" eb="51">
      <t>トウキ</t>
    </rPh>
    <rPh sb="55" eb="56">
      <t>アキ</t>
    </rPh>
    <rPh sb="57" eb="58">
      <t>カマ</t>
    </rPh>
    <rPh sb="58" eb="59">
      <t>ヒラ</t>
    </rPh>
    <rPh sb="61" eb="62">
      <t>カミ</t>
    </rPh>
    <rPh sb="62" eb="63">
      <t>シアワ</t>
    </rPh>
    <rPh sb="63" eb="64">
      <t>マツ</t>
    </rPh>
    <rPh sb="65" eb="66">
      <t>ヤマ</t>
    </rPh>
    <rPh sb="66" eb="67">
      <t>カサ</t>
    </rPh>
    <rPh sb="67" eb="69">
      <t>キョウエン</t>
    </rPh>
    <rPh sb="69" eb="70">
      <t>カイ</t>
    </rPh>
    <phoneticPr fontId="11"/>
  </si>
  <si>
    <t xml:space="preserve"> 赤村</t>
  </si>
  <si>
    <t xml:space="preserve"> 源じいの森､特産物センター</t>
    <phoneticPr fontId="11"/>
  </si>
  <si>
    <t xml:space="preserve"> 筑豊　計</t>
  </si>
  <si>
    <t>　北 九 州 地 区　　　　　　　　　　　　　　　　　　　　　　　　　　　　　　　</t>
    <rPh sb="1" eb="6">
      <t>キタキュウシュウ</t>
    </rPh>
    <phoneticPr fontId="11"/>
  </si>
  <si>
    <t>社寺･文化財</t>
    <phoneticPr fontId="11"/>
  </si>
  <si>
    <t xml:space="preserve"> 史跡参拝見学</t>
    <phoneticPr fontId="11"/>
  </si>
  <si>
    <t xml:space="preserve"> 北九州市</t>
    <rPh sb="1" eb="5">
      <t>キタキュウシュウシ</t>
    </rPh>
    <phoneticPr fontId="11"/>
  </si>
  <si>
    <t xml:space="preserve"> スペースワールド､門司港レトロ地区、小倉城､小倉祗園太鼓、松本清張記念館、メディアドーム、､和布刈公園､平尾台､新日本製鐵、わっしょい百万夏まつり、関門海峡花火大会</t>
    <rPh sb="23" eb="25">
      <t>コクラ</t>
    </rPh>
    <rPh sb="25" eb="27">
      <t>ギオン</t>
    </rPh>
    <rPh sb="27" eb="29">
      <t>タイコ</t>
    </rPh>
    <rPh sb="30" eb="32">
      <t>マツモト</t>
    </rPh>
    <rPh sb="32" eb="34">
      <t>セイチョウ</t>
    </rPh>
    <rPh sb="34" eb="37">
      <t>キネンカン</t>
    </rPh>
    <rPh sb="57" eb="60">
      <t>シンニホン</t>
    </rPh>
    <rPh sb="60" eb="62">
      <t>セイテツ</t>
    </rPh>
    <rPh sb="68" eb="70">
      <t>ヒャクマン</t>
    </rPh>
    <rPh sb="70" eb="71">
      <t>ナツ</t>
    </rPh>
    <rPh sb="75" eb="77">
      <t>カンモン</t>
    </rPh>
    <rPh sb="77" eb="79">
      <t>カイキョウ</t>
    </rPh>
    <rPh sb="79" eb="81">
      <t>ハナビ</t>
    </rPh>
    <rPh sb="81" eb="83">
      <t>タイカイ</t>
    </rPh>
    <phoneticPr fontId="11"/>
  </si>
  <si>
    <t xml:space="preserve"> 行橋市</t>
  </si>
  <si>
    <t>行橋歴史資料館、須佐神社、浄喜寺、正八幡宮、御所自然公園</t>
    <rPh sb="0" eb="1">
      <t>ユ</t>
    </rPh>
    <rPh sb="1" eb="2">
      <t>ハシ</t>
    </rPh>
    <rPh sb="2" eb="4">
      <t>レキシ</t>
    </rPh>
    <rPh sb="4" eb="7">
      <t>シリョウカン</t>
    </rPh>
    <rPh sb="8" eb="10">
      <t>スサ</t>
    </rPh>
    <rPh sb="10" eb="12">
      <t>ジンジャ</t>
    </rPh>
    <rPh sb="13" eb="14">
      <t>キヨシ</t>
    </rPh>
    <rPh sb="14" eb="15">
      <t>キ</t>
    </rPh>
    <rPh sb="15" eb="16">
      <t>テラ</t>
    </rPh>
    <rPh sb="17" eb="18">
      <t>セイ</t>
    </rPh>
    <rPh sb="18" eb="21">
      <t>ハチマングウ</t>
    </rPh>
    <rPh sb="22" eb="24">
      <t>ゴショ</t>
    </rPh>
    <rPh sb="24" eb="26">
      <t>シゼン</t>
    </rPh>
    <rPh sb="26" eb="28">
      <t>コウエン</t>
    </rPh>
    <phoneticPr fontId="11"/>
  </si>
  <si>
    <t xml:space="preserve"> 豊前市</t>
  </si>
  <si>
    <t xml:space="preserve"> 豊前温泉「天狗の湯」、求菩提温泉「卜仙の郷」、畑冷泉館、天地山公園、道の駅豊前おこしかけ、大富神社、求菩提資料館、カラス天狗祭、大富神社春季神幸祭</t>
    <rPh sb="1" eb="3">
      <t>ブゼン</t>
    </rPh>
    <rPh sb="3" eb="5">
      <t>オンセン</t>
    </rPh>
    <rPh sb="6" eb="8">
      <t>テング</t>
    </rPh>
    <rPh sb="9" eb="10">
      <t>ユ</t>
    </rPh>
    <rPh sb="12" eb="13">
      <t>モト</t>
    </rPh>
    <phoneticPr fontId="11"/>
  </si>
  <si>
    <t xml:space="preserve"> 中間市</t>
  </si>
  <si>
    <t>筑前中間さくら祭、筑前中間川まつり、筑前中間やっちゃれ祭、遠賀川水源地ポンプ室、歴史民俗資料館</t>
    <rPh sb="0" eb="2">
      <t>チクゼン</t>
    </rPh>
    <rPh sb="2" eb="4">
      <t>ナカマ</t>
    </rPh>
    <rPh sb="7" eb="8">
      <t>マツ</t>
    </rPh>
    <rPh sb="9" eb="11">
      <t>チクゼン</t>
    </rPh>
    <rPh sb="11" eb="13">
      <t>ナカマ</t>
    </rPh>
    <rPh sb="13" eb="14">
      <t>カワ</t>
    </rPh>
    <rPh sb="18" eb="20">
      <t>チクゼン</t>
    </rPh>
    <rPh sb="20" eb="22">
      <t>ナカマ</t>
    </rPh>
    <rPh sb="27" eb="28">
      <t>マツ</t>
    </rPh>
    <rPh sb="29" eb="32">
      <t>オンガガワ</t>
    </rPh>
    <rPh sb="32" eb="35">
      <t>スイゲンチ</t>
    </rPh>
    <rPh sb="38" eb="39">
      <t>シツ</t>
    </rPh>
    <phoneticPr fontId="11"/>
  </si>
  <si>
    <t xml:space="preserve"> 芦屋町</t>
  </si>
  <si>
    <t xml:space="preserve"> 海浜公園､夏井ヶ浜､岡湊神社､芦屋歴史の里､芦屋釜の里､レジャープールアクアシアン、マリンテラスあしや、芦屋基地航空祭、花火大会、あしや砂像展</t>
    <rPh sb="1" eb="3">
      <t>カイヒン</t>
    </rPh>
    <rPh sb="16" eb="18">
      <t>アシヤ</t>
    </rPh>
    <rPh sb="21" eb="22">
      <t>サト</t>
    </rPh>
    <rPh sb="53" eb="55">
      <t>アシヤ</t>
    </rPh>
    <rPh sb="55" eb="57">
      <t>キチ</t>
    </rPh>
    <rPh sb="57" eb="59">
      <t>コウクウ</t>
    </rPh>
    <rPh sb="59" eb="60">
      <t>マツ</t>
    </rPh>
    <rPh sb="61" eb="63">
      <t>ハナビ</t>
    </rPh>
    <rPh sb="63" eb="65">
      <t>タイカイ</t>
    </rPh>
    <rPh sb="69" eb="70">
      <t>スナ</t>
    </rPh>
    <rPh sb="70" eb="71">
      <t>ゾウ</t>
    </rPh>
    <rPh sb="71" eb="72">
      <t>テン</t>
    </rPh>
    <phoneticPr fontId="11"/>
  </si>
  <si>
    <t xml:space="preserve"> 水巻町</t>
  </si>
  <si>
    <t>河川敷公園、みどりぱぁーく、コスモスまつり</t>
    <rPh sb="0" eb="3">
      <t>カセンジキ</t>
    </rPh>
    <rPh sb="3" eb="5">
      <t>コウエン</t>
    </rPh>
    <phoneticPr fontId="11"/>
  </si>
  <si>
    <t xml:space="preserve"> 岡垣町</t>
  </si>
  <si>
    <t xml:space="preserve"> 船小屋温泉郷､水田天満宮､ちっご祭、サザンクス筑後、筑後広域公園、筑後船小屋花火大会、川の駅船小屋「恋ぼたる」、郷土資料館、絣の里巡り</t>
    <rPh sb="6" eb="7">
      <t>ゴウ</t>
    </rPh>
    <rPh sb="17" eb="18">
      <t>マツ</t>
    </rPh>
    <rPh sb="24" eb="26">
      <t>チクゴ</t>
    </rPh>
    <rPh sb="27" eb="29">
      <t>チクゴ</t>
    </rPh>
    <rPh sb="29" eb="31">
      <t>コウイキ</t>
    </rPh>
    <rPh sb="31" eb="33">
      <t>コウエン</t>
    </rPh>
    <rPh sb="34" eb="36">
      <t>チクゴ</t>
    </rPh>
    <rPh sb="36" eb="39">
      <t>フナゴヤ</t>
    </rPh>
    <rPh sb="39" eb="41">
      <t>ハナビ</t>
    </rPh>
    <rPh sb="41" eb="43">
      <t>タイカイ</t>
    </rPh>
    <rPh sb="44" eb="45">
      <t>カワ</t>
    </rPh>
    <rPh sb="46" eb="47">
      <t>エキ</t>
    </rPh>
    <rPh sb="47" eb="50">
      <t>フナゴヤ</t>
    </rPh>
    <rPh sb="51" eb="52">
      <t>コイ</t>
    </rPh>
    <rPh sb="57" eb="59">
      <t>キョウド</t>
    </rPh>
    <rPh sb="59" eb="62">
      <t>シリョウカン</t>
    </rPh>
    <rPh sb="63" eb="64">
      <t>カスリ</t>
    </rPh>
    <rPh sb="65" eb="66">
      <t>サト</t>
    </rPh>
    <rPh sb="66" eb="67">
      <t>メグ</t>
    </rPh>
    <phoneticPr fontId="11"/>
  </si>
  <si>
    <t xml:space="preserve"> 遠賀町</t>
  </si>
  <si>
    <t xml:space="preserve"> チサンカントリークラブ遠賀,島津・丸山歴史自然公園、民族資料館、遠賀町夏まつり、遠賀総合運動公園、馬頭岳</t>
    <rPh sb="12" eb="14">
      <t>オンガ</t>
    </rPh>
    <rPh sb="15" eb="17">
      <t>シマヅ</t>
    </rPh>
    <rPh sb="18" eb="20">
      <t>マルヤマ</t>
    </rPh>
    <rPh sb="20" eb="22">
      <t>レキシ</t>
    </rPh>
    <rPh sb="22" eb="24">
      <t>シゼン</t>
    </rPh>
    <rPh sb="24" eb="26">
      <t>コウエン</t>
    </rPh>
    <rPh sb="27" eb="29">
      <t>ミンゾク</t>
    </rPh>
    <rPh sb="29" eb="32">
      <t>シリョウカン</t>
    </rPh>
    <rPh sb="33" eb="35">
      <t>オンガ</t>
    </rPh>
    <rPh sb="35" eb="36">
      <t>マチ</t>
    </rPh>
    <rPh sb="36" eb="37">
      <t>ナツ</t>
    </rPh>
    <rPh sb="41" eb="43">
      <t>オンガ</t>
    </rPh>
    <rPh sb="43" eb="45">
      <t>ソウゴウ</t>
    </rPh>
    <rPh sb="45" eb="47">
      <t>ウンドウ</t>
    </rPh>
    <rPh sb="47" eb="49">
      <t>コウエン</t>
    </rPh>
    <rPh sb="50" eb="51">
      <t>ウマ</t>
    </rPh>
    <rPh sb="51" eb="52">
      <t>アタマ</t>
    </rPh>
    <rPh sb="52" eb="53">
      <t>タケ</t>
    </rPh>
    <phoneticPr fontId="11"/>
  </si>
  <si>
    <t xml:space="preserve"> 苅田町</t>
  </si>
  <si>
    <t xml:space="preserve"> 向山公園､大熊公園、宇原神社、歴史資料館、等覚寺の待会、苅田山笠、日産九州工場、三菱マテリアル</t>
    <rPh sb="6" eb="8">
      <t>オオクマ</t>
    </rPh>
    <rPh sb="8" eb="10">
      <t>コウエン</t>
    </rPh>
    <rPh sb="11" eb="12">
      <t>ウ</t>
    </rPh>
    <rPh sb="12" eb="13">
      <t>ハラ</t>
    </rPh>
    <rPh sb="13" eb="15">
      <t>ジンジャ</t>
    </rPh>
    <rPh sb="22" eb="23">
      <t>ナド</t>
    </rPh>
    <rPh sb="23" eb="24">
      <t>オボ</t>
    </rPh>
    <rPh sb="24" eb="25">
      <t>テラ</t>
    </rPh>
    <rPh sb="26" eb="27">
      <t>マ</t>
    </rPh>
    <rPh sb="27" eb="28">
      <t>ア</t>
    </rPh>
    <rPh sb="29" eb="31">
      <t>カンダ</t>
    </rPh>
    <rPh sb="31" eb="32">
      <t>ヤマ</t>
    </rPh>
    <rPh sb="32" eb="33">
      <t>カサ</t>
    </rPh>
    <rPh sb="34" eb="36">
      <t>ニッサン</t>
    </rPh>
    <rPh sb="36" eb="38">
      <t>キュウシュウ</t>
    </rPh>
    <rPh sb="38" eb="40">
      <t>コウジョウ</t>
    </rPh>
    <rPh sb="41" eb="43">
      <t>ミツビシ</t>
    </rPh>
    <phoneticPr fontId="11"/>
  </si>
  <si>
    <t xml:space="preserve"> みやこ町</t>
    <rPh sb="4" eb="5">
      <t>マチ</t>
    </rPh>
    <phoneticPr fontId="11"/>
  </si>
  <si>
    <t>花菖蒲公園、物産直売所、国分寺三重塔、歴史民族博物館、胸の観音、仲哀公園、産業祭、花しょうぶまつり、蛇渕キャンプ場</t>
    <rPh sb="0" eb="1">
      <t>ハナ</t>
    </rPh>
    <rPh sb="1" eb="3">
      <t>ショウブ</t>
    </rPh>
    <rPh sb="3" eb="5">
      <t>コウエン</t>
    </rPh>
    <rPh sb="6" eb="8">
      <t>ブッサン</t>
    </rPh>
    <rPh sb="8" eb="10">
      <t>チョクバイ</t>
    </rPh>
    <rPh sb="10" eb="11">
      <t>ジョ</t>
    </rPh>
    <rPh sb="12" eb="15">
      <t>コクブンジ</t>
    </rPh>
    <rPh sb="15" eb="17">
      <t>サンジュウ</t>
    </rPh>
    <rPh sb="17" eb="18">
      <t>トウ</t>
    </rPh>
    <rPh sb="19" eb="21">
      <t>レキシ</t>
    </rPh>
    <rPh sb="21" eb="23">
      <t>ミンゾク</t>
    </rPh>
    <rPh sb="23" eb="26">
      <t>ハクブツカン</t>
    </rPh>
    <rPh sb="27" eb="28">
      <t>ムネ</t>
    </rPh>
    <rPh sb="29" eb="31">
      <t>カンノン</t>
    </rPh>
    <rPh sb="32" eb="34">
      <t>チュウアイ</t>
    </rPh>
    <rPh sb="34" eb="36">
      <t>コウエン</t>
    </rPh>
    <rPh sb="37" eb="39">
      <t>サンギョウ</t>
    </rPh>
    <rPh sb="39" eb="40">
      <t>サイ</t>
    </rPh>
    <rPh sb="41" eb="42">
      <t>ハナ</t>
    </rPh>
    <rPh sb="50" eb="51">
      <t>ヘビ</t>
    </rPh>
    <rPh sb="51" eb="52">
      <t>フチ</t>
    </rPh>
    <rPh sb="56" eb="57">
      <t>バ</t>
    </rPh>
    <phoneticPr fontId="11"/>
  </si>
  <si>
    <t xml:space="preserve"> 吉富町</t>
  </si>
  <si>
    <t xml:space="preserve"> 八幡古表神社､天仲寺公園､鈴熊山公園、よしとみワッショイ春まつり、乾衣祭</t>
    <rPh sb="16" eb="17">
      <t>ヤマ</t>
    </rPh>
    <rPh sb="17" eb="19">
      <t>コウエン</t>
    </rPh>
    <rPh sb="29" eb="30">
      <t>ハル</t>
    </rPh>
    <rPh sb="34" eb="35">
      <t>イヌイ</t>
    </rPh>
    <rPh sb="35" eb="36">
      <t>イ</t>
    </rPh>
    <rPh sb="36" eb="37">
      <t>マツ</t>
    </rPh>
    <phoneticPr fontId="11"/>
  </si>
  <si>
    <t xml:space="preserve"> 上毛町</t>
    <rPh sb="1" eb="4">
      <t>コウゲマチ</t>
    </rPh>
    <phoneticPr fontId="11"/>
  </si>
  <si>
    <t>道の駅しんよしとみ、湯の迫温泉大平楽、さわやか市大平、げんきの杜、上毛祭、穴ヶ葉山古墳、友枝瓦窯跡、歴史民族資料館、覚円寺、九州自然歩道</t>
    <rPh sb="0" eb="1">
      <t>ミチ</t>
    </rPh>
    <rPh sb="2" eb="3">
      <t>エキ</t>
    </rPh>
    <rPh sb="10" eb="11">
      <t>ユ</t>
    </rPh>
    <rPh sb="12" eb="13">
      <t>サコ</t>
    </rPh>
    <rPh sb="13" eb="15">
      <t>オンセン</t>
    </rPh>
    <rPh sb="15" eb="17">
      <t>オオヒラ</t>
    </rPh>
    <rPh sb="17" eb="18">
      <t>ラク</t>
    </rPh>
    <rPh sb="23" eb="24">
      <t>イチ</t>
    </rPh>
    <rPh sb="24" eb="26">
      <t>オオヒラ</t>
    </rPh>
    <rPh sb="31" eb="32">
      <t>モリ</t>
    </rPh>
    <rPh sb="33" eb="35">
      <t>ジョウモウ</t>
    </rPh>
    <rPh sb="35" eb="36">
      <t>サイ</t>
    </rPh>
    <rPh sb="37" eb="38">
      <t>アナ</t>
    </rPh>
    <rPh sb="39" eb="41">
      <t>ハヤマ</t>
    </rPh>
    <rPh sb="41" eb="43">
      <t>コフン</t>
    </rPh>
    <rPh sb="44" eb="46">
      <t>トモエ</t>
    </rPh>
    <rPh sb="46" eb="47">
      <t>カワラ</t>
    </rPh>
    <rPh sb="47" eb="49">
      <t>ヨウセキ</t>
    </rPh>
    <rPh sb="50" eb="52">
      <t>レキシ</t>
    </rPh>
    <rPh sb="52" eb="54">
      <t>ミンゾク</t>
    </rPh>
    <rPh sb="54" eb="57">
      <t>シリョウカン</t>
    </rPh>
    <rPh sb="58" eb="59">
      <t>サトル</t>
    </rPh>
    <rPh sb="59" eb="60">
      <t>マドカ</t>
    </rPh>
    <rPh sb="60" eb="61">
      <t>テラ</t>
    </rPh>
    <rPh sb="62" eb="64">
      <t>キュウシュウ</t>
    </rPh>
    <rPh sb="64" eb="66">
      <t>シゼン</t>
    </rPh>
    <rPh sb="66" eb="68">
      <t>ホドウ</t>
    </rPh>
    <phoneticPr fontId="11"/>
  </si>
  <si>
    <t xml:space="preserve"> 築上町</t>
    <rPh sb="1" eb="2">
      <t>チク</t>
    </rPh>
    <rPh sb="2" eb="3">
      <t>ウエ</t>
    </rPh>
    <rPh sb="3" eb="4">
      <t>マチ</t>
    </rPh>
    <phoneticPr fontId="11"/>
  </si>
  <si>
    <t>アグリパーク、メタセの杜、梅祭り・桜祭り、文殊大祭、本庄の大楠、天徳寺、正光寺、旧蔵内邸、網敷天満宮</t>
    <rPh sb="11" eb="12">
      <t>モリ</t>
    </rPh>
    <rPh sb="13" eb="14">
      <t>ウメ</t>
    </rPh>
    <rPh sb="14" eb="15">
      <t>マツ</t>
    </rPh>
    <rPh sb="17" eb="18">
      <t>サクラ</t>
    </rPh>
    <rPh sb="18" eb="19">
      <t>マツ</t>
    </rPh>
    <rPh sb="21" eb="23">
      <t>モンジュ</t>
    </rPh>
    <rPh sb="23" eb="24">
      <t>オオ</t>
    </rPh>
    <rPh sb="24" eb="25">
      <t>マツ</t>
    </rPh>
    <rPh sb="26" eb="28">
      <t>ホンジョウ</t>
    </rPh>
    <rPh sb="29" eb="31">
      <t>オオクス</t>
    </rPh>
    <rPh sb="32" eb="33">
      <t>テン</t>
    </rPh>
    <rPh sb="33" eb="34">
      <t>トク</t>
    </rPh>
    <rPh sb="34" eb="35">
      <t>テラ</t>
    </rPh>
    <rPh sb="36" eb="37">
      <t>セイ</t>
    </rPh>
    <rPh sb="37" eb="38">
      <t>ヒカリ</t>
    </rPh>
    <rPh sb="38" eb="39">
      <t>テラ</t>
    </rPh>
    <rPh sb="40" eb="41">
      <t>キュウ</t>
    </rPh>
    <rPh sb="41" eb="43">
      <t>クラウチ</t>
    </rPh>
    <rPh sb="43" eb="44">
      <t>テイ</t>
    </rPh>
    <rPh sb="45" eb="46">
      <t>アミ</t>
    </rPh>
    <rPh sb="46" eb="47">
      <t>シ</t>
    </rPh>
    <rPh sb="47" eb="50">
      <t>テンマングウ</t>
    </rPh>
    <phoneticPr fontId="11"/>
  </si>
  <si>
    <t xml:space="preserve"> 北九州 計</t>
  </si>
  <si>
    <t>（６）地区別・市町村別入込客、消費額の推移</t>
    <rPh sb="3" eb="6">
      <t>チクベツ</t>
    </rPh>
    <rPh sb="7" eb="10">
      <t>シチョウソン</t>
    </rPh>
    <rPh sb="10" eb="11">
      <t>ベツ</t>
    </rPh>
    <rPh sb="11" eb="12">
      <t>イ</t>
    </rPh>
    <rPh sb="12" eb="13">
      <t>コ</t>
    </rPh>
    <rPh sb="13" eb="14">
      <t>キャク</t>
    </rPh>
    <rPh sb="15" eb="18">
      <t>ショウヒガク</t>
    </rPh>
    <rPh sb="19" eb="21">
      <t>スイイ</t>
    </rPh>
    <phoneticPr fontId="11"/>
  </si>
  <si>
    <t>（単位：千人、百万円）</t>
    <phoneticPr fontId="11"/>
  </si>
  <si>
    <t/>
  </si>
  <si>
    <t>2008　　　　Ｈ20</t>
    <phoneticPr fontId="11"/>
  </si>
  <si>
    <t>2009　　　　Ｈ21</t>
    <phoneticPr fontId="11"/>
  </si>
  <si>
    <t>2011　　　　Ｈ23</t>
  </si>
  <si>
    <t>2012　　　　Ｈ24</t>
  </si>
  <si>
    <t>2013　　　　Ｈ25</t>
  </si>
  <si>
    <t>2014　　　　Ｈ26</t>
  </si>
  <si>
    <t>2015　　　　Ｈ27</t>
    <phoneticPr fontId="11"/>
  </si>
  <si>
    <t>地  区</t>
    <phoneticPr fontId="11"/>
  </si>
  <si>
    <t xml:space="preserve"> 総数</t>
  </si>
  <si>
    <t>日帰</t>
  </si>
  <si>
    <t xml:space="preserve"> 宿泊</t>
  </si>
  <si>
    <t xml:space="preserve"> 県外</t>
  </si>
  <si>
    <t xml:space="preserve"> 県内</t>
  </si>
  <si>
    <t>消費額</t>
  </si>
  <si>
    <t xml:space="preserve"> 総数</t>
    <phoneticPr fontId="11"/>
  </si>
  <si>
    <t>日帰</t>
    <phoneticPr fontId="11"/>
  </si>
  <si>
    <t xml:space="preserve"> 宿泊</t>
    <phoneticPr fontId="11"/>
  </si>
  <si>
    <t xml:space="preserve"> 県外</t>
    <phoneticPr fontId="11"/>
  </si>
  <si>
    <t xml:space="preserve"> 県内</t>
    <phoneticPr fontId="11"/>
  </si>
  <si>
    <t>消費額</t>
    <phoneticPr fontId="11"/>
  </si>
  <si>
    <t>福  岡</t>
    <phoneticPr fontId="11"/>
  </si>
  <si>
    <t>筑  後</t>
    <phoneticPr fontId="11"/>
  </si>
  <si>
    <t>筑  豊</t>
    <phoneticPr fontId="11"/>
  </si>
  <si>
    <t>北九州</t>
    <phoneticPr fontId="11"/>
  </si>
  <si>
    <t>県合計</t>
    <phoneticPr fontId="11"/>
  </si>
  <si>
    <t xml:space="preserve">  福 岡 地 区　　　　　　　　　　　　　　　　　　　　　　　　　　　　　　　　　　　　　　　　　　　　　　　　　　　　　　　　　　　　　　　　　　　　　　　　　　　　</t>
    <phoneticPr fontId="11"/>
  </si>
  <si>
    <t>2008　　　　Ｈ20</t>
  </si>
  <si>
    <t>2009　　　　Ｈ21</t>
  </si>
  <si>
    <t>市町村</t>
    <phoneticPr fontId="11"/>
  </si>
  <si>
    <t>-</t>
  </si>
  <si>
    <t xml:space="preserve"> 久山町</t>
    <phoneticPr fontId="11"/>
  </si>
  <si>
    <t xml:space="preserve"> 東峰村</t>
    <rPh sb="1" eb="4">
      <t>トウホウムラ</t>
    </rPh>
    <phoneticPr fontId="11"/>
  </si>
  <si>
    <t>　筑 後 地 区　　　　　　　　　　　　　　　　　　　　　　　　　　　　　　　　　　　　　　　　　　　　　　　　　　　　　　　　　　　　　　　　　　　　　</t>
    <phoneticPr fontId="11"/>
  </si>
  <si>
    <t xml:space="preserve"> 筑後市</t>
  </si>
  <si>
    <t xml:space="preserve"> 大川市</t>
  </si>
  <si>
    <t>うきは市</t>
    <rPh sb="3" eb="4">
      <t>シ</t>
    </rPh>
    <phoneticPr fontId="11"/>
  </si>
  <si>
    <t>みやま市</t>
    <rPh sb="3" eb="4">
      <t>シ</t>
    </rPh>
    <phoneticPr fontId="11"/>
  </si>
  <si>
    <t xml:space="preserve"> 大刀洗町</t>
  </si>
  <si>
    <t>　筑 豊 地 区　　　　　　　　　　　　　　　　　　　　　　　　　　　　　　　　　　　　　　　　　　　　　　　　　　　　　　　　　　　　　　　　　　　</t>
    <phoneticPr fontId="11"/>
  </si>
  <si>
    <t xml:space="preserve"> 福智町</t>
    <rPh sb="1" eb="2">
      <t>フク</t>
    </rPh>
    <rPh sb="2" eb="3">
      <t>トモ</t>
    </rPh>
    <phoneticPr fontId="11"/>
  </si>
  <si>
    <t xml:space="preserve">  北 九 州 地 区　　</t>
    <phoneticPr fontId="11"/>
  </si>
  <si>
    <t>北 九 州 地 区　　　　　　　　　　　　　　　　　　　　　　　　　　　　　　　　　　　　　　　　　　　　　　　　　　　　　　　　　　　　　　　　　　　</t>
    <rPh sb="0" eb="1">
      <t>キタ</t>
    </rPh>
    <rPh sb="2" eb="3">
      <t>キュウ</t>
    </rPh>
    <rPh sb="4" eb="5">
      <t>シュウ</t>
    </rPh>
    <phoneticPr fontId="11"/>
  </si>
  <si>
    <t xml:space="preserve"> 北九州市</t>
    <phoneticPr fontId="11"/>
  </si>
  <si>
    <t xml:space="preserve"> 北九州計</t>
  </si>
  <si>
    <t>（8）月別入込客の状況</t>
    <phoneticPr fontId="11"/>
  </si>
  <si>
    <t>　　　　　　　　　　　　　　　　　　　　　　　　　　　　　　　　　　　　　　　　　　　</t>
    <phoneticPr fontId="11"/>
  </si>
  <si>
    <t>　　（単位：千人）</t>
    <phoneticPr fontId="11"/>
  </si>
  <si>
    <t xml:space="preserve"> 地区別</t>
    <phoneticPr fontId="11"/>
  </si>
  <si>
    <t>１月</t>
    <phoneticPr fontId="11"/>
  </si>
  <si>
    <t>２月</t>
    <phoneticPr fontId="11"/>
  </si>
  <si>
    <t>３月</t>
    <phoneticPr fontId="11"/>
  </si>
  <si>
    <t>４月</t>
    <phoneticPr fontId="11"/>
  </si>
  <si>
    <t>５月</t>
    <phoneticPr fontId="11"/>
  </si>
  <si>
    <t>６月</t>
    <phoneticPr fontId="11"/>
  </si>
  <si>
    <t>７月</t>
    <phoneticPr fontId="11"/>
  </si>
  <si>
    <t>８月</t>
    <phoneticPr fontId="11"/>
  </si>
  <si>
    <t>９月</t>
    <phoneticPr fontId="11"/>
  </si>
  <si>
    <t>10月</t>
    <phoneticPr fontId="11"/>
  </si>
  <si>
    <t>11月</t>
    <phoneticPr fontId="11"/>
  </si>
  <si>
    <t>12月</t>
    <phoneticPr fontId="11"/>
  </si>
  <si>
    <t>合計</t>
    <phoneticPr fontId="11"/>
  </si>
  <si>
    <t xml:space="preserve"> 筑　豊</t>
    <phoneticPr fontId="11"/>
  </si>
  <si>
    <t>　福 岡 地 区　　　　　　　　　　　　　　　　　　　　　　　　　　　　　　　　　　</t>
    <phoneticPr fontId="11"/>
  </si>
  <si>
    <t xml:space="preserve"> 市町村名</t>
  </si>
  <si>
    <t xml:space="preserve"> 福岡市</t>
    <phoneticPr fontId="11"/>
  </si>
  <si>
    <t xml:space="preserve"> 筑紫野市</t>
    <phoneticPr fontId="11"/>
  </si>
  <si>
    <t xml:space="preserve"> 宗像市</t>
    <phoneticPr fontId="11"/>
  </si>
  <si>
    <t xml:space="preserve"> 福津市</t>
    <rPh sb="1" eb="2">
      <t>フク</t>
    </rPh>
    <rPh sb="2" eb="3">
      <t>ツ</t>
    </rPh>
    <rPh sb="3" eb="4">
      <t>シ</t>
    </rPh>
    <phoneticPr fontId="11"/>
  </si>
  <si>
    <t xml:space="preserve"> 宇美町</t>
    <phoneticPr fontId="11"/>
  </si>
  <si>
    <t>　筑 後 地 区　　　　　　　　　　　　　　　　　　　　　　　　　　　　　　　　　　</t>
    <phoneticPr fontId="11"/>
  </si>
  <si>
    <t xml:space="preserve"> 大牟田市</t>
    <rPh sb="1" eb="5">
      <t>オオムタシ</t>
    </rPh>
    <phoneticPr fontId="11"/>
  </si>
  <si>
    <t xml:space="preserve"> 小郡市</t>
    <phoneticPr fontId="11"/>
  </si>
  <si>
    <t>　　筑 豊 地 区　　　　　　　　　　　　　　　　　　　　　　　　　　　　　　　　　　</t>
    <phoneticPr fontId="11"/>
  </si>
  <si>
    <t>　（単位：千人）</t>
  </si>
  <si>
    <t>市町村名</t>
    <phoneticPr fontId="11"/>
  </si>
  <si>
    <t xml:space="preserve"> 糸田町</t>
    <rPh sb="1" eb="4">
      <t>イトダマチ</t>
    </rPh>
    <phoneticPr fontId="11"/>
  </si>
  <si>
    <t xml:space="preserve"> 川崎町</t>
    <phoneticPr fontId="11"/>
  </si>
  <si>
    <t>　　北 九 州 地 区　                        　　　　　　　　　　　　　　　　　　　　　　　　　　　　　　　</t>
    <phoneticPr fontId="11"/>
  </si>
  <si>
    <t xml:space="preserve"> 北九州市</t>
  </si>
  <si>
    <t xml:space="preserve"> 遠賀町</t>
    <phoneticPr fontId="11"/>
  </si>
  <si>
    <t xml:space="preserve"> みやこ町</t>
    <phoneticPr fontId="11"/>
  </si>
  <si>
    <t>築上町</t>
    <rPh sb="0" eb="1">
      <t>チク</t>
    </rPh>
    <rPh sb="1" eb="2">
      <t>ウエ</t>
    </rPh>
    <rPh sb="2" eb="3">
      <t>マチ</t>
    </rPh>
    <phoneticPr fontId="11"/>
  </si>
  <si>
    <t xml:space="preserve"> ３   施設別利用状況</t>
    <phoneticPr fontId="11"/>
  </si>
  <si>
    <t xml:space="preserve">    福 岡 地 区　№１　　　　　　　　　　　　　　　　　　　　　　　　　　　　　　　　　　　　　　　　　　　　　　　　　　　　　　　　　　　　　　　</t>
    <phoneticPr fontId="11"/>
  </si>
  <si>
    <t>（単位：人、円）</t>
    <phoneticPr fontId="11"/>
  </si>
  <si>
    <t>　 施設名</t>
  </si>
  <si>
    <t xml:space="preserve"> H26利用者計</t>
    <phoneticPr fontId="11"/>
  </si>
  <si>
    <t xml:space="preserve"> H27利用者計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</si>
  <si>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</si>
  <si>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</si>
  <si>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</si>
  <si>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</si>
  <si>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</si>
  <si>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</si>
  <si>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</si>
  <si>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</si>
  <si>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</si>
  <si>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</si>
  <si>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</si>
  <si>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</si>
  <si>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</si>
  <si>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ＪＲ博多シティ</t>
    <rPh sb="2" eb="4">
      <t>ハカタ</t>
    </rPh>
    <phoneticPr fontId="11"/>
  </si>
  <si>
    <t xml:space="preserve"> キャナルシティ博多</t>
    <phoneticPr fontId="11"/>
  </si>
  <si>
    <t>マリノアシティ福岡</t>
    <rPh sb="7" eb="9">
      <t>フクオカ</t>
    </rPh>
    <phoneticPr fontId="11"/>
  </si>
  <si>
    <t>博多リバレイン
（イニミニマニモ）</t>
    <rPh sb="0" eb="2">
      <t>ハカタ</t>
    </rPh>
    <phoneticPr fontId="11"/>
  </si>
  <si>
    <t xml:space="preserve"> ふるさと館ちくしの</t>
    <rPh sb="5" eb="6">
      <t>カン</t>
    </rPh>
    <phoneticPr fontId="11"/>
  </si>
  <si>
    <t xml:space="preserve"> 竜岩自然の家</t>
    <rPh sb="1" eb="2">
      <t>リュウ</t>
    </rPh>
    <rPh sb="2" eb="3">
      <t>イワ</t>
    </rPh>
    <rPh sb="3" eb="5">
      <t>シゼン</t>
    </rPh>
    <rPh sb="6" eb="7">
      <t>イエ</t>
    </rPh>
    <phoneticPr fontId="11"/>
  </si>
  <si>
    <t xml:space="preserve"> 五郎山古墳館</t>
    <rPh sb="1" eb="3">
      <t>ゴロウ</t>
    </rPh>
    <rPh sb="3" eb="4">
      <t>ヤマ</t>
    </rPh>
    <rPh sb="4" eb="6">
      <t>コフン</t>
    </rPh>
    <rPh sb="6" eb="7">
      <t>カン</t>
    </rPh>
    <phoneticPr fontId="11"/>
  </si>
  <si>
    <t xml:space="preserve"> 春日市</t>
    <rPh sb="1" eb="3">
      <t>カスガ</t>
    </rPh>
    <phoneticPr fontId="11"/>
  </si>
  <si>
    <t xml:space="preserve"> 奴国の丘歴史資料館</t>
    <rPh sb="1" eb="2">
      <t>ドレイ</t>
    </rPh>
    <rPh sb="2" eb="3">
      <t>コク</t>
    </rPh>
    <rPh sb="4" eb="5">
      <t>オカ</t>
    </rPh>
    <rPh sb="5" eb="7">
      <t>レキシ</t>
    </rPh>
    <rPh sb="7" eb="10">
      <t>シリョウカン</t>
    </rPh>
    <phoneticPr fontId="11"/>
  </si>
  <si>
    <t xml:space="preserve"> ウトグチ瓦窯展示館</t>
    <rPh sb="5" eb="6">
      <t>カワラ</t>
    </rPh>
    <rPh sb="6" eb="7">
      <t>カマ</t>
    </rPh>
    <rPh sb="7" eb="10">
      <t>テンジカン</t>
    </rPh>
    <phoneticPr fontId="11"/>
  </si>
  <si>
    <t xml:space="preserve"> いこいの森ｷｬﾝﾌﾟ場</t>
    <phoneticPr fontId="11"/>
  </si>
  <si>
    <t xml:space="preserve"> いこいの森中央公園</t>
    <rPh sb="5" eb="6">
      <t>モリ</t>
    </rPh>
    <rPh sb="6" eb="8">
      <t>チュウオウ</t>
    </rPh>
    <rPh sb="8" eb="10">
      <t>コウエン</t>
    </rPh>
    <phoneticPr fontId="11"/>
  </si>
  <si>
    <t>いこいの森スポーツ公園</t>
    <rPh sb="4" eb="5">
      <t>モリ</t>
    </rPh>
    <rPh sb="9" eb="11">
      <t>コウエン</t>
    </rPh>
    <phoneticPr fontId="11"/>
  </si>
  <si>
    <t xml:space="preserve"> 宗像市</t>
    <rPh sb="1" eb="4">
      <t>ムナカタシ</t>
    </rPh>
    <phoneticPr fontId="11"/>
  </si>
  <si>
    <t>海の道むなかた館</t>
    <rPh sb="0" eb="1">
      <t>ウミ</t>
    </rPh>
    <rPh sb="2" eb="3">
      <t>ミチ</t>
    </rPh>
    <rPh sb="7" eb="8">
      <t>ヤカタ</t>
    </rPh>
    <phoneticPr fontId="11"/>
  </si>
  <si>
    <t xml:space="preserve"> 道の駅むなかた</t>
    <rPh sb="1" eb="2">
      <t>ミチ</t>
    </rPh>
    <rPh sb="3" eb="4">
      <t>エキ</t>
    </rPh>
    <phoneticPr fontId="11"/>
  </si>
  <si>
    <t xml:space="preserve"> 宗像ユリックス</t>
    <rPh sb="1" eb="3">
      <t>ムナカタ</t>
    </rPh>
    <phoneticPr fontId="11"/>
  </si>
  <si>
    <t xml:space="preserve"> 太宰府市</t>
    <phoneticPr fontId="11"/>
  </si>
  <si>
    <t xml:space="preserve"> 九州国立博物館</t>
    <rPh sb="1" eb="3">
      <t>キュウシュウ</t>
    </rPh>
    <rPh sb="3" eb="5">
      <t>コクリツ</t>
    </rPh>
    <rPh sb="5" eb="8">
      <t>ハクブツカン</t>
    </rPh>
    <phoneticPr fontId="11"/>
  </si>
  <si>
    <t xml:space="preserve"> 大宰府展示館</t>
  </si>
  <si>
    <t xml:space="preserve"> 観世音寺宝蔵</t>
    <rPh sb="5" eb="6">
      <t>タカラ</t>
    </rPh>
    <phoneticPr fontId="11"/>
  </si>
  <si>
    <t xml:space="preserve"> 太宰府市文化ふれあい館</t>
    <rPh sb="1" eb="5">
      <t>ダザイフシ</t>
    </rPh>
    <phoneticPr fontId="11"/>
  </si>
  <si>
    <t>古賀ゴルフ・クラブ</t>
    <rPh sb="0" eb="2">
      <t>コガ</t>
    </rPh>
    <phoneticPr fontId="11"/>
  </si>
  <si>
    <t>コスモス広場</t>
    <rPh sb="4" eb="6">
      <t>ヒロバ</t>
    </rPh>
    <phoneticPr fontId="11"/>
  </si>
  <si>
    <t>秋山園芸</t>
    <rPh sb="0" eb="2">
      <t>アキヤマ</t>
    </rPh>
    <rPh sb="2" eb="4">
      <t>エンゲイ</t>
    </rPh>
    <phoneticPr fontId="11"/>
  </si>
  <si>
    <t xml:space="preserve"> 福津市</t>
    <rPh sb="1" eb="4">
      <t>フクツシ</t>
    </rPh>
    <phoneticPr fontId="11"/>
  </si>
  <si>
    <t>あんずの里市</t>
    <rPh sb="5" eb="6">
      <t>イチ</t>
    </rPh>
    <phoneticPr fontId="11"/>
  </si>
  <si>
    <t>宮地嶽神社</t>
    <phoneticPr fontId="11"/>
  </si>
  <si>
    <t>ふれあい広場ふくま</t>
    <phoneticPr fontId="11"/>
  </si>
  <si>
    <t xml:space="preserve">    福 岡 地 区　№２　　　　　　　　　　　　　　　　　　　　　　　　　　　　　　　　　　　　　　　　　　　　　　　　　　　　　　　　　　　　　　　</t>
    <phoneticPr fontId="11"/>
  </si>
  <si>
    <t xml:space="preserve"> あまぎ水の文化村</t>
    <rPh sb="4" eb="5">
      <t>ミズ</t>
    </rPh>
    <rPh sb="6" eb="9">
      <t>ブンカムラ</t>
    </rPh>
    <phoneticPr fontId="11"/>
  </si>
  <si>
    <t xml:space="preserve"> 甘木歴史資料館</t>
  </si>
  <si>
    <t xml:space="preserve"> 平塚川添遺跡公園</t>
    <rPh sb="1" eb="3">
      <t>ヒラツカ</t>
    </rPh>
    <rPh sb="3" eb="4">
      <t>カワ</t>
    </rPh>
    <rPh sb="4" eb="5">
      <t>ゾ</t>
    </rPh>
    <rPh sb="5" eb="7">
      <t>イセキ</t>
    </rPh>
    <rPh sb="7" eb="9">
      <t>コウエン</t>
    </rPh>
    <phoneticPr fontId="11"/>
  </si>
  <si>
    <t>武家屋敷「久野邸」</t>
    <rPh sb="0" eb="2">
      <t>ブケ</t>
    </rPh>
    <rPh sb="2" eb="4">
      <t>ヤシキ</t>
    </rPh>
    <rPh sb="5" eb="7">
      <t>ヒサノ</t>
    </rPh>
    <rPh sb="7" eb="8">
      <t>テイ</t>
    </rPh>
    <phoneticPr fontId="11"/>
  </si>
  <si>
    <t xml:space="preserve"> パークゴルフ場</t>
    <rPh sb="7" eb="8">
      <t>ジョウ</t>
    </rPh>
    <phoneticPr fontId="11"/>
  </si>
  <si>
    <t xml:space="preserve"> 白糸の滝ふれあいの里</t>
    <rPh sb="4" eb="5">
      <t>タキ</t>
    </rPh>
    <phoneticPr fontId="11"/>
  </si>
  <si>
    <t>いとしま応援プラザ</t>
    <rPh sb="4" eb="6">
      <t>オウエン</t>
    </rPh>
    <phoneticPr fontId="11"/>
  </si>
  <si>
    <t xml:space="preserve"> 那珂川町</t>
    <rPh sb="1" eb="5">
      <t>ナカガワマチ</t>
    </rPh>
    <phoneticPr fontId="11"/>
  </si>
  <si>
    <t xml:space="preserve"> ｸﾞﾘｰﾝﾋﾟｱなかがわｷｬﾝﾌﾟ村</t>
    <rPh sb="18" eb="19">
      <t>ムラ</t>
    </rPh>
    <phoneticPr fontId="11"/>
  </si>
  <si>
    <t xml:space="preserve"> ｸﾞﾘｰﾝﾋﾟｱなかがわスキップ広場</t>
    <rPh sb="17" eb="19">
      <t>ヒロバ</t>
    </rPh>
    <phoneticPr fontId="11"/>
  </si>
  <si>
    <t xml:space="preserve"> 宇美町</t>
    <rPh sb="1" eb="4">
      <t>ウミマチ</t>
    </rPh>
    <phoneticPr fontId="11"/>
  </si>
  <si>
    <t xml:space="preserve"> 四王寺県民の森</t>
    <rPh sb="1" eb="4">
      <t>シオウジ</t>
    </rPh>
    <rPh sb="4" eb="6">
      <t>ケンミン</t>
    </rPh>
    <rPh sb="7" eb="8">
      <t>モリ</t>
    </rPh>
    <phoneticPr fontId="11"/>
  </si>
  <si>
    <t xml:space="preserve"> 篠栗四国八十八ケ所霊場
（南蔵院）</t>
    <rPh sb="3" eb="5">
      <t>シコク</t>
    </rPh>
    <rPh sb="5" eb="8">
      <t>ハチジュウハチ</t>
    </rPh>
    <rPh sb="8" eb="10">
      <t>カショ</t>
    </rPh>
    <rPh sb="10" eb="12">
      <t>レイジョウ</t>
    </rPh>
    <rPh sb="14" eb="17">
      <t>ナンゾウイン</t>
    </rPh>
    <phoneticPr fontId="11"/>
  </si>
  <si>
    <t xml:space="preserve"> 福岡県立社会教育総合センター</t>
    <rPh sb="1" eb="5">
      <t>フクオカケンリツ</t>
    </rPh>
    <rPh sb="5" eb="7">
      <t>シャカイ</t>
    </rPh>
    <rPh sb="7" eb="9">
      <t>キョウイク</t>
    </rPh>
    <rPh sb="9" eb="11">
      <t>ソウゴウ</t>
    </rPh>
    <phoneticPr fontId="11"/>
  </si>
  <si>
    <t xml:space="preserve"> オアシス篠栗</t>
    <rPh sb="5" eb="7">
      <t>ササグリ</t>
    </rPh>
    <phoneticPr fontId="11"/>
  </si>
  <si>
    <t xml:space="preserve"> 須恵町立歴史民俗資料館</t>
    <phoneticPr fontId="11"/>
  </si>
  <si>
    <t xml:space="preserve"> 須恵町立久我記念館</t>
    <phoneticPr fontId="11"/>
  </si>
  <si>
    <t xml:space="preserve"> 相島(釣･観光漁業)</t>
  </si>
  <si>
    <t xml:space="preserve"> 久山ｶﾝﾄﾘｰ倶楽部</t>
    <rPh sb="8" eb="11">
      <t>クラブ</t>
    </rPh>
    <phoneticPr fontId="11"/>
  </si>
  <si>
    <t>久山温泉</t>
    <rPh sb="0" eb="2">
      <t>ヒサヤマ</t>
    </rPh>
    <rPh sb="2" eb="4">
      <t>オンセン</t>
    </rPh>
    <phoneticPr fontId="11"/>
  </si>
  <si>
    <t xml:space="preserve"> 粕屋町</t>
    <rPh sb="1" eb="4">
      <t>カスヤマチ</t>
    </rPh>
    <phoneticPr fontId="11"/>
  </si>
  <si>
    <t xml:space="preserve"> 駕与丁公園</t>
    <phoneticPr fontId="11"/>
  </si>
  <si>
    <t xml:space="preserve"> 筑前町</t>
    <rPh sb="1" eb="3">
      <t>チクゼン</t>
    </rPh>
    <rPh sb="3" eb="4">
      <t>チョウ</t>
    </rPh>
    <phoneticPr fontId="11"/>
  </si>
  <si>
    <t xml:space="preserve"> 大刀洗平和記念館</t>
    <rPh sb="1" eb="4">
      <t>タチアライ</t>
    </rPh>
    <rPh sb="4" eb="6">
      <t>ヘイワ</t>
    </rPh>
    <rPh sb="6" eb="9">
      <t>キネンカン</t>
    </rPh>
    <phoneticPr fontId="11"/>
  </si>
  <si>
    <t xml:space="preserve"> カルナパーク花立山温泉</t>
    <rPh sb="7" eb="8">
      <t>ハナ</t>
    </rPh>
    <rPh sb="8" eb="10">
      <t>タテヤマ</t>
    </rPh>
    <rPh sb="10" eb="12">
      <t>オンセン</t>
    </rPh>
    <phoneticPr fontId="11"/>
  </si>
  <si>
    <t xml:space="preserve"> 夜須高原ｶﾝﾄﾘｰｸﾗﾌﾞ</t>
    <phoneticPr fontId="11"/>
  </si>
  <si>
    <t xml:space="preserve"> 夜須高原記念の森</t>
  </si>
  <si>
    <t xml:space="preserve"> ファーマーズマーケットみなみの里</t>
    <rPh sb="16" eb="17">
      <t>サト</t>
    </rPh>
    <phoneticPr fontId="11"/>
  </si>
  <si>
    <t>東峰村</t>
    <rPh sb="0" eb="2">
      <t>トウホウ</t>
    </rPh>
    <rPh sb="2" eb="3">
      <t>ムラ</t>
    </rPh>
    <phoneticPr fontId="11"/>
  </si>
  <si>
    <t xml:space="preserve"> 小石原焼伝統産業会館</t>
    <rPh sb="1" eb="4">
      <t>コイシワラ</t>
    </rPh>
    <rPh sb="4" eb="5">
      <t>ヤ</t>
    </rPh>
    <rPh sb="5" eb="7">
      <t>デントウ</t>
    </rPh>
    <rPh sb="7" eb="9">
      <t>サンギョウ</t>
    </rPh>
    <rPh sb="9" eb="11">
      <t>カイカン</t>
    </rPh>
    <phoneticPr fontId="11"/>
  </si>
  <si>
    <t xml:space="preserve"> ポーン太の森キャンプ場</t>
    <rPh sb="4" eb="5">
      <t>タ</t>
    </rPh>
    <rPh sb="6" eb="7">
      <t>モリ</t>
    </rPh>
    <rPh sb="11" eb="12">
      <t>ジョウ</t>
    </rPh>
    <phoneticPr fontId="11"/>
  </si>
  <si>
    <t xml:space="preserve"> 道の駅「小石原」</t>
    <rPh sb="1" eb="2">
      <t>ミチ</t>
    </rPh>
    <rPh sb="3" eb="4">
      <t>エキ</t>
    </rPh>
    <rPh sb="5" eb="8">
      <t>コイシワラ</t>
    </rPh>
    <phoneticPr fontId="11"/>
  </si>
  <si>
    <t xml:space="preserve"> 岩屋キャンプ場</t>
  </si>
  <si>
    <t xml:space="preserve"> 棚田親水公園</t>
  </si>
  <si>
    <t xml:space="preserve"> ほうしゅ学舎</t>
    <rPh sb="5" eb="7">
      <t>ガクシャ</t>
    </rPh>
    <phoneticPr fontId="11"/>
  </si>
  <si>
    <t xml:space="preserve"> 山村文化交流の郷　いぶき館</t>
    <rPh sb="1" eb="3">
      <t>サンソン</t>
    </rPh>
    <rPh sb="3" eb="5">
      <t>ブンカ</t>
    </rPh>
    <rPh sb="5" eb="7">
      <t>コウリュウ</t>
    </rPh>
    <rPh sb="8" eb="9">
      <t>サト</t>
    </rPh>
    <rPh sb="13" eb="14">
      <t>カン</t>
    </rPh>
    <phoneticPr fontId="11"/>
  </si>
  <si>
    <t>岩屋湧水汲み場</t>
    <rPh sb="0" eb="2">
      <t>イワヤ</t>
    </rPh>
    <rPh sb="2" eb="3">
      <t>ユウ</t>
    </rPh>
    <rPh sb="3" eb="5">
      <t>ミズク</t>
    </rPh>
    <rPh sb="6" eb="7">
      <t>バ</t>
    </rPh>
    <phoneticPr fontId="11"/>
  </si>
  <si>
    <t>　筑後地区　№１</t>
    <phoneticPr fontId="11"/>
  </si>
  <si>
    <t xml:space="preserve">    （単位：人、円）</t>
    <phoneticPr fontId="11"/>
  </si>
  <si>
    <t>市町村名</t>
    <phoneticPr fontId="11"/>
  </si>
  <si>
    <t xml:space="preserve"> H26利用者計</t>
    <phoneticPr fontId="11"/>
  </si>
  <si>
    <t xml:space="preserve"> H27利用者計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</si>
  <si>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</si>
  <si>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</si>
  <si>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</si>
  <si>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</si>
  <si>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</si>
  <si>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</si>
  <si>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</si>
  <si>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</si>
  <si>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</si>
  <si>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</si>
  <si>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</si>
  <si>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</si>
  <si>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</si>
  <si>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大牟田市立三池カルタ歴史資料館</t>
    <rPh sb="0" eb="5">
      <t>オオムタシリツ</t>
    </rPh>
    <rPh sb="10" eb="12">
      <t>レキシ</t>
    </rPh>
    <rPh sb="12" eb="15">
      <t>シリョウカン</t>
    </rPh>
    <phoneticPr fontId="11"/>
  </si>
  <si>
    <t xml:space="preserve"> 大牟田市動物園</t>
  </si>
  <si>
    <t>大牟田市石炭産業科学館</t>
    <rPh sb="0" eb="4">
      <t>オオムタシ</t>
    </rPh>
    <phoneticPr fontId="11"/>
  </si>
  <si>
    <t>道の駅「おおむた」花プラス館</t>
    <rPh sb="0" eb="1">
      <t>ミチ</t>
    </rPh>
    <rPh sb="2" eb="3">
      <t>エキ</t>
    </rPh>
    <rPh sb="9" eb="10">
      <t>ハナ</t>
    </rPh>
    <rPh sb="13" eb="14">
      <t>カン</t>
    </rPh>
    <phoneticPr fontId="11"/>
  </si>
  <si>
    <t xml:space="preserve"> 久留米市鳥類センター</t>
    <rPh sb="1" eb="5">
      <t>クルメシ</t>
    </rPh>
    <phoneticPr fontId="11"/>
  </si>
  <si>
    <t xml:space="preserve"> 石橋美術館</t>
    <phoneticPr fontId="11"/>
  </si>
  <si>
    <t xml:space="preserve"> 有馬記念館</t>
    <rPh sb="1" eb="3">
      <t>アリマ</t>
    </rPh>
    <rPh sb="3" eb="6">
      <t>キネンカン</t>
    </rPh>
    <phoneticPr fontId="11"/>
  </si>
  <si>
    <t xml:space="preserve"> 草野歴史資料館</t>
    <rPh sb="1" eb="3">
      <t>クサノ</t>
    </rPh>
    <rPh sb="3" eb="5">
      <t>レキシ</t>
    </rPh>
    <rPh sb="5" eb="7">
      <t>シリョウ</t>
    </rPh>
    <phoneticPr fontId="11"/>
  </si>
  <si>
    <t>-</t>
    <phoneticPr fontId="11"/>
  </si>
  <si>
    <t xml:space="preserve"> 山辺道文化館</t>
    <rPh sb="1" eb="3">
      <t>ヤマベ</t>
    </rPh>
    <rPh sb="3" eb="4">
      <t>ミチ</t>
    </rPh>
    <rPh sb="4" eb="6">
      <t>ブンカ</t>
    </rPh>
    <phoneticPr fontId="11"/>
  </si>
  <si>
    <t xml:space="preserve"> 久留米ｻｲｸﾙﾌｧﾐﾘｰﾊﾟｰｸ</t>
    <rPh sb="1" eb="4">
      <t>クルメ</t>
    </rPh>
    <phoneticPr fontId="11"/>
  </si>
  <si>
    <t xml:space="preserve"> 地場産くるめ</t>
    <rPh sb="1" eb="3">
      <t>ジバ</t>
    </rPh>
    <rPh sb="3" eb="4">
      <t>サンギョウ</t>
    </rPh>
    <phoneticPr fontId="11"/>
  </si>
  <si>
    <t xml:space="preserve"> 福岡県青少年科学館</t>
    <rPh sb="1" eb="4">
      <t>フクオカケン</t>
    </rPh>
    <rPh sb="4" eb="7">
      <t>セイショウネン</t>
    </rPh>
    <rPh sb="7" eb="10">
      <t>カガクカン</t>
    </rPh>
    <phoneticPr fontId="11"/>
  </si>
  <si>
    <t xml:space="preserve"> くるめ緑花センター</t>
    <rPh sb="4" eb="5">
      <t>ミドリ</t>
    </rPh>
    <rPh sb="5" eb="6">
      <t>ハナ</t>
    </rPh>
    <phoneticPr fontId="11"/>
  </si>
  <si>
    <t xml:space="preserve"> 青少年ふれあいセンター</t>
    <rPh sb="1" eb="4">
      <t>セイショウネン</t>
    </rPh>
    <phoneticPr fontId="11"/>
  </si>
  <si>
    <t xml:space="preserve"> ふれあいの家北筑後</t>
    <rPh sb="6" eb="7">
      <t>イエ</t>
    </rPh>
    <rPh sb="7" eb="8">
      <t>キタ</t>
    </rPh>
    <rPh sb="8" eb="10">
      <t>チクゴ</t>
    </rPh>
    <phoneticPr fontId="11"/>
  </si>
  <si>
    <t xml:space="preserve"> 紅乙女酒造</t>
    <phoneticPr fontId="11"/>
  </si>
  <si>
    <t xml:space="preserve"> 巨峰ワイン</t>
    <phoneticPr fontId="11"/>
  </si>
  <si>
    <t xml:space="preserve"> 十連寺公園</t>
  </si>
  <si>
    <t xml:space="preserve"> 水沼の里2000年記念の森公園</t>
    <rPh sb="1" eb="2">
      <t>ミズ</t>
    </rPh>
    <rPh sb="2" eb="3">
      <t>ヌマ</t>
    </rPh>
    <rPh sb="4" eb="5">
      <t>サト</t>
    </rPh>
    <rPh sb="9" eb="10">
      <t>ネン</t>
    </rPh>
    <rPh sb="10" eb="12">
      <t>キネン</t>
    </rPh>
    <rPh sb="13" eb="14">
      <t>モリ</t>
    </rPh>
    <rPh sb="14" eb="16">
      <t>コウエン</t>
    </rPh>
    <phoneticPr fontId="11"/>
  </si>
  <si>
    <t>コスモスパーク北野</t>
    <rPh sb="7" eb="9">
      <t>キタノ</t>
    </rPh>
    <phoneticPr fontId="11"/>
  </si>
  <si>
    <t xml:space="preserve"> 川下り</t>
  </si>
  <si>
    <t xml:space="preserve"> 北原白秋生家･記念館</t>
  </si>
  <si>
    <t xml:space="preserve"> 立花家史料館（御花）</t>
    <rPh sb="1" eb="4">
      <t>タチバナケ</t>
    </rPh>
    <rPh sb="4" eb="7">
      <t>シリョウカン</t>
    </rPh>
    <rPh sb="8" eb="10">
      <t>オハナ</t>
    </rPh>
    <phoneticPr fontId="11"/>
  </si>
  <si>
    <t xml:space="preserve"> 旧戸島家住宅</t>
    <rPh sb="1" eb="2">
      <t>キュウ</t>
    </rPh>
    <rPh sb="2" eb="4">
      <t>トシマ</t>
    </rPh>
    <rPh sb="4" eb="5">
      <t>イエ</t>
    </rPh>
    <rPh sb="5" eb="7">
      <t>ジュウタク</t>
    </rPh>
    <phoneticPr fontId="11"/>
  </si>
  <si>
    <t xml:space="preserve"> 八女伝統工芸館</t>
    <rPh sb="1" eb="3">
      <t>ヤメ</t>
    </rPh>
    <rPh sb="3" eb="5">
      <t>デントウ</t>
    </rPh>
    <rPh sb="5" eb="8">
      <t>コウゲイカン</t>
    </rPh>
    <phoneticPr fontId="11"/>
  </si>
  <si>
    <t xml:space="preserve"> 岩戸山歴史資料館（閉館）</t>
    <rPh sb="10" eb="12">
      <t>ヘイカン</t>
    </rPh>
    <phoneticPr fontId="11"/>
  </si>
  <si>
    <t xml:space="preserve"> 堺屋</t>
    <phoneticPr fontId="11"/>
  </si>
  <si>
    <t xml:space="preserve"> 八女市民会館</t>
    <rPh sb="1" eb="3">
      <t>ヤメ</t>
    </rPh>
    <rPh sb="3" eb="5">
      <t>シミン</t>
    </rPh>
    <rPh sb="5" eb="7">
      <t>カイカン</t>
    </rPh>
    <phoneticPr fontId="11"/>
  </si>
  <si>
    <t xml:space="preserve"> 横町町家交流館</t>
    <rPh sb="1" eb="2">
      <t>ヨコ</t>
    </rPh>
    <rPh sb="2" eb="3">
      <t>マチ</t>
    </rPh>
    <rPh sb="3" eb="4">
      <t>マチ</t>
    </rPh>
    <rPh sb="4" eb="5">
      <t>イエ</t>
    </rPh>
    <rPh sb="5" eb="6">
      <t>コウ</t>
    </rPh>
    <rPh sb="6" eb="7">
      <t>リュウ</t>
    </rPh>
    <rPh sb="7" eb="8">
      <t>カン</t>
    </rPh>
    <phoneticPr fontId="11"/>
  </si>
  <si>
    <t xml:space="preserve"> べんがら村</t>
    <rPh sb="5" eb="6">
      <t>ムラ</t>
    </rPh>
    <phoneticPr fontId="11"/>
  </si>
  <si>
    <t xml:space="preserve"> 八女民俗資料館</t>
    <rPh sb="1" eb="3">
      <t>ヤメ</t>
    </rPh>
    <rPh sb="3" eb="5">
      <t>ミンゾク</t>
    </rPh>
    <rPh sb="5" eb="8">
      <t>シリョウカン</t>
    </rPh>
    <phoneticPr fontId="11"/>
  </si>
  <si>
    <t xml:space="preserve"> 岩戸山歴史文化交流館</t>
    <phoneticPr fontId="11"/>
  </si>
  <si>
    <t xml:space="preserve"> ほたると石橋の館</t>
    <rPh sb="5" eb="7">
      <t>イシバシ</t>
    </rPh>
    <rPh sb="8" eb="9">
      <t>ヤカタ</t>
    </rPh>
    <phoneticPr fontId="11"/>
  </si>
  <si>
    <t xml:space="preserve"> ふるさとわらべ館</t>
    <rPh sb="8" eb="9">
      <t>カン</t>
    </rPh>
    <phoneticPr fontId="11"/>
  </si>
  <si>
    <t xml:space="preserve"> みんなの館</t>
    <phoneticPr fontId="11"/>
  </si>
  <si>
    <t xml:space="preserve"> 八女上陽ゴルフ倶楽部</t>
  </si>
  <si>
    <t xml:space="preserve"> くつろぎの森　グリーンピア八女</t>
    <rPh sb="6" eb="7">
      <t>モリ</t>
    </rPh>
    <phoneticPr fontId="11"/>
  </si>
  <si>
    <t xml:space="preserve"> グリーンパル日向神峡</t>
    <rPh sb="7" eb="11">
      <t>ヒュウガミキョウ</t>
    </rPh>
    <phoneticPr fontId="11"/>
  </si>
  <si>
    <t xml:space="preserve"> 立花ワイン</t>
    <phoneticPr fontId="11"/>
  </si>
  <si>
    <t xml:space="preserve"> 夢たちばなビレッジ</t>
    <rPh sb="1" eb="2">
      <t>ユメ</t>
    </rPh>
    <phoneticPr fontId="11"/>
  </si>
  <si>
    <t xml:space="preserve"> かがやき</t>
    <phoneticPr fontId="11"/>
  </si>
  <si>
    <t xml:space="preserve"> ワインセラー</t>
    <phoneticPr fontId="11"/>
  </si>
  <si>
    <t>　筑後地区　№２</t>
    <phoneticPr fontId="11"/>
  </si>
  <si>
    <t xml:space="preserve"> 八女市</t>
    <rPh sb="1" eb="4">
      <t>ヤメシ</t>
    </rPh>
    <phoneticPr fontId="11"/>
  </si>
  <si>
    <t xml:space="preserve"> 道の駅　たちばな</t>
    <rPh sb="1" eb="2">
      <t>ミチ</t>
    </rPh>
    <rPh sb="3" eb="4">
      <t>エキ</t>
    </rPh>
    <phoneticPr fontId="11"/>
  </si>
  <si>
    <t xml:space="preserve"> 飛形自然公園</t>
    <rPh sb="1" eb="2">
      <t>ト</t>
    </rPh>
    <rPh sb="2" eb="3">
      <t>カタチ</t>
    </rPh>
    <rPh sb="3" eb="5">
      <t>シゼン</t>
    </rPh>
    <rPh sb="5" eb="7">
      <t>コウエン</t>
    </rPh>
    <phoneticPr fontId="11"/>
  </si>
  <si>
    <t xml:space="preserve"> 千間土居公園</t>
    <rPh sb="1" eb="2">
      <t>セン</t>
    </rPh>
    <rPh sb="2" eb="3">
      <t>マ</t>
    </rPh>
    <rPh sb="3" eb="4">
      <t>ツチ</t>
    </rPh>
    <rPh sb="4" eb="5">
      <t>イ</t>
    </rPh>
    <rPh sb="5" eb="7">
      <t>コウエン</t>
    </rPh>
    <phoneticPr fontId="11"/>
  </si>
  <si>
    <t xml:space="preserve"> ホタル鑑賞</t>
    <rPh sb="4" eb="6">
      <t>カンショウ</t>
    </rPh>
    <phoneticPr fontId="11"/>
  </si>
  <si>
    <t xml:space="preserve"> 大道谷の里</t>
    <rPh sb="1" eb="3">
      <t>オオミチ</t>
    </rPh>
    <rPh sb="3" eb="4">
      <t>タニ</t>
    </rPh>
    <rPh sb="5" eb="6">
      <t>サト</t>
    </rPh>
    <phoneticPr fontId="11"/>
  </si>
  <si>
    <t xml:space="preserve"> 白城の里　旧大内邸</t>
    <rPh sb="1" eb="2">
      <t>シロ</t>
    </rPh>
    <rPh sb="2" eb="3">
      <t>シロ</t>
    </rPh>
    <rPh sb="4" eb="5">
      <t>サト</t>
    </rPh>
    <rPh sb="6" eb="7">
      <t>キュウ</t>
    </rPh>
    <rPh sb="7" eb="9">
      <t>オオウチ</t>
    </rPh>
    <rPh sb="9" eb="10">
      <t>テイ</t>
    </rPh>
    <phoneticPr fontId="11"/>
  </si>
  <si>
    <t xml:space="preserve"> 松尾弁財天</t>
    <rPh sb="1" eb="3">
      <t>マツオ</t>
    </rPh>
    <rPh sb="3" eb="6">
      <t>ベンザイテン</t>
    </rPh>
    <phoneticPr fontId="11"/>
  </si>
  <si>
    <t xml:space="preserve"> 男ノ子焼の里</t>
    <rPh sb="1" eb="2">
      <t>オトコ</t>
    </rPh>
    <rPh sb="3" eb="4">
      <t>コ</t>
    </rPh>
    <rPh sb="4" eb="5">
      <t>ヤキ</t>
    </rPh>
    <rPh sb="6" eb="7">
      <t>サト</t>
    </rPh>
    <phoneticPr fontId="11"/>
  </si>
  <si>
    <t xml:space="preserve"> 黒岩石橋</t>
    <rPh sb="1" eb="3">
      <t>クロイワ</t>
    </rPh>
    <rPh sb="3" eb="5">
      <t>イシバシ</t>
    </rPh>
    <phoneticPr fontId="11"/>
  </si>
  <si>
    <t xml:space="preserve"> 谷川寺仁王像</t>
    <rPh sb="1" eb="3">
      <t>タニガワ</t>
    </rPh>
    <rPh sb="3" eb="4">
      <t>テラ</t>
    </rPh>
    <rPh sb="4" eb="6">
      <t>ニオウ</t>
    </rPh>
    <rPh sb="6" eb="7">
      <t>ゾウ</t>
    </rPh>
    <phoneticPr fontId="11"/>
  </si>
  <si>
    <t xml:space="preserve"> ちょっと来店　田形</t>
    <rPh sb="5" eb="7">
      <t>ライテン</t>
    </rPh>
    <rPh sb="8" eb="10">
      <t>タガタ</t>
    </rPh>
    <phoneticPr fontId="11"/>
  </si>
  <si>
    <t xml:space="preserve"> 小栗峠ロードパーク</t>
    <rPh sb="1" eb="3">
      <t>オグリ</t>
    </rPh>
    <rPh sb="3" eb="4">
      <t>トウゲ</t>
    </rPh>
    <phoneticPr fontId="11"/>
  </si>
  <si>
    <t xml:space="preserve"> 杣の里渓流公園</t>
  </si>
  <si>
    <t xml:space="preserve"> ミヤシノシャクナゲ園</t>
    <phoneticPr fontId="11"/>
  </si>
  <si>
    <t xml:space="preserve"> 窯元</t>
  </si>
  <si>
    <t xml:space="preserve"> 星野民芸</t>
  </si>
  <si>
    <t xml:space="preserve"> 池の山荘</t>
  </si>
  <si>
    <t xml:space="preserve"> 古陶星野焼展示館</t>
    <rPh sb="1" eb="2">
      <t>フル</t>
    </rPh>
    <rPh sb="2" eb="3">
      <t>トウキ</t>
    </rPh>
    <phoneticPr fontId="11"/>
  </si>
  <si>
    <t xml:space="preserve"> 麻生神社・大円寺</t>
  </si>
  <si>
    <t xml:space="preserve"> 茶の文化館</t>
  </si>
  <si>
    <t xml:space="preserve"> 星の文化館</t>
  </si>
  <si>
    <t xml:space="preserve"> 池の山キャンプ場</t>
  </si>
  <si>
    <t xml:space="preserve"> 星のふるさと公園休憩所　湖畔</t>
    <rPh sb="13" eb="15">
      <t>コハン</t>
    </rPh>
    <phoneticPr fontId="11"/>
  </si>
  <si>
    <t xml:space="preserve"> 石割岳憩いの森</t>
    <rPh sb="1" eb="2">
      <t>イシ</t>
    </rPh>
    <rPh sb="2" eb="3">
      <t>ワ</t>
    </rPh>
    <rPh sb="3" eb="4">
      <t>ダケ</t>
    </rPh>
    <rPh sb="4" eb="5">
      <t>イコ</t>
    </rPh>
    <rPh sb="7" eb="8">
      <t>モリ</t>
    </rPh>
    <phoneticPr fontId="11"/>
  </si>
  <si>
    <t>森の工作館・グラウンドゴルフ場</t>
    <phoneticPr fontId="11"/>
  </si>
  <si>
    <t>星の花公園</t>
    <rPh sb="0" eb="1">
      <t>ホシ</t>
    </rPh>
    <rPh sb="2" eb="3">
      <t>ハナ</t>
    </rPh>
    <rPh sb="3" eb="5">
      <t>コウエン</t>
    </rPh>
    <phoneticPr fontId="11"/>
  </si>
  <si>
    <t>川の駅船小屋恋ぼたる</t>
    <rPh sb="0" eb="1">
      <t>カワ</t>
    </rPh>
    <rPh sb="2" eb="3">
      <t>エキ</t>
    </rPh>
    <rPh sb="3" eb="6">
      <t>フナゴヤ</t>
    </rPh>
    <rPh sb="6" eb="7">
      <t>コイ</t>
    </rPh>
    <phoneticPr fontId="11"/>
  </si>
  <si>
    <t xml:space="preserve"> サザンクス筑後</t>
    <rPh sb="6" eb="8">
      <t>チクゴ</t>
    </rPh>
    <phoneticPr fontId="11"/>
  </si>
  <si>
    <t xml:space="preserve"> 筑後広域公園（スポーツエントランスエリア）</t>
    <rPh sb="1" eb="3">
      <t>チクゴ</t>
    </rPh>
    <rPh sb="3" eb="5">
      <t>コウイキ</t>
    </rPh>
    <rPh sb="5" eb="7">
      <t>コウエン</t>
    </rPh>
    <phoneticPr fontId="11"/>
  </si>
  <si>
    <t xml:space="preserve"> 古賀政男記念館</t>
  </si>
  <si>
    <t xml:space="preserve"> 筑後川昇開橋遊歩道</t>
    <rPh sb="7" eb="10">
      <t>ユウホドウ</t>
    </rPh>
    <phoneticPr fontId="11"/>
  </si>
  <si>
    <t xml:space="preserve"> 旧吉原家住宅資料館</t>
    <rPh sb="1" eb="2">
      <t>キュウ</t>
    </rPh>
    <rPh sb="2" eb="4">
      <t>ヨシワラ</t>
    </rPh>
    <rPh sb="4" eb="5">
      <t>ケ</t>
    </rPh>
    <rPh sb="5" eb="7">
      <t>ジュウタク</t>
    </rPh>
    <rPh sb="7" eb="10">
      <t>シリョウカン</t>
    </rPh>
    <phoneticPr fontId="11"/>
  </si>
  <si>
    <t xml:space="preserve"> 小郡ｶﾝﾂﾘｰ倶楽部</t>
  </si>
  <si>
    <t xml:space="preserve"> 小郡市埋蔵文化財調査ｾﾝﾀｰ</t>
  </si>
  <si>
    <t xml:space="preserve"> あすてらす「満天の湯」</t>
    <phoneticPr fontId="11"/>
  </si>
  <si>
    <t xml:space="preserve"> 松崎宿</t>
    <rPh sb="1" eb="3">
      <t>マツザキ</t>
    </rPh>
    <rPh sb="3" eb="4">
      <t>ヤド</t>
    </rPh>
    <phoneticPr fontId="11"/>
  </si>
  <si>
    <t xml:space="preserve"> 九州歴史資料館</t>
    <rPh sb="1" eb="3">
      <t>キュウシュウ</t>
    </rPh>
    <rPh sb="3" eb="5">
      <t>レキシ</t>
    </rPh>
    <rPh sb="5" eb="8">
      <t>シリョウカン</t>
    </rPh>
    <phoneticPr fontId="11"/>
  </si>
  <si>
    <t xml:space="preserve"> 小郡運動公園</t>
    <rPh sb="1" eb="3">
      <t>オゴオリ</t>
    </rPh>
    <rPh sb="3" eb="5">
      <t>ウンドウ</t>
    </rPh>
    <rPh sb="5" eb="7">
      <t>コウエン</t>
    </rPh>
    <phoneticPr fontId="11"/>
  </si>
  <si>
    <t>　筑後地区　№３</t>
    <phoneticPr fontId="11"/>
  </si>
  <si>
    <t xml:space="preserve"> 吉井歴史民俗資料館</t>
    <rPh sb="1" eb="3">
      <t>ヨシイ</t>
    </rPh>
    <phoneticPr fontId="11"/>
  </si>
  <si>
    <t xml:space="preserve"> 百年公園</t>
    <phoneticPr fontId="11"/>
  </si>
  <si>
    <t xml:space="preserve"> 鏡田屋敷</t>
    <rPh sb="1" eb="2">
      <t>カガミ</t>
    </rPh>
    <rPh sb="2" eb="3">
      <t>タ</t>
    </rPh>
    <rPh sb="3" eb="5">
      <t>ヤシキ</t>
    </rPh>
    <phoneticPr fontId="11"/>
  </si>
  <si>
    <t xml:space="preserve"> 居蔵の館</t>
    <rPh sb="1" eb="2">
      <t>キョ</t>
    </rPh>
    <rPh sb="2" eb="3">
      <t>クラ</t>
    </rPh>
    <rPh sb="4" eb="5">
      <t>ヤカタ</t>
    </rPh>
    <phoneticPr fontId="11"/>
  </si>
  <si>
    <t xml:space="preserve"> 白壁土蔵の街並</t>
    <rPh sb="1" eb="3">
      <t>シラカベ</t>
    </rPh>
    <rPh sb="3" eb="5">
      <t>ドゾウ</t>
    </rPh>
    <rPh sb="6" eb="7">
      <t>マチ</t>
    </rPh>
    <rPh sb="7" eb="8">
      <t>ナミ</t>
    </rPh>
    <phoneticPr fontId="11"/>
  </si>
  <si>
    <t xml:space="preserve"> 金子文夫資料館</t>
    <rPh sb="1" eb="3">
      <t>カネコ</t>
    </rPh>
    <rPh sb="3" eb="5">
      <t>フミオ</t>
    </rPh>
    <rPh sb="5" eb="7">
      <t>シリョウ</t>
    </rPh>
    <rPh sb="7" eb="8">
      <t>ヤカタ</t>
    </rPh>
    <phoneticPr fontId="11"/>
  </si>
  <si>
    <t xml:space="preserve"> 古墳</t>
    <rPh sb="1" eb="3">
      <t>コフン</t>
    </rPh>
    <phoneticPr fontId="11"/>
  </si>
  <si>
    <t xml:space="preserve"> 屋部地蔵公園</t>
    <rPh sb="1" eb="3">
      <t>ヤベ</t>
    </rPh>
    <rPh sb="3" eb="5">
      <t>ジゾウ</t>
    </rPh>
    <rPh sb="5" eb="7">
      <t>コウエン</t>
    </rPh>
    <phoneticPr fontId="11"/>
  </si>
  <si>
    <t xml:space="preserve"> 吉井温泉</t>
    <rPh sb="1" eb="3">
      <t>ヨシイ</t>
    </rPh>
    <rPh sb="3" eb="5">
      <t>オンセン</t>
    </rPh>
    <phoneticPr fontId="11"/>
  </si>
  <si>
    <t xml:space="preserve"> 耳納の里</t>
    <rPh sb="1" eb="2">
      <t>ミミ</t>
    </rPh>
    <rPh sb="2" eb="3">
      <t>ノウ</t>
    </rPh>
    <rPh sb="4" eb="5">
      <t>サト</t>
    </rPh>
    <phoneticPr fontId="11"/>
  </si>
  <si>
    <t xml:space="preserve"> 調音の滝公園</t>
    <rPh sb="1" eb="3">
      <t>チョウオン</t>
    </rPh>
    <rPh sb="4" eb="5">
      <t>タキ</t>
    </rPh>
    <rPh sb="5" eb="7">
      <t>コウエン</t>
    </rPh>
    <phoneticPr fontId="11"/>
  </si>
  <si>
    <t xml:space="preserve"> 四季の舎ながいわ</t>
    <rPh sb="1" eb="3">
      <t>シキ</t>
    </rPh>
    <rPh sb="4" eb="5">
      <t>シャ</t>
    </rPh>
    <phoneticPr fontId="11"/>
  </si>
  <si>
    <t xml:space="preserve"> 道の駅うきは</t>
    <rPh sb="1" eb="2">
      <t>ミチ</t>
    </rPh>
    <rPh sb="3" eb="4">
      <t>エキ</t>
    </rPh>
    <phoneticPr fontId="11"/>
  </si>
  <si>
    <t xml:space="preserve"> 筑後川温泉</t>
    <rPh sb="1" eb="4">
      <t>チクゴガワ</t>
    </rPh>
    <rPh sb="4" eb="6">
      <t>オンセン</t>
    </rPh>
    <phoneticPr fontId="11"/>
  </si>
  <si>
    <t xml:space="preserve"> 浮羽歴史民俗資料館</t>
    <rPh sb="1" eb="3">
      <t>ウキハ</t>
    </rPh>
    <rPh sb="3" eb="5">
      <t>レキシ</t>
    </rPh>
    <rPh sb="5" eb="7">
      <t>ミンゾク</t>
    </rPh>
    <rPh sb="7" eb="10">
      <t>シリョウカン</t>
    </rPh>
    <phoneticPr fontId="11"/>
  </si>
  <si>
    <t xml:space="preserve"> 大石堰</t>
    <rPh sb="1" eb="3">
      <t>オオイシ</t>
    </rPh>
    <rPh sb="3" eb="4">
      <t>ゼキ</t>
    </rPh>
    <phoneticPr fontId="11"/>
  </si>
  <si>
    <t xml:space="preserve"> 一の瀬焼</t>
    <rPh sb="1" eb="2">
      <t>イチ</t>
    </rPh>
    <rPh sb="3" eb="4">
      <t>セ</t>
    </rPh>
    <rPh sb="4" eb="5">
      <t>ヤ</t>
    </rPh>
    <phoneticPr fontId="11"/>
  </si>
  <si>
    <t xml:space="preserve"> 佐藤庭園</t>
    <phoneticPr fontId="11"/>
  </si>
  <si>
    <t xml:space="preserve"> 保木公園</t>
    <phoneticPr fontId="11"/>
  </si>
  <si>
    <t xml:space="preserve"> 城ヶ鼻公園</t>
    <phoneticPr fontId="11"/>
  </si>
  <si>
    <t xml:space="preserve"> 合所ダム公園</t>
    <phoneticPr fontId="11"/>
  </si>
  <si>
    <t xml:space="preserve"> 道の駅レストラン</t>
    <phoneticPr fontId="11"/>
  </si>
  <si>
    <t xml:space="preserve"> つづら棚田交流センター </t>
    <phoneticPr fontId="11"/>
  </si>
  <si>
    <t xml:space="preserve"> 農家民宿馬場</t>
    <phoneticPr fontId="11"/>
  </si>
  <si>
    <t xml:space="preserve"> 浮羽観光案内所</t>
    <phoneticPr fontId="11"/>
  </si>
  <si>
    <t xml:space="preserve"> 吉井観光案内所</t>
    <phoneticPr fontId="11"/>
  </si>
  <si>
    <t>　くど造り民家</t>
    <phoneticPr fontId="11"/>
  </si>
  <si>
    <t>　つづら棚田</t>
    <phoneticPr fontId="11"/>
  </si>
  <si>
    <t xml:space="preserve"> 浮羽おくんち</t>
    <rPh sb="1" eb="3">
      <t>ウキハ</t>
    </rPh>
    <phoneticPr fontId="11"/>
  </si>
  <si>
    <t xml:space="preserve"> ほたる祭り</t>
    <rPh sb="4" eb="5">
      <t>マツ</t>
    </rPh>
    <phoneticPr fontId="11"/>
  </si>
  <si>
    <t xml:space="preserve"> えびす祭り</t>
    <rPh sb="4" eb="5">
      <t>マツ</t>
    </rPh>
    <phoneticPr fontId="11"/>
  </si>
  <si>
    <t xml:space="preserve"> 筑後川温泉花火大会</t>
    <rPh sb="1" eb="3">
      <t>チクゴ</t>
    </rPh>
    <rPh sb="3" eb="4">
      <t>ガワ</t>
    </rPh>
    <rPh sb="4" eb="6">
      <t>オンセン</t>
    </rPh>
    <rPh sb="6" eb="8">
      <t>ハナビ</t>
    </rPh>
    <rPh sb="8" eb="10">
      <t>タイカイ</t>
    </rPh>
    <phoneticPr fontId="11"/>
  </si>
  <si>
    <t xml:space="preserve"> 彼岸花めぐり</t>
    <rPh sb="1" eb="3">
      <t>ヒガン</t>
    </rPh>
    <rPh sb="3" eb="4">
      <t>バナ</t>
    </rPh>
    <phoneticPr fontId="11"/>
  </si>
  <si>
    <t xml:space="preserve"> うきは祭り</t>
    <rPh sb="4" eb="5">
      <t>マツ</t>
    </rPh>
    <phoneticPr fontId="11"/>
  </si>
  <si>
    <t xml:space="preserve"> うきはウォーキング</t>
    <phoneticPr fontId="11"/>
  </si>
  <si>
    <t xml:space="preserve"> ウォーキング</t>
    <phoneticPr fontId="11"/>
  </si>
  <si>
    <t xml:space="preserve"> 企業連携イベント</t>
    <rPh sb="1" eb="3">
      <t>キギョウ</t>
    </rPh>
    <rPh sb="3" eb="5">
      <t>レンケイ</t>
    </rPh>
    <phoneticPr fontId="11"/>
  </si>
  <si>
    <t xml:space="preserve"> 森林セラピー</t>
    <rPh sb="1" eb="3">
      <t>シンリン</t>
    </rPh>
    <phoneticPr fontId="11"/>
  </si>
  <si>
    <t xml:space="preserve"> 酒楽祭</t>
    <rPh sb="1" eb="2">
      <t>サケ</t>
    </rPh>
    <rPh sb="2" eb="3">
      <t>タノ</t>
    </rPh>
    <rPh sb="3" eb="4">
      <t>マツ</t>
    </rPh>
    <phoneticPr fontId="11"/>
  </si>
  <si>
    <t xml:space="preserve"> 小塩冬ホタル</t>
    <rPh sb="1" eb="2">
      <t>ショウ</t>
    </rPh>
    <rPh sb="2" eb="3">
      <t>シオ</t>
    </rPh>
    <rPh sb="3" eb="4">
      <t>フユ</t>
    </rPh>
    <phoneticPr fontId="11"/>
  </si>
  <si>
    <t xml:space="preserve"> おひなさまめぐり</t>
    <phoneticPr fontId="11"/>
  </si>
  <si>
    <t xml:space="preserve"> 小さな美術館めぐり</t>
    <rPh sb="1" eb="2">
      <t>チイ</t>
    </rPh>
    <rPh sb="4" eb="7">
      <t>ビジュツカン</t>
    </rPh>
    <phoneticPr fontId="11"/>
  </si>
  <si>
    <t xml:space="preserve"> 白壁楽市楽座</t>
    <rPh sb="1" eb="3">
      <t>シラカベ</t>
    </rPh>
    <rPh sb="3" eb="5">
      <t>ラクイチ</t>
    </rPh>
    <rPh sb="5" eb="7">
      <t>ラクザ</t>
    </rPh>
    <phoneticPr fontId="11"/>
  </si>
  <si>
    <t xml:space="preserve"> 蔵しっく通りお宝の市</t>
    <rPh sb="1" eb="2">
      <t>クラ</t>
    </rPh>
    <rPh sb="5" eb="6">
      <t>トオ</t>
    </rPh>
    <rPh sb="8" eb="9">
      <t>タカラ</t>
    </rPh>
    <rPh sb="10" eb="11">
      <t>イチ</t>
    </rPh>
    <phoneticPr fontId="11"/>
  </si>
  <si>
    <t xml:space="preserve"> 浮羽麺まつり</t>
    <rPh sb="1" eb="3">
      <t>ウキハ</t>
    </rPh>
    <rPh sb="3" eb="4">
      <t>メン</t>
    </rPh>
    <phoneticPr fontId="11"/>
  </si>
  <si>
    <t xml:space="preserve"> ぎおん祭り</t>
    <rPh sb="4" eb="5">
      <t>マツ</t>
    </rPh>
    <phoneticPr fontId="11"/>
  </si>
  <si>
    <t>若宮おくんち</t>
    <rPh sb="0" eb="2">
      <t>ワカミヤ</t>
    </rPh>
    <phoneticPr fontId="11"/>
  </si>
  <si>
    <t>ハイキング・登山</t>
    <rPh sb="6" eb="8">
      <t>トザン</t>
    </rPh>
    <phoneticPr fontId="11"/>
  </si>
  <si>
    <t xml:space="preserve"> 高田濃施山公園</t>
  </si>
  <si>
    <t xml:space="preserve"> 福岡サンレイクゴルフ倶楽部</t>
    <rPh sb="1" eb="3">
      <t>フクオカ</t>
    </rPh>
    <rPh sb="11" eb="14">
      <t>クラブ</t>
    </rPh>
    <phoneticPr fontId="11"/>
  </si>
  <si>
    <t>道の駅みやま</t>
    <rPh sb="0" eb="1">
      <t>ミチ</t>
    </rPh>
    <rPh sb="2" eb="3">
      <t>エキ</t>
    </rPh>
    <phoneticPr fontId="11"/>
  </si>
  <si>
    <t>　筑後地区　№4</t>
    <phoneticPr fontId="11"/>
  </si>
  <si>
    <t>大刀洗町</t>
    <rPh sb="0" eb="3">
      <t>タチアライ</t>
    </rPh>
    <rPh sb="3" eb="4">
      <t>マチ</t>
    </rPh>
    <phoneticPr fontId="11"/>
  </si>
  <si>
    <t>大刀洗公園</t>
    <rPh sb="0" eb="3">
      <t>タチアライ</t>
    </rPh>
    <rPh sb="3" eb="5">
      <t>コウエン</t>
    </rPh>
    <phoneticPr fontId="11"/>
  </si>
  <si>
    <t>今村天主堂</t>
    <rPh sb="0" eb="2">
      <t>イマムラ</t>
    </rPh>
    <rPh sb="2" eb="5">
      <t>テンシュドウ</t>
    </rPh>
    <phoneticPr fontId="11"/>
  </si>
  <si>
    <t xml:space="preserve"> 天然温泉大木の湯アクアス</t>
    <phoneticPr fontId="11"/>
  </si>
  <si>
    <t>デリ＆ビュッフェくるるん</t>
    <phoneticPr fontId="11"/>
  </si>
  <si>
    <t>くるるん夢市場</t>
    <rPh sb="4" eb="5">
      <t>ユメ</t>
    </rPh>
    <rPh sb="5" eb="7">
      <t>イチバ</t>
    </rPh>
    <phoneticPr fontId="11"/>
  </si>
  <si>
    <t xml:space="preserve"> 広川町産業展示会館</t>
  </si>
  <si>
    <t xml:space="preserve"> 広川町古墳公園資料館</t>
    <rPh sb="1" eb="4">
      <t>ヒロカワマチ</t>
    </rPh>
    <rPh sb="6" eb="8">
      <t>コウエン</t>
    </rPh>
    <phoneticPr fontId="11"/>
  </si>
  <si>
    <t xml:space="preserve"> 逆瀬ゴットン館</t>
  </si>
  <si>
    <t>　筑 豊 地 区  №１    　                   　　　　　　　　　　　　　　　　　　　　　　　　　　</t>
    <phoneticPr fontId="11"/>
  </si>
  <si>
    <t xml:space="preserve"> 石炭記念館</t>
  </si>
  <si>
    <t xml:space="preserve"> 福智山ろく花公園</t>
  </si>
  <si>
    <t xml:space="preserve"> 竜王峡キャンプ村</t>
    <rPh sb="1" eb="4">
      <t>リュウオウキョウ</t>
    </rPh>
    <rPh sb="8" eb="9">
      <t>ムラ</t>
    </rPh>
    <phoneticPr fontId="11"/>
  </si>
  <si>
    <t>嘉穂劇場</t>
    <rPh sb="0" eb="2">
      <t>カホ</t>
    </rPh>
    <rPh sb="2" eb="4">
      <t>ゲキジョウ</t>
    </rPh>
    <phoneticPr fontId="11"/>
  </si>
  <si>
    <t xml:space="preserve"> 農楽園八木山</t>
    <phoneticPr fontId="11"/>
  </si>
  <si>
    <t xml:space="preserve"> 庄内温泉筑豊ハイツ</t>
    <rPh sb="1" eb="3">
      <t>ショウナイ</t>
    </rPh>
    <rPh sb="3" eb="5">
      <t>オンセン</t>
    </rPh>
    <rPh sb="5" eb="7">
      <t>チクホウ</t>
    </rPh>
    <phoneticPr fontId="11"/>
  </si>
  <si>
    <t xml:space="preserve"> 歴史資料館</t>
    <rPh sb="1" eb="3">
      <t>レキシ</t>
    </rPh>
    <rPh sb="3" eb="6">
      <t>シリョウカン</t>
    </rPh>
    <phoneticPr fontId="11"/>
  </si>
  <si>
    <t xml:space="preserve"> 旧伊藤伝右衛門邸</t>
    <rPh sb="1" eb="2">
      <t>キュウ</t>
    </rPh>
    <rPh sb="2" eb="4">
      <t>イトウ</t>
    </rPh>
    <rPh sb="4" eb="5">
      <t>デン</t>
    </rPh>
    <rPh sb="5" eb="8">
      <t>エモン</t>
    </rPh>
    <rPh sb="8" eb="9">
      <t>テイ</t>
    </rPh>
    <phoneticPr fontId="11"/>
  </si>
  <si>
    <t xml:space="preserve"> サンビレッジ茜</t>
  </si>
  <si>
    <t xml:space="preserve"> 田川市石炭・歴史博物館</t>
    <rPh sb="7" eb="9">
      <t>レキシ</t>
    </rPh>
    <rPh sb="9" eb="12">
      <t>ハクブツカン</t>
    </rPh>
    <phoneticPr fontId="11"/>
  </si>
  <si>
    <t xml:space="preserve"> 田川市美術館</t>
  </si>
  <si>
    <t xml:space="preserve"> 宮若市</t>
    <rPh sb="2" eb="3">
      <t>ワカ</t>
    </rPh>
    <rPh sb="3" eb="4">
      <t>シ</t>
    </rPh>
    <phoneticPr fontId="11"/>
  </si>
  <si>
    <t xml:space="preserve"> 竹原古墳</t>
  </si>
  <si>
    <t xml:space="preserve"> ドリームホープ若宮</t>
    <rPh sb="8" eb="10">
      <t>ワカミヤ</t>
    </rPh>
    <phoneticPr fontId="11"/>
  </si>
  <si>
    <t xml:space="preserve"> グランティア若宮</t>
    <rPh sb="7" eb="9">
      <t>ワカミヤ</t>
    </rPh>
    <phoneticPr fontId="11"/>
  </si>
  <si>
    <t xml:space="preserve"> スコーレ若宮</t>
    <rPh sb="5" eb="7">
      <t>ワカミヤ</t>
    </rPh>
    <phoneticPr fontId="11"/>
  </si>
  <si>
    <t xml:space="preserve"> カッホー馬古屏</t>
    <rPh sb="5" eb="6">
      <t>ウマ</t>
    </rPh>
    <rPh sb="6" eb="7">
      <t>コ</t>
    </rPh>
    <rPh sb="7" eb="8">
      <t>ヘイ</t>
    </rPh>
    <phoneticPr fontId="11"/>
  </si>
  <si>
    <t xml:space="preserve"> 道の駅「うすい」</t>
    <rPh sb="1" eb="2">
      <t>ミチ</t>
    </rPh>
    <rPh sb="3" eb="4">
      <t>エキ</t>
    </rPh>
    <phoneticPr fontId="11"/>
  </si>
  <si>
    <t xml:space="preserve"> 活性化センター手づくりふるさと村</t>
    <rPh sb="1" eb="4">
      <t>カッセイカ</t>
    </rPh>
    <rPh sb="8" eb="9">
      <t>テ</t>
    </rPh>
    <rPh sb="16" eb="17">
      <t>ムラ</t>
    </rPh>
    <phoneticPr fontId="11"/>
  </si>
  <si>
    <t xml:space="preserve"> ふるさと交流館　なつきの湯</t>
    <rPh sb="5" eb="7">
      <t>コウリュウ</t>
    </rPh>
    <rPh sb="7" eb="8">
      <t>カン</t>
    </rPh>
    <rPh sb="13" eb="14">
      <t>ユ</t>
    </rPh>
    <phoneticPr fontId="11"/>
  </si>
  <si>
    <t xml:space="preserve"> サルビアパーク</t>
    <phoneticPr fontId="11"/>
  </si>
  <si>
    <t xml:space="preserve"> 温水プールスイミングプラザなつき</t>
    <rPh sb="1" eb="3">
      <t>オンスイ</t>
    </rPh>
    <phoneticPr fontId="11"/>
  </si>
  <si>
    <t xml:space="preserve"> 織田廣喜美術館</t>
    <rPh sb="1" eb="3">
      <t>オダ</t>
    </rPh>
    <rPh sb="4" eb="5">
      <t>ヨロコ</t>
    </rPh>
    <rPh sb="5" eb="6">
      <t>ミ</t>
    </rPh>
    <rPh sb="6" eb="7">
      <t>ジュツ</t>
    </rPh>
    <rPh sb="7" eb="8">
      <t>カン</t>
    </rPh>
    <phoneticPr fontId="11"/>
  </si>
  <si>
    <t xml:space="preserve"> 古処山キャンプ村</t>
    <rPh sb="1" eb="2">
      <t>フル</t>
    </rPh>
    <rPh sb="2" eb="3">
      <t>ショ</t>
    </rPh>
    <rPh sb="3" eb="4">
      <t>ヤマ</t>
    </rPh>
    <phoneticPr fontId="11"/>
  </si>
  <si>
    <t xml:space="preserve"> 馬見山キャンプ村</t>
    <rPh sb="1" eb="2">
      <t>ウマ</t>
    </rPh>
    <rPh sb="2" eb="3">
      <t>ミ</t>
    </rPh>
    <rPh sb="3" eb="4">
      <t>ヤマ</t>
    </rPh>
    <phoneticPr fontId="11"/>
  </si>
  <si>
    <t xml:space="preserve"> 嘉穂総合体育館</t>
    <rPh sb="1" eb="3">
      <t>カホ</t>
    </rPh>
    <rPh sb="3" eb="5">
      <t>ソウゴウ</t>
    </rPh>
    <rPh sb="5" eb="8">
      <t>タイイクカン</t>
    </rPh>
    <phoneticPr fontId="11"/>
  </si>
  <si>
    <t>郷土館・平和記念館</t>
    <rPh sb="0" eb="2">
      <t>キョウド</t>
    </rPh>
    <rPh sb="2" eb="3">
      <t>カン</t>
    </rPh>
    <rPh sb="4" eb="6">
      <t>ヘイワ</t>
    </rPh>
    <rPh sb="6" eb="8">
      <t>キネン</t>
    </rPh>
    <rPh sb="8" eb="9">
      <t>カン</t>
    </rPh>
    <phoneticPr fontId="11"/>
  </si>
  <si>
    <t xml:space="preserve"> 鞍手町</t>
    <rPh sb="1" eb="4">
      <t>クラテマチ</t>
    </rPh>
    <phoneticPr fontId="11"/>
  </si>
  <si>
    <t xml:space="preserve"> 鞍手町総合福祉センター</t>
    <rPh sb="1" eb="4">
      <t>クラテマチ</t>
    </rPh>
    <rPh sb="4" eb="6">
      <t>ソウゴウ</t>
    </rPh>
    <rPh sb="6" eb="8">
      <t>フクシ</t>
    </rPh>
    <phoneticPr fontId="11"/>
  </si>
  <si>
    <t>くらて学園</t>
    <rPh sb="3" eb="5">
      <t>ガクエン</t>
    </rPh>
    <phoneticPr fontId="11"/>
  </si>
  <si>
    <t xml:space="preserve"> 鞍手町歴史民俗博物館</t>
    <rPh sb="1" eb="4">
      <t>クラテマチ</t>
    </rPh>
    <rPh sb="8" eb="11">
      <t>ハクブツカン</t>
    </rPh>
    <phoneticPr fontId="11"/>
  </si>
  <si>
    <t xml:space="preserve"> 伊藤常足翁旧宅</t>
  </si>
  <si>
    <t>長谷木造十一面観音立像</t>
    <rPh sb="0" eb="2">
      <t>ハセ</t>
    </rPh>
    <rPh sb="4" eb="9">
      <t>ジュウイチメンカンノン</t>
    </rPh>
    <rPh sb="9" eb="11">
      <t>リツゾウ</t>
    </rPh>
    <phoneticPr fontId="11"/>
  </si>
  <si>
    <t xml:space="preserve"> ムーンレイクゴルフクラブ鞍手コース</t>
    <rPh sb="13" eb="15">
      <t>クラテ</t>
    </rPh>
    <phoneticPr fontId="11"/>
  </si>
  <si>
    <t xml:space="preserve"> 王塚装飾古墳館</t>
  </si>
  <si>
    <t xml:space="preserve"> 王塚古墳</t>
    <phoneticPr fontId="11"/>
  </si>
  <si>
    <t xml:space="preserve"> 湯ノ浦総合キャンプ場</t>
    <rPh sb="4" eb="6">
      <t>ソウゴウ</t>
    </rPh>
    <phoneticPr fontId="11"/>
  </si>
  <si>
    <t>　筑 豊 地 区  №2    　                   　　　　　　　　　　　　　　　　　　　　　　　　　　</t>
    <phoneticPr fontId="11"/>
  </si>
  <si>
    <t xml:space="preserve"> H27利用者計</t>
  </si>
  <si>
    <t xml:space="preserve"> 香春町</t>
    <rPh sb="1" eb="3">
      <t>カワラ</t>
    </rPh>
    <phoneticPr fontId="11"/>
  </si>
  <si>
    <t xml:space="preserve"> 柿下温泉</t>
    <rPh sb="1" eb="3">
      <t>カキシタ</t>
    </rPh>
    <rPh sb="3" eb="5">
      <t>オンセン</t>
    </rPh>
    <phoneticPr fontId="11"/>
  </si>
  <si>
    <t>道の駅香春</t>
    <rPh sb="0" eb="1">
      <t>ミチ</t>
    </rPh>
    <rPh sb="2" eb="3">
      <t>エキ</t>
    </rPh>
    <rPh sb="3" eb="5">
      <t>カワラ</t>
    </rPh>
    <phoneticPr fontId="11"/>
  </si>
  <si>
    <t xml:space="preserve"> 英彦山野営場</t>
  </si>
  <si>
    <t xml:space="preserve"> 英彦山神宮</t>
  </si>
  <si>
    <t xml:space="preserve"> 英彦山スロープカー</t>
    <rPh sb="1" eb="4">
      <t>ヒコサン</t>
    </rPh>
    <phoneticPr fontId="11"/>
  </si>
  <si>
    <t xml:space="preserve"> 英彦山温泉しゃくなげ荘</t>
  </si>
  <si>
    <t xml:space="preserve"> 歓遊舎ひこさん</t>
    <rPh sb="1" eb="2">
      <t>カン</t>
    </rPh>
    <rPh sb="2" eb="3">
      <t>ユウ</t>
    </rPh>
    <rPh sb="3" eb="4">
      <t>シャ</t>
    </rPh>
    <phoneticPr fontId="11"/>
  </si>
  <si>
    <t xml:space="preserve"> ひこさんホテル　和</t>
    <rPh sb="9" eb="10">
      <t>ワ</t>
    </rPh>
    <phoneticPr fontId="11"/>
  </si>
  <si>
    <t xml:space="preserve"> 糸田町文化会館</t>
    <phoneticPr fontId="11"/>
  </si>
  <si>
    <t xml:space="preserve"> 町民体育館</t>
    <phoneticPr fontId="11"/>
  </si>
  <si>
    <t xml:space="preserve"> トレーニングセンター</t>
    <phoneticPr fontId="11"/>
  </si>
  <si>
    <t xml:space="preserve"> たぎりの里</t>
    <rPh sb="5" eb="6">
      <t>サト</t>
    </rPh>
    <phoneticPr fontId="11"/>
  </si>
  <si>
    <t>道の駅いとだ</t>
    <phoneticPr fontId="11"/>
  </si>
  <si>
    <t xml:space="preserve"> 農産物直売所De愛</t>
    <rPh sb="1" eb="4">
      <t>ノウサンブツ</t>
    </rPh>
    <rPh sb="4" eb="6">
      <t>チョクバイ</t>
    </rPh>
    <rPh sb="6" eb="7">
      <t>ジョ</t>
    </rPh>
    <rPh sb="9" eb="10">
      <t>アイ</t>
    </rPh>
    <phoneticPr fontId="11"/>
  </si>
  <si>
    <t>　福岡フェザントカントリークラブ</t>
    <rPh sb="1" eb="3">
      <t>フクオカ</t>
    </rPh>
    <phoneticPr fontId="11"/>
  </si>
  <si>
    <t>　ラピュタファーム</t>
    <phoneticPr fontId="11"/>
  </si>
  <si>
    <t>　ラピュタファーム（フルーツ狩り）</t>
    <rPh sb="14" eb="15">
      <t>ガ</t>
    </rPh>
    <phoneticPr fontId="11"/>
  </si>
  <si>
    <t>　内木城の藤棚</t>
    <phoneticPr fontId="11"/>
  </si>
  <si>
    <t>　魚楽園</t>
    <phoneticPr fontId="11"/>
  </si>
  <si>
    <t>　光蓮寺</t>
    <phoneticPr fontId="11"/>
  </si>
  <si>
    <t>　淡島神社</t>
    <phoneticPr fontId="11"/>
  </si>
  <si>
    <t>　戸谷山荘</t>
    <phoneticPr fontId="11"/>
  </si>
  <si>
    <t>　キャンプ場</t>
    <phoneticPr fontId="11"/>
  </si>
  <si>
    <t>　安宅交流センター</t>
    <phoneticPr fontId="11"/>
  </si>
  <si>
    <t>　農産物直売所　穀×極</t>
    <phoneticPr fontId="11"/>
  </si>
  <si>
    <t>　川崎観光リンゴ園</t>
    <rPh sb="1" eb="3">
      <t>カワサキ</t>
    </rPh>
    <phoneticPr fontId="11"/>
  </si>
  <si>
    <t xml:space="preserve"> 大任町</t>
    <rPh sb="1" eb="4">
      <t>オオトウマチ</t>
    </rPh>
    <phoneticPr fontId="11"/>
  </si>
  <si>
    <t xml:space="preserve"> 自然の森キャンプ場</t>
    <rPh sb="1" eb="3">
      <t>シゼン</t>
    </rPh>
    <rPh sb="4" eb="5">
      <t>モリ</t>
    </rPh>
    <rPh sb="9" eb="10">
      <t>ジョウ</t>
    </rPh>
    <phoneticPr fontId="11"/>
  </si>
  <si>
    <t>道の駅おおとう桜街道</t>
    <rPh sb="0" eb="1">
      <t>ミチ</t>
    </rPh>
    <rPh sb="2" eb="3">
      <t>エキ</t>
    </rPh>
    <rPh sb="7" eb="8">
      <t>サクラ</t>
    </rPh>
    <rPh sb="8" eb="10">
      <t>カイドウ</t>
    </rPh>
    <phoneticPr fontId="11"/>
  </si>
  <si>
    <t>鷹羽ゴルフ場</t>
    <rPh sb="0" eb="1">
      <t>タカ</t>
    </rPh>
    <rPh sb="1" eb="2">
      <t>ハネ</t>
    </rPh>
    <rPh sb="5" eb="6">
      <t>ジョウ</t>
    </rPh>
    <phoneticPr fontId="11"/>
  </si>
  <si>
    <t xml:space="preserve"> 福智町B&amp;G海洋ｾﾝﾀｰ</t>
    <rPh sb="1" eb="2">
      <t>フク</t>
    </rPh>
    <rPh sb="2" eb="3">
      <t>チ</t>
    </rPh>
    <rPh sb="3" eb="4">
      <t>マチ</t>
    </rPh>
    <phoneticPr fontId="11"/>
  </si>
  <si>
    <t xml:space="preserve"> 福智町ふれあい塾</t>
    <rPh sb="1" eb="2">
      <t>フク</t>
    </rPh>
    <rPh sb="2" eb="3">
      <t>チ</t>
    </rPh>
    <rPh sb="3" eb="4">
      <t>マチ</t>
    </rPh>
    <rPh sb="8" eb="9">
      <t>ジュク</t>
    </rPh>
    <phoneticPr fontId="11"/>
  </si>
  <si>
    <t xml:space="preserve"> ふるさと交流館　日王の湯</t>
    <rPh sb="5" eb="7">
      <t>コウリュウ</t>
    </rPh>
    <rPh sb="7" eb="8">
      <t>カン</t>
    </rPh>
    <rPh sb="9" eb="10">
      <t>ニチ</t>
    </rPh>
    <rPh sb="10" eb="11">
      <t>オウ</t>
    </rPh>
    <rPh sb="12" eb="13">
      <t>ユ</t>
    </rPh>
    <phoneticPr fontId="11"/>
  </si>
  <si>
    <t xml:space="preserve"> 福智町金田体育センター</t>
    <rPh sb="1" eb="4">
      <t>フクチマチ</t>
    </rPh>
    <rPh sb="4" eb="6">
      <t>カナダ</t>
    </rPh>
    <rPh sb="6" eb="8">
      <t>タイイク</t>
    </rPh>
    <phoneticPr fontId="11"/>
  </si>
  <si>
    <r>
      <t xml:space="preserve"> ほうじょう温泉</t>
    </r>
    <r>
      <rPr>
        <sz val="11"/>
        <color theme="1"/>
        <rFont val="ＭＳ Ｐゴシック"/>
        <family val="2"/>
        <charset val="128"/>
        <scheme val="minor"/>
      </rPr>
      <t xml:space="preserve"> ふじ湯の里</t>
    </r>
    <rPh sb="6" eb="8">
      <t>オンセン</t>
    </rPh>
    <rPh sb="11" eb="12">
      <t>ユ</t>
    </rPh>
    <rPh sb="13" eb="14">
      <t>サト</t>
    </rPh>
    <phoneticPr fontId="11"/>
  </si>
  <si>
    <t xml:space="preserve"> 源じいの森</t>
    <phoneticPr fontId="11"/>
  </si>
  <si>
    <t xml:space="preserve"> 赤村特産物センター</t>
    <rPh sb="1" eb="3">
      <t>アカムラ</t>
    </rPh>
    <rPh sb="3" eb="6">
      <t>トクサンブツ</t>
    </rPh>
    <phoneticPr fontId="11"/>
  </si>
  <si>
    <t>　北 九 州 地 区　No.1　　　　　　　　　　　　　　　　　　　　　　　　　　　　　　　　　　　　　　　　　　　　　　　　　　　　　　　　　　　　　　</t>
    <phoneticPr fontId="11"/>
  </si>
  <si>
    <t xml:space="preserve"> H26利用者計</t>
  </si>
  <si>
    <t>北九州市</t>
    <rPh sb="0" eb="4">
      <t>キタキュウシュウシ</t>
    </rPh>
    <phoneticPr fontId="11"/>
  </si>
  <si>
    <t xml:space="preserve"> 小倉都心地区</t>
    <rPh sb="3" eb="5">
      <t>トシン</t>
    </rPh>
    <rPh sb="5" eb="7">
      <t>チク</t>
    </rPh>
    <phoneticPr fontId="11"/>
  </si>
  <si>
    <t xml:space="preserve"> 八幡東田地区</t>
    <rPh sb="1" eb="3">
      <t>ヤハタ</t>
    </rPh>
    <rPh sb="3" eb="4">
      <t>ヒガシ</t>
    </rPh>
    <rPh sb="4" eb="5">
      <t>タ</t>
    </rPh>
    <rPh sb="5" eb="7">
      <t>チク</t>
    </rPh>
    <phoneticPr fontId="11"/>
  </si>
  <si>
    <t xml:space="preserve"> 門司港地区</t>
    <phoneticPr fontId="11"/>
  </si>
  <si>
    <t xml:space="preserve"> 皿倉山周辺地区</t>
    <rPh sb="1" eb="2">
      <t>サラ</t>
    </rPh>
    <rPh sb="2" eb="3">
      <t>クラ</t>
    </rPh>
    <rPh sb="3" eb="4">
      <t>ヤマ</t>
    </rPh>
    <rPh sb="4" eb="6">
      <t>シュウヘン</t>
    </rPh>
    <rPh sb="6" eb="8">
      <t>チク</t>
    </rPh>
    <phoneticPr fontId="11"/>
  </si>
  <si>
    <t xml:space="preserve"> 平尾台地区</t>
    <rPh sb="4" eb="6">
      <t>チク</t>
    </rPh>
    <phoneticPr fontId="11"/>
  </si>
  <si>
    <t>若松北海岸地区</t>
    <rPh sb="0" eb="2">
      <t>ワカマツ</t>
    </rPh>
    <rPh sb="3" eb="5">
      <t>カイガン</t>
    </rPh>
    <rPh sb="5" eb="7">
      <t>チク</t>
    </rPh>
    <phoneticPr fontId="11"/>
  </si>
  <si>
    <t xml:space="preserve"> 行橋市</t>
    <rPh sb="1" eb="2">
      <t>イ</t>
    </rPh>
    <rPh sb="2" eb="3">
      <t>ハシ</t>
    </rPh>
    <rPh sb="3" eb="4">
      <t>シ</t>
    </rPh>
    <phoneticPr fontId="11"/>
  </si>
  <si>
    <t>行橋市歴史資料館</t>
    <rPh sb="0" eb="1">
      <t>イ</t>
    </rPh>
    <rPh sb="1" eb="2">
      <t>ハシ</t>
    </rPh>
    <rPh sb="2" eb="3">
      <t>シ</t>
    </rPh>
    <rPh sb="3" eb="5">
      <t>レキシ</t>
    </rPh>
    <rPh sb="5" eb="8">
      <t>シリョウカン</t>
    </rPh>
    <phoneticPr fontId="11"/>
  </si>
  <si>
    <t xml:space="preserve"> 畑冷泉館</t>
  </si>
  <si>
    <t xml:space="preserve"> 豊前温泉「天狗の湯」</t>
    <rPh sb="1" eb="3">
      <t>ブゼン</t>
    </rPh>
    <rPh sb="3" eb="5">
      <t>オンセン</t>
    </rPh>
    <phoneticPr fontId="11"/>
  </si>
  <si>
    <t xml:space="preserve"> 天地山公園</t>
  </si>
  <si>
    <t xml:space="preserve"> 求菩提温泉「卜仙の郷」</t>
    <rPh sb="1" eb="4">
      <t>クボテ</t>
    </rPh>
    <rPh sb="4" eb="6">
      <t>オンセン</t>
    </rPh>
    <rPh sb="8" eb="9">
      <t>セン</t>
    </rPh>
    <rPh sb="10" eb="11">
      <t>サト</t>
    </rPh>
    <phoneticPr fontId="11"/>
  </si>
  <si>
    <t xml:space="preserve"> 道の駅「豊前おこしかけ」</t>
    <rPh sb="1" eb="2">
      <t>ミチ</t>
    </rPh>
    <rPh sb="3" eb="4">
      <t>エキ</t>
    </rPh>
    <rPh sb="5" eb="7">
      <t>ブゼン</t>
    </rPh>
    <phoneticPr fontId="11"/>
  </si>
  <si>
    <t xml:space="preserve"> 中間市歴史民俗資料館</t>
    <rPh sb="1" eb="4">
      <t>ナカマシ</t>
    </rPh>
    <phoneticPr fontId="11"/>
  </si>
  <si>
    <t>遠賀川水源地ポンプ室</t>
    <rPh sb="0" eb="3">
      <t>オンガガワ</t>
    </rPh>
    <rPh sb="3" eb="6">
      <t>スイゲンチ</t>
    </rPh>
    <rPh sb="9" eb="10">
      <t>シツ</t>
    </rPh>
    <phoneticPr fontId="11"/>
  </si>
  <si>
    <t xml:space="preserve"> 芦屋釜の里</t>
    <phoneticPr fontId="11"/>
  </si>
  <si>
    <t xml:space="preserve"> ﾚｼﾞｬｰﾌﾟｰﾙｱｸｱｼｱﾝ</t>
    <phoneticPr fontId="11"/>
  </si>
  <si>
    <t xml:space="preserve"> マリンテラスあしや</t>
    <phoneticPr fontId="11"/>
  </si>
  <si>
    <t xml:space="preserve"> 河川敷公園</t>
  </si>
  <si>
    <t xml:space="preserve"> みどりんぱぁーく</t>
    <phoneticPr fontId="11"/>
  </si>
  <si>
    <t xml:space="preserve"> 岡垣町</t>
    <rPh sb="1" eb="4">
      <t>オカガキマチ</t>
    </rPh>
    <phoneticPr fontId="11"/>
  </si>
  <si>
    <t xml:space="preserve"> 観光ステーション北斗七星</t>
    <rPh sb="1" eb="3">
      <t>カンコウ</t>
    </rPh>
    <rPh sb="9" eb="13">
      <t>ホクトシチセイ</t>
    </rPh>
    <phoneticPr fontId="11"/>
  </si>
  <si>
    <t xml:space="preserve"> 遠賀町</t>
    <rPh sb="1" eb="3">
      <t>オンガ</t>
    </rPh>
    <rPh sb="3" eb="4">
      <t>マチ</t>
    </rPh>
    <phoneticPr fontId="11"/>
  </si>
  <si>
    <t>チサンカントリークラブ遠賀</t>
    <rPh sb="11" eb="13">
      <t>オンガ</t>
    </rPh>
    <phoneticPr fontId="11"/>
  </si>
  <si>
    <t xml:space="preserve"> 歴史資料館</t>
    <phoneticPr fontId="11"/>
  </si>
  <si>
    <t xml:space="preserve"> 国分寺三重塔</t>
    <phoneticPr fontId="11"/>
  </si>
  <si>
    <t xml:space="preserve"> みやこ町歴史民俗博物館</t>
    <rPh sb="4" eb="5">
      <t>マチ</t>
    </rPh>
    <rPh sb="9" eb="11">
      <t>ハクブツ</t>
    </rPh>
    <phoneticPr fontId="11"/>
  </si>
  <si>
    <t xml:space="preserve"> みやこ町観光案内所</t>
    <phoneticPr fontId="11"/>
  </si>
  <si>
    <t xml:space="preserve"> 蛇渕キャンプ場</t>
    <rPh sb="1" eb="2">
      <t>ヘビ</t>
    </rPh>
    <rPh sb="2" eb="3">
      <t>フチ</t>
    </rPh>
    <rPh sb="7" eb="8">
      <t>バ</t>
    </rPh>
    <phoneticPr fontId="11"/>
  </si>
  <si>
    <t>　北 九 州 地 区　No.2　　　　　　　　　　　　　　　　　　　　　　　　　　　　　　　　　　　　　　　　　　　　　　　　　　　　　　　　　　　　　　</t>
    <phoneticPr fontId="11"/>
  </si>
  <si>
    <t xml:space="preserve"> 八幡古表神社</t>
  </si>
  <si>
    <t xml:space="preserve"> 鈴熊山公園</t>
    <rPh sb="3" eb="4">
      <t>ヤマ</t>
    </rPh>
    <rPh sb="4" eb="6">
      <t>コウエン</t>
    </rPh>
    <phoneticPr fontId="11"/>
  </si>
  <si>
    <t xml:space="preserve"> 天仲寺公園</t>
    <rPh sb="1" eb="2">
      <t>テン</t>
    </rPh>
    <rPh sb="2" eb="3">
      <t>チュウ</t>
    </rPh>
    <rPh sb="3" eb="4">
      <t>ジ</t>
    </rPh>
    <rPh sb="4" eb="6">
      <t>コウエン</t>
    </rPh>
    <phoneticPr fontId="11"/>
  </si>
  <si>
    <t xml:space="preserve"> 道の駅しんよしとみ</t>
    <rPh sb="1" eb="2">
      <t>ミチ</t>
    </rPh>
    <rPh sb="3" eb="4">
      <t>エキ</t>
    </rPh>
    <phoneticPr fontId="11"/>
  </si>
  <si>
    <t xml:space="preserve"> げんきの杜</t>
    <rPh sb="5" eb="6">
      <t>モリ</t>
    </rPh>
    <phoneticPr fontId="11"/>
  </si>
  <si>
    <t xml:space="preserve"> 大池公園ふれあいの里</t>
  </si>
  <si>
    <t xml:space="preserve"> さわやか市大平</t>
    <rPh sb="5" eb="6">
      <t>イチ</t>
    </rPh>
    <rPh sb="6" eb="8">
      <t>オオヒラ</t>
    </rPh>
    <phoneticPr fontId="11"/>
  </si>
  <si>
    <t xml:space="preserve"> 湯ノ迫温泉　太平樂</t>
    <rPh sb="1" eb="2">
      <t>ユ</t>
    </rPh>
    <rPh sb="3" eb="4">
      <t>サコ</t>
    </rPh>
    <rPh sb="4" eb="6">
      <t>オンセン</t>
    </rPh>
    <rPh sb="7" eb="9">
      <t>タイヘイ</t>
    </rPh>
    <rPh sb="9" eb="10">
      <t>ラク</t>
    </rPh>
    <phoneticPr fontId="11"/>
  </si>
  <si>
    <t xml:space="preserve"> 西友枝体験交流センターゆいきらら</t>
    <rPh sb="1" eb="2">
      <t>ニシ</t>
    </rPh>
    <rPh sb="2" eb="4">
      <t>トモエダ</t>
    </rPh>
    <rPh sb="4" eb="6">
      <t>タイケン</t>
    </rPh>
    <rPh sb="6" eb="8">
      <t>コウリュウ</t>
    </rPh>
    <phoneticPr fontId="11"/>
  </si>
  <si>
    <t xml:space="preserve"> 築上町</t>
    <rPh sb="1" eb="2">
      <t>チク</t>
    </rPh>
    <rPh sb="2" eb="3">
      <t>ウエ</t>
    </rPh>
    <phoneticPr fontId="11"/>
  </si>
  <si>
    <t xml:space="preserve"> アグリパーク</t>
    <phoneticPr fontId="11"/>
  </si>
  <si>
    <t xml:space="preserve"> 牧ノ原キャンプ場</t>
    <phoneticPr fontId="11"/>
  </si>
  <si>
    <t>メタセの社</t>
    <rPh sb="4" eb="5">
      <t>シャ</t>
    </rPh>
    <phoneticPr fontId="11"/>
  </si>
  <si>
    <t>旧藏内邸</t>
    <rPh sb="0" eb="1">
      <t>キュウ</t>
    </rPh>
    <rPh sb="1" eb="2">
      <t>クラ</t>
    </rPh>
    <rPh sb="2" eb="3">
      <t>ウチ</t>
    </rPh>
    <rPh sb="3" eb="4">
      <t>テイ</t>
    </rPh>
    <phoneticPr fontId="11"/>
  </si>
  <si>
    <t xml:space="preserve"> 綱敷天満宮</t>
    <rPh sb="1" eb="2">
      <t>ツナ</t>
    </rPh>
    <rPh sb="2" eb="3">
      <t>シ</t>
    </rPh>
    <rPh sb="3" eb="6">
      <t>テンマングウ</t>
    </rPh>
    <phoneticPr fontId="11"/>
  </si>
  <si>
    <t>参考資料</t>
    <phoneticPr fontId="11"/>
  </si>
  <si>
    <t>１  主要交通機関別利用状況</t>
    <rPh sb="9" eb="10">
      <t>ベツ</t>
    </rPh>
    <phoneticPr fontId="11"/>
  </si>
  <si>
    <r>
      <t>（１）バス・私鉄　</t>
    </r>
    <r>
      <rPr>
        <sz val="18"/>
        <color indexed="8"/>
        <rFont val="ＭＳ Ｐゴシック"/>
        <family val="3"/>
        <charset val="128"/>
      </rPr>
      <t>　(資料提供:西日本鉄道株式会社　総務広報部広報課)</t>
    </r>
    <rPh sb="13" eb="15">
      <t>テイキョウ</t>
    </rPh>
    <rPh sb="21" eb="25">
      <t>カブシキガイシャ</t>
    </rPh>
    <rPh sb="26" eb="28">
      <t>ソウム</t>
    </rPh>
    <rPh sb="28" eb="30">
      <t>コウホウ</t>
    </rPh>
    <rPh sb="30" eb="31">
      <t>ブ</t>
    </rPh>
    <rPh sb="31" eb="33">
      <t>コウホウ</t>
    </rPh>
    <rPh sb="33" eb="34">
      <t>カ</t>
    </rPh>
    <phoneticPr fontId="11"/>
  </si>
  <si>
    <t>　①バス</t>
    <phoneticPr fontId="11"/>
  </si>
  <si>
    <t>区          分</t>
    <phoneticPr fontId="11"/>
  </si>
  <si>
    <t>H23</t>
    <phoneticPr fontId="11"/>
  </si>
  <si>
    <t>H24</t>
    <phoneticPr fontId="11"/>
  </si>
  <si>
    <t>H25</t>
    <phoneticPr fontId="11"/>
  </si>
  <si>
    <t>H26</t>
    <phoneticPr fontId="11"/>
  </si>
  <si>
    <t>H27</t>
    <phoneticPr fontId="11"/>
  </si>
  <si>
    <t xml:space="preserve"> 乗合バス事業（※）</t>
    <rPh sb="1" eb="3">
      <t>ノリアイ</t>
    </rPh>
    <rPh sb="5" eb="7">
      <t>ジギョウ</t>
    </rPh>
    <phoneticPr fontId="11"/>
  </si>
  <si>
    <t xml:space="preserve"> 輸送人員(万人)</t>
    <phoneticPr fontId="11"/>
  </si>
  <si>
    <t xml:space="preserve"> 上記のうち高速バス</t>
    <rPh sb="1" eb="3">
      <t>ジョウキ</t>
    </rPh>
    <rPh sb="6" eb="8">
      <t>コウソク</t>
    </rPh>
    <phoneticPr fontId="11"/>
  </si>
  <si>
    <t xml:space="preserve"> 輸送人員(万人)</t>
  </si>
  <si>
    <t xml:space="preserve"> 高速バス路線数</t>
    <rPh sb="1" eb="3">
      <t>コウソク</t>
    </rPh>
    <phoneticPr fontId="11"/>
  </si>
  <si>
    <t>　※乗合バス事業：一般路線バス、高速バス</t>
    <rPh sb="2" eb="4">
      <t>ノリアイ</t>
    </rPh>
    <rPh sb="6" eb="8">
      <t>ジギョウ</t>
    </rPh>
    <rPh sb="9" eb="11">
      <t>イッパン</t>
    </rPh>
    <rPh sb="11" eb="13">
      <t>ロセン</t>
    </rPh>
    <rPh sb="16" eb="18">
      <t>コウソク</t>
    </rPh>
    <phoneticPr fontId="11"/>
  </si>
  <si>
    <t>　②私鉄(天神大牟田線･貝塚線)</t>
    <rPh sb="5" eb="7">
      <t>テンジン</t>
    </rPh>
    <rPh sb="12" eb="14">
      <t>カイヅカ</t>
    </rPh>
    <phoneticPr fontId="11"/>
  </si>
  <si>
    <t>(単位：万人)</t>
    <rPh sb="4" eb="5">
      <t>マン</t>
    </rPh>
    <phoneticPr fontId="11"/>
  </si>
  <si>
    <t xml:space="preserve"> 輸送人員</t>
    <phoneticPr fontId="11"/>
  </si>
  <si>
    <t>③天神大牟田線主要駅１日平均乗降人員の推移</t>
    <phoneticPr fontId="11"/>
  </si>
  <si>
    <t>(単位：人)</t>
    <phoneticPr fontId="11"/>
  </si>
  <si>
    <t>駅    名</t>
    <phoneticPr fontId="11"/>
  </si>
  <si>
    <t>西鉄福岡　　　（天　神）</t>
    <rPh sb="0" eb="2">
      <t>ニシテツ</t>
    </rPh>
    <rPh sb="8" eb="9">
      <t>テン</t>
    </rPh>
    <rPh sb="10" eb="11">
      <t>カミ</t>
    </rPh>
    <phoneticPr fontId="11"/>
  </si>
  <si>
    <t>西鉄久留米</t>
    <rPh sb="0" eb="2">
      <t>ニシテツ</t>
    </rPh>
    <phoneticPr fontId="11"/>
  </si>
  <si>
    <t>西鉄二日市</t>
    <rPh sb="0" eb="2">
      <t>ニシテツ</t>
    </rPh>
    <phoneticPr fontId="11"/>
  </si>
  <si>
    <t>西鉄柳川</t>
    <rPh sb="0" eb="2">
      <t>ニシテツ</t>
    </rPh>
    <phoneticPr fontId="11"/>
  </si>
  <si>
    <t>大 牟 田</t>
    <phoneticPr fontId="11"/>
  </si>
  <si>
    <t>（２）鉄道</t>
    <phoneticPr fontId="11"/>
  </si>
  <si>
    <t>　（資料提供：九州旅客鉄道株式会社</t>
    <rPh sb="4" eb="6">
      <t>テイキョウ</t>
    </rPh>
    <rPh sb="13" eb="15">
      <t>カブシキ</t>
    </rPh>
    <rPh sb="15" eb="17">
      <t>カイシャ</t>
    </rPh>
    <phoneticPr fontId="11"/>
  </si>
  <si>
    <t>／西日本旅客鉄道株式会社総務企画課）</t>
    <rPh sb="8" eb="10">
      <t>カブシキ</t>
    </rPh>
    <rPh sb="10" eb="12">
      <t>カイシャ</t>
    </rPh>
    <rPh sb="12" eb="14">
      <t>ソウム</t>
    </rPh>
    <rPh sb="14" eb="16">
      <t>キカク</t>
    </rPh>
    <rPh sb="16" eb="17">
      <t>カ</t>
    </rPh>
    <phoneticPr fontId="11"/>
  </si>
  <si>
    <t xml:space="preserve">　　　　                   </t>
    <phoneticPr fontId="11"/>
  </si>
  <si>
    <t>　①輸送人キロの推移</t>
    <phoneticPr fontId="11"/>
  </si>
  <si>
    <t>（単位：百万人/キロ)</t>
    <phoneticPr fontId="11"/>
  </si>
  <si>
    <t xml:space="preserve"> JR九州</t>
  </si>
  <si>
    <t xml:space="preserve">対前年比 </t>
    <phoneticPr fontId="11"/>
  </si>
  <si>
    <t xml:space="preserve"> JR西日本</t>
  </si>
  <si>
    <t>※「輸送人キロ」とは各利用者の乗車キロの総和</t>
    <phoneticPr fontId="11"/>
  </si>
  <si>
    <t xml:space="preserve">                                 　</t>
    <phoneticPr fontId="11"/>
  </si>
  <si>
    <t xml:space="preserve"> ②県内主要駅１日平均乗車人員の推移　      </t>
    <phoneticPr fontId="11"/>
  </si>
  <si>
    <t>（単位：人／日）</t>
    <rPh sb="1" eb="3">
      <t>タンイ</t>
    </rPh>
    <rPh sb="4" eb="5">
      <t>ヒト</t>
    </rPh>
    <rPh sb="6" eb="7">
      <t>ニチ</t>
    </rPh>
    <phoneticPr fontId="11"/>
  </si>
  <si>
    <t xml:space="preserve"> 博　多</t>
    <phoneticPr fontId="11"/>
  </si>
  <si>
    <t xml:space="preserve"> 新幹線･博多</t>
  </si>
  <si>
    <t xml:space="preserve"> 小　倉</t>
    <phoneticPr fontId="11"/>
  </si>
  <si>
    <t xml:space="preserve"> 新幹線･小倉</t>
  </si>
  <si>
    <t xml:space="preserve"> 折　尾</t>
    <phoneticPr fontId="11"/>
  </si>
  <si>
    <t xml:space="preserve"> 黒　崎</t>
    <phoneticPr fontId="11"/>
  </si>
  <si>
    <t xml:space="preserve"> 吉　塚</t>
    <rPh sb="1" eb="2">
      <t>キチ</t>
    </rPh>
    <rPh sb="3" eb="4">
      <t>ツカ</t>
    </rPh>
    <phoneticPr fontId="11"/>
  </si>
  <si>
    <t xml:space="preserve"> 香　椎</t>
    <phoneticPr fontId="11"/>
  </si>
  <si>
    <t>千  早</t>
    <rPh sb="0" eb="1">
      <t>セン</t>
    </rPh>
    <rPh sb="3" eb="4">
      <t>ハヤ</t>
    </rPh>
    <phoneticPr fontId="11"/>
  </si>
  <si>
    <t>福工大前</t>
    <rPh sb="0" eb="1">
      <t>フク</t>
    </rPh>
    <rPh sb="1" eb="2">
      <t>コウ</t>
    </rPh>
    <rPh sb="2" eb="3">
      <t>ダイ</t>
    </rPh>
    <rPh sb="3" eb="4">
      <t>マエ</t>
    </rPh>
    <phoneticPr fontId="11"/>
  </si>
  <si>
    <t xml:space="preserve"> 戸　畑</t>
    <phoneticPr fontId="11"/>
  </si>
  <si>
    <t>赤　間</t>
    <rPh sb="0" eb="1">
      <t>アカ</t>
    </rPh>
    <rPh sb="2" eb="3">
      <t>カン</t>
    </rPh>
    <phoneticPr fontId="11"/>
  </si>
  <si>
    <t>（３）航空路</t>
    <phoneticPr fontId="11"/>
  </si>
  <si>
    <t>　（資料：国土交通省航空局「空港管理状況調書」）</t>
    <rPh sb="5" eb="7">
      <t>コクド</t>
    </rPh>
    <rPh sb="7" eb="9">
      <t>コウツウ</t>
    </rPh>
    <rPh sb="16" eb="18">
      <t>カンリ</t>
    </rPh>
    <rPh sb="18" eb="20">
      <t>ジョウキョウ</t>
    </rPh>
    <rPh sb="20" eb="22">
      <t>チョウショ</t>
    </rPh>
    <phoneticPr fontId="11"/>
  </si>
  <si>
    <t>①県内空港利用客の推移　　　　　　　  　　　　　　　　　　　　　　　　　　</t>
    <rPh sb="1" eb="3">
      <t>ケンナイ</t>
    </rPh>
    <phoneticPr fontId="11"/>
  </si>
  <si>
    <t>福岡空港</t>
    <rPh sb="0" eb="2">
      <t>フクオカ</t>
    </rPh>
    <rPh sb="2" eb="4">
      <t>クウコウ</t>
    </rPh>
    <phoneticPr fontId="11"/>
  </si>
  <si>
    <t>（単位：人）</t>
    <rPh sb="1" eb="3">
      <t>タンイ</t>
    </rPh>
    <rPh sb="4" eb="5">
      <t>ヒト</t>
    </rPh>
    <phoneticPr fontId="11"/>
  </si>
  <si>
    <t>Ｈ22</t>
  </si>
  <si>
    <t>Ｈ23</t>
  </si>
  <si>
    <t xml:space="preserve"> 国際線</t>
  </si>
  <si>
    <t>　対前年比</t>
  </si>
  <si>
    <t xml:space="preserve"> 国内線</t>
  </si>
  <si>
    <t>北九州空港</t>
    <rPh sb="0" eb="3">
      <t>キタキュウシュウ</t>
    </rPh>
    <rPh sb="3" eb="5">
      <t>クウコウ</t>
    </rPh>
    <phoneticPr fontId="11"/>
  </si>
  <si>
    <t xml:space="preserve"> ②平成２７年　県内空港乗降客数　　　　　　　　　　       　　　　　　         　</t>
    <rPh sb="8" eb="10">
      <t>ケンナイ</t>
    </rPh>
    <phoneticPr fontId="11"/>
  </si>
  <si>
    <t>（単位：人）</t>
    <phoneticPr fontId="11"/>
  </si>
  <si>
    <t>国際線</t>
    <rPh sb="0" eb="2">
      <t>コクサイ</t>
    </rPh>
    <rPh sb="2" eb="3">
      <t>セン</t>
    </rPh>
    <phoneticPr fontId="11"/>
  </si>
  <si>
    <t>国内線</t>
    <rPh sb="0" eb="2">
      <t>コクナイ</t>
    </rPh>
    <rPh sb="2" eb="3">
      <t>セン</t>
    </rPh>
    <phoneticPr fontId="11"/>
  </si>
  <si>
    <t>乗客</t>
    <rPh sb="0" eb="2">
      <t>ジョウキャク</t>
    </rPh>
    <phoneticPr fontId="11"/>
  </si>
  <si>
    <t>降客</t>
    <rPh sb="0" eb="1">
      <t>オ</t>
    </rPh>
    <rPh sb="1" eb="2">
      <t>キャク</t>
    </rPh>
    <phoneticPr fontId="11"/>
  </si>
  <si>
    <t>通過客</t>
    <rPh sb="0" eb="2">
      <t>ツウカ</t>
    </rPh>
    <rPh sb="2" eb="3">
      <t>キャク</t>
    </rPh>
    <phoneticPr fontId="11"/>
  </si>
  <si>
    <t>小計</t>
    <rPh sb="0" eb="2">
      <t>ショウケイ</t>
    </rPh>
    <phoneticPr fontId="11"/>
  </si>
  <si>
    <t>1月</t>
    <rPh sb="1" eb="2">
      <t>ガツ</t>
    </rPh>
    <phoneticPr fontId="11"/>
  </si>
  <si>
    <t>2月</t>
    <rPh sb="1" eb="2">
      <t>ガツ</t>
    </rPh>
    <phoneticPr fontId="1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</si>
  <si>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</si>
  <si>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</si>
  <si>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</si>
  <si>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</si>
  <si>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</si>
  <si>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</si>
  <si>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</si>
  <si>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</si>
  <si>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</si>
  <si>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</si>
  <si>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２   福岡県への入国外国人の推移</t>
    </r>
    <r>
      <rPr>
        <sz val="16"/>
        <color indexed="8"/>
        <rFont val="ＭＳ Ｐゴシック"/>
        <family val="3"/>
        <charset val="128"/>
      </rPr>
      <t>　（資料：法務省「出入国管理統計年報」）</t>
    </r>
    <phoneticPr fontId="11"/>
  </si>
  <si>
    <t>　（１）国籍別入国外国人の推移</t>
    <phoneticPr fontId="11"/>
  </si>
  <si>
    <t>国　名</t>
    <phoneticPr fontId="11"/>
  </si>
  <si>
    <t xml:space="preserve"> 中国</t>
    <phoneticPr fontId="11"/>
  </si>
  <si>
    <t xml:space="preserve"> 台湾</t>
    <phoneticPr fontId="11"/>
  </si>
  <si>
    <t xml:space="preserve"> 中国（香港）</t>
    <phoneticPr fontId="11"/>
  </si>
  <si>
    <t xml:space="preserve"> 中国（その他）</t>
    <rPh sb="4" eb="7">
      <t>ソノタ</t>
    </rPh>
    <phoneticPr fontId="11"/>
  </si>
  <si>
    <t xml:space="preserve"> インド</t>
    <phoneticPr fontId="11"/>
  </si>
  <si>
    <t xml:space="preserve"> インドネシア</t>
    <phoneticPr fontId="11"/>
  </si>
  <si>
    <t xml:space="preserve"> 韓国</t>
    <phoneticPr fontId="11"/>
  </si>
  <si>
    <t xml:space="preserve"> （朝鮮）</t>
    <phoneticPr fontId="11"/>
  </si>
  <si>
    <t xml:space="preserve"> マレ－シア</t>
    <phoneticPr fontId="11"/>
  </si>
  <si>
    <t xml:space="preserve"> フィリピン</t>
    <phoneticPr fontId="11"/>
  </si>
  <si>
    <t xml:space="preserve"> シンガポール</t>
    <phoneticPr fontId="11"/>
  </si>
  <si>
    <t xml:space="preserve"> タイ</t>
    <phoneticPr fontId="11"/>
  </si>
  <si>
    <t xml:space="preserve"> ベトナム</t>
    <phoneticPr fontId="11"/>
  </si>
  <si>
    <t xml:space="preserve"> その他アジア</t>
    <phoneticPr fontId="11"/>
  </si>
  <si>
    <t xml:space="preserve"> （アジア計）</t>
    <rPh sb="5" eb="6">
      <t>ショウケイ</t>
    </rPh>
    <phoneticPr fontId="11"/>
  </si>
  <si>
    <t xml:space="preserve"> ベルギー</t>
    <phoneticPr fontId="11"/>
  </si>
  <si>
    <t>その他ヨーロッパに含む</t>
    <rPh sb="2" eb="3">
      <t>タ</t>
    </rPh>
    <rPh sb="9" eb="10">
      <t>フク</t>
    </rPh>
    <phoneticPr fontId="11"/>
  </si>
  <si>
    <t xml:space="preserve"> デンマーク</t>
  </si>
  <si>
    <t xml:space="preserve"> フィンランド</t>
    <phoneticPr fontId="11"/>
  </si>
  <si>
    <t>その他ヨーロッパに含む</t>
    <phoneticPr fontId="11"/>
  </si>
  <si>
    <t xml:space="preserve"> フランス</t>
  </si>
  <si>
    <t xml:space="preserve"> ドイツ</t>
  </si>
  <si>
    <t xml:space="preserve"> イタリア</t>
  </si>
  <si>
    <t xml:space="preserve"> オランダ</t>
  </si>
  <si>
    <t xml:space="preserve"> ノルウェー</t>
  </si>
  <si>
    <t xml:space="preserve"> ポーランド</t>
    <phoneticPr fontId="11"/>
  </si>
  <si>
    <t xml:space="preserve"> ポルトガル</t>
    <phoneticPr fontId="11"/>
  </si>
  <si>
    <t xml:space="preserve"> ロシア</t>
  </si>
  <si>
    <t xml:space="preserve"> スペイン</t>
  </si>
  <si>
    <t xml:space="preserve"> スウェーデン</t>
  </si>
  <si>
    <t xml:space="preserve"> スイス</t>
  </si>
  <si>
    <t xml:space="preserve"> 英国</t>
    <rPh sb="1" eb="3">
      <t>エイコク</t>
    </rPh>
    <phoneticPr fontId="11"/>
  </si>
  <si>
    <t xml:space="preserve"> 英国(香港)</t>
    <rPh sb="1" eb="3">
      <t>エイコク</t>
    </rPh>
    <phoneticPr fontId="11"/>
  </si>
  <si>
    <t xml:space="preserve"> その他ヨーロッパ</t>
  </si>
  <si>
    <t xml:space="preserve"> （ヨーロッパ計）</t>
    <rPh sb="7" eb="8">
      <t>ショウケイ</t>
    </rPh>
    <phoneticPr fontId="11"/>
  </si>
  <si>
    <t xml:space="preserve"> ア フ リ カ 地 域</t>
    <phoneticPr fontId="11"/>
  </si>
  <si>
    <t xml:space="preserve"> カナダ</t>
  </si>
  <si>
    <t xml:space="preserve"> メキシコ</t>
  </si>
  <si>
    <t xml:space="preserve"> 米国</t>
    <rPh sb="1" eb="2">
      <t>コメ</t>
    </rPh>
    <rPh sb="2" eb="3">
      <t>コク</t>
    </rPh>
    <phoneticPr fontId="11"/>
  </si>
  <si>
    <t xml:space="preserve"> その他北アメリカ</t>
    <phoneticPr fontId="11"/>
  </si>
  <si>
    <t xml:space="preserve"> （北アメリカ計）</t>
    <rPh sb="2" eb="3">
      <t>キタ</t>
    </rPh>
    <rPh sb="7" eb="8">
      <t>ショウケイ</t>
    </rPh>
    <phoneticPr fontId="11"/>
  </si>
  <si>
    <t xml:space="preserve"> アルゼンチン</t>
    <phoneticPr fontId="11"/>
  </si>
  <si>
    <t xml:space="preserve"> ブラジル</t>
  </si>
  <si>
    <t xml:space="preserve"> コロンビア</t>
  </si>
  <si>
    <t xml:space="preserve"> ペルー</t>
  </si>
  <si>
    <t xml:space="preserve"> その他南アメリカ</t>
    <phoneticPr fontId="11"/>
  </si>
  <si>
    <t xml:space="preserve"> （南アメリカ計）</t>
    <rPh sb="2" eb="3">
      <t>ミナミ</t>
    </rPh>
    <rPh sb="7" eb="8">
      <t>ショウケイ</t>
    </rPh>
    <phoneticPr fontId="11"/>
  </si>
  <si>
    <t xml:space="preserve"> オーストラリア</t>
  </si>
  <si>
    <t xml:space="preserve"> ニュージーランド</t>
  </si>
  <si>
    <t xml:space="preserve"> その他オセアニア</t>
  </si>
  <si>
    <t xml:space="preserve"> （オセアニア計）</t>
    <rPh sb="7" eb="8">
      <t>ショウケイ</t>
    </rPh>
    <phoneticPr fontId="11"/>
  </si>
  <si>
    <t xml:space="preserve"> 無   国   籍</t>
    <phoneticPr fontId="11"/>
  </si>
  <si>
    <t>船舶観光上陸数
（国籍不明）</t>
    <rPh sb="0" eb="2">
      <t>センパク</t>
    </rPh>
    <rPh sb="2" eb="4">
      <t>カンコウ</t>
    </rPh>
    <rPh sb="4" eb="6">
      <t>ジョウリク</t>
    </rPh>
    <rPh sb="6" eb="7">
      <t>スウ</t>
    </rPh>
    <rPh sb="9" eb="11">
      <t>コクセキ</t>
    </rPh>
    <rPh sb="11" eb="13">
      <t>フメイ</t>
    </rPh>
    <phoneticPr fontId="11"/>
  </si>
  <si>
    <t>合  計</t>
    <phoneticPr fontId="11"/>
  </si>
  <si>
    <t>（２）港別入国外国人の推移</t>
    <phoneticPr fontId="11"/>
  </si>
  <si>
    <t xml:space="preserve"> 港　　名</t>
    <phoneticPr fontId="11"/>
  </si>
  <si>
    <t>福岡空港</t>
    <phoneticPr fontId="11"/>
  </si>
  <si>
    <t>北九州空港</t>
    <phoneticPr fontId="11"/>
  </si>
  <si>
    <t>博多港</t>
    <phoneticPr fontId="11"/>
  </si>
  <si>
    <t>２港別　入国外国人の国籍・地域　193,167
寄港地上陸　　123,206</t>
    <rPh sb="1" eb="2">
      <t>ミナト</t>
    </rPh>
    <rPh sb="2" eb="3">
      <t>ベツ</t>
    </rPh>
    <rPh sb="4" eb="6">
      <t>ニュウコク</t>
    </rPh>
    <rPh sb="6" eb="8">
      <t>ガイコク</t>
    </rPh>
    <rPh sb="8" eb="9">
      <t>ニン</t>
    </rPh>
    <rPh sb="10" eb="12">
      <t>コクセキ</t>
    </rPh>
    <rPh sb="13" eb="15">
      <t>チイキ</t>
    </rPh>
    <rPh sb="24" eb="27">
      <t>キコウチ</t>
    </rPh>
    <rPh sb="27" eb="29">
      <t>ジョウリク</t>
    </rPh>
    <phoneticPr fontId="11"/>
  </si>
  <si>
    <t>三池港</t>
    <phoneticPr fontId="11"/>
  </si>
  <si>
    <t>－</t>
  </si>
  <si>
    <t>門司港</t>
    <phoneticPr fontId="11"/>
  </si>
  <si>
    <t>小倉港</t>
    <phoneticPr fontId="11"/>
  </si>
  <si>
    <t>－</t>
    <phoneticPr fontId="11"/>
  </si>
  <si>
    <t>新門司港</t>
    <rPh sb="0" eb="1">
      <t>シン</t>
    </rPh>
    <rPh sb="1" eb="3">
      <t>モジ</t>
    </rPh>
    <rPh sb="3" eb="4">
      <t>ミナト</t>
    </rPh>
    <phoneticPr fontId="11"/>
  </si>
  <si>
    <t>若松港</t>
    <phoneticPr fontId="11"/>
  </si>
  <si>
    <t>八　幡</t>
    <rPh sb="0" eb="1">
      <t>ハチ</t>
    </rPh>
    <rPh sb="2" eb="3">
      <t>ハタ</t>
    </rPh>
    <phoneticPr fontId="11"/>
  </si>
  <si>
    <t>戸畑港</t>
    <phoneticPr fontId="11"/>
  </si>
  <si>
    <t>苅田港</t>
    <phoneticPr fontId="11"/>
  </si>
  <si>
    <t>合　　計</t>
    <phoneticPr fontId="11"/>
  </si>
  <si>
    <t>ｖ</t>
    <phoneticPr fontId="11"/>
  </si>
  <si>
    <r>
      <t>　</t>
    </r>
    <r>
      <rPr>
        <sz val="14"/>
        <rFont val="ＭＳ Ｐゴシック"/>
        <family val="3"/>
        <charset val="128"/>
      </rPr>
      <t xml:space="preserve">平成２７年の「出入国管理統計年報」によると、福岡県への入国外国人数は前年比１７２．０％増の２，０８６千人（前年比８７３千人増）となった。
</t>
    </r>
    <r>
      <rPr>
        <sz val="14"/>
        <color indexed="10"/>
        <rFont val="ＭＳ Ｐゴシック"/>
        <family val="3"/>
        <charset val="128"/>
      </rPr>
      <t/>
    </r>
    <rPh sb="1" eb="3">
      <t>ヘイセイ</t>
    </rPh>
    <rPh sb="5" eb="6">
      <t>ネン</t>
    </rPh>
    <rPh sb="8" eb="11">
      <t>シュツニュウコク</t>
    </rPh>
    <rPh sb="11" eb="13">
      <t>カンリ</t>
    </rPh>
    <rPh sb="13" eb="15">
      <t>トウケイ</t>
    </rPh>
    <rPh sb="15" eb="17">
      <t>ネンポウ</t>
    </rPh>
    <rPh sb="23" eb="26">
      <t>フクオカケン</t>
    </rPh>
    <rPh sb="35" eb="37">
      <t>ゼンネン</t>
    </rPh>
    <rPh sb="37" eb="38">
      <t>ヒ</t>
    </rPh>
    <rPh sb="44" eb="45">
      <t>フ</t>
    </rPh>
    <rPh sb="51" eb="53">
      <t>センニン</t>
    </rPh>
    <rPh sb="54" eb="57">
      <t>ゼンネンヒ</t>
    </rPh>
    <rPh sb="60" eb="61">
      <t>セン</t>
    </rPh>
    <rPh sb="61" eb="62">
      <t>ニン</t>
    </rPh>
    <rPh sb="62" eb="63">
      <t>ゾウ</t>
    </rPh>
    <phoneticPr fontId="11"/>
  </si>
  <si>
    <t>　　　　　　　　　　　　　　　　　　　　　　　　　　　　　　　　　（単位：千人）</t>
    <phoneticPr fontId="11"/>
  </si>
  <si>
    <t xml:space="preserve">  平成２７年の本県の観光入込客は、対前年比８，２４６千人増（７．５％増）の１１８，０７０千人となった。
　日帰り・宿泊別にみると、日帰り客は、１０５，１９５千人（対前年比５．５％増）、宿泊客は、１２，８７５千人
（同２７．３％増）となった。
　また、県内・県外別では、県内入込客が７７，８９２千人（対前年比６．７％増）、県外客については４０，１７８千人（同９．１％増）となった。
　県内の地区別入込客は、福岡地区５８，２９３千人（対前年比５．５％増）、筑後地区１６，３５６千人（同２．９％増）、筑豊地区１０，１７８千人（同１．１％増）、北九州地区３３，２４３千人（同１６．２％増）となっており、４地区すべてが増加した。
　　　　　　　　　　　　　　　　　　　　　　　　　　　　　　　　　</t>
    <rPh sb="245" eb="246">
      <t>ゾウ</t>
    </rPh>
    <rPh sb="266" eb="267">
      <t>ゾウ</t>
    </rPh>
    <rPh sb="299" eb="301">
      <t>チク</t>
    </rPh>
    <rPh sb="305" eb="307">
      <t>ゾウカ</t>
    </rPh>
    <phoneticPr fontId="11"/>
  </si>
  <si>
    <t>H19</t>
    <phoneticPr fontId="11"/>
  </si>
  <si>
    <r>
      <t>H</t>
    </r>
    <r>
      <rPr>
        <sz val="11"/>
        <color theme="1"/>
        <rFont val="ＭＳ Ｐゴシック"/>
        <family val="2"/>
        <charset val="128"/>
        <scheme val="minor"/>
      </rPr>
      <t>20</t>
    </r>
    <phoneticPr fontId="11"/>
  </si>
  <si>
    <r>
      <t>H</t>
    </r>
    <r>
      <rPr>
        <sz val="11"/>
        <color theme="1"/>
        <rFont val="ＭＳ Ｐゴシック"/>
        <family val="2"/>
        <charset val="128"/>
        <scheme val="minor"/>
      </rPr>
      <t>21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</si>
  <si>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</si>
  <si>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</si>
  <si>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</si>
  <si>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</si>
  <si>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</si>
  <si>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ＭＳ Ｐゴシック"/>
        <family val="2"/>
        <charset val="128"/>
        <scheme val="minor"/>
      </rPr>
      <t>27</t>
    </r>
    <r>
      <rPr>
        <sz val="11"/>
        <color theme="1"/>
        <rFont val="ＭＳ Ｐゴシック"/>
        <family val="2"/>
        <charset val="128"/>
        <scheme val="minor"/>
      </rPr>
      <t/>
    </r>
  </si>
  <si>
    <t xml:space="preserve">   </t>
    <phoneticPr fontId="11"/>
  </si>
  <si>
    <t>　　</t>
    <phoneticPr fontId="11"/>
  </si>
  <si>
    <t>　</t>
    <phoneticPr fontId="11"/>
  </si>
  <si>
    <t>　　　</t>
    <phoneticPr fontId="11"/>
  </si>
  <si>
    <t xml:space="preserve">　平成２７年の日帰り客数は、前年比５．５％増の１０５，１９５千人、宿泊客数は、２７．３％増の１２，８７５千人となった。
　県全体の入込客数に対する日帰り客数と宿泊客数の構成比は、ここ数年概ね９対１の割合で推移している。   </t>
    <phoneticPr fontId="11"/>
  </si>
  <si>
    <t>　平成２７年の県内客の入込客数は、前年比６．７％増の７７，８９２千人、県外客の入込客数は９．１％増の４０，１７８千人となった。　ここ数年、県外客の占める割合は、概ね30％台で推移している。</t>
    <phoneticPr fontId="11"/>
  </si>
  <si>
    <t>２　調査結果　………………………………………………………　３４</t>
    <phoneticPr fontId="2"/>
  </si>
  <si>
    <r>
      <rPr>
        <sz val="13"/>
        <color theme="1"/>
        <rFont val="ＭＳ Ｐ明朝"/>
        <family val="1"/>
        <charset val="128"/>
      </rPr>
      <t>（ １ ）　</t>
    </r>
    <r>
      <rPr>
        <sz val="13"/>
        <color theme="1"/>
        <rFont val="ＭＳ 明朝"/>
        <family val="1"/>
        <charset val="128"/>
      </rPr>
      <t>観光入込客数　………………………………………　３４</t>
    </r>
    <phoneticPr fontId="2"/>
  </si>
  <si>
    <r>
      <rPr>
        <sz val="13"/>
        <color theme="1"/>
        <rFont val="ＭＳ Ｐ明朝"/>
        <family val="1"/>
        <charset val="128"/>
      </rPr>
      <t>（ ２ ）　</t>
    </r>
    <r>
      <rPr>
        <sz val="13"/>
        <color theme="1"/>
        <rFont val="ＭＳ 明朝"/>
        <family val="1"/>
        <charset val="128"/>
      </rPr>
      <t>観光消費額</t>
    </r>
    <r>
      <rPr>
        <sz val="13"/>
        <color theme="1"/>
        <rFont val="ＭＳ Ｐ明朝"/>
        <family val="1"/>
        <charset val="128"/>
      </rPr>
      <t xml:space="preserve">   …</t>
    </r>
    <r>
      <rPr>
        <sz val="13"/>
        <color theme="1"/>
        <rFont val="ＭＳ 明朝"/>
        <family val="1"/>
        <charset val="128"/>
      </rPr>
      <t>………………………………………　３６</t>
    </r>
    <phoneticPr fontId="2"/>
  </si>
  <si>
    <r>
      <rPr>
        <sz val="13"/>
        <color theme="1"/>
        <rFont val="ＭＳ Ｐ明朝"/>
        <family val="1"/>
        <charset val="128"/>
      </rPr>
      <t>（ ３ ）　</t>
    </r>
    <r>
      <rPr>
        <sz val="13"/>
        <color theme="1"/>
        <rFont val="ＭＳ 明朝"/>
        <family val="1"/>
        <charset val="128"/>
      </rPr>
      <t>観光消費単価　………………………………………　３８</t>
    </r>
    <rPh sb="10" eb="12">
      <t>タンカ</t>
    </rPh>
    <phoneticPr fontId="2"/>
  </si>
  <si>
    <r>
      <rPr>
        <sz val="13"/>
        <color theme="1"/>
        <rFont val="ＭＳ Ｐ明朝"/>
        <family val="1"/>
        <charset val="128"/>
      </rPr>
      <t>（ ４ ）　</t>
    </r>
    <r>
      <rPr>
        <sz val="13"/>
        <color theme="1"/>
        <rFont val="ＭＳ 明朝"/>
        <family val="1"/>
        <charset val="128"/>
      </rPr>
      <t>観光客アンケート調査　……………………………　４０</t>
    </r>
    <rPh sb="8" eb="9">
      <t>キャク</t>
    </rPh>
    <phoneticPr fontId="2"/>
  </si>
</sst>
</file>

<file path=xl/styles.xml><?xml version="1.0" encoding="utf-8"?>
<styleSheet xmlns="http://schemas.openxmlformats.org/spreadsheetml/2006/main">
  <numFmts count="9">
    <numFmt numFmtId="176" formatCode="0,000&quot;人&quot;"/>
    <numFmt numFmtId="177" formatCode="#,##0_ "/>
    <numFmt numFmtId="178" formatCode="0.0%"/>
    <numFmt numFmtId="179" formatCode="0.0_ "/>
    <numFmt numFmtId="180" formatCode="#,##0_);[Red]\(#,##0\)"/>
    <numFmt numFmtId="181" formatCode="0_);[Red]\(0\)"/>
    <numFmt numFmtId="182" formatCode="#,##0_);\(#,##0\)"/>
    <numFmt numFmtId="183" formatCode="#,##0_ ;[Red]\-#,##0\ "/>
    <numFmt numFmtId="184" formatCode="#,##0;\-#,##0;&quot;-&quot;"/>
  </numFmts>
  <fonts count="78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3"/>
      <color theme="1"/>
      <name val="Century"/>
      <family val="1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9.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.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color indexed="0"/>
      <name val="ＭＳ Ｐゴシック"/>
      <family val="3"/>
      <charset val="128"/>
    </font>
    <font>
      <sz val="20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24"/>
      <color indexed="0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Arial Unicode MS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.6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.6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.6"/>
      <name val="標準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.6"/>
      <color indexed="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color indexed="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indexed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6"/>
      <color indexed="0"/>
      <name val="ＭＳ Ｐゴシック"/>
      <family val="3"/>
      <charset val="128"/>
    </font>
    <font>
      <sz val="13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0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49" fillId="0" borderId="0" applyProtection="0"/>
    <xf numFmtId="184" fontId="58" fillId="0" borderId="0" applyFill="0" applyBorder="0" applyAlignment="0"/>
    <xf numFmtId="0" fontId="59" fillId="0" borderId="0">
      <alignment horizontal="left"/>
    </xf>
    <xf numFmtId="0" fontId="60" fillId="0" borderId="150" applyNumberFormat="0" applyAlignment="0" applyProtection="0">
      <alignment horizontal="left" vertical="center"/>
    </xf>
    <xf numFmtId="0" fontId="60" fillId="0" borderId="21">
      <alignment horizontal="left" vertical="center"/>
    </xf>
    <xf numFmtId="0" fontId="61" fillId="0" borderId="0"/>
    <xf numFmtId="4" fontId="59" fillId="0" borderId="0">
      <alignment horizontal="right"/>
    </xf>
    <xf numFmtId="4" fontId="62" fillId="0" borderId="0">
      <alignment horizontal="right"/>
    </xf>
    <xf numFmtId="0" fontId="63" fillId="0" borderId="0">
      <alignment horizontal="left"/>
    </xf>
    <xf numFmtId="0" fontId="64" fillId="0" borderId="0">
      <alignment horizontal="center"/>
    </xf>
  </cellStyleXfs>
  <cellXfs count="17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3" applyFont="1" applyAlignment="1">
      <alignment vertical="top"/>
    </xf>
    <xf numFmtId="0" fontId="9" fillId="0" borderId="0" xfId="3" applyFont="1" applyAlignment="1">
      <alignment vertical="top"/>
    </xf>
    <xf numFmtId="0" fontId="9" fillId="0" borderId="0" xfId="3" applyFont="1"/>
    <xf numFmtId="0" fontId="12" fillId="0" borderId="0" xfId="3" applyFont="1" applyAlignment="1">
      <alignment vertical="center"/>
    </xf>
    <xf numFmtId="0" fontId="14" fillId="0" borderId="0" xfId="3" applyFont="1" applyAlignment="1">
      <alignment vertical="distributed" wrapText="1"/>
    </xf>
    <xf numFmtId="0" fontId="9" fillId="0" borderId="0" xfId="3" applyFont="1" applyAlignment="1">
      <alignment vertical="distributed" wrapText="1"/>
    </xf>
    <xf numFmtId="0" fontId="15" fillId="0" borderId="0" xfId="3" applyFont="1" applyAlignment="1">
      <alignment vertical="distributed" wrapText="1"/>
    </xf>
    <xf numFmtId="0" fontId="9" fillId="0" borderId="0" xfId="3" applyFont="1" applyAlignment="1">
      <alignment vertical="distributed"/>
    </xf>
    <xf numFmtId="0" fontId="16" fillId="0" borderId="0" xfId="3" applyFont="1" applyAlignment="1">
      <alignment vertical="center"/>
    </xf>
    <xf numFmtId="0" fontId="15" fillId="0" borderId="0" xfId="3" applyFont="1" applyAlignment="1">
      <alignment vertical="top"/>
    </xf>
    <xf numFmtId="0" fontId="9" fillId="0" borderId="0" xfId="3" applyFont="1" applyAlignment="1">
      <alignment horizontal="right"/>
    </xf>
    <xf numFmtId="0" fontId="16" fillId="0" borderId="14" xfId="3" applyFont="1" applyBorder="1" applyAlignment="1">
      <alignment vertical="center"/>
    </xf>
    <xf numFmtId="0" fontId="9" fillId="0" borderId="15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9" fillId="0" borderId="0" xfId="3" applyFont="1" applyBorder="1"/>
    <xf numFmtId="0" fontId="17" fillId="0" borderId="20" xfId="3" applyFont="1" applyBorder="1" applyAlignment="1">
      <alignment horizontal="center" vertical="center"/>
    </xf>
    <xf numFmtId="177" fontId="17" fillId="2" borderId="3" xfId="3" applyNumberFormat="1" applyFont="1" applyFill="1" applyBorder="1" applyAlignment="1">
      <alignment vertical="center"/>
    </xf>
    <xf numFmtId="177" fontId="17" fillId="2" borderId="6" xfId="3" applyNumberFormat="1" applyFont="1" applyFill="1" applyBorder="1" applyAlignment="1">
      <alignment vertical="center"/>
    </xf>
    <xf numFmtId="177" fontId="17" fillId="0" borderId="21" xfId="3" applyNumberFormat="1" applyFont="1" applyBorder="1" applyAlignment="1">
      <alignment vertical="center"/>
    </xf>
    <xf numFmtId="177" fontId="17" fillId="0" borderId="6" xfId="3" applyNumberFormat="1" applyFont="1" applyBorder="1" applyAlignment="1">
      <alignment vertical="center"/>
    </xf>
    <xf numFmtId="177" fontId="17" fillId="0" borderId="22" xfId="3" applyNumberFormat="1" applyFont="1" applyBorder="1" applyAlignment="1">
      <alignment vertical="center"/>
    </xf>
    <xf numFmtId="177" fontId="17" fillId="0" borderId="23" xfId="3" applyNumberFormat="1" applyFont="1" applyBorder="1" applyAlignment="1">
      <alignment vertical="center"/>
    </xf>
    <xf numFmtId="177" fontId="18" fillId="0" borderId="24" xfId="3" applyNumberFormat="1" applyFont="1" applyBorder="1" applyAlignment="1">
      <alignment vertical="center"/>
    </xf>
    <xf numFmtId="177" fontId="17" fillId="2" borderId="0" xfId="3" applyNumberFormat="1" applyFont="1" applyFill="1" applyBorder="1" applyAlignment="1">
      <alignment vertical="center"/>
    </xf>
    <xf numFmtId="177" fontId="17" fillId="0" borderId="0" xfId="3" applyNumberFormat="1" applyFont="1" applyBorder="1" applyAlignment="1">
      <alignment vertical="center"/>
    </xf>
    <xf numFmtId="177" fontId="18" fillId="0" borderId="0" xfId="3" applyNumberFormat="1" applyFont="1" applyBorder="1" applyAlignment="1">
      <alignment vertical="center"/>
    </xf>
    <xf numFmtId="177" fontId="17" fillId="0" borderId="24" xfId="3" applyNumberFormat="1" applyFont="1" applyBorder="1" applyAlignment="1">
      <alignment vertical="center"/>
    </xf>
    <xf numFmtId="0" fontId="17" fillId="0" borderId="25" xfId="3" applyFont="1" applyBorder="1" applyAlignment="1">
      <alignment horizontal="center" vertical="center"/>
    </xf>
    <xf numFmtId="177" fontId="17" fillId="2" borderId="26" xfId="3" applyNumberFormat="1" applyFont="1" applyFill="1" applyBorder="1" applyAlignment="1">
      <alignment vertical="center"/>
    </xf>
    <xf numFmtId="177" fontId="17" fillId="2" borderId="27" xfId="3" applyNumberFormat="1" applyFont="1" applyFill="1" applyBorder="1" applyAlignment="1">
      <alignment vertical="center"/>
    </xf>
    <xf numFmtId="177" fontId="17" fillId="0" borderId="28" xfId="3" applyNumberFormat="1" applyFont="1" applyBorder="1" applyAlignment="1">
      <alignment vertical="center"/>
    </xf>
    <xf numFmtId="177" fontId="17" fillId="0" borderId="27" xfId="3" applyNumberFormat="1" applyFont="1" applyBorder="1" applyAlignment="1">
      <alignment vertical="center"/>
    </xf>
    <xf numFmtId="177" fontId="17" fillId="0" borderId="29" xfId="3" applyNumberFormat="1" applyFont="1" applyBorder="1" applyAlignment="1">
      <alignment vertical="center"/>
    </xf>
    <xf numFmtId="177" fontId="17" fillId="0" borderId="30" xfId="3" applyNumberFormat="1" applyFont="1" applyBorder="1" applyAlignment="1">
      <alignment vertical="center"/>
    </xf>
    <xf numFmtId="0" fontId="17" fillId="0" borderId="31" xfId="3" applyFont="1" applyBorder="1" applyAlignment="1">
      <alignment horizontal="center" vertical="center"/>
    </xf>
    <xf numFmtId="177" fontId="17" fillId="2" borderId="32" xfId="3" applyNumberFormat="1" applyFont="1" applyFill="1" applyBorder="1" applyAlignment="1">
      <alignment vertical="center"/>
    </xf>
    <xf numFmtId="177" fontId="17" fillId="0" borderId="32" xfId="3" applyNumberFormat="1" applyFont="1" applyBorder="1" applyAlignment="1">
      <alignment vertical="center"/>
    </xf>
    <xf numFmtId="177" fontId="17" fillId="0" borderId="33" xfId="3" applyNumberFormat="1" applyFont="1" applyBorder="1" applyAlignment="1">
      <alignment vertical="center"/>
    </xf>
    <xf numFmtId="177" fontId="17" fillId="0" borderId="34" xfId="3" applyNumberFormat="1" applyFont="1" applyBorder="1" applyAlignment="1">
      <alignment vertical="center"/>
    </xf>
    <xf numFmtId="9" fontId="9" fillId="0" borderId="0" xfId="3" applyNumberFormat="1" applyFont="1" applyBorder="1" applyAlignment="1">
      <alignment horizontal="center"/>
    </xf>
    <xf numFmtId="0" fontId="15" fillId="0" borderId="0" xfId="3" applyFont="1" applyAlignment="1">
      <alignment vertical="top" wrapText="1"/>
    </xf>
    <xf numFmtId="0" fontId="19" fillId="0" borderId="0" xfId="3" applyFont="1" applyAlignment="1">
      <alignment horizontal="left" readingOrder="1"/>
    </xf>
    <xf numFmtId="9" fontId="17" fillId="0" borderId="0" xfId="3" applyNumberFormat="1" applyFont="1" applyBorder="1" applyAlignment="1">
      <alignment vertical="center"/>
    </xf>
    <xf numFmtId="9" fontId="9" fillId="0" borderId="0" xfId="3" applyNumberFormat="1" applyFont="1" applyBorder="1"/>
    <xf numFmtId="0" fontId="14" fillId="0" borderId="0" xfId="3" applyFont="1" applyAlignment="1">
      <alignment vertical="distributed"/>
    </xf>
    <xf numFmtId="0" fontId="14" fillId="0" borderId="0" xfId="3" applyFont="1" applyAlignment="1">
      <alignment horizontal="left" vertical="distributed" wrapText="1"/>
    </xf>
    <xf numFmtId="0" fontId="9" fillId="0" borderId="0" xfId="3" applyFont="1" applyAlignment="1">
      <alignment vertical="center"/>
    </xf>
    <xf numFmtId="0" fontId="9" fillId="0" borderId="42" xfId="3" applyFont="1" applyBorder="1" applyAlignment="1">
      <alignment vertical="center"/>
    </xf>
    <xf numFmtId="0" fontId="17" fillId="0" borderId="43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5" xfId="3" applyFont="1" applyFill="1" applyBorder="1" applyAlignment="1">
      <alignment horizontal="center" vertical="center"/>
    </xf>
    <xf numFmtId="177" fontId="9" fillId="0" borderId="46" xfId="3" applyNumberFormat="1" applyFont="1" applyBorder="1" applyAlignment="1">
      <alignment horizontal="center" vertical="center"/>
    </xf>
    <xf numFmtId="177" fontId="9" fillId="0" borderId="47" xfId="3" applyNumberFormat="1" applyFont="1" applyBorder="1" applyAlignment="1">
      <alignment horizontal="center" vertical="center"/>
    </xf>
    <xf numFmtId="177" fontId="9" fillId="0" borderId="48" xfId="3" applyNumberFormat="1" applyFont="1" applyBorder="1" applyAlignment="1">
      <alignment horizontal="center" vertical="center"/>
    </xf>
    <xf numFmtId="177" fontId="9" fillId="0" borderId="49" xfId="3" applyNumberFormat="1" applyFont="1" applyBorder="1" applyAlignment="1">
      <alignment horizontal="center" vertical="center"/>
    </xf>
    <xf numFmtId="177" fontId="9" fillId="0" borderId="50" xfId="3" applyNumberFormat="1" applyFont="1" applyFill="1" applyBorder="1" applyAlignment="1">
      <alignment horizontal="center" vertical="center"/>
    </xf>
    <xf numFmtId="177" fontId="9" fillId="0" borderId="51" xfId="3" applyNumberFormat="1" applyFont="1" applyBorder="1" applyAlignment="1">
      <alignment horizontal="center" vertical="center"/>
    </xf>
    <xf numFmtId="178" fontId="9" fillId="0" borderId="52" xfId="3" applyNumberFormat="1" applyFont="1" applyBorder="1" applyAlignment="1">
      <alignment horizontal="center" vertical="center"/>
    </xf>
    <xf numFmtId="178" fontId="9" fillId="0" borderId="53" xfId="3" applyNumberFormat="1" applyFont="1" applyBorder="1" applyAlignment="1">
      <alignment horizontal="center" vertical="center"/>
    </xf>
    <xf numFmtId="178" fontId="9" fillId="0" borderId="54" xfId="3" applyNumberFormat="1" applyFont="1" applyBorder="1" applyAlignment="1">
      <alignment horizontal="center" vertical="center"/>
    </xf>
    <xf numFmtId="178" fontId="9" fillId="0" borderId="51" xfId="3" applyNumberFormat="1" applyFont="1" applyBorder="1" applyAlignment="1">
      <alignment horizontal="center" vertical="center"/>
    </xf>
    <xf numFmtId="177" fontId="9" fillId="0" borderId="55" xfId="3" applyNumberFormat="1" applyFont="1" applyBorder="1" applyAlignment="1">
      <alignment horizontal="center" vertical="center"/>
    </xf>
    <xf numFmtId="178" fontId="9" fillId="0" borderId="56" xfId="3" applyNumberFormat="1" applyFont="1" applyBorder="1" applyAlignment="1">
      <alignment horizontal="center" vertical="center"/>
    </xf>
    <xf numFmtId="178" fontId="9" fillId="0" borderId="57" xfId="3" applyNumberFormat="1" applyFont="1" applyBorder="1" applyAlignment="1">
      <alignment horizontal="center" vertical="center"/>
    </xf>
    <xf numFmtId="178" fontId="9" fillId="0" borderId="55" xfId="3" applyNumberFormat="1" applyFont="1" applyBorder="1" applyAlignment="1">
      <alignment horizontal="center" vertical="center"/>
    </xf>
    <xf numFmtId="0" fontId="9" fillId="0" borderId="37" xfId="3" applyFont="1" applyBorder="1"/>
    <xf numFmtId="0" fontId="9" fillId="0" borderId="0" xfId="3" applyFont="1" applyAlignment="1"/>
    <xf numFmtId="0" fontId="12" fillId="0" borderId="0" xfId="3" applyFont="1" applyAlignment="1">
      <alignment vertical="top"/>
    </xf>
    <xf numFmtId="0" fontId="9" fillId="0" borderId="58" xfId="3" applyFont="1" applyBorder="1" applyAlignment="1">
      <alignment vertical="center"/>
    </xf>
    <xf numFmtId="0" fontId="17" fillId="0" borderId="58" xfId="3" applyFont="1" applyBorder="1" applyAlignment="1">
      <alignment horizontal="center" vertical="center"/>
    </xf>
    <xf numFmtId="177" fontId="9" fillId="0" borderId="46" xfId="3" applyNumberFormat="1" applyFont="1" applyBorder="1" applyAlignment="1">
      <alignment horizontal="center" vertical="center" wrapText="1"/>
    </xf>
    <xf numFmtId="177" fontId="17" fillId="0" borderId="59" xfId="3" applyNumberFormat="1" applyFont="1" applyBorder="1" applyAlignment="1">
      <alignment horizontal="center" vertical="center"/>
    </xf>
    <xf numFmtId="177" fontId="17" fillId="0" borderId="60" xfId="3" applyNumberFormat="1" applyFont="1" applyBorder="1" applyAlignment="1">
      <alignment horizontal="center" vertical="center"/>
    </xf>
    <xf numFmtId="177" fontId="17" fillId="0" borderId="61" xfId="3" applyNumberFormat="1" applyFont="1" applyBorder="1" applyAlignment="1">
      <alignment horizontal="center" vertical="center"/>
    </xf>
    <xf numFmtId="177" fontId="17" fillId="2" borderId="46" xfId="3" applyNumberFormat="1" applyFont="1" applyFill="1" applyBorder="1" applyAlignment="1">
      <alignment horizontal="center" vertical="center"/>
    </xf>
    <xf numFmtId="0" fontId="9" fillId="2" borderId="0" xfId="3" applyFont="1" applyFill="1"/>
    <xf numFmtId="178" fontId="17" fillId="0" borderId="62" xfId="3" applyNumberFormat="1" applyFont="1" applyBorder="1" applyAlignment="1">
      <alignment horizontal="center" vertical="center"/>
    </xf>
    <xf numFmtId="178" fontId="17" fillId="0" borderId="53" xfId="3" applyNumberFormat="1" applyFont="1" applyBorder="1" applyAlignment="1">
      <alignment horizontal="center" vertical="center"/>
    </xf>
    <xf numFmtId="178" fontId="17" fillId="0" borderId="54" xfId="3" applyNumberFormat="1" applyFont="1" applyBorder="1" applyAlignment="1">
      <alignment horizontal="center" vertical="center"/>
    </xf>
    <xf numFmtId="178" fontId="17" fillId="0" borderId="51" xfId="3" applyNumberFormat="1" applyFont="1" applyBorder="1" applyAlignment="1">
      <alignment horizontal="center" vertical="center"/>
    </xf>
    <xf numFmtId="178" fontId="17" fillId="0" borderId="63" xfId="3" applyNumberFormat="1" applyFont="1" applyBorder="1" applyAlignment="1">
      <alignment horizontal="center" vertical="center"/>
    </xf>
    <xf numFmtId="178" fontId="17" fillId="0" borderId="64" xfId="3" applyNumberFormat="1" applyFont="1" applyBorder="1" applyAlignment="1">
      <alignment horizontal="center" vertical="center"/>
    </xf>
    <xf numFmtId="178" fontId="17" fillId="0" borderId="55" xfId="3" applyNumberFormat="1" applyFont="1" applyBorder="1" applyAlignment="1">
      <alignment horizontal="center" vertical="center"/>
    </xf>
    <xf numFmtId="0" fontId="12" fillId="0" borderId="0" xfId="3" applyFont="1"/>
    <xf numFmtId="0" fontId="9" fillId="0" borderId="0" xfId="3"/>
    <xf numFmtId="0" fontId="9" fillId="0" borderId="0" xfId="3" applyBorder="1"/>
    <xf numFmtId="0" fontId="9" fillId="0" borderId="65" xfId="3" applyFont="1" applyBorder="1" applyAlignment="1">
      <alignment vertical="center"/>
    </xf>
    <xf numFmtId="0" fontId="17" fillId="0" borderId="66" xfId="3" applyFont="1" applyBorder="1" applyAlignment="1">
      <alignment horizontal="center" vertical="center"/>
    </xf>
    <xf numFmtId="0" fontId="17" fillId="0" borderId="67" xfId="3" applyFont="1" applyBorder="1" applyAlignment="1">
      <alignment horizontal="center" vertical="center"/>
    </xf>
    <xf numFmtId="0" fontId="17" fillId="0" borderId="68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77" fontId="17" fillId="0" borderId="70" xfId="3" applyNumberFormat="1" applyFont="1" applyBorder="1" applyAlignment="1">
      <alignment horizontal="center" vertical="center"/>
    </xf>
    <xf numFmtId="177" fontId="17" fillId="0" borderId="71" xfId="3" applyNumberFormat="1" applyFont="1" applyBorder="1" applyAlignment="1">
      <alignment horizontal="center" vertical="center"/>
    </xf>
    <xf numFmtId="177" fontId="9" fillId="0" borderId="0" xfId="3" applyNumberFormat="1" applyFont="1" applyBorder="1" applyAlignment="1">
      <alignment horizontal="center" vertical="center"/>
    </xf>
    <xf numFmtId="177" fontId="17" fillId="0" borderId="0" xfId="3" applyNumberFormat="1" applyFont="1" applyBorder="1" applyAlignment="1">
      <alignment horizontal="center" vertical="center"/>
    </xf>
    <xf numFmtId="177" fontId="9" fillId="0" borderId="72" xfId="3" applyNumberFormat="1" applyFont="1" applyBorder="1" applyAlignment="1">
      <alignment horizontal="center" vertical="center"/>
    </xf>
    <xf numFmtId="179" fontId="17" fillId="0" borderId="73" xfId="3" applyNumberFormat="1" applyFont="1" applyBorder="1" applyAlignment="1">
      <alignment horizontal="center" vertical="center"/>
    </xf>
    <xf numFmtId="179" fontId="17" fillId="0" borderId="74" xfId="3" applyNumberFormat="1" applyFont="1" applyBorder="1" applyAlignment="1">
      <alignment horizontal="center" vertical="center"/>
    </xf>
    <xf numFmtId="179" fontId="17" fillId="0" borderId="75" xfId="3" applyNumberFormat="1" applyFont="1" applyBorder="1" applyAlignment="1">
      <alignment horizontal="center" vertical="center"/>
    </xf>
    <xf numFmtId="179" fontId="17" fillId="0" borderId="72" xfId="3" applyNumberFormat="1" applyFont="1" applyBorder="1" applyAlignment="1">
      <alignment horizontal="center" vertical="center"/>
    </xf>
    <xf numFmtId="0" fontId="9" fillId="0" borderId="55" xfId="3" applyFont="1" applyBorder="1" applyAlignment="1">
      <alignment horizontal="center" vertical="center"/>
    </xf>
    <xf numFmtId="178" fontId="17" fillId="0" borderId="56" xfId="3" applyNumberFormat="1" applyFont="1" applyBorder="1" applyAlignment="1">
      <alignment horizontal="center" vertical="center"/>
    </xf>
    <xf numFmtId="178" fontId="17" fillId="0" borderId="57" xfId="3" applyNumberFormat="1" applyFont="1" applyBorder="1" applyAlignment="1">
      <alignment horizontal="center" vertical="center"/>
    </xf>
    <xf numFmtId="177" fontId="17" fillId="0" borderId="47" xfId="3" applyNumberFormat="1" applyFont="1" applyBorder="1" applyAlignment="1">
      <alignment horizontal="center" vertical="center"/>
    </xf>
    <xf numFmtId="177" fontId="17" fillId="0" borderId="48" xfId="3" applyNumberFormat="1" applyFont="1" applyBorder="1" applyAlignment="1">
      <alignment horizontal="center" vertical="center"/>
    </xf>
    <xf numFmtId="177" fontId="17" fillId="0" borderId="76" xfId="3" applyNumberFormat="1" applyFont="1" applyBorder="1" applyAlignment="1">
      <alignment horizontal="center" vertical="center"/>
    </xf>
    <xf numFmtId="177" fontId="17" fillId="0" borderId="77" xfId="3" applyNumberFormat="1" applyFont="1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178" fontId="17" fillId="0" borderId="0" xfId="3" applyNumberFormat="1" applyFont="1" applyBorder="1" applyAlignment="1">
      <alignment horizontal="center" vertical="center"/>
    </xf>
    <xf numFmtId="177" fontId="9" fillId="0" borderId="51" xfId="3" applyNumberFormat="1" applyFont="1" applyBorder="1" applyAlignment="1">
      <alignment horizontal="center" vertical="center" wrapText="1"/>
    </xf>
    <xf numFmtId="178" fontId="17" fillId="0" borderId="62" xfId="3" applyNumberFormat="1" applyFont="1" applyBorder="1" applyAlignment="1">
      <alignment horizontal="center" vertical="center" wrapText="1"/>
    </xf>
    <xf numFmtId="178" fontId="17" fillId="0" borderId="53" xfId="3" applyNumberFormat="1" applyFont="1" applyBorder="1" applyAlignment="1">
      <alignment horizontal="center" vertical="center" wrapText="1"/>
    </xf>
    <xf numFmtId="178" fontId="17" fillId="0" borderId="54" xfId="3" applyNumberFormat="1" applyFont="1" applyBorder="1" applyAlignment="1">
      <alignment horizontal="center" vertical="center" wrapText="1"/>
    </xf>
    <xf numFmtId="178" fontId="17" fillId="0" borderId="51" xfId="3" applyNumberFormat="1" applyFont="1" applyBorder="1" applyAlignment="1">
      <alignment horizontal="center" vertical="center" wrapText="1"/>
    </xf>
    <xf numFmtId="177" fontId="9" fillId="0" borderId="0" xfId="3" applyNumberFormat="1" applyBorder="1" applyAlignment="1">
      <alignment horizontal="center" vertical="center" wrapText="1"/>
    </xf>
    <xf numFmtId="178" fontId="17" fillId="0" borderId="0" xfId="3" applyNumberFormat="1" applyFont="1" applyBorder="1" applyAlignment="1">
      <alignment horizontal="center" vertical="center" wrapText="1"/>
    </xf>
    <xf numFmtId="179" fontId="17" fillId="0" borderId="62" xfId="3" applyNumberFormat="1" applyFont="1" applyBorder="1" applyAlignment="1">
      <alignment horizontal="center" vertical="center" wrapText="1"/>
    </xf>
    <xf numFmtId="179" fontId="17" fillId="0" borderId="53" xfId="3" applyNumberFormat="1" applyFont="1" applyBorder="1" applyAlignment="1">
      <alignment horizontal="center" vertical="center" wrapText="1"/>
    </xf>
    <xf numFmtId="179" fontId="17" fillId="0" borderId="54" xfId="3" applyNumberFormat="1" applyFont="1" applyBorder="1" applyAlignment="1">
      <alignment horizontal="center" vertical="center" wrapText="1"/>
    </xf>
    <xf numFmtId="179" fontId="17" fillId="0" borderId="51" xfId="3" applyNumberFormat="1" applyFont="1" applyBorder="1" applyAlignment="1">
      <alignment horizontal="center" vertical="center" wrapText="1"/>
    </xf>
    <xf numFmtId="177" fontId="9" fillId="0" borderId="55" xfId="3" applyNumberFormat="1" applyFont="1" applyBorder="1" applyAlignment="1">
      <alignment horizontal="center" vertical="center" wrapText="1"/>
    </xf>
    <xf numFmtId="178" fontId="17" fillId="0" borderId="63" xfId="3" applyNumberFormat="1" applyFont="1" applyBorder="1" applyAlignment="1">
      <alignment horizontal="center" vertical="center" wrapText="1"/>
    </xf>
    <xf numFmtId="178" fontId="17" fillId="0" borderId="56" xfId="3" applyNumberFormat="1" applyFont="1" applyBorder="1" applyAlignment="1">
      <alignment horizontal="center" vertical="center" wrapText="1"/>
    </xf>
    <xf numFmtId="178" fontId="17" fillId="0" borderId="57" xfId="3" applyNumberFormat="1" applyFont="1" applyBorder="1" applyAlignment="1">
      <alignment horizontal="center" vertical="center" wrapText="1"/>
    </xf>
    <xf numFmtId="178" fontId="17" fillId="0" borderId="55" xfId="3" applyNumberFormat="1" applyFont="1" applyBorder="1" applyAlignment="1">
      <alignment horizontal="center" vertical="center" wrapText="1"/>
    </xf>
    <xf numFmtId="0" fontId="9" fillId="0" borderId="0" xfId="3" applyFont="1" applyAlignment="1">
      <alignment vertical="top" wrapText="1"/>
    </xf>
    <xf numFmtId="177" fontId="9" fillId="0" borderId="0" xfId="3" applyNumberFormat="1" applyFont="1" applyAlignment="1">
      <alignment vertical="top" wrapText="1"/>
    </xf>
    <xf numFmtId="0" fontId="9" fillId="0" borderId="66" xfId="3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68" xfId="3" applyFont="1" applyBorder="1" applyAlignment="1">
      <alignment horizontal="center" vertical="center"/>
    </xf>
    <xf numFmtId="0" fontId="9" fillId="0" borderId="78" xfId="3" applyFont="1" applyFill="1" applyBorder="1" applyAlignment="1">
      <alignment horizontal="center" vertical="center"/>
    </xf>
    <xf numFmtId="0" fontId="9" fillId="0" borderId="79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177" fontId="9" fillId="0" borderId="46" xfId="3" applyNumberFormat="1" applyBorder="1" applyAlignment="1">
      <alignment horizontal="center" vertical="center"/>
    </xf>
    <xf numFmtId="177" fontId="17" fillId="0" borderId="80" xfId="3" applyNumberFormat="1" applyFont="1" applyBorder="1" applyAlignment="1">
      <alignment horizontal="center" vertical="center"/>
    </xf>
    <xf numFmtId="177" fontId="17" fillId="0" borderId="81" xfId="3" applyNumberFormat="1" applyFont="1" applyFill="1" applyBorder="1" applyAlignment="1">
      <alignment horizontal="center" vertical="center"/>
    </xf>
    <xf numFmtId="177" fontId="17" fillId="0" borderId="82" xfId="3" applyNumberFormat="1" applyFont="1" applyFill="1" applyBorder="1" applyAlignment="1">
      <alignment horizontal="center" vertical="center"/>
    </xf>
    <xf numFmtId="177" fontId="17" fillId="0" borderId="0" xfId="3" applyNumberFormat="1" applyFont="1" applyFill="1" applyBorder="1" applyAlignment="1">
      <alignment horizontal="center" vertical="center"/>
    </xf>
    <xf numFmtId="179" fontId="17" fillId="0" borderId="54" xfId="3" applyNumberFormat="1" applyFont="1" applyBorder="1" applyAlignment="1">
      <alignment horizontal="center" vertical="center"/>
    </xf>
    <xf numFmtId="179" fontId="17" fillId="0" borderId="51" xfId="3" applyNumberFormat="1" applyFont="1" applyBorder="1" applyAlignment="1">
      <alignment horizontal="center" vertical="center"/>
    </xf>
    <xf numFmtId="177" fontId="17" fillId="0" borderId="48" xfId="3" applyNumberFormat="1" applyFont="1" applyFill="1" applyBorder="1" applyAlignment="1">
      <alignment horizontal="center" vertical="center"/>
    </xf>
    <xf numFmtId="177" fontId="17" fillId="0" borderId="77" xfId="3" applyNumberFormat="1" applyFont="1" applyFill="1" applyBorder="1" applyAlignment="1">
      <alignment horizontal="center" vertical="center"/>
    </xf>
    <xf numFmtId="177" fontId="9" fillId="0" borderId="0" xfId="3" applyNumberFormat="1" applyFont="1"/>
    <xf numFmtId="0" fontId="15" fillId="0" borderId="0" xfId="3" applyFont="1" applyAlignment="1">
      <alignment horizontal="left" vertical="distributed" wrapText="1"/>
    </xf>
    <xf numFmtId="0" fontId="20" fillId="0" borderId="0" xfId="3" quotePrefix="1" applyNumberFormat="1" applyFont="1" applyFill="1" applyBorder="1" applyAlignment="1" applyProtection="1">
      <alignment horizontal="centerContinuous"/>
    </xf>
    <xf numFmtId="0" fontId="21" fillId="0" borderId="0" xfId="3" applyFont="1"/>
    <xf numFmtId="0" fontId="21" fillId="0" borderId="0" xfId="3" applyFont="1" applyAlignment="1">
      <alignment wrapText="1" shrinkToFit="1"/>
    </xf>
    <xf numFmtId="0" fontId="22" fillId="0" borderId="0" xfId="3" applyNumberFormat="1" applyFont="1" applyFill="1" applyBorder="1" applyAlignment="1" applyProtection="1"/>
    <xf numFmtId="0" fontId="22" fillId="0" borderId="40" xfId="3" applyNumberFormat="1" applyFont="1" applyFill="1" applyBorder="1" applyAlignment="1" applyProtection="1"/>
    <xf numFmtId="0" fontId="22" fillId="0" borderId="0" xfId="3" applyFont="1" applyAlignment="1">
      <alignment wrapText="1" shrinkToFit="1"/>
    </xf>
    <xf numFmtId="0" fontId="22" fillId="0" borderId="0" xfId="3" applyFont="1"/>
    <xf numFmtId="0" fontId="23" fillId="0" borderId="38" xfId="3" applyNumberFormat="1" applyFont="1" applyFill="1" applyBorder="1" applyAlignment="1" applyProtection="1"/>
    <xf numFmtId="0" fontId="17" fillId="3" borderId="79" xfId="3" quotePrefix="1" applyNumberFormat="1" applyFont="1" applyFill="1" applyBorder="1" applyAlignment="1" applyProtection="1">
      <alignment horizontal="right"/>
    </xf>
    <xf numFmtId="0" fontId="17" fillId="3" borderId="49" xfId="3" quotePrefix="1" applyNumberFormat="1" applyFont="1" applyFill="1" applyBorder="1" applyAlignment="1" applyProtection="1">
      <alignment shrinkToFit="1"/>
    </xf>
    <xf numFmtId="0" fontId="17" fillId="3" borderId="49" xfId="3" applyNumberFormat="1" applyFont="1" applyFill="1" applyBorder="1" applyAlignment="1" applyProtection="1">
      <alignment horizontal="center" shrinkToFit="1"/>
    </xf>
    <xf numFmtId="0" fontId="23" fillId="0" borderId="37" xfId="3" applyNumberFormat="1" applyFont="1" applyFill="1" applyBorder="1" applyAlignment="1" applyProtection="1">
      <alignment wrapText="1" shrinkToFit="1"/>
    </xf>
    <xf numFmtId="0" fontId="23" fillId="0" borderId="0" xfId="3" applyFont="1"/>
    <xf numFmtId="0" fontId="17" fillId="3" borderId="84" xfId="3" quotePrefix="1" applyNumberFormat="1" applyFont="1" applyFill="1" applyBorder="1" applyAlignment="1" applyProtection="1"/>
    <xf numFmtId="0" fontId="17" fillId="3" borderId="85" xfId="3" quotePrefix="1" applyNumberFormat="1" applyFont="1" applyFill="1" applyBorder="1" applyAlignment="1" applyProtection="1">
      <alignment vertical="top" shrinkToFit="1"/>
    </xf>
    <xf numFmtId="0" fontId="17" fillId="3" borderId="85" xfId="3" applyNumberFormat="1" applyFont="1" applyFill="1" applyBorder="1" applyAlignment="1" applyProtection="1">
      <alignment horizontal="center" vertical="top" shrinkToFit="1"/>
    </xf>
    <xf numFmtId="0" fontId="17" fillId="3" borderId="85" xfId="3" applyFont="1" applyFill="1" applyBorder="1" applyAlignment="1">
      <alignment horizontal="center" vertical="top" shrinkToFit="1"/>
    </xf>
    <xf numFmtId="49" fontId="23" fillId="0" borderId="37" xfId="3" applyNumberFormat="1" applyFont="1" applyFill="1" applyBorder="1" applyAlignment="1" applyProtection="1">
      <alignment wrapText="1" shrinkToFit="1"/>
    </xf>
    <xf numFmtId="0" fontId="22" fillId="0" borderId="38" xfId="3" applyNumberFormat="1" applyFont="1" applyFill="1" applyBorder="1" applyAlignment="1" applyProtection="1"/>
    <xf numFmtId="0" fontId="17" fillId="3" borderId="46" xfId="3" quotePrefix="1" applyNumberFormat="1" applyFont="1" applyFill="1" applyBorder="1" applyAlignment="1" applyProtection="1">
      <alignment vertical="center"/>
    </xf>
    <xf numFmtId="177" fontId="24" fillId="0" borderId="70" xfId="3" quotePrefix="1" applyNumberFormat="1" applyFont="1" applyFill="1" applyBorder="1" applyAlignment="1" applyProtection="1">
      <alignment vertical="center"/>
    </xf>
    <xf numFmtId="177" fontId="24" fillId="0" borderId="59" xfId="3" quotePrefix="1" applyNumberFormat="1" applyFont="1" applyFill="1" applyBorder="1" applyAlignment="1" applyProtection="1">
      <alignment vertical="center"/>
    </xf>
    <xf numFmtId="49" fontId="22" fillId="0" borderId="37" xfId="3" applyNumberFormat="1" applyFont="1" applyFill="1" applyBorder="1" applyAlignment="1" applyProtection="1">
      <alignment wrapText="1" shrinkToFit="1"/>
    </xf>
    <xf numFmtId="0" fontId="17" fillId="3" borderId="51" xfId="3" quotePrefix="1" applyNumberFormat="1" applyFont="1" applyFill="1" applyBorder="1" applyAlignment="1" applyProtection="1">
      <alignment vertical="center"/>
    </xf>
    <xf numFmtId="177" fontId="24" fillId="0" borderId="62" xfId="3" quotePrefix="1" applyNumberFormat="1" applyFont="1" applyFill="1" applyBorder="1" applyAlignment="1" applyProtection="1">
      <alignment vertical="center"/>
    </xf>
    <xf numFmtId="177" fontId="24" fillId="0" borderId="53" xfId="3" quotePrefix="1" applyNumberFormat="1" applyFont="1" applyFill="1" applyBorder="1" applyAlignment="1" applyProtection="1">
      <alignment vertical="center"/>
    </xf>
    <xf numFmtId="0" fontId="17" fillId="3" borderId="87" xfId="3" quotePrefix="1" applyNumberFormat="1" applyFont="1" applyFill="1" applyBorder="1" applyAlignment="1" applyProtection="1">
      <alignment vertical="center"/>
    </xf>
    <xf numFmtId="177" fontId="24" fillId="0" borderId="88" xfId="3" quotePrefix="1" applyNumberFormat="1" applyFont="1" applyFill="1" applyBorder="1" applyAlignment="1" applyProtection="1">
      <alignment vertical="center"/>
    </xf>
    <xf numFmtId="177" fontId="24" fillId="0" borderId="89" xfId="3" quotePrefix="1" applyNumberFormat="1" applyFont="1" applyFill="1" applyBorder="1" applyAlignment="1" applyProtection="1">
      <alignment vertical="center"/>
    </xf>
    <xf numFmtId="0" fontId="17" fillId="3" borderId="84" xfId="3" quotePrefix="1" applyNumberFormat="1" applyFont="1" applyFill="1" applyBorder="1" applyAlignment="1" applyProtection="1">
      <alignment vertical="center"/>
    </xf>
    <xf numFmtId="177" fontId="24" fillId="0" borderId="90" xfId="3" quotePrefix="1" applyNumberFormat="1" applyFont="1" applyFill="1" applyBorder="1" applyAlignment="1" applyProtection="1">
      <alignment vertical="center"/>
    </xf>
    <xf numFmtId="177" fontId="24" fillId="0" borderId="85" xfId="3" quotePrefix="1" applyNumberFormat="1" applyFont="1" applyFill="1" applyBorder="1" applyAlignment="1" applyProtection="1">
      <alignment vertical="center"/>
    </xf>
    <xf numFmtId="0" fontId="25" fillId="0" borderId="0" xfId="3" applyFont="1"/>
    <xf numFmtId="49" fontId="22" fillId="0" borderId="0" xfId="3" applyNumberFormat="1" applyFont="1" applyAlignment="1">
      <alignment wrapText="1" shrinkToFit="1"/>
    </xf>
    <xf numFmtId="0" fontId="16" fillId="0" borderId="0" xfId="3" applyNumberFormat="1" applyFont="1" applyFill="1" applyBorder="1" applyAlignment="1" applyProtection="1">
      <alignment vertical="center"/>
    </xf>
    <xf numFmtId="0" fontId="17" fillId="0" borderId="40" xfId="3" applyNumberFormat="1" applyFont="1" applyFill="1" applyBorder="1" applyAlignment="1" applyProtection="1"/>
    <xf numFmtId="0" fontId="26" fillId="0" borderId="40" xfId="3" applyNumberFormat="1" applyFont="1" applyFill="1" applyBorder="1" applyAlignment="1" applyProtection="1"/>
    <xf numFmtId="0" fontId="25" fillId="0" borderId="40" xfId="3" applyNumberFormat="1" applyFont="1" applyFill="1" applyBorder="1" applyAlignment="1" applyProtection="1"/>
    <xf numFmtId="49" fontId="22" fillId="0" borderId="40" xfId="3" applyNumberFormat="1" applyFont="1" applyFill="1" applyBorder="1" applyAlignment="1" applyProtection="1">
      <alignment wrapText="1" shrinkToFit="1"/>
    </xf>
    <xf numFmtId="0" fontId="17" fillId="4" borderId="79" xfId="3" quotePrefix="1" applyNumberFormat="1" applyFont="1" applyFill="1" applyBorder="1" applyAlignment="1" applyProtection="1">
      <alignment horizontal="right"/>
    </xf>
    <xf numFmtId="0" fontId="24" fillId="4" borderId="92" xfId="3" quotePrefix="1" applyNumberFormat="1" applyFont="1" applyFill="1" applyBorder="1" applyAlignment="1" applyProtection="1">
      <alignment shrinkToFit="1"/>
    </xf>
    <xf numFmtId="0" fontId="24" fillId="4" borderId="92" xfId="3" applyNumberFormat="1" applyFont="1" applyFill="1" applyBorder="1" applyAlignment="1" applyProtection="1">
      <alignment horizontal="center" shrinkToFit="1"/>
    </xf>
    <xf numFmtId="0" fontId="24" fillId="4" borderId="49" xfId="3" applyNumberFormat="1" applyFont="1" applyFill="1" applyBorder="1" applyAlignment="1" applyProtection="1">
      <alignment horizontal="center" shrinkToFit="1"/>
    </xf>
    <xf numFmtId="0" fontId="22" fillId="0" borderId="37" xfId="3" applyNumberFormat="1" applyFont="1" applyFill="1" applyBorder="1" applyAlignment="1" applyProtection="1"/>
    <xf numFmtId="0" fontId="17" fillId="4" borderId="84" xfId="3" quotePrefix="1" applyNumberFormat="1" applyFont="1" applyFill="1" applyBorder="1" applyAlignment="1" applyProtection="1"/>
    <xf numFmtId="0" fontId="24" fillId="4" borderId="85" xfId="3" quotePrefix="1" applyNumberFormat="1" applyFont="1" applyFill="1" applyBorder="1" applyAlignment="1" applyProtection="1">
      <alignment vertical="top" shrinkToFit="1"/>
    </xf>
    <xf numFmtId="0" fontId="24" fillId="4" borderId="85" xfId="3" applyNumberFormat="1" applyFont="1" applyFill="1" applyBorder="1" applyAlignment="1" applyProtection="1">
      <alignment horizontal="center" vertical="top" shrinkToFit="1"/>
    </xf>
    <xf numFmtId="0" fontId="24" fillId="4" borderId="85" xfId="3" applyFont="1" applyFill="1" applyBorder="1" applyAlignment="1">
      <alignment horizontal="center" vertical="top" shrinkToFit="1"/>
    </xf>
    <xf numFmtId="0" fontId="17" fillId="0" borderId="46" xfId="3" quotePrefix="1" applyNumberFormat="1" applyFont="1" applyFill="1" applyBorder="1" applyAlignment="1" applyProtection="1">
      <alignment vertical="center" shrinkToFit="1"/>
    </xf>
    <xf numFmtId="177" fontId="24" fillId="2" borderId="70" xfId="3" applyNumberFormat="1" applyFont="1" applyFill="1" applyBorder="1" applyAlignment="1" applyProtection="1">
      <alignment horizontal="right" vertical="center"/>
    </xf>
    <xf numFmtId="177" fontId="24" fillId="2" borderId="59" xfId="3" applyNumberFormat="1" applyFont="1" applyFill="1" applyBorder="1" applyAlignment="1" applyProtection="1">
      <alignment horizontal="right" vertical="center"/>
    </xf>
    <xf numFmtId="177" fontId="24" fillId="2" borderId="61" xfId="3" quotePrefix="1" applyNumberFormat="1" applyFont="1" applyFill="1" applyBorder="1" applyAlignment="1" applyProtection="1">
      <alignment horizontal="right" vertical="center"/>
    </xf>
    <xf numFmtId="49" fontId="22" fillId="0" borderId="46" xfId="3" quotePrefix="1" applyNumberFormat="1" applyFont="1" applyFill="1" applyBorder="1" applyAlignment="1" applyProtection="1">
      <alignment vertical="center" wrapText="1" shrinkToFit="1"/>
    </xf>
    <xf numFmtId="177" fontId="15" fillId="0" borderId="0" xfId="3" applyNumberFormat="1" applyFont="1"/>
    <xf numFmtId="177" fontId="24" fillId="2" borderId="70" xfId="3" quotePrefix="1" applyNumberFormat="1" applyFont="1" applyFill="1" applyBorder="1" applyAlignment="1" applyProtection="1">
      <alignment horizontal="right" vertical="center"/>
    </xf>
    <xf numFmtId="177" fontId="24" fillId="2" borderId="59" xfId="3" quotePrefix="1" applyNumberFormat="1" applyFont="1" applyFill="1" applyBorder="1" applyAlignment="1" applyProtection="1">
      <alignment horizontal="right" vertical="center"/>
    </xf>
    <xf numFmtId="0" fontId="17" fillId="2" borderId="46" xfId="3" quotePrefix="1" applyNumberFormat="1" applyFont="1" applyFill="1" applyBorder="1" applyAlignment="1" applyProtection="1">
      <alignment vertical="center" shrinkToFit="1"/>
    </xf>
    <xf numFmtId="49" fontId="22" fillId="0" borderId="46" xfId="3" applyNumberFormat="1" applyFont="1" applyFill="1" applyBorder="1" applyAlignment="1" applyProtection="1">
      <alignment vertical="center" wrapText="1" shrinkToFit="1"/>
    </xf>
    <xf numFmtId="0" fontId="22" fillId="2" borderId="38" xfId="3" applyNumberFormat="1" applyFont="1" applyFill="1" applyBorder="1" applyAlignment="1" applyProtection="1"/>
    <xf numFmtId="49" fontId="22" fillId="2" borderId="46" xfId="3" quotePrefix="1" applyNumberFormat="1" applyFont="1" applyFill="1" applyBorder="1" applyAlignment="1" applyProtection="1">
      <alignment vertical="center" wrapText="1"/>
    </xf>
    <xf numFmtId="0" fontId="22" fillId="2" borderId="37" xfId="3" applyNumberFormat="1" applyFont="1" applyFill="1" applyBorder="1" applyAlignment="1" applyProtection="1"/>
    <xf numFmtId="177" fontId="15" fillId="2" borderId="0" xfId="3" applyNumberFormat="1" applyFont="1" applyFill="1"/>
    <xf numFmtId="0" fontId="22" fillId="2" borderId="0" xfId="3" applyFont="1" applyFill="1"/>
    <xf numFmtId="0" fontId="22" fillId="0" borderId="46" xfId="3" quotePrefix="1" applyNumberFormat="1" applyFont="1" applyFill="1" applyBorder="1" applyAlignment="1" applyProtection="1">
      <alignment vertical="center" wrapText="1" shrinkToFit="1"/>
    </xf>
    <xf numFmtId="0" fontId="22" fillId="2" borderId="46" xfId="3" applyNumberFormat="1" applyFont="1" applyFill="1" applyBorder="1" applyAlignment="1" applyProtection="1">
      <alignment vertical="center" wrapText="1" shrinkToFit="1"/>
    </xf>
    <xf numFmtId="0" fontId="17" fillId="0" borderId="46" xfId="3" quotePrefix="1" applyNumberFormat="1" applyFont="1" applyFill="1" applyBorder="1" applyAlignment="1" applyProtection="1">
      <alignment vertical="center"/>
    </xf>
    <xf numFmtId="177" fontId="24" fillId="2" borderId="94" xfId="3" quotePrefix="1" applyNumberFormat="1" applyFont="1" applyFill="1" applyBorder="1" applyAlignment="1" applyProtection="1">
      <alignment vertical="center"/>
    </xf>
    <xf numFmtId="3" fontId="15" fillId="0" borderId="0" xfId="3" applyNumberFormat="1" applyFont="1"/>
    <xf numFmtId="0" fontId="17" fillId="0" borderId="46" xfId="3" applyNumberFormat="1" applyFont="1" applyFill="1" applyBorder="1" applyAlignment="1" applyProtection="1">
      <alignment vertical="center" shrinkToFit="1"/>
    </xf>
    <xf numFmtId="0" fontId="22" fillId="0" borderId="46" xfId="3" applyNumberFormat="1" applyFont="1" applyFill="1" applyBorder="1" applyAlignment="1" applyProtection="1">
      <alignment vertical="center" wrapText="1" shrinkToFit="1"/>
    </xf>
    <xf numFmtId="0" fontId="22" fillId="2" borderId="46" xfId="3" quotePrefix="1" applyNumberFormat="1" applyFont="1" applyFill="1" applyBorder="1" applyAlignment="1" applyProtection="1">
      <alignment vertical="center" wrapText="1" shrinkToFit="1"/>
    </xf>
    <xf numFmtId="0" fontId="17" fillId="0" borderId="72" xfId="3" quotePrefix="1" applyNumberFormat="1" applyFont="1" applyFill="1" applyBorder="1" applyAlignment="1" applyProtection="1">
      <alignment vertical="center" shrinkToFit="1"/>
    </xf>
    <xf numFmtId="177" fontId="24" fillId="2" borderId="52" xfId="3" applyNumberFormat="1" applyFont="1" applyFill="1" applyBorder="1" applyAlignment="1" applyProtection="1">
      <alignment horizontal="right" vertical="center"/>
    </xf>
    <xf numFmtId="177" fontId="24" fillId="2" borderId="53" xfId="3" applyNumberFormat="1" applyFont="1" applyFill="1" applyBorder="1" applyAlignment="1" applyProtection="1">
      <alignment horizontal="right" vertical="center"/>
    </xf>
    <xf numFmtId="177" fontId="24" fillId="2" borderId="94" xfId="3" quotePrefix="1" applyNumberFormat="1" applyFont="1" applyFill="1" applyBorder="1" applyAlignment="1" applyProtection="1">
      <alignment horizontal="right" vertical="center"/>
    </xf>
    <xf numFmtId="0" fontId="22" fillId="0" borderId="72" xfId="3" applyNumberFormat="1" applyFont="1" applyFill="1" applyBorder="1" applyAlignment="1" applyProtection="1">
      <alignment vertical="center" wrapText="1" shrinkToFit="1"/>
    </xf>
    <xf numFmtId="0" fontId="17" fillId="0" borderId="51" xfId="3" quotePrefix="1" applyNumberFormat="1" applyFont="1" applyFill="1" applyBorder="1" applyAlignment="1" applyProtection="1">
      <alignment vertical="center"/>
    </xf>
    <xf numFmtId="177" fontId="24" fillId="2" borderId="61" xfId="3" quotePrefix="1" applyNumberFormat="1" applyFont="1" applyFill="1" applyBorder="1" applyAlignment="1" applyProtection="1">
      <alignment vertical="center"/>
    </xf>
    <xf numFmtId="49" fontId="22" fillId="0" borderId="51" xfId="3" applyNumberFormat="1" applyFont="1" applyFill="1" applyBorder="1" applyAlignment="1" applyProtection="1">
      <alignment vertical="center" wrapText="1" shrinkToFit="1"/>
    </xf>
    <xf numFmtId="0" fontId="17" fillId="2" borderId="55" xfId="3" quotePrefix="1" applyNumberFormat="1" applyFont="1" applyFill="1" applyBorder="1" applyAlignment="1" applyProtection="1">
      <alignment vertical="center"/>
    </xf>
    <xf numFmtId="177" fontId="24" fillId="2" borderId="63" xfId="3" quotePrefix="1" applyNumberFormat="1" applyFont="1" applyFill="1" applyBorder="1" applyAlignment="1" applyProtection="1">
      <alignment horizontal="right" vertical="center"/>
    </xf>
    <xf numFmtId="177" fontId="24" fillId="2" borderId="56" xfId="3" quotePrefix="1" applyNumberFormat="1" applyFont="1" applyFill="1" applyBorder="1" applyAlignment="1" applyProtection="1">
      <alignment horizontal="right" vertical="center"/>
    </xf>
    <xf numFmtId="177" fontId="24" fillId="2" borderId="56" xfId="3" applyNumberFormat="1" applyFont="1" applyFill="1" applyBorder="1" applyAlignment="1" applyProtection="1">
      <alignment horizontal="right" vertical="center"/>
    </xf>
    <xf numFmtId="177" fontId="24" fillId="2" borderId="86" xfId="3" quotePrefix="1" applyNumberFormat="1" applyFont="1" applyFill="1" applyBorder="1" applyAlignment="1" applyProtection="1">
      <alignment vertical="center"/>
    </xf>
    <xf numFmtId="49" fontId="22" fillId="0" borderId="55" xfId="3" applyNumberFormat="1" applyFont="1" applyFill="1" applyBorder="1" applyAlignment="1" applyProtection="1">
      <alignment vertical="center" wrapText="1" shrinkToFit="1"/>
    </xf>
    <xf numFmtId="0" fontId="17" fillId="0" borderId="84" xfId="3" quotePrefix="1" applyNumberFormat="1" applyFont="1" applyFill="1" applyBorder="1" applyAlignment="1" applyProtection="1">
      <alignment vertical="center" shrinkToFit="1"/>
    </xf>
    <xf numFmtId="0" fontId="22" fillId="0" borderId="84" xfId="3" applyNumberFormat="1" applyFont="1" applyFill="1" applyBorder="1" applyAlignment="1" applyProtection="1">
      <alignment vertical="center" wrapText="1" shrinkToFit="1"/>
    </xf>
    <xf numFmtId="0" fontId="22" fillId="0" borderId="0" xfId="3" quotePrefix="1" applyNumberFormat="1" applyFont="1" applyFill="1" applyBorder="1" applyAlignment="1" applyProtection="1"/>
    <xf numFmtId="0" fontId="17" fillId="0" borderId="0" xfId="3" quotePrefix="1" applyNumberFormat="1" applyFont="1" applyFill="1" applyBorder="1" applyAlignment="1" applyProtection="1">
      <alignment horizontal="center"/>
    </xf>
    <xf numFmtId="0" fontId="22" fillId="0" borderId="0" xfId="3" applyNumberFormat="1" applyFont="1" applyFill="1" applyBorder="1" applyAlignment="1" applyProtection="1">
      <alignment wrapText="1" shrinkToFit="1"/>
    </xf>
    <xf numFmtId="0" fontId="17" fillId="0" borderId="0" xfId="3" applyFont="1" applyAlignment="1"/>
    <xf numFmtId="0" fontId="17" fillId="0" borderId="0" xfId="3" applyFont="1" applyAlignment="1">
      <alignment wrapText="1"/>
    </xf>
    <xf numFmtId="0" fontId="22" fillId="0" borderId="0" xfId="3" applyNumberFormat="1" applyFont="1" applyFill="1" applyBorder="1" applyAlignment="1" applyProtection="1">
      <alignment vertical="center"/>
    </xf>
    <xf numFmtId="0" fontId="22" fillId="0" borderId="40" xfId="3" applyNumberFormat="1" applyFont="1" applyFill="1" applyBorder="1" applyAlignment="1" applyProtection="1">
      <alignment vertical="center"/>
    </xf>
    <xf numFmtId="0" fontId="22" fillId="0" borderId="0" xfId="3" applyFont="1" applyAlignment="1">
      <alignment vertical="center"/>
    </xf>
    <xf numFmtId="0" fontId="9" fillId="0" borderId="38" xfId="3" applyNumberFormat="1" applyFont="1" applyFill="1" applyBorder="1" applyAlignment="1" applyProtection="1"/>
    <xf numFmtId="0" fontId="17" fillId="4" borderId="92" xfId="3" quotePrefix="1" applyNumberFormat="1" applyFont="1" applyFill="1" applyBorder="1" applyAlignment="1" applyProtection="1">
      <alignment shrinkToFit="1"/>
    </xf>
    <xf numFmtId="0" fontId="17" fillId="4" borderId="92" xfId="3" applyNumberFormat="1" applyFont="1" applyFill="1" applyBorder="1" applyAlignment="1" applyProtection="1">
      <alignment shrinkToFit="1"/>
    </xf>
    <xf numFmtId="0" fontId="17" fillId="4" borderId="49" xfId="3" applyNumberFormat="1" applyFont="1" applyFill="1" applyBorder="1" applyAlignment="1" applyProtection="1">
      <alignment horizontal="center" vertical="center" shrinkToFit="1"/>
    </xf>
    <xf numFmtId="0" fontId="9" fillId="0" borderId="37" xfId="3" applyNumberFormat="1" applyFont="1" applyFill="1" applyBorder="1" applyAlignment="1" applyProtection="1"/>
    <xf numFmtId="0" fontId="17" fillId="4" borderId="85" xfId="3" quotePrefix="1" applyNumberFormat="1" applyFont="1" applyFill="1" applyBorder="1" applyAlignment="1" applyProtection="1">
      <alignment vertical="top" shrinkToFit="1"/>
    </xf>
    <xf numFmtId="0" fontId="17" fillId="4" borderId="85" xfId="3" applyNumberFormat="1" applyFont="1" applyFill="1" applyBorder="1" applyAlignment="1" applyProtection="1">
      <alignment horizontal="center" vertical="top" shrinkToFit="1"/>
    </xf>
    <xf numFmtId="0" fontId="17" fillId="4" borderId="85" xfId="3" applyFont="1" applyFill="1" applyBorder="1" applyAlignment="1">
      <alignment horizontal="center" vertical="center" shrinkToFit="1"/>
    </xf>
    <xf numFmtId="0" fontId="17" fillId="2" borderId="46" xfId="3" quotePrefix="1" applyNumberFormat="1" applyFont="1" applyFill="1" applyBorder="1" applyAlignment="1" applyProtection="1">
      <alignment vertical="center"/>
    </xf>
    <xf numFmtId="177" fontId="24" fillId="2" borderId="76" xfId="3" quotePrefix="1" applyNumberFormat="1" applyFont="1" applyFill="1" applyBorder="1" applyAlignment="1" applyProtection="1">
      <alignment vertical="center"/>
    </xf>
    <xf numFmtId="49" fontId="22" fillId="2" borderId="46" xfId="3" applyNumberFormat="1" applyFont="1" applyFill="1" applyBorder="1" applyAlignment="1" applyProtection="1">
      <alignment vertical="center" wrapText="1" shrinkToFit="1"/>
    </xf>
    <xf numFmtId="3" fontId="15" fillId="2" borderId="0" xfId="3" applyNumberFormat="1" applyFont="1" applyFill="1"/>
    <xf numFmtId="0" fontId="17" fillId="0" borderId="46" xfId="3" applyNumberFormat="1" applyFont="1" applyFill="1" applyBorder="1" applyAlignment="1" applyProtection="1">
      <alignment horizontal="left" vertical="center"/>
    </xf>
    <xf numFmtId="0" fontId="17" fillId="0" borderId="46" xfId="3" applyNumberFormat="1" applyFont="1" applyFill="1" applyBorder="1" applyAlignment="1" applyProtection="1">
      <alignment vertical="center"/>
    </xf>
    <xf numFmtId="0" fontId="17" fillId="0" borderId="55" xfId="3" quotePrefix="1" applyNumberFormat="1" applyFont="1" applyFill="1" applyBorder="1" applyAlignment="1" applyProtection="1">
      <alignment vertical="center"/>
    </xf>
    <xf numFmtId="0" fontId="22" fillId="0" borderId="55" xfId="3" quotePrefix="1" applyNumberFormat="1" applyFont="1" applyFill="1" applyBorder="1" applyAlignment="1" applyProtection="1">
      <alignment vertical="center" wrapText="1" shrinkToFit="1"/>
    </xf>
    <xf numFmtId="0" fontId="17" fillId="0" borderId="84" xfId="3" quotePrefix="1" applyNumberFormat="1" applyFont="1" applyFill="1" applyBorder="1" applyAlignment="1" applyProtection="1">
      <alignment vertical="center"/>
    </xf>
    <xf numFmtId="0" fontId="22" fillId="0" borderId="0" xfId="3" applyFont="1" applyAlignment="1"/>
    <xf numFmtId="0" fontId="16" fillId="0" borderId="0" xfId="3" quotePrefix="1" applyNumberFormat="1" applyFont="1" applyFill="1" applyBorder="1" applyAlignment="1" applyProtection="1">
      <alignment vertical="center"/>
    </xf>
    <xf numFmtId="0" fontId="15" fillId="0" borderId="40" xfId="3" applyNumberFormat="1" applyFont="1" applyFill="1" applyBorder="1" applyAlignment="1" applyProtection="1">
      <alignment vertical="center"/>
    </xf>
    <xf numFmtId="0" fontId="22" fillId="0" borderId="40" xfId="3" applyNumberFormat="1" applyFont="1" applyFill="1" applyBorder="1" applyAlignment="1" applyProtection="1">
      <alignment vertical="center" wrapText="1" shrinkToFit="1"/>
    </xf>
    <xf numFmtId="0" fontId="17" fillId="4" borderId="92" xfId="3" applyNumberFormat="1" applyFont="1" applyFill="1" applyBorder="1" applyAlignment="1" applyProtection="1">
      <alignment horizontal="center" shrinkToFit="1"/>
    </xf>
    <xf numFmtId="0" fontId="17" fillId="4" borderId="49" xfId="3" applyNumberFormat="1" applyFont="1" applyFill="1" applyBorder="1" applyAlignment="1" applyProtection="1">
      <alignment horizontal="center" shrinkToFit="1"/>
    </xf>
    <xf numFmtId="0" fontId="17" fillId="4" borderId="85" xfId="3" quotePrefix="1" applyNumberFormat="1" applyFont="1" applyFill="1" applyBorder="1" applyAlignment="1" applyProtection="1">
      <alignment horizontal="center" vertical="top" shrinkToFit="1"/>
    </xf>
    <xf numFmtId="0" fontId="17" fillId="4" borderId="85" xfId="3" applyFont="1" applyFill="1" applyBorder="1" applyAlignment="1">
      <alignment horizontal="center" vertical="top" shrinkToFit="1"/>
    </xf>
    <xf numFmtId="49" fontId="22" fillId="0" borderId="46" xfId="3" quotePrefix="1" applyNumberFormat="1" applyFont="1" applyFill="1" applyBorder="1" applyAlignment="1" applyProtection="1">
      <alignment vertical="center" wrapText="1"/>
    </xf>
    <xf numFmtId="49" fontId="22" fillId="0" borderId="46" xfId="3" applyNumberFormat="1" applyFont="1" applyFill="1" applyBorder="1" applyAlignment="1" applyProtection="1">
      <alignment vertical="center" wrapText="1"/>
    </xf>
    <xf numFmtId="0" fontId="17" fillId="2" borderId="46" xfId="3" applyNumberFormat="1" applyFont="1" applyFill="1" applyBorder="1" applyAlignment="1" applyProtection="1">
      <alignment vertical="center"/>
    </xf>
    <xf numFmtId="0" fontId="24" fillId="2" borderId="62" xfId="3" applyFont="1" applyFill="1" applyBorder="1" applyAlignment="1">
      <alignment horizontal="right" vertical="center"/>
    </xf>
    <xf numFmtId="0" fontId="24" fillId="2" borderId="53" xfId="3" applyFont="1" applyFill="1" applyBorder="1" applyAlignment="1">
      <alignment horizontal="right" vertical="center"/>
    </xf>
    <xf numFmtId="49" fontId="22" fillId="2" borderId="46" xfId="3" applyNumberFormat="1" applyFont="1" applyFill="1" applyBorder="1" applyAlignment="1" applyProtection="1">
      <alignment vertical="center" wrapText="1"/>
    </xf>
    <xf numFmtId="177" fontId="24" fillId="2" borderId="62" xfId="3" quotePrefix="1" applyNumberFormat="1" applyFont="1" applyFill="1" applyBorder="1" applyAlignment="1" applyProtection="1">
      <alignment horizontal="right" vertical="center"/>
    </xf>
    <xf numFmtId="177" fontId="24" fillId="2" borderId="53" xfId="3" quotePrefix="1" applyNumberFormat="1" applyFont="1" applyFill="1" applyBorder="1" applyAlignment="1" applyProtection="1">
      <alignment horizontal="right" vertical="center"/>
    </xf>
    <xf numFmtId="177" fontId="24" fillId="2" borderId="92" xfId="3" applyNumberFormat="1" applyFont="1" applyFill="1" applyBorder="1" applyAlignment="1" applyProtection="1">
      <alignment horizontal="right" vertical="center"/>
    </xf>
    <xf numFmtId="0" fontId="17" fillId="2" borderId="84" xfId="3" quotePrefix="1" applyNumberFormat="1" applyFont="1" applyFill="1" applyBorder="1" applyAlignment="1" applyProtection="1">
      <alignment vertical="center"/>
    </xf>
    <xf numFmtId="177" fontId="24" fillId="2" borderId="90" xfId="3" quotePrefix="1" applyNumberFormat="1" applyFont="1" applyFill="1" applyBorder="1" applyAlignment="1" applyProtection="1">
      <alignment horizontal="right" vertical="center"/>
    </xf>
    <xf numFmtId="177" fontId="24" fillId="2" borderId="85" xfId="3" applyNumberFormat="1" applyFont="1" applyFill="1" applyBorder="1" applyAlignment="1" applyProtection="1">
      <alignment horizontal="right" vertical="center"/>
    </xf>
    <xf numFmtId="177" fontId="24" fillId="2" borderId="95" xfId="3" quotePrefix="1" applyNumberFormat="1" applyFont="1" applyFill="1" applyBorder="1" applyAlignment="1" applyProtection="1">
      <alignment vertical="center"/>
    </xf>
    <xf numFmtId="49" fontId="22" fillId="2" borderId="84" xfId="3" quotePrefix="1" applyNumberFormat="1" applyFont="1" applyFill="1" applyBorder="1" applyAlignment="1" applyProtection="1">
      <alignment vertical="center" wrapText="1"/>
    </xf>
    <xf numFmtId="177" fontId="24" fillId="0" borderId="45" xfId="3" quotePrefix="1" applyNumberFormat="1" applyFont="1" applyFill="1" applyBorder="1" applyAlignment="1" applyProtection="1">
      <alignment vertical="center"/>
    </xf>
    <xf numFmtId="0" fontId="22" fillId="0" borderId="41" xfId="3" applyNumberFormat="1" applyFont="1" applyFill="1" applyBorder="1" applyAlignment="1" applyProtection="1">
      <alignment vertical="center" wrapText="1" shrinkToFit="1"/>
    </xf>
    <xf numFmtId="0" fontId="22" fillId="0" borderId="0" xfId="3" applyFont="1" applyAlignment="1">
      <alignment wrapText="1"/>
    </xf>
    <xf numFmtId="0" fontId="16" fillId="0" borderId="0" xfId="3" quotePrefix="1" applyNumberFormat="1" applyFont="1" applyFill="1" applyBorder="1" applyAlignment="1" applyProtection="1"/>
    <xf numFmtId="177" fontId="27" fillId="2" borderId="70" xfId="3" quotePrefix="1" applyNumberFormat="1" applyFont="1" applyFill="1" applyBorder="1" applyAlignment="1" applyProtection="1">
      <alignment horizontal="right" vertical="center"/>
    </xf>
    <xf numFmtId="177" fontId="27" fillId="2" borderId="59" xfId="3" quotePrefix="1" applyNumberFormat="1" applyFont="1" applyFill="1" applyBorder="1" applyAlignment="1" applyProtection="1">
      <alignment horizontal="right" vertical="center"/>
    </xf>
    <xf numFmtId="177" fontId="27" fillId="2" borderId="59" xfId="3" applyNumberFormat="1" applyFont="1" applyFill="1" applyBorder="1" applyAlignment="1" applyProtection="1">
      <alignment horizontal="right" vertical="center"/>
    </xf>
    <xf numFmtId="177" fontId="27" fillId="2" borderId="61" xfId="3" quotePrefix="1" applyNumberFormat="1" applyFont="1" applyFill="1" applyBorder="1" applyAlignment="1" applyProtection="1">
      <alignment vertical="center"/>
    </xf>
    <xf numFmtId="49" fontId="23" fillId="0" borderId="46" xfId="3" quotePrefix="1" applyNumberFormat="1" applyFont="1" applyFill="1" applyBorder="1" applyAlignment="1" applyProtection="1">
      <alignment vertical="center" wrapText="1" shrinkToFit="1"/>
    </xf>
    <xf numFmtId="49" fontId="23" fillId="0" borderId="46" xfId="3" applyNumberFormat="1" applyFont="1" applyFill="1" applyBorder="1" applyAlignment="1" applyProtection="1">
      <alignment vertical="center" wrapText="1" shrinkToFit="1"/>
    </xf>
    <xf numFmtId="177" fontId="27" fillId="2" borderId="70" xfId="3" applyNumberFormat="1" applyFont="1" applyFill="1" applyBorder="1" applyAlignment="1" applyProtection="1">
      <alignment horizontal="right" vertical="center"/>
    </xf>
    <xf numFmtId="49" fontId="23" fillId="2" borderId="46" xfId="3" quotePrefix="1" applyNumberFormat="1" applyFont="1" applyFill="1" applyBorder="1" applyAlignment="1" applyProtection="1">
      <alignment vertical="center" wrapText="1"/>
    </xf>
    <xf numFmtId="0" fontId="22" fillId="2" borderId="0" xfId="3" applyNumberFormat="1" applyFont="1" applyFill="1" applyBorder="1" applyAlignment="1" applyProtection="1"/>
    <xf numFmtId="49" fontId="23" fillId="0" borderId="46" xfId="3" applyNumberFormat="1" applyFont="1" applyFill="1" applyBorder="1" applyAlignment="1" applyProtection="1">
      <alignment vertical="center" wrapText="1"/>
    </xf>
    <xf numFmtId="49" fontId="23" fillId="0" borderId="46" xfId="3" quotePrefix="1" applyNumberFormat="1" applyFont="1" applyFill="1" applyBorder="1" applyAlignment="1" applyProtection="1">
      <alignment vertical="center" wrapText="1"/>
    </xf>
    <xf numFmtId="177" fontId="27" fillId="2" borderId="74" xfId="3" applyNumberFormat="1" applyFont="1" applyFill="1" applyBorder="1" applyAlignment="1" applyProtection="1">
      <alignment horizontal="right" vertical="center"/>
    </xf>
    <xf numFmtId="49" fontId="23" fillId="2" borderId="46" xfId="3" applyNumberFormat="1" applyFont="1" applyFill="1" applyBorder="1" applyAlignment="1" applyProtection="1">
      <alignment vertical="center" wrapText="1"/>
    </xf>
    <xf numFmtId="177" fontId="27" fillId="2" borderId="53" xfId="3" applyNumberFormat="1" applyFont="1" applyFill="1" applyBorder="1" applyAlignment="1" applyProtection="1">
      <alignment horizontal="right" vertical="center"/>
    </xf>
    <xf numFmtId="177" fontId="27" fillId="2" borderId="63" xfId="3" applyNumberFormat="1" applyFont="1" applyFill="1" applyBorder="1" applyAlignment="1" applyProtection="1">
      <alignment horizontal="right" vertical="center"/>
    </xf>
    <xf numFmtId="177" fontId="27" fillId="2" borderId="56" xfId="3" applyNumberFormat="1" applyFont="1" applyFill="1" applyBorder="1" applyAlignment="1" applyProtection="1">
      <alignment horizontal="right" vertical="center"/>
    </xf>
    <xf numFmtId="177" fontId="27" fillId="2" borderId="56" xfId="3" quotePrefix="1" applyNumberFormat="1" applyFont="1" applyFill="1" applyBorder="1" applyAlignment="1" applyProtection="1">
      <alignment horizontal="right" vertical="center"/>
    </xf>
    <xf numFmtId="177" fontId="27" fillId="2" borderId="86" xfId="3" quotePrefix="1" applyNumberFormat="1" applyFont="1" applyFill="1" applyBorder="1" applyAlignment="1" applyProtection="1">
      <alignment vertical="center"/>
    </xf>
    <xf numFmtId="49" fontId="22" fillId="0" borderId="55" xfId="3" applyNumberFormat="1" applyFont="1" applyFill="1" applyBorder="1" applyAlignment="1" applyProtection="1">
      <alignment vertical="center" wrapText="1"/>
    </xf>
    <xf numFmtId="177" fontId="27" fillId="0" borderId="90" xfId="3" quotePrefix="1" applyNumberFormat="1" applyFont="1" applyFill="1" applyBorder="1" applyAlignment="1" applyProtection="1">
      <alignment vertical="center"/>
    </xf>
    <xf numFmtId="177" fontId="27" fillId="0" borderId="85" xfId="3" quotePrefix="1" applyNumberFormat="1" applyFont="1" applyFill="1" applyBorder="1" applyAlignment="1" applyProtection="1">
      <alignment vertical="center"/>
    </xf>
    <xf numFmtId="49" fontId="23" fillId="0" borderId="84" xfId="3" applyNumberFormat="1" applyFont="1" applyFill="1" applyBorder="1" applyAlignment="1" applyProtection="1">
      <alignment vertical="center" wrapText="1"/>
    </xf>
    <xf numFmtId="0" fontId="22" fillId="0" borderId="36" xfId="3" applyFont="1" applyBorder="1"/>
    <xf numFmtId="49" fontId="22" fillId="0" borderId="36" xfId="3" applyNumberFormat="1" applyFont="1" applyBorder="1" applyAlignment="1">
      <alignment wrapText="1"/>
    </xf>
    <xf numFmtId="0" fontId="28" fillId="0" borderId="0" xfId="3" applyFont="1"/>
    <xf numFmtId="0" fontId="16" fillId="0" borderId="0" xfId="3" applyFont="1"/>
    <xf numFmtId="0" fontId="29" fillId="0" borderId="0" xfId="3" applyFont="1"/>
    <xf numFmtId="0" fontId="30" fillId="0" borderId="40" xfId="3" applyNumberFormat="1" applyFont="1" applyFill="1" applyBorder="1" applyAlignment="1" applyProtection="1"/>
    <xf numFmtId="0" fontId="15" fillId="0" borderId="0" xfId="3" applyFont="1"/>
    <xf numFmtId="0" fontId="32" fillId="0" borderId="0" xfId="3" applyFont="1"/>
    <xf numFmtId="0" fontId="31" fillId="0" borderId="0" xfId="3" applyNumberFormat="1" applyFont="1" applyFill="1" applyBorder="1" applyAlignment="1" applyProtection="1">
      <alignment vertical="center"/>
    </xf>
    <xf numFmtId="0" fontId="30" fillId="3" borderId="71" xfId="3" quotePrefix="1" applyNumberFormat="1" applyFont="1" applyFill="1" applyBorder="1" applyAlignment="1" applyProtection="1">
      <alignment vertical="center"/>
    </xf>
    <xf numFmtId="0" fontId="32" fillId="0" borderId="37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30" fillId="3" borderId="84" xfId="3" applyNumberFormat="1" applyFont="1" applyFill="1" applyBorder="1" applyAlignment="1" applyProtection="1">
      <alignment horizontal="center" vertical="center"/>
    </xf>
    <xf numFmtId="0" fontId="30" fillId="3" borderId="99" xfId="3" applyNumberFormat="1" applyFont="1" applyFill="1" applyBorder="1" applyAlignment="1" applyProtection="1">
      <alignment horizontal="center" vertical="center"/>
    </xf>
    <xf numFmtId="0" fontId="30" fillId="3" borderId="93" xfId="3" applyNumberFormat="1" applyFont="1" applyFill="1" applyBorder="1" applyAlignment="1" applyProtection="1">
      <alignment horizontal="center" vertical="center"/>
    </xf>
    <xf numFmtId="0" fontId="30" fillId="3" borderId="56" xfId="3" applyNumberFormat="1" applyFont="1" applyFill="1" applyBorder="1" applyAlignment="1" applyProtection="1">
      <alignment horizontal="center" vertical="center"/>
    </xf>
    <xf numFmtId="0" fontId="30" fillId="3" borderId="90" xfId="3" applyNumberFormat="1" applyFont="1" applyFill="1" applyBorder="1" applyAlignment="1" applyProtection="1">
      <alignment horizontal="center" vertical="center"/>
    </xf>
    <xf numFmtId="0" fontId="30" fillId="3" borderId="100" xfId="3" applyNumberFormat="1" applyFont="1" applyFill="1" applyBorder="1" applyAlignment="1" applyProtection="1">
      <alignment horizontal="center" vertical="center"/>
    </xf>
    <xf numFmtId="0" fontId="15" fillId="3" borderId="99" xfId="3" applyNumberFormat="1" applyFont="1" applyFill="1" applyBorder="1" applyAlignment="1" applyProtection="1">
      <alignment horizontal="center" vertical="center"/>
    </xf>
    <xf numFmtId="0" fontId="15" fillId="3" borderId="93" xfId="3" applyNumberFormat="1" applyFont="1" applyFill="1" applyBorder="1" applyAlignment="1" applyProtection="1">
      <alignment horizontal="center" vertical="center"/>
    </xf>
    <xf numFmtId="0" fontId="15" fillId="3" borderId="56" xfId="3" applyNumberFormat="1" applyFont="1" applyFill="1" applyBorder="1" applyAlignment="1" applyProtection="1">
      <alignment horizontal="center" vertical="center"/>
    </xf>
    <xf numFmtId="0" fontId="15" fillId="3" borderId="90" xfId="3" applyNumberFormat="1" applyFont="1" applyFill="1" applyBorder="1" applyAlignment="1" applyProtection="1">
      <alignment horizontal="center" vertical="center"/>
    </xf>
    <xf numFmtId="0" fontId="15" fillId="3" borderId="100" xfId="3" applyNumberFormat="1" applyFont="1" applyFill="1" applyBorder="1" applyAlignment="1" applyProtection="1">
      <alignment horizontal="center" vertical="center"/>
    </xf>
    <xf numFmtId="180" fontId="30" fillId="0" borderId="46" xfId="3" applyNumberFormat="1" applyFont="1" applyFill="1" applyBorder="1" applyAlignment="1" applyProtection="1">
      <alignment horizontal="center" vertical="center"/>
    </xf>
    <xf numFmtId="177" fontId="33" fillId="0" borderId="101" xfId="3" quotePrefix="1" applyNumberFormat="1" applyFont="1" applyFill="1" applyBorder="1" applyAlignment="1" applyProtection="1">
      <alignment vertical="center"/>
    </xf>
    <xf numFmtId="180" fontId="33" fillId="0" borderId="47" xfId="3" quotePrefix="1" applyNumberFormat="1" applyFont="1" applyFill="1" applyBorder="1" applyAlignment="1" applyProtection="1">
      <alignment vertical="center"/>
    </xf>
    <xf numFmtId="180" fontId="33" fillId="0" borderId="76" xfId="3" quotePrefix="1" applyNumberFormat="1" applyFont="1" applyFill="1" applyBorder="1" applyAlignment="1" applyProtection="1">
      <alignment vertical="center"/>
    </xf>
    <xf numFmtId="180" fontId="15" fillId="0" borderId="102" xfId="3" quotePrefix="1" applyNumberFormat="1" applyFont="1" applyFill="1" applyBorder="1" applyAlignment="1" applyProtection="1">
      <alignment vertical="center"/>
    </xf>
    <xf numFmtId="180" fontId="15" fillId="0" borderId="47" xfId="3" quotePrefix="1" applyNumberFormat="1" applyFont="1" applyFill="1" applyBorder="1" applyAlignment="1" applyProtection="1">
      <alignment vertical="center"/>
    </xf>
    <xf numFmtId="180" fontId="15" fillId="0" borderId="83" xfId="3" quotePrefix="1" applyNumberFormat="1" applyFont="1" applyFill="1" applyBorder="1" applyAlignment="1" applyProtection="1">
      <alignment vertical="center"/>
    </xf>
    <xf numFmtId="180" fontId="15" fillId="0" borderId="76" xfId="3" quotePrefix="1" applyNumberFormat="1" applyFont="1" applyFill="1" applyBorder="1" applyAlignment="1" applyProtection="1">
      <alignment vertical="center"/>
    </xf>
    <xf numFmtId="180" fontId="15" fillId="2" borderId="52" xfId="3" quotePrefix="1" applyNumberFormat="1" applyFont="1" applyFill="1" applyBorder="1" applyAlignment="1" applyProtection="1">
      <alignment vertical="center"/>
    </xf>
    <xf numFmtId="180" fontId="15" fillId="2" borderId="47" xfId="3" quotePrefix="1" applyNumberFormat="1" applyFont="1" applyFill="1" applyBorder="1" applyAlignment="1" applyProtection="1">
      <alignment vertical="center"/>
    </xf>
    <xf numFmtId="180" fontId="15" fillId="2" borderId="83" xfId="3" quotePrefix="1" applyNumberFormat="1" applyFont="1" applyFill="1" applyBorder="1" applyAlignment="1" applyProtection="1">
      <alignment vertical="center"/>
    </xf>
    <xf numFmtId="180" fontId="15" fillId="2" borderId="76" xfId="3" quotePrefix="1" applyNumberFormat="1" applyFont="1" applyFill="1" applyBorder="1" applyAlignment="1" applyProtection="1">
      <alignment vertical="center"/>
    </xf>
    <xf numFmtId="177" fontId="33" fillId="0" borderId="52" xfId="3" quotePrefix="1" applyNumberFormat="1" applyFont="1" applyFill="1" applyBorder="1" applyAlignment="1" applyProtection="1">
      <alignment vertical="center"/>
    </xf>
    <xf numFmtId="177" fontId="33" fillId="0" borderId="53" xfId="3" quotePrefix="1" applyNumberFormat="1" applyFont="1" applyFill="1" applyBorder="1" applyAlignment="1" applyProtection="1">
      <alignment vertical="center"/>
    </xf>
    <xf numFmtId="177" fontId="33" fillId="0" borderId="94" xfId="3" quotePrefix="1" applyNumberFormat="1" applyFont="1" applyFill="1" applyBorder="1" applyAlignment="1" applyProtection="1">
      <alignment vertical="center"/>
    </xf>
    <xf numFmtId="180" fontId="15" fillId="0" borderId="52" xfId="3" quotePrefix="1" applyNumberFormat="1" applyFont="1" applyFill="1" applyBorder="1" applyAlignment="1" applyProtection="1">
      <alignment vertical="center"/>
    </xf>
    <xf numFmtId="180" fontId="15" fillId="0" borderId="59" xfId="3" quotePrefix="1" applyNumberFormat="1" applyFont="1" applyFill="1" applyBorder="1" applyAlignment="1" applyProtection="1">
      <alignment vertical="center"/>
    </xf>
    <xf numFmtId="180" fontId="15" fillId="0" borderId="70" xfId="3" quotePrefix="1" applyNumberFormat="1" applyFont="1" applyFill="1" applyBorder="1" applyAlignment="1" applyProtection="1">
      <alignment vertical="center"/>
    </xf>
    <xf numFmtId="180" fontId="15" fillId="0" borderId="61" xfId="3" quotePrefix="1" applyNumberFormat="1" applyFont="1" applyFill="1" applyBorder="1" applyAlignment="1" applyProtection="1">
      <alignment vertical="center"/>
    </xf>
    <xf numFmtId="180" fontId="15" fillId="2" borderId="59" xfId="3" quotePrefix="1" applyNumberFormat="1" applyFont="1" applyFill="1" applyBorder="1" applyAlignment="1" applyProtection="1">
      <alignment vertical="center"/>
    </xf>
    <xf numFmtId="180" fontId="15" fillId="2" borderId="70" xfId="3" quotePrefix="1" applyNumberFormat="1" applyFont="1" applyFill="1" applyBorder="1" applyAlignment="1" applyProtection="1">
      <alignment vertical="center"/>
    </xf>
    <xf numFmtId="180" fontId="30" fillId="0" borderId="84" xfId="3" applyNumberFormat="1" applyFont="1" applyFill="1" applyBorder="1" applyAlignment="1" applyProtection="1">
      <alignment horizontal="center" vertical="center"/>
    </xf>
    <xf numFmtId="177" fontId="33" fillId="0" borderId="103" xfId="3" quotePrefix="1" applyNumberFormat="1" applyFont="1" applyFill="1" applyBorder="1" applyAlignment="1" applyProtection="1">
      <alignment vertical="center"/>
    </xf>
    <xf numFmtId="177" fontId="33" fillId="0" borderId="56" xfId="3" quotePrefix="1" applyNumberFormat="1" applyFont="1" applyFill="1" applyBorder="1" applyAlignment="1" applyProtection="1">
      <alignment vertical="center"/>
    </xf>
    <xf numFmtId="177" fontId="33" fillId="0" borderId="86" xfId="3" quotePrefix="1" applyNumberFormat="1" applyFont="1" applyFill="1" applyBorder="1" applyAlignment="1" applyProtection="1">
      <alignment vertical="center"/>
    </xf>
    <xf numFmtId="180" fontId="15" fillId="0" borderId="85" xfId="3" quotePrefix="1" applyNumberFormat="1" applyFont="1" applyFill="1" applyBorder="1" applyAlignment="1" applyProtection="1">
      <alignment vertical="center"/>
    </xf>
    <xf numFmtId="180" fontId="15" fillId="0" borderId="90" xfId="3" quotePrefix="1" applyNumberFormat="1" applyFont="1" applyFill="1" applyBorder="1" applyAlignment="1" applyProtection="1">
      <alignment vertical="center"/>
    </xf>
    <xf numFmtId="180" fontId="15" fillId="0" borderId="100" xfId="3" quotePrefix="1" applyNumberFormat="1" applyFont="1" applyFill="1" applyBorder="1" applyAlignment="1" applyProtection="1">
      <alignment vertical="center"/>
    </xf>
    <xf numFmtId="180" fontId="15" fillId="2" borderId="85" xfId="3" quotePrefix="1" applyNumberFormat="1" applyFont="1" applyFill="1" applyBorder="1" applyAlignment="1" applyProtection="1">
      <alignment vertical="center"/>
    </xf>
    <xf numFmtId="180" fontId="15" fillId="2" borderId="90" xfId="3" quotePrefix="1" applyNumberFormat="1" applyFont="1" applyFill="1" applyBorder="1" applyAlignment="1" applyProtection="1">
      <alignment vertical="center"/>
    </xf>
    <xf numFmtId="180" fontId="15" fillId="0" borderId="104" xfId="3" quotePrefix="1" applyNumberFormat="1" applyFont="1" applyFill="1" applyBorder="1" applyAlignment="1" applyProtection="1">
      <alignment vertical="center"/>
    </xf>
    <xf numFmtId="180" fontId="15" fillId="0" borderId="44" xfId="3" quotePrefix="1" applyNumberFormat="1" applyFont="1" applyFill="1" applyBorder="1" applyAlignment="1" applyProtection="1">
      <alignment vertical="center"/>
    </xf>
    <xf numFmtId="180" fontId="15" fillId="0" borderId="43" xfId="3" quotePrefix="1" applyNumberFormat="1" applyFont="1" applyFill="1" applyBorder="1" applyAlignment="1" applyProtection="1">
      <alignment vertical="center"/>
    </xf>
    <xf numFmtId="180" fontId="15" fillId="0" borderId="45" xfId="3" quotePrefix="1" applyNumberFormat="1" applyFont="1" applyFill="1" applyBorder="1" applyAlignment="1" applyProtection="1">
      <alignment vertical="center"/>
    </xf>
    <xf numFmtId="180" fontId="15" fillId="2" borderId="104" xfId="3" quotePrefix="1" applyNumberFormat="1" applyFont="1" applyFill="1" applyBorder="1" applyAlignment="1" applyProtection="1">
      <alignment vertical="center"/>
    </xf>
    <xf numFmtId="180" fontId="15" fillId="2" borderId="44" xfId="3" quotePrefix="1" applyNumberFormat="1" applyFont="1" applyFill="1" applyBorder="1" applyAlignment="1" applyProtection="1">
      <alignment vertical="center"/>
    </xf>
    <xf numFmtId="180" fontId="15" fillId="2" borderId="43" xfId="3" quotePrefix="1" applyNumberFormat="1" applyFont="1" applyFill="1" applyBorder="1" applyAlignment="1" applyProtection="1">
      <alignment vertical="center"/>
    </xf>
    <xf numFmtId="180" fontId="15" fillId="2" borderId="45" xfId="3" quotePrefix="1" applyNumberFormat="1" applyFont="1" applyFill="1" applyBorder="1" applyAlignment="1" applyProtection="1">
      <alignment vertical="center"/>
    </xf>
    <xf numFmtId="180" fontId="30" fillId="0" borderId="0" xfId="3" quotePrefix="1" applyNumberFormat="1" applyFont="1" applyFill="1" applyBorder="1" applyAlignment="1" applyProtection="1">
      <alignment vertical="center"/>
    </xf>
    <xf numFmtId="178" fontId="33" fillId="0" borderId="0" xfId="3" quotePrefix="1" applyNumberFormat="1" applyFont="1" applyFill="1" applyBorder="1" applyAlignment="1" applyProtection="1">
      <alignment vertical="center"/>
    </xf>
    <xf numFmtId="180" fontId="33" fillId="0" borderId="0" xfId="3" quotePrefix="1" applyNumberFormat="1" applyFont="1" applyFill="1" applyBorder="1" applyAlignment="1" applyProtection="1">
      <alignment vertical="center"/>
    </xf>
    <xf numFmtId="180" fontId="15" fillId="0" borderId="0" xfId="3" applyNumberFormat="1" applyFont="1" applyBorder="1"/>
    <xf numFmtId="0" fontId="15" fillId="0" borderId="0" xfId="3" applyFont="1" applyBorder="1"/>
    <xf numFmtId="0" fontId="34" fillId="0" borderId="0" xfId="3" applyNumberFormat="1" applyFont="1" applyFill="1" applyBorder="1" applyAlignment="1" applyProtection="1">
      <alignment vertical="center"/>
    </xf>
    <xf numFmtId="0" fontId="35" fillId="0" borderId="40" xfId="3" applyNumberFormat="1" applyFont="1" applyFill="1" applyBorder="1" applyAlignment="1" applyProtection="1"/>
    <xf numFmtId="0" fontId="36" fillId="0" borderId="40" xfId="3" applyNumberFormat="1" applyFont="1" applyFill="1" applyBorder="1" applyAlignment="1" applyProtection="1">
      <alignment vertical="center"/>
    </xf>
    <xf numFmtId="0" fontId="37" fillId="0" borderId="0" xfId="3" applyFont="1"/>
    <xf numFmtId="0" fontId="30" fillId="4" borderId="79" xfId="3" quotePrefix="1" applyNumberFormat="1" applyFont="1" applyFill="1" applyBorder="1" applyAlignment="1" applyProtection="1">
      <alignment vertical="center"/>
    </xf>
    <xf numFmtId="0" fontId="30" fillId="4" borderId="84" xfId="3" applyNumberFormat="1" applyFont="1" applyFill="1" applyBorder="1" applyAlignment="1" applyProtection="1">
      <alignment horizontal="center" vertical="center"/>
    </xf>
    <xf numFmtId="0" fontId="30" fillId="4" borderId="99" xfId="3" applyNumberFormat="1" applyFont="1" applyFill="1" applyBorder="1" applyAlignment="1" applyProtection="1">
      <alignment horizontal="center" vertical="center"/>
    </xf>
    <xf numFmtId="0" fontId="30" fillId="4" borderId="93" xfId="3" applyNumberFormat="1" applyFont="1" applyFill="1" applyBorder="1" applyAlignment="1" applyProtection="1">
      <alignment horizontal="center" vertical="center"/>
    </xf>
    <xf numFmtId="0" fontId="30" fillId="4" borderId="56" xfId="3" applyNumberFormat="1" applyFont="1" applyFill="1" applyBorder="1" applyAlignment="1" applyProtection="1">
      <alignment horizontal="center" vertical="center"/>
    </xf>
    <xf numFmtId="0" fontId="30" fillId="4" borderId="90" xfId="3" applyNumberFormat="1" applyFont="1" applyFill="1" applyBorder="1" applyAlignment="1" applyProtection="1">
      <alignment horizontal="center" vertical="center"/>
    </xf>
    <xf numFmtId="0" fontId="30" fillId="4" borderId="100" xfId="3" applyNumberFormat="1" applyFont="1" applyFill="1" applyBorder="1" applyAlignment="1" applyProtection="1">
      <alignment horizontal="center" vertical="center"/>
    </xf>
    <xf numFmtId="0" fontId="15" fillId="4" borderId="99" xfId="3" applyNumberFormat="1" applyFont="1" applyFill="1" applyBorder="1" applyAlignment="1" applyProtection="1">
      <alignment horizontal="center" vertical="center"/>
    </xf>
    <xf numFmtId="0" fontId="15" fillId="4" borderId="93" xfId="3" applyNumberFormat="1" applyFont="1" applyFill="1" applyBorder="1" applyAlignment="1" applyProtection="1">
      <alignment horizontal="center" vertical="center"/>
    </xf>
    <xf numFmtId="0" fontId="15" fillId="4" borderId="56" xfId="3" applyNumberFormat="1" applyFont="1" applyFill="1" applyBorder="1" applyAlignment="1" applyProtection="1">
      <alignment horizontal="center" vertical="center"/>
    </xf>
    <xf numFmtId="0" fontId="15" fillId="4" borderId="90" xfId="3" applyNumberFormat="1" applyFont="1" applyFill="1" applyBorder="1" applyAlignment="1" applyProtection="1">
      <alignment horizontal="center" vertical="center"/>
    </xf>
    <xf numFmtId="0" fontId="15" fillId="4" borderId="100" xfId="3" applyNumberFormat="1" applyFont="1" applyFill="1" applyBorder="1" applyAlignment="1" applyProtection="1">
      <alignment horizontal="center" vertical="center"/>
    </xf>
    <xf numFmtId="0" fontId="30" fillId="0" borderId="46" xfId="3" quotePrefix="1" applyNumberFormat="1" applyFont="1" applyFill="1" applyBorder="1" applyAlignment="1" applyProtection="1">
      <alignment vertical="center"/>
    </xf>
    <xf numFmtId="177" fontId="15" fillId="0" borderId="101" xfId="3" quotePrefix="1" applyNumberFormat="1" applyFont="1" applyFill="1" applyBorder="1" applyAlignment="1" applyProtection="1">
      <alignment horizontal="right" vertical="center"/>
    </xf>
    <xf numFmtId="177" fontId="15" fillId="0" borderId="59" xfId="3" quotePrefix="1" applyNumberFormat="1" applyFont="1" applyFill="1" applyBorder="1" applyAlignment="1" applyProtection="1">
      <alignment horizontal="right" vertical="center"/>
    </xf>
    <xf numFmtId="177" fontId="15" fillId="0" borderId="70" xfId="3" quotePrefix="1" applyNumberFormat="1" applyFont="1" applyFill="1" applyBorder="1" applyAlignment="1" applyProtection="1">
      <alignment horizontal="right" vertical="center"/>
    </xf>
    <xf numFmtId="177" fontId="15" fillId="0" borderId="61" xfId="3" applyNumberFormat="1" applyFont="1" applyFill="1" applyBorder="1" applyAlignment="1" applyProtection="1">
      <alignment horizontal="right" vertical="center"/>
    </xf>
    <xf numFmtId="177" fontId="15" fillId="2" borderId="101" xfId="3" quotePrefix="1" applyNumberFormat="1" applyFont="1" applyFill="1" applyBorder="1" applyAlignment="1" applyProtection="1">
      <alignment horizontal="right" vertical="center"/>
    </xf>
    <xf numFmtId="177" fontId="15" fillId="2" borderId="59" xfId="3" quotePrefix="1" applyNumberFormat="1" applyFont="1" applyFill="1" applyBorder="1" applyAlignment="1" applyProtection="1">
      <alignment horizontal="right" vertical="center"/>
    </xf>
    <xf numFmtId="177" fontId="15" fillId="2" borderId="70" xfId="3" quotePrefix="1" applyNumberFormat="1" applyFont="1" applyFill="1" applyBorder="1" applyAlignment="1" applyProtection="1">
      <alignment horizontal="right" vertical="center"/>
    </xf>
    <xf numFmtId="177" fontId="15" fillId="2" borderId="61" xfId="3" applyNumberFormat="1" applyFont="1" applyFill="1" applyBorder="1" applyAlignment="1" applyProtection="1">
      <alignment horizontal="right" vertical="center"/>
    </xf>
    <xf numFmtId="177" fontId="15" fillId="0" borderId="61" xfId="3" quotePrefix="1" applyNumberFormat="1" applyFont="1" applyFill="1" applyBorder="1" applyAlignment="1" applyProtection="1">
      <alignment horizontal="right" vertical="center"/>
    </xf>
    <xf numFmtId="177" fontId="15" fillId="2" borderId="61" xfId="3" quotePrefix="1" applyNumberFormat="1" applyFont="1" applyFill="1" applyBorder="1" applyAlignment="1" applyProtection="1">
      <alignment horizontal="right" vertical="center"/>
    </xf>
    <xf numFmtId="181" fontId="15" fillId="0" borderId="101" xfId="3" quotePrefix="1" applyNumberFormat="1" applyFont="1" applyFill="1" applyBorder="1" applyAlignment="1" applyProtection="1">
      <alignment horizontal="right" vertical="center"/>
    </xf>
    <xf numFmtId="181" fontId="15" fillId="0" borderId="59" xfId="3" quotePrefix="1" applyNumberFormat="1" applyFont="1" applyFill="1" applyBorder="1" applyAlignment="1" applyProtection="1">
      <alignment horizontal="right" vertical="center"/>
    </xf>
    <xf numFmtId="181" fontId="15" fillId="0" borderId="70" xfId="3" quotePrefix="1" applyNumberFormat="1" applyFont="1" applyFill="1" applyBorder="1" applyAlignment="1" applyProtection="1">
      <alignment horizontal="right" vertical="center"/>
    </xf>
    <xf numFmtId="181" fontId="15" fillId="0" borderId="61" xfId="3" applyNumberFormat="1" applyFont="1" applyFill="1" applyBorder="1" applyAlignment="1" applyProtection="1">
      <alignment horizontal="right" vertical="center"/>
    </xf>
    <xf numFmtId="181" fontId="15" fillId="2" borderId="59" xfId="3" quotePrefix="1" applyNumberFormat="1" applyFont="1" applyFill="1" applyBorder="1" applyAlignment="1" applyProtection="1">
      <alignment horizontal="right" vertical="center"/>
    </xf>
    <xf numFmtId="181" fontId="15" fillId="2" borderId="70" xfId="3" quotePrefix="1" applyNumberFormat="1" applyFont="1" applyFill="1" applyBorder="1" applyAlignment="1" applyProtection="1">
      <alignment horizontal="right" vertical="center"/>
    </xf>
    <xf numFmtId="181" fontId="15" fillId="2" borderId="61" xfId="3" applyNumberFormat="1" applyFont="1" applyFill="1" applyBorder="1" applyAlignment="1" applyProtection="1">
      <alignment horizontal="right" vertical="center"/>
    </xf>
    <xf numFmtId="181" fontId="15" fillId="2" borderId="101" xfId="3" quotePrefix="1" applyNumberFormat="1" applyFont="1" applyFill="1" applyBorder="1" applyAlignment="1" applyProtection="1">
      <alignment horizontal="right" vertical="center"/>
    </xf>
    <xf numFmtId="177" fontId="13" fillId="2" borderId="59" xfId="3" quotePrefix="1" applyNumberFormat="1" applyFont="1" applyFill="1" applyBorder="1" applyAlignment="1" applyProtection="1">
      <alignment horizontal="right" vertical="center"/>
    </xf>
    <xf numFmtId="177" fontId="13" fillId="2" borderId="70" xfId="3" quotePrefix="1" applyNumberFormat="1" applyFont="1" applyFill="1" applyBorder="1" applyAlignment="1" applyProtection="1">
      <alignment horizontal="right" vertical="center"/>
    </xf>
    <xf numFmtId="3" fontId="15" fillId="0" borderId="61" xfId="3" applyNumberFormat="1" applyFont="1" applyFill="1" applyBorder="1" applyAlignment="1" applyProtection="1">
      <alignment horizontal="right" vertical="center"/>
    </xf>
    <xf numFmtId="3" fontId="15" fillId="2" borderId="61" xfId="3" applyNumberFormat="1" applyFont="1" applyFill="1" applyBorder="1" applyAlignment="1" applyProtection="1">
      <alignment horizontal="right" vertical="center"/>
    </xf>
    <xf numFmtId="3" fontId="33" fillId="0" borderId="46" xfId="3" quotePrefix="1" applyNumberFormat="1" applyFont="1" applyFill="1" applyBorder="1" applyAlignment="1" applyProtection="1">
      <alignment vertical="center"/>
    </xf>
    <xf numFmtId="3" fontId="15" fillId="0" borderId="101" xfId="3" quotePrefix="1" applyNumberFormat="1" applyFont="1" applyFill="1" applyBorder="1" applyAlignment="1" applyProtection="1">
      <alignment vertical="center"/>
    </xf>
    <xf numFmtId="3" fontId="15" fillId="0" borderId="60" xfId="3" quotePrefix="1" applyNumberFormat="1" applyFont="1" applyFill="1" applyBorder="1" applyAlignment="1" applyProtection="1">
      <alignment vertical="center"/>
    </xf>
    <xf numFmtId="3" fontId="15" fillId="0" borderId="59" xfId="3" quotePrefix="1" applyNumberFormat="1" applyFont="1" applyFill="1" applyBorder="1" applyAlignment="1" applyProtection="1">
      <alignment vertical="center"/>
    </xf>
    <xf numFmtId="3" fontId="15" fillId="0" borderId="70" xfId="3" quotePrefix="1" applyNumberFormat="1" applyFont="1" applyFill="1" applyBorder="1" applyAlignment="1" applyProtection="1">
      <alignment vertical="center"/>
    </xf>
    <xf numFmtId="3" fontId="15" fillId="0" borderId="61" xfId="3" quotePrefix="1" applyNumberFormat="1" applyFont="1" applyFill="1" applyBorder="1" applyAlignment="1" applyProtection="1">
      <alignment horizontal="right" vertical="center"/>
    </xf>
    <xf numFmtId="3" fontId="15" fillId="2" borderId="60" xfId="3" quotePrefix="1" applyNumberFormat="1" applyFont="1" applyFill="1" applyBorder="1" applyAlignment="1" applyProtection="1">
      <alignment vertical="center"/>
    </xf>
    <xf numFmtId="3" fontId="15" fillId="2" borderId="59" xfId="3" quotePrefix="1" applyNumberFormat="1" applyFont="1" applyFill="1" applyBorder="1" applyAlignment="1" applyProtection="1">
      <alignment vertical="center"/>
    </xf>
    <xf numFmtId="3" fontId="15" fillId="2" borderId="70" xfId="3" quotePrefix="1" applyNumberFormat="1" applyFont="1" applyFill="1" applyBorder="1" applyAlignment="1" applyProtection="1">
      <alignment vertical="center"/>
    </xf>
    <xf numFmtId="3" fontId="15" fillId="2" borderId="61" xfId="3" quotePrefix="1" applyNumberFormat="1" applyFont="1" applyFill="1" applyBorder="1" applyAlignment="1" applyProtection="1">
      <alignment horizontal="right" vertical="center"/>
    </xf>
    <xf numFmtId="3" fontId="15" fillId="2" borderId="101" xfId="3" quotePrefix="1" applyNumberFormat="1" applyFont="1" applyFill="1" applyBorder="1" applyAlignment="1" applyProtection="1">
      <alignment vertical="center"/>
    </xf>
    <xf numFmtId="0" fontId="30" fillId="0" borderId="46" xfId="3" applyNumberFormat="1" applyFont="1" applyFill="1" applyBorder="1" applyAlignment="1" applyProtection="1">
      <alignment vertical="center"/>
    </xf>
    <xf numFmtId="177" fontId="15" fillId="0" borderId="70" xfId="3" applyNumberFormat="1" applyFont="1" applyFill="1" applyBorder="1" applyAlignment="1" applyProtection="1">
      <alignment horizontal="right" vertical="center"/>
    </xf>
    <xf numFmtId="177" fontId="15" fillId="2" borderId="70" xfId="3" applyNumberFormat="1" applyFont="1" applyFill="1" applyBorder="1" applyAlignment="1" applyProtection="1">
      <alignment horizontal="right" vertical="center"/>
    </xf>
    <xf numFmtId="177" fontId="15" fillId="0" borderId="59" xfId="3" applyNumberFormat="1" applyFont="1" applyFill="1" applyBorder="1" applyAlignment="1" applyProtection="1">
      <alignment horizontal="right" vertical="center"/>
    </xf>
    <xf numFmtId="177" fontId="15" fillId="2" borderId="59" xfId="3" applyNumberFormat="1" applyFont="1" applyFill="1" applyBorder="1" applyAlignment="1" applyProtection="1">
      <alignment horizontal="right" vertical="center"/>
    </xf>
    <xf numFmtId="0" fontId="30" fillId="2" borderId="46" xfId="3" quotePrefix="1" applyNumberFormat="1" applyFont="1" applyFill="1" applyBorder="1" applyAlignment="1" applyProtection="1">
      <alignment vertical="center"/>
    </xf>
    <xf numFmtId="0" fontId="30" fillId="0" borderId="51" xfId="3" quotePrefix="1" applyNumberFormat="1" applyFont="1" applyFill="1" applyBorder="1" applyAlignment="1" applyProtection="1">
      <alignment vertical="center"/>
    </xf>
    <xf numFmtId="0" fontId="30" fillId="0" borderId="84" xfId="3" applyNumberFormat="1" applyFont="1" applyFill="1" applyBorder="1" applyAlignment="1" applyProtection="1">
      <alignment vertical="center"/>
    </xf>
    <xf numFmtId="0" fontId="30" fillId="0" borderId="84" xfId="3" quotePrefix="1" applyNumberFormat="1" applyFont="1" applyFill="1" applyBorder="1" applyAlignment="1" applyProtection="1">
      <alignment vertical="center"/>
    </xf>
    <xf numFmtId="3" fontId="15" fillId="0" borderId="104" xfId="3" quotePrefix="1" applyNumberFormat="1" applyFont="1" applyFill="1" applyBorder="1" applyAlignment="1" applyProtection="1">
      <alignment vertical="center"/>
    </xf>
    <xf numFmtId="3" fontId="15" fillId="0" borderId="43" xfId="3" quotePrefix="1" applyNumberFormat="1" applyFont="1" applyFill="1" applyBorder="1" applyAlignment="1" applyProtection="1">
      <alignment vertical="center"/>
    </xf>
    <xf numFmtId="3" fontId="15" fillId="0" borderId="45" xfId="3" quotePrefix="1" applyNumberFormat="1" applyFont="1" applyFill="1" applyBorder="1" applyAlignment="1" applyProtection="1">
      <alignment vertical="center"/>
    </xf>
    <xf numFmtId="3" fontId="15" fillId="0" borderId="0" xfId="3" applyNumberFormat="1" applyFont="1" applyAlignment="1">
      <alignment vertical="center"/>
    </xf>
    <xf numFmtId="3" fontId="34" fillId="0" borderId="0" xfId="3" applyNumberFormat="1" applyFont="1" applyFill="1" applyBorder="1" applyAlignment="1" applyProtection="1">
      <alignment vertical="center"/>
    </xf>
    <xf numFmtId="3" fontId="30" fillId="0" borderId="40" xfId="3" applyNumberFormat="1" applyFont="1" applyFill="1" applyBorder="1" applyAlignment="1" applyProtection="1">
      <alignment vertical="center"/>
    </xf>
    <xf numFmtId="3" fontId="30" fillId="0" borderId="38" xfId="3" applyNumberFormat="1" applyFont="1" applyFill="1" applyBorder="1" applyAlignment="1" applyProtection="1">
      <alignment vertical="center"/>
    </xf>
    <xf numFmtId="3" fontId="30" fillId="2" borderId="38" xfId="3" applyNumberFormat="1" applyFont="1" applyFill="1" applyBorder="1" applyAlignment="1" applyProtection="1"/>
    <xf numFmtId="3" fontId="33" fillId="2" borderId="46" xfId="3" quotePrefix="1" applyNumberFormat="1" applyFont="1" applyFill="1" applyBorder="1" applyAlignment="1" applyProtection="1">
      <alignment vertical="center"/>
    </xf>
    <xf numFmtId="3" fontId="38" fillId="2" borderId="101" xfId="3" quotePrefix="1" applyNumberFormat="1" applyFont="1" applyFill="1" applyBorder="1" applyAlignment="1" applyProtection="1">
      <alignment vertical="center"/>
    </xf>
    <xf numFmtId="3" fontId="38" fillId="2" borderId="60" xfId="3" quotePrefix="1" applyNumberFormat="1" applyFont="1" applyFill="1" applyBorder="1" applyAlignment="1" applyProtection="1">
      <alignment vertical="center"/>
    </xf>
    <xf numFmtId="3" fontId="38" fillId="2" borderId="59" xfId="3" quotePrefix="1" applyNumberFormat="1" applyFont="1" applyFill="1" applyBorder="1" applyAlignment="1" applyProtection="1">
      <alignment vertical="center"/>
    </xf>
    <xf numFmtId="3" fontId="38" fillId="2" borderId="70" xfId="3" quotePrefix="1" applyNumberFormat="1" applyFont="1" applyFill="1" applyBorder="1" applyAlignment="1" applyProtection="1">
      <alignment vertical="center"/>
    </xf>
    <xf numFmtId="3" fontId="38" fillId="2" borderId="61" xfId="3" quotePrefix="1" applyNumberFormat="1" applyFont="1" applyFill="1" applyBorder="1" applyAlignment="1" applyProtection="1">
      <alignment horizontal="right" vertical="center"/>
    </xf>
    <xf numFmtId="3" fontId="27" fillId="2" borderId="59" xfId="3" quotePrefix="1" applyNumberFormat="1" applyFont="1" applyFill="1" applyBorder="1" applyAlignment="1" applyProtection="1">
      <alignment vertical="center"/>
    </xf>
    <xf numFmtId="3" fontId="27" fillId="2" borderId="70" xfId="3" quotePrefix="1" applyNumberFormat="1" applyFont="1" applyFill="1" applyBorder="1" applyAlignment="1" applyProtection="1">
      <alignment vertical="center"/>
    </xf>
    <xf numFmtId="3" fontId="27" fillId="2" borderId="61" xfId="3" quotePrefix="1" applyNumberFormat="1" applyFont="1" applyFill="1" applyBorder="1" applyAlignment="1" applyProtection="1">
      <alignment horizontal="right" vertical="center"/>
    </xf>
    <xf numFmtId="3" fontId="27" fillId="2" borderId="101" xfId="3" quotePrefix="1" applyNumberFormat="1" applyFont="1" applyFill="1" applyBorder="1" applyAlignment="1" applyProtection="1">
      <alignment vertical="center"/>
    </xf>
    <xf numFmtId="3" fontId="27" fillId="2" borderId="60" xfId="3" quotePrefix="1" applyNumberFormat="1" applyFont="1" applyFill="1" applyBorder="1" applyAlignment="1" applyProtection="1">
      <alignment vertical="center"/>
    </xf>
    <xf numFmtId="3" fontId="30" fillId="0" borderId="38" xfId="3" applyNumberFormat="1" applyFont="1" applyFill="1" applyBorder="1" applyAlignment="1" applyProtection="1"/>
    <xf numFmtId="3" fontId="38" fillId="0" borderId="101" xfId="3" quotePrefix="1" applyNumberFormat="1" applyFont="1" applyFill="1" applyBorder="1" applyAlignment="1" applyProtection="1">
      <alignment vertical="center"/>
    </xf>
    <xf numFmtId="3" fontId="38" fillId="0" borderId="60" xfId="3" quotePrefix="1" applyNumberFormat="1" applyFont="1" applyFill="1" applyBorder="1" applyAlignment="1" applyProtection="1">
      <alignment vertical="center"/>
    </xf>
    <xf numFmtId="3" fontId="38" fillId="0" borderId="59" xfId="3" quotePrefix="1" applyNumberFormat="1" applyFont="1" applyFill="1" applyBorder="1" applyAlignment="1" applyProtection="1">
      <alignment vertical="center"/>
    </xf>
    <xf numFmtId="3" fontId="38" fillId="0" borderId="70" xfId="3" quotePrefix="1" applyNumberFormat="1" applyFont="1" applyFill="1" applyBorder="1" applyAlignment="1" applyProtection="1">
      <alignment vertical="center"/>
    </xf>
    <xf numFmtId="3" fontId="38" fillId="0" borderId="61" xfId="3" quotePrefix="1" applyNumberFormat="1" applyFont="1" applyFill="1" applyBorder="1" applyAlignment="1" applyProtection="1">
      <alignment horizontal="right" vertical="center"/>
    </xf>
    <xf numFmtId="3" fontId="27" fillId="0" borderId="59" xfId="3" quotePrefix="1" applyNumberFormat="1" applyFont="1" applyFill="1" applyBorder="1" applyAlignment="1" applyProtection="1">
      <alignment vertical="center"/>
    </xf>
    <xf numFmtId="3" fontId="27" fillId="0" borderId="70" xfId="3" quotePrefix="1" applyNumberFormat="1" applyFont="1" applyFill="1" applyBorder="1" applyAlignment="1" applyProtection="1">
      <alignment vertical="center"/>
    </xf>
    <xf numFmtId="3" fontId="27" fillId="0" borderId="61" xfId="3" quotePrefix="1" applyNumberFormat="1" applyFont="1" applyFill="1" applyBorder="1" applyAlignment="1" applyProtection="1">
      <alignment horizontal="right" vertical="center"/>
    </xf>
    <xf numFmtId="3" fontId="27" fillId="0" borderId="101" xfId="3" quotePrefix="1" applyNumberFormat="1" applyFont="1" applyFill="1" applyBorder="1" applyAlignment="1" applyProtection="1">
      <alignment vertical="center"/>
    </xf>
    <xf numFmtId="3" fontId="27" fillId="0" borderId="60" xfId="3" quotePrefix="1" applyNumberFormat="1" applyFont="1" applyFill="1" applyBorder="1" applyAlignment="1" applyProtection="1">
      <alignment vertical="center"/>
    </xf>
    <xf numFmtId="3" fontId="38" fillId="0" borderId="61" xfId="3" applyNumberFormat="1" applyFont="1" applyFill="1" applyBorder="1" applyAlignment="1" applyProtection="1">
      <alignment horizontal="right" vertical="center"/>
    </xf>
    <xf numFmtId="3" fontId="27" fillId="0" borderId="61" xfId="3" applyNumberFormat="1" applyFont="1" applyFill="1" applyBorder="1" applyAlignment="1" applyProtection="1">
      <alignment horizontal="right" vertical="center"/>
    </xf>
    <xf numFmtId="3" fontId="27" fillId="2" borderId="61" xfId="3" applyNumberFormat="1" applyFont="1" applyFill="1" applyBorder="1" applyAlignment="1" applyProtection="1">
      <alignment horizontal="right" vertical="center"/>
    </xf>
    <xf numFmtId="3" fontId="15" fillId="5" borderId="0" xfId="3" applyNumberFormat="1" applyFont="1" applyFill="1"/>
    <xf numFmtId="3" fontId="33" fillId="0" borderId="46" xfId="3" applyNumberFormat="1" applyFont="1" applyFill="1" applyBorder="1" applyAlignment="1" applyProtection="1">
      <alignment horizontal="center" vertical="center"/>
    </xf>
    <xf numFmtId="3" fontId="15" fillId="0" borderId="59" xfId="3" applyNumberFormat="1" applyFont="1" applyFill="1" applyBorder="1" applyAlignment="1" applyProtection="1">
      <alignment vertical="center"/>
    </xf>
    <xf numFmtId="3" fontId="38" fillId="0" borderId="59" xfId="3" applyNumberFormat="1" applyFont="1" applyFill="1" applyBorder="1" applyAlignment="1" applyProtection="1">
      <alignment vertical="center"/>
    </xf>
    <xf numFmtId="3" fontId="27" fillId="0" borderId="59" xfId="3" applyNumberFormat="1" applyFont="1" applyFill="1" applyBorder="1" applyAlignment="1" applyProtection="1">
      <alignment vertical="center"/>
    </xf>
    <xf numFmtId="3" fontId="27" fillId="2" borderId="59" xfId="3" applyNumberFormat="1" applyFont="1" applyFill="1" applyBorder="1" applyAlignment="1" applyProtection="1">
      <alignment vertical="center"/>
    </xf>
    <xf numFmtId="3" fontId="39" fillId="2" borderId="60" xfId="3" quotePrefix="1" applyNumberFormat="1" applyFont="1" applyFill="1" applyBorder="1" applyAlignment="1" applyProtection="1">
      <alignment vertical="center"/>
    </xf>
    <xf numFmtId="3" fontId="39" fillId="2" borderId="59" xfId="3" quotePrefix="1" applyNumberFormat="1" applyFont="1" applyFill="1" applyBorder="1" applyAlignment="1" applyProtection="1">
      <alignment vertical="center"/>
    </xf>
    <xf numFmtId="3" fontId="39" fillId="2" borderId="59" xfId="3" applyNumberFormat="1" applyFont="1" applyFill="1" applyBorder="1" applyAlignment="1" applyProtection="1">
      <alignment vertical="center"/>
    </xf>
    <xf numFmtId="3" fontId="39" fillId="2" borderId="70" xfId="3" quotePrefix="1" applyNumberFormat="1" applyFont="1" applyFill="1" applyBorder="1" applyAlignment="1" applyProtection="1">
      <alignment vertical="center"/>
    </xf>
    <xf numFmtId="3" fontId="39" fillId="2" borderId="61" xfId="3" applyNumberFormat="1" applyFont="1" applyFill="1" applyBorder="1" applyAlignment="1" applyProtection="1">
      <alignment horizontal="right" vertical="center"/>
    </xf>
    <xf numFmtId="3" fontId="13" fillId="0" borderId="0" xfId="3" applyNumberFormat="1" applyFont="1"/>
    <xf numFmtId="3" fontId="33" fillId="0" borderId="71" xfId="3" quotePrefix="1" applyNumberFormat="1" applyFont="1" applyFill="1" applyBorder="1" applyAlignment="1" applyProtection="1">
      <alignment vertical="center"/>
    </xf>
    <xf numFmtId="3" fontId="33" fillId="0" borderId="58" xfId="3" quotePrefix="1" applyNumberFormat="1" applyFont="1" applyFill="1" applyBorder="1" applyAlignment="1" applyProtection="1">
      <alignment vertical="center"/>
    </xf>
    <xf numFmtId="3" fontId="33" fillId="0" borderId="104" xfId="3" quotePrefix="1" applyNumberFormat="1" applyFont="1" applyFill="1" applyBorder="1" applyAlignment="1" applyProtection="1">
      <alignment vertical="center"/>
    </xf>
    <xf numFmtId="3" fontId="33" fillId="0" borderId="44" xfId="3" quotePrefix="1" applyNumberFormat="1" applyFont="1" applyFill="1" applyBorder="1" applyAlignment="1" applyProtection="1">
      <alignment vertical="center"/>
    </xf>
    <xf numFmtId="3" fontId="33" fillId="0" borderId="43" xfId="3" quotePrefix="1" applyNumberFormat="1" applyFont="1" applyFill="1" applyBorder="1" applyAlignment="1" applyProtection="1">
      <alignment vertical="center"/>
    </xf>
    <xf numFmtId="3" fontId="33" fillId="0" borderId="105" xfId="3" quotePrefix="1" applyNumberFormat="1" applyFont="1" applyFill="1" applyBorder="1" applyAlignment="1" applyProtection="1">
      <alignment vertical="center"/>
    </xf>
    <xf numFmtId="3" fontId="33" fillId="0" borderId="45" xfId="3" quotePrefix="1" applyNumberFormat="1" applyFont="1" applyFill="1" applyBorder="1" applyAlignment="1" applyProtection="1">
      <alignment vertical="center"/>
    </xf>
    <xf numFmtId="3" fontId="38" fillId="0" borderId="104" xfId="3" quotePrefix="1" applyNumberFormat="1" applyFont="1" applyFill="1" applyBorder="1" applyAlignment="1" applyProtection="1">
      <alignment vertical="center"/>
    </xf>
    <xf numFmtId="3" fontId="38" fillId="0" borderId="44" xfId="3" quotePrefix="1" applyNumberFormat="1" applyFont="1" applyFill="1" applyBorder="1" applyAlignment="1" applyProtection="1">
      <alignment vertical="center"/>
    </xf>
    <xf numFmtId="3" fontId="38" fillId="0" borderId="43" xfId="3" quotePrefix="1" applyNumberFormat="1" applyFont="1" applyFill="1" applyBorder="1" applyAlignment="1" applyProtection="1">
      <alignment vertical="center"/>
    </xf>
    <xf numFmtId="3" fontId="38" fillId="0" borderId="105" xfId="3" quotePrefix="1" applyNumberFormat="1" applyFont="1" applyFill="1" applyBorder="1" applyAlignment="1" applyProtection="1">
      <alignment vertical="center"/>
    </xf>
    <xf numFmtId="3" fontId="38" fillId="0" borderId="45" xfId="3" quotePrefix="1" applyNumberFormat="1" applyFont="1" applyFill="1" applyBorder="1" applyAlignment="1" applyProtection="1">
      <alignment vertical="center"/>
    </xf>
    <xf numFmtId="3" fontId="27" fillId="0" borderId="43" xfId="3" quotePrefix="1" applyNumberFormat="1" applyFont="1" applyFill="1" applyBorder="1" applyAlignment="1" applyProtection="1">
      <alignment vertical="center"/>
    </xf>
    <xf numFmtId="3" fontId="27" fillId="0" borderId="105" xfId="3" quotePrefix="1" applyNumberFormat="1" applyFont="1" applyFill="1" applyBorder="1" applyAlignment="1" applyProtection="1">
      <alignment vertical="center"/>
    </xf>
    <xf numFmtId="3" fontId="27" fillId="0" borderId="45" xfId="3" quotePrefix="1" applyNumberFormat="1" applyFont="1" applyFill="1" applyBorder="1" applyAlignment="1" applyProtection="1">
      <alignment vertical="center"/>
    </xf>
    <xf numFmtId="3" fontId="27" fillId="0" borderId="104" xfId="3" quotePrefix="1" applyNumberFormat="1" applyFont="1" applyFill="1" applyBorder="1" applyAlignment="1" applyProtection="1">
      <alignment vertical="center"/>
    </xf>
    <xf numFmtId="3" fontId="27" fillId="0" borderId="44" xfId="3" quotePrefix="1" applyNumberFormat="1" applyFont="1" applyFill="1" applyBorder="1" applyAlignment="1" applyProtection="1">
      <alignment vertical="center"/>
    </xf>
    <xf numFmtId="180" fontId="15" fillId="0" borderId="0" xfId="3" applyNumberFormat="1" applyFont="1"/>
    <xf numFmtId="180" fontId="34" fillId="0" borderId="0" xfId="3" applyNumberFormat="1" applyFont="1" applyFill="1" applyBorder="1" applyAlignment="1" applyProtection="1">
      <alignment vertical="center"/>
    </xf>
    <xf numFmtId="180" fontId="30" fillId="0" borderId="40" xfId="3" applyNumberFormat="1" applyFont="1" applyFill="1" applyBorder="1" applyAlignment="1" applyProtection="1">
      <alignment vertical="center"/>
    </xf>
    <xf numFmtId="180" fontId="30" fillId="0" borderId="0" xfId="3" applyNumberFormat="1" applyFont="1" applyFill="1" applyBorder="1" applyAlignment="1" applyProtection="1">
      <alignment vertical="center"/>
    </xf>
    <xf numFmtId="180" fontId="15" fillId="0" borderId="0" xfId="3" applyNumberFormat="1" applyFont="1" applyAlignment="1">
      <alignment vertical="center"/>
    </xf>
    <xf numFmtId="180" fontId="15" fillId="0" borderId="40" xfId="3" applyNumberFormat="1" applyFont="1" applyBorder="1" applyAlignment="1">
      <alignment horizontal="center" vertical="center"/>
    </xf>
    <xf numFmtId="180" fontId="21" fillId="0" borderId="40" xfId="3" applyNumberFormat="1" applyFont="1" applyBorder="1" applyAlignment="1">
      <alignment horizontal="center" vertical="center"/>
    </xf>
    <xf numFmtId="180" fontId="15" fillId="0" borderId="0" xfId="3" applyNumberFormat="1" applyFont="1" applyAlignment="1">
      <alignment horizontal="right"/>
    </xf>
    <xf numFmtId="180" fontId="30" fillId="0" borderId="38" xfId="3" applyNumberFormat="1" applyFont="1" applyFill="1" applyBorder="1" applyAlignment="1" applyProtection="1">
      <alignment vertical="center"/>
    </xf>
    <xf numFmtId="180" fontId="30" fillId="0" borderId="38" xfId="3" applyNumberFormat="1" applyFont="1" applyFill="1" applyBorder="1" applyAlignment="1" applyProtection="1"/>
    <xf numFmtId="0" fontId="27" fillId="4" borderId="99" xfId="3" applyNumberFormat="1" applyFont="1" applyFill="1" applyBorder="1" applyAlignment="1" applyProtection="1">
      <alignment horizontal="center" vertical="center"/>
    </xf>
    <xf numFmtId="0" fontId="27" fillId="4" borderId="93" xfId="3" applyNumberFormat="1" applyFont="1" applyFill="1" applyBorder="1" applyAlignment="1" applyProtection="1">
      <alignment horizontal="center" vertical="center"/>
    </xf>
    <xf numFmtId="0" fontId="27" fillId="4" borderId="56" xfId="3" applyNumberFormat="1" applyFont="1" applyFill="1" applyBorder="1" applyAlignment="1" applyProtection="1">
      <alignment horizontal="center" vertical="center"/>
    </xf>
    <xf numFmtId="0" fontId="27" fillId="4" borderId="90" xfId="3" applyNumberFormat="1" applyFont="1" applyFill="1" applyBorder="1" applyAlignment="1" applyProtection="1">
      <alignment horizontal="center" vertical="center"/>
    </xf>
    <xf numFmtId="0" fontId="27" fillId="4" borderId="100" xfId="3" applyNumberFormat="1" applyFont="1" applyFill="1" applyBorder="1" applyAlignment="1" applyProtection="1">
      <alignment horizontal="center" vertical="center"/>
    </xf>
    <xf numFmtId="180" fontId="30" fillId="2" borderId="38" xfId="3" applyNumberFormat="1" applyFont="1" applyFill="1" applyBorder="1" applyAlignment="1" applyProtection="1"/>
    <xf numFmtId="180" fontId="30" fillId="2" borderId="46" xfId="3" quotePrefix="1" applyNumberFormat="1" applyFont="1" applyFill="1" applyBorder="1" applyAlignment="1" applyProtection="1">
      <alignment vertical="center"/>
    </xf>
    <xf numFmtId="180" fontId="15" fillId="2" borderId="106" xfId="3" quotePrefix="1" applyNumberFormat="1" applyFont="1" applyFill="1" applyBorder="1" applyAlignment="1" applyProtection="1">
      <alignment vertical="center"/>
    </xf>
    <xf numFmtId="180" fontId="15" fillId="2" borderId="48" xfId="3" quotePrefix="1" applyNumberFormat="1" applyFont="1" applyFill="1" applyBorder="1" applyAlignment="1" applyProtection="1">
      <alignment vertical="center"/>
    </xf>
    <xf numFmtId="180" fontId="15" fillId="2" borderId="76" xfId="3" applyNumberFormat="1" applyFont="1" applyFill="1" applyBorder="1" applyAlignment="1" applyProtection="1">
      <alignment horizontal="right" vertical="center"/>
    </xf>
    <xf numFmtId="180" fontId="27" fillId="2" borderId="106" xfId="3" quotePrefix="1" applyNumberFormat="1" applyFont="1" applyFill="1" applyBorder="1" applyAlignment="1" applyProtection="1">
      <alignment vertical="center"/>
    </xf>
    <xf numFmtId="180" fontId="27" fillId="2" borderId="48" xfId="3" quotePrefix="1" applyNumberFormat="1" applyFont="1" applyFill="1" applyBorder="1" applyAlignment="1" applyProtection="1">
      <alignment vertical="center"/>
    </xf>
    <xf numFmtId="180" fontId="27" fillId="2" borderId="47" xfId="3" quotePrefix="1" applyNumberFormat="1" applyFont="1" applyFill="1" applyBorder="1" applyAlignment="1" applyProtection="1">
      <alignment vertical="center"/>
    </xf>
    <xf numFmtId="180" fontId="27" fillId="2" borderId="83" xfId="3" quotePrefix="1" applyNumberFormat="1" applyFont="1" applyFill="1" applyBorder="1" applyAlignment="1" applyProtection="1">
      <alignment vertical="center"/>
    </xf>
    <xf numFmtId="180" fontId="27" fillId="2" borderId="76" xfId="3" applyNumberFormat="1" applyFont="1" applyFill="1" applyBorder="1" applyAlignment="1" applyProtection="1">
      <alignment horizontal="right" vertical="center"/>
    </xf>
    <xf numFmtId="180" fontId="15" fillId="2" borderId="0" xfId="3" applyNumberFormat="1" applyFont="1" applyFill="1"/>
    <xf numFmtId="180" fontId="30" fillId="0" borderId="46" xfId="3" quotePrefix="1" applyNumberFormat="1" applyFont="1" applyFill="1" applyBorder="1" applyAlignment="1" applyProtection="1">
      <alignment vertical="center"/>
    </xf>
    <xf numFmtId="180" fontId="15" fillId="0" borderId="101" xfId="3" quotePrefix="1" applyNumberFormat="1" applyFont="1" applyFill="1" applyBorder="1" applyAlignment="1" applyProtection="1">
      <alignment vertical="center"/>
    </xf>
    <xf numFmtId="180" fontId="15" fillId="0" borderId="60" xfId="3" quotePrefix="1" applyNumberFormat="1" applyFont="1" applyFill="1" applyBorder="1" applyAlignment="1" applyProtection="1">
      <alignment vertical="center"/>
    </xf>
    <xf numFmtId="180" fontId="27" fillId="0" borderId="101" xfId="3" quotePrefix="1" applyNumberFormat="1" applyFont="1" applyFill="1" applyBorder="1" applyAlignment="1" applyProtection="1">
      <alignment vertical="center"/>
    </xf>
    <xf numFmtId="180" fontId="27" fillId="0" borderId="60" xfId="3" quotePrefix="1" applyNumberFormat="1" applyFont="1" applyFill="1" applyBorder="1" applyAlignment="1" applyProtection="1">
      <alignment vertical="center"/>
    </xf>
    <xf numFmtId="180" fontId="27" fillId="0" borderId="59" xfId="3" quotePrefix="1" applyNumberFormat="1" applyFont="1" applyFill="1" applyBorder="1" applyAlignment="1" applyProtection="1">
      <alignment vertical="center"/>
    </xf>
    <xf numFmtId="180" fontId="27" fillId="0" borderId="70" xfId="3" quotePrefix="1" applyNumberFormat="1" applyFont="1" applyFill="1" applyBorder="1" applyAlignment="1" applyProtection="1">
      <alignment vertical="center"/>
    </xf>
    <xf numFmtId="180" fontId="27" fillId="0" borderId="61" xfId="3" quotePrefix="1" applyNumberFormat="1" applyFont="1" applyFill="1" applyBorder="1" applyAlignment="1" applyProtection="1">
      <alignment vertical="center"/>
    </xf>
    <xf numFmtId="180" fontId="27" fillId="2" borderId="60" xfId="3" quotePrefix="1" applyNumberFormat="1" applyFont="1" applyFill="1" applyBorder="1" applyAlignment="1" applyProtection="1">
      <alignment vertical="center"/>
    </xf>
    <xf numFmtId="180" fontId="27" fillId="2" borderId="59" xfId="3" quotePrefix="1" applyNumberFormat="1" applyFont="1" applyFill="1" applyBorder="1" applyAlignment="1" applyProtection="1">
      <alignment vertical="center"/>
    </xf>
    <xf numFmtId="180" fontId="27" fillId="2" borderId="70" xfId="3" quotePrefix="1" applyNumberFormat="1" applyFont="1" applyFill="1" applyBorder="1" applyAlignment="1" applyProtection="1">
      <alignment vertical="center"/>
    </xf>
    <xf numFmtId="180" fontId="27" fillId="2" borderId="61" xfId="3" quotePrefix="1" applyNumberFormat="1" applyFont="1" applyFill="1" applyBorder="1" applyAlignment="1" applyProtection="1">
      <alignment vertical="center"/>
    </xf>
    <xf numFmtId="180" fontId="27" fillId="2" borderId="101" xfId="3" quotePrefix="1" applyNumberFormat="1" applyFont="1" applyFill="1" applyBorder="1" applyAlignment="1" applyProtection="1">
      <alignment vertical="center"/>
    </xf>
    <xf numFmtId="180" fontId="15" fillId="0" borderId="60" xfId="3" applyNumberFormat="1" applyFont="1" applyFill="1" applyBorder="1" applyAlignment="1" applyProtection="1">
      <alignment horizontal="right" vertical="center"/>
    </xf>
    <xf numFmtId="180" fontId="15" fillId="0" borderId="61" xfId="3" applyNumberFormat="1" applyFont="1" applyFill="1" applyBorder="1" applyAlignment="1" applyProtection="1">
      <alignment horizontal="right" vertical="center"/>
    </xf>
    <xf numFmtId="180" fontId="27" fillId="0" borderId="60" xfId="3" applyNumberFormat="1" applyFont="1" applyFill="1" applyBorder="1" applyAlignment="1" applyProtection="1">
      <alignment horizontal="right" vertical="center"/>
    </xf>
    <xf numFmtId="180" fontId="27" fillId="0" borderId="61" xfId="3" applyNumberFormat="1" applyFont="1" applyFill="1" applyBorder="1" applyAlignment="1" applyProtection="1">
      <alignment horizontal="right" vertical="center"/>
    </xf>
    <xf numFmtId="180" fontId="27" fillId="2" borderId="60" xfId="3" applyNumberFormat="1" applyFont="1" applyFill="1" applyBorder="1" applyAlignment="1" applyProtection="1">
      <alignment horizontal="right" vertical="center"/>
    </xf>
    <xf numFmtId="180" fontId="27" fillId="2" borderId="61" xfId="3" applyNumberFormat="1" applyFont="1" applyFill="1" applyBorder="1" applyAlignment="1" applyProtection="1">
      <alignment horizontal="right" vertical="center"/>
    </xf>
    <xf numFmtId="180" fontId="15" fillId="0" borderId="53" xfId="3" applyNumberFormat="1" applyFont="1" applyFill="1" applyBorder="1" applyAlignment="1" applyProtection="1">
      <alignment horizontal="right" vertical="center"/>
    </xf>
    <xf numFmtId="180" fontId="27" fillId="0" borderId="53" xfId="3" applyNumberFormat="1" applyFont="1" applyFill="1" applyBorder="1" applyAlignment="1" applyProtection="1">
      <alignment horizontal="right" vertical="center"/>
    </xf>
    <xf numFmtId="180" fontId="27" fillId="2" borderId="53" xfId="3" applyNumberFormat="1" applyFont="1" applyFill="1" applyBorder="1" applyAlignment="1" applyProtection="1">
      <alignment horizontal="right" vertical="center"/>
    </xf>
    <xf numFmtId="180" fontId="30" fillId="0" borderId="46" xfId="3" applyNumberFormat="1" applyFont="1" applyFill="1" applyBorder="1" applyAlignment="1" applyProtection="1">
      <alignment vertical="center"/>
    </xf>
    <xf numFmtId="180" fontId="15" fillId="0" borderId="59" xfId="3" applyNumberFormat="1" applyFont="1" applyFill="1" applyBorder="1" applyAlignment="1" applyProtection="1">
      <alignment vertical="center"/>
    </xf>
    <xf numFmtId="180" fontId="15" fillId="0" borderId="107" xfId="3" quotePrefix="1" applyNumberFormat="1" applyFont="1" applyFill="1" applyBorder="1" applyAlignment="1" applyProtection="1">
      <alignment vertical="center"/>
    </xf>
    <xf numFmtId="180" fontId="27" fillId="0" borderId="59" xfId="3" applyNumberFormat="1" applyFont="1" applyFill="1" applyBorder="1" applyAlignment="1" applyProtection="1">
      <alignment vertical="center"/>
    </xf>
    <xf numFmtId="180" fontId="27" fillId="0" borderId="107" xfId="3" quotePrefix="1" applyNumberFormat="1" applyFont="1" applyFill="1" applyBorder="1" applyAlignment="1" applyProtection="1">
      <alignment vertical="center"/>
    </xf>
    <xf numFmtId="180" fontId="27" fillId="2" borderId="59" xfId="3" applyNumberFormat="1" applyFont="1" applyFill="1" applyBorder="1" applyAlignment="1" applyProtection="1">
      <alignment vertical="center"/>
    </xf>
    <xf numFmtId="180" fontId="27" fillId="2" borderId="107" xfId="3" quotePrefix="1" applyNumberFormat="1" applyFont="1" applyFill="1" applyBorder="1" applyAlignment="1" applyProtection="1">
      <alignment vertical="center"/>
    </xf>
    <xf numFmtId="180" fontId="15" fillId="0" borderId="62" xfId="3" quotePrefix="1" applyNumberFormat="1" applyFont="1" applyFill="1" applyBorder="1" applyAlignment="1" applyProtection="1">
      <alignment vertical="center"/>
    </xf>
    <xf numFmtId="180" fontId="15" fillId="0" borderId="108" xfId="3" quotePrefix="1" applyNumberFormat="1" applyFont="1" applyFill="1" applyBorder="1" applyAlignment="1" applyProtection="1">
      <alignment vertical="center"/>
    </xf>
    <xf numFmtId="180" fontId="27" fillId="0" borderId="62" xfId="3" quotePrefix="1" applyNumberFormat="1" applyFont="1" applyFill="1" applyBorder="1" applyAlignment="1" applyProtection="1">
      <alignment vertical="center"/>
    </xf>
    <xf numFmtId="180" fontId="27" fillId="0" borderId="108" xfId="3" quotePrefix="1" applyNumberFormat="1" applyFont="1" applyFill="1" applyBorder="1" applyAlignment="1" applyProtection="1">
      <alignment vertical="center"/>
    </xf>
    <xf numFmtId="180" fontId="27" fillId="2" borderId="62" xfId="3" quotePrefix="1" applyNumberFormat="1" applyFont="1" applyFill="1" applyBorder="1" applyAlignment="1" applyProtection="1">
      <alignment vertical="center"/>
    </xf>
    <xf numFmtId="180" fontId="27" fillId="2" borderId="108" xfId="3" quotePrefix="1" applyNumberFormat="1" applyFont="1" applyFill="1" applyBorder="1" applyAlignment="1" applyProtection="1">
      <alignment vertical="center"/>
    </xf>
    <xf numFmtId="180" fontId="15" fillId="0" borderId="54" xfId="3" quotePrefix="1" applyNumberFormat="1" applyFont="1" applyFill="1" applyBorder="1" applyAlignment="1" applyProtection="1">
      <alignment vertical="center"/>
    </xf>
    <xf numFmtId="180" fontId="15" fillId="0" borderId="53" xfId="3" applyNumberFormat="1" applyFont="1" applyFill="1" applyBorder="1" applyAlignment="1" applyProtection="1">
      <alignment vertical="center"/>
    </xf>
    <xf numFmtId="180" fontId="15" fillId="0" borderId="53" xfId="3" quotePrefix="1" applyNumberFormat="1" applyFont="1" applyFill="1" applyBorder="1" applyAlignment="1" applyProtection="1">
      <alignment vertical="center"/>
    </xf>
    <xf numFmtId="180" fontId="15" fillId="0" borderId="94" xfId="3" applyNumberFormat="1" applyFont="1" applyFill="1" applyBorder="1" applyAlignment="1" applyProtection="1">
      <alignment horizontal="right" vertical="center"/>
    </xf>
    <xf numFmtId="180" fontId="27" fillId="0" borderId="54" xfId="3" quotePrefix="1" applyNumberFormat="1" applyFont="1" applyFill="1" applyBorder="1" applyAlignment="1" applyProtection="1">
      <alignment vertical="center"/>
    </xf>
    <xf numFmtId="180" fontId="27" fillId="0" borderId="53" xfId="3" applyNumberFormat="1" applyFont="1" applyFill="1" applyBorder="1" applyAlignment="1" applyProtection="1">
      <alignment vertical="center"/>
    </xf>
    <xf numFmtId="180" fontId="27" fillId="0" borderId="53" xfId="3" quotePrefix="1" applyNumberFormat="1" applyFont="1" applyFill="1" applyBorder="1" applyAlignment="1" applyProtection="1">
      <alignment vertical="center"/>
    </xf>
    <xf numFmtId="180" fontId="27" fillId="0" borderId="94" xfId="3" applyNumberFormat="1" applyFont="1" applyFill="1" applyBorder="1" applyAlignment="1" applyProtection="1">
      <alignment horizontal="right" vertical="center"/>
    </xf>
    <xf numFmtId="180" fontId="27" fillId="2" borderId="54" xfId="3" quotePrefix="1" applyNumberFormat="1" applyFont="1" applyFill="1" applyBorder="1" applyAlignment="1" applyProtection="1">
      <alignment vertical="center"/>
    </xf>
    <xf numFmtId="180" fontId="27" fillId="2" borderId="53" xfId="3" applyNumberFormat="1" applyFont="1" applyFill="1" applyBorder="1" applyAlignment="1" applyProtection="1">
      <alignment vertical="center"/>
    </xf>
    <xf numFmtId="180" fontId="27" fillId="2" borderId="53" xfId="3" quotePrefix="1" applyNumberFormat="1" applyFont="1" applyFill="1" applyBorder="1" applyAlignment="1" applyProtection="1">
      <alignment vertical="center"/>
    </xf>
    <xf numFmtId="180" fontId="27" fillId="2" borderId="94" xfId="3" applyNumberFormat="1" applyFont="1" applyFill="1" applyBorder="1" applyAlignment="1" applyProtection="1">
      <alignment horizontal="right" vertical="center"/>
    </xf>
    <xf numFmtId="180" fontId="30" fillId="2" borderId="84" xfId="3" quotePrefix="1" applyNumberFormat="1" applyFont="1" applyFill="1" applyBorder="1" applyAlignment="1" applyProtection="1">
      <alignment vertical="center"/>
    </xf>
    <xf numFmtId="180" fontId="15" fillId="2" borderId="99" xfId="3" quotePrefix="1" applyNumberFormat="1" applyFont="1" applyFill="1" applyBorder="1" applyAlignment="1" applyProtection="1">
      <alignment vertical="center"/>
    </xf>
    <xf numFmtId="180" fontId="15" fillId="2" borderId="93" xfId="3" quotePrefix="1" applyNumberFormat="1" applyFont="1" applyFill="1" applyBorder="1" applyAlignment="1" applyProtection="1">
      <alignment vertical="center"/>
    </xf>
    <xf numFmtId="180" fontId="15" fillId="2" borderId="100" xfId="3" quotePrefix="1" applyNumberFormat="1" applyFont="1" applyFill="1" applyBorder="1" applyAlignment="1" applyProtection="1">
      <alignment vertical="center"/>
    </xf>
    <xf numFmtId="180" fontId="27" fillId="2" borderId="99" xfId="3" quotePrefix="1" applyNumberFormat="1" applyFont="1" applyFill="1" applyBorder="1" applyAlignment="1" applyProtection="1">
      <alignment vertical="center"/>
    </xf>
    <xf numFmtId="180" fontId="27" fillId="2" borderId="93" xfId="3" quotePrefix="1" applyNumberFormat="1" applyFont="1" applyFill="1" applyBorder="1" applyAlignment="1" applyProtection="1">
      <alignment vertical="center"/>
    </xf>
    <xf numFmtId="180" fontId="27" fillId="2" borderId="85" xfId="3" quotePrefix="1" applyNumberFormat="1" applyFont="1" applyFill="1" applyBorder="1" applyAlignment="1" applyProtection="1">
      <alignment vertical="center"/>
    </xf>
    <xf numFmtId="180" fontId="27" fillId="2" borderId="90" xfId="3" quotePrefix="1" applyNumberFormat="1" applyFont="1" applyFill="1" applyBorder="1" applyAlignment="1" applyProtection="1">
      <alignment vertical="center"/>
    </xf>
    <xf numFmtId="180" fontId="27" fillId="2" borderId="100" xfId="3" quotePrefix="1" applyNumberFormat="1" applyFont="1" applyFill="1" applyBorder="1" applyAlignment="1" applyProtection="1">
      <alignment vertical="center"/>
    </xf>
    <xf numFmtId="180" fontId="27" fillId="2" borderId="100" xfId="3" applyNumberFormat="1" applyFont="1" applyFill="1" applyBorder="1" applyAlignment="1" applyProtection="1">
      <alignment horizontal="right" vertical="center"/>
    </xf>
    <xf numFmtId="180" fontId="30" fillId="0" borderId="84" xfId="3" quotePrefix="1" applyNumberFormat="1" applyFont="1" applyFill="1" applyBorder="1" applyAlignment="1" applyProtection="1">
      <alignment vertical="center"/>
    </xf>
    <xf numFmtId="180" fontId="30" fillId="0" borderId="104" xfId="3" quotePrefix="1" applyNumberFormat="1" applyFont="1" applyFill="1" applyBorder="1" applyAlignment="1" applyProtection="1">
      <alignment vertical="center"/>
    </xf>
    <xf numFmtId="180" fontId="30" fillId="0" borderId="43" xfId="3" quotePrefix="1" applyNumberFormat="1" applyFont="1" applyFill="1" applyBorder="1" applyAlignment="1" applyProtection="1">
      <alignment vertical="center"/>
    </xf>
    <xf numFmtId="180" fontId="30" fillId="0" borderId="45" xfId="3" quotePrefix="1" applyNumberFormat="1" applyFont="1" applyFill="1" applyBorder="1" applyAlignment="1" applyProtection="1">
      <alignment vertical="center"/>
    </xf>
    <xf numFmtId="180" fontId="27" fillId="0" borderId="104" xfId="3" quotePrefix="1" applyNumberFormat="1" applyFont="1" applyFill="1" applyBorder="1" applyAlignment="1" applyProtection="1">
      <alignment vertical="center"/>
    </xf>
    <xf numFmtId="180" fontId="27" fillId="0" borderId="43" xfId="3" quotePrefix="1" applyNumberFormat="1" applyFont="1" applyFill="1" applyBorder="1" applyAlignment="1" applyProtection="1">
      <alignment vertical="center"/>
    </xf>
    <xf numFmtId="180" fontId="27" fillId="0" borderId="45" xfId="3" quotePrefix="1" applyNumberFormat="1" applyFont="1" applyFill="1" applyBorder="1" applyAlignment="1" applyProtection="1">
      <alignment vertical="center"/>
    </xf>
    <xf numFmtId="180" fontId="30" fillId="0" borderId="40" xfId="3" applyNumberFormat="1" applyFont="1" applyFill="1" applyBorder="1" applyAlignment="1" applyProtection="1"/>
    <xf numFmtId="180" fontId="30" fillId="0" borderId="0" xfId="3" applyNumberFormat="1" applyFont="1" applyFill="1" applyBorder="1" applyAlignment="1" applyProtection="1"/>
    <xf numFmtId="180" fontId="15" fillId="0" borderId="60" xfId="3" applyNumberFormat="1" applyFont="1" applyFill="1" applyBorder="1" applyAlignment="1" applyProtection="1">
      <alignment vertical="center"/>
    </xf>
    <xf numFmtId="180" fontId="27" fillId="0" borderId="60" xfId="3" applyNumberFormat="1" applyFont="1" applyFill="1" applyBorder="1" applyAlignment="1" applyProtection="1">
      <alignment vertical="center"/>
    </xf>
    <xf numFmtId="180" fontId="27" fillId="2" borderId="60" xfId="3" applyNumberFormat="1" applyFont="1" applyFill="1" applyBorder="1" applyAlignment="1" applyProtection="1">
      <alignment vertical="center"/>
    </xf>
    <xf numFmtId="38" fontId="15" fillId="0" borderId="109" xfId="4" quotePrefix="1" applyFont="1" applyFill="1" applyBorder="1" applyAlignment="1" applyProtection="1">
      <alignment horizontal="right" vertical="center"/>
    </xf>
    <xf numFmtId="38" fontId="15" fillId="0" borderId="53" xfId="4" quotePrefix="1" applyFont="1" applyFill="1" applyBorder="1" applyAlignment="1" applyProtection="1">
      <alignment horizontal="right" vertical="center"/>
    </xf>
    <xf numFmtId="38" fontId="15" fillId="0" borderId="108" xfId="4" quotePrefix="1" applyFont="1" applyFill="1" applyBorder="1" applyAlignment="1" applyProtection="1">
      <alignment horizontal="right" vertical="center"/>
    </xf>
    <xf numFmtId="38" fontId="27" fillId="0" borderId="109" xfId="4" quotePrefix="1" applyFont="1" applyFill="1" applyBorder="1" applyAlignment="1" applyProtection="1">
      <alignment horizontal="right" vertical="center"/>
    </xf>
    <xf numFmtId="38" fontId="27" fillId="0" borderId="53" xfId="4" quotePrefix="1" applyFont="1" applyFill="1" applyBorder="1" applyAlignment="1" applyProtection="1">
      <alignment horizontal="right" vertical="center"/>
    </xf>
    <xf numFmtId="38" fontId="27" fillId="0" borderId="108" xfId="4" quotePrefix="1" applyFont="1" applyFill="1" applyBorder="1" applyAlignment="1" applyProtection="1">
      <alignment horizontal="right" vertical="center"/>
    </xf>
    <xf numFmtId="38" fontId="27" fillId="2" borderId="109" xfId="4" quotePrefix="1" applyFont="1" applyFill="1" applyBorder="1" applyAlignment="1" applyProtection="1">
      <alignment horizontal="right" vertical="center"/>
    </xf>
    <xf numFmtId="38" fontId="27" fillId="2" borderId="53" xfId="4" quotePrefix="1" applyFont="1" applyFill="1" applyBorder="1" applyAlignment="1" applyProtection="1">
      <alignment horizontal="right" vertical="center"/>
    </xf>
    <xf numFmtId="38" fontId="27" fillId="2" borderId="108" xfId="4" quotePrefix="1" applyFont="1" applyFill="1" applyBorder="1" applyAlignment="1" applyProtection="1">
      <alignment horizontal="right" vertical="center"/>
    </xf>
    <xf numFmtId="180" fontId="30" fillId="0" borderId="55" xfId="3" quotePrefix="1" applyNumberFormat="1" applyFont="1" applyFill="1" applyBorder="1" applyAlignment="1" applyProtection="1">
      <alignment vertical="center"/>
    </xf>
    <xf numFmtId="180" fontId="15" fillId="0" borderId="103" xfId="3" quotePrefix="1" applyNumberFormat="1" applyFont="1" applyFill="1" applyBorder="1" applyAlignment="1" applyProtection="1">
      <alignment vertical="center"/>
    </xf>
    <xf numFmtId="180" fontId="15" fillId="0" borderId="57" xfId="3" quotePrefix="1" applyNumberFormat="1" applyFont="1" applyFill="1" applyBorder="1" applyAlignment="1" applyProtection="1">
      <alignment vertical="center"/>
    </xf>
    <xf numFmtId="180" fontId="15" fillId="0" borderId="56" xfId="3" quotePrefix="1" applyNumberFormat="1" applyFont="1" applyFill="1" applyBorder="1" applyAlignment="1" applyProtection="1">
      <alignment vertical="center"/>
    </xf>
    <xf numFmtId="180" fontId="15" fillId="0" borderId="63" xfId="3" quotePrefix="1" applyNumberFormat="1" applyFont="1" applyFill="1" applyBorder="1" applyAlignment="1" applyProtection="1">
      <alignment vertical="center"/>
    </xf>
    <xf numFmtId="180" fontId="15" fillId="0" borderId="86" xfId="3" quotePrefix="1" applyNumberFormat="1" applyFont="1" applyFill="1" applyBorder="1" applyAlignment="1" applyProtection="1">
      <alignment vertical="center"/>
    </xf>
    <xf numFmtId="180" fontId="27" fillId="0" borderId="103" xfId="3" quotePrefix="1" applyNumberFormat="1" applyFont="1" applyFill="1" applyBorder="1" applyAlignment="1" applyProtection="1">
      <alignment vertical="center"/>
    </xf>
    <xf numFmtId="180" fontId="27" fillId="0" borderId="57" xfId="3" quotePrefix="1" applyNumberFormat="1" applyFont="1" applyFill="1" applyBorder="1" applyAlignment="1" applyProtection="1">
      <alignment vertical="center"/>
    </xf>
    <xf numFmtId="180" fontId="27" fillId="0" borderId="56" xfId="3" quotePrefix="1" applyNumberFormat="1" applyFont="1" applyFill="1" applyBorder="1" applyAlignment="1" applyProtection="1">
      <alignment vertical="center"/>
    </xf>
    <xf numFmtId="180" fontId="27" fillId="0" borderId="63" xfId="3" quotePrefix="1" applyNumberFormat="1" applyFont="1" applyFill="1" applyBorder="1" applyAlignment="1" applyProtection="1">
      <alignment vertical="center"/>
    </xf>
    <xf numFmtId="180" fontId="27" fillId="0" borderId="86" xfId="3" quotePrefix="1" applyNumberFormat="1" applyFont="1" applyFill="1" applyBorder="1" applyAlignment="1" applyProtection="1">
      <alignment vertical="center"/>
    </xf>
    <xf numFmtId="180" fontId="27" fillId="2" borderId="57" xfId="3" quotePrefix="1" applyNumberFormat="1" applyFont="1" applyFill="1" applyBorder="1" applyAlignment="1" applyProtection="1">
      <alignment vertical="center"/>
    </xf>
    <xf numFmtId="180" fontId="27" fillId="2" borderId="56" xfId="3" quotePrefix="1" applyNumberFormat="1" applyFont="1" applyFill="1" applyBorder="1" applyAlignment="1" applyProtection="1">
      <alignment vertical="center"/>
    </xf>
    <xf numFmtId="180" fontId="27" fillId="2" borderId="63" xfId="3" quotePrefix="1" applyNumberFormat="1" applyFont="1" applyFill="1" applyBorder="1" applyAlignment="1" applyProtection="1">
      <alignment vertical="center"/>
    </xf>
    <xf numFmtId="180" fontId="27" fillId="2" borderId="86" xfId="3" quotePrefix="1" applyNumberFormat="1" applyFont="1" applyFill="1" applyBorder="1" applyAlignment="1" applyProtection="1">
      <alignment horizontal="right" vertical="center"/>
    </xf>
    <xf numFmtId="180" fontId="27" fillId="2" borderId="86" xfId="3" applyNumberFormat="1" applyFont="1" applyFill="1" applyBorder="1" applyAlignment="1" applyProtection="1">
      <alignment horizontal="right" vertical="center"/>
    </xf>
    <xf numFmtId="0" fontId="17" fillId="0" borderId="0" xfId="3" quotePrefix="1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9" fillId="3" borderId="3" xfId="3" applyNumberFormat="1" applyFont="1" applyFill="1" applyBorder="1" applyAlignment="1" applyProtection="1">
      <alignment horizontal="left" vertical="center"/>
    </xf>
    <xf numFmtId="0" fontId="40" fillId="3" borderId="111" xfId="3" applyNumberFormat="1" applyFont="1" applyFill="1" applyBorder="1" applyAlignment="1" applyProtection="1">
      <alignment horizontal="center" vertical="center"/>
    </xf>
    <xf numFmtId="0" fontId="40" fillId="3" borderId="112" xfId="3" applyNumberFormat="1" applyFont="1" applyFill="1" applyBorder="1" applyAlignment="1" applyProtection="1">
      <alignment horizontal="center" vertical="center"/>
    </xf>
    <xf numFmtId="0" fontId="40" fillId="3" borderId="113" xfId="3" applyNumberFormat="1" applyFont="1" applyFill="1" applyBorder="1" applyAlignment="1" applyProtection="1">
      <alignment horizontal="center" vertical="center"/>
    </xf>
    <xf numFmtId="0" fontId="9" fillId="0" borderId="114" xfId="3" quotePrefix="1" applyNumberFormat="1" applyFont="1" applyFill="1" applyBorder="1" applyAlignment="1" applyProtection="1">
      <alignment vertical="center"/>
    </xf>
    <xf numFmtId="177" fontId="41" fillId="0" borderId="70" xfId="3" quotePrefix="1" applyNumberFormat="1" applyFont="1" applyFill="1" applyBorder="1" applyAlignment="1" applyProtection="1">
      <alignment vertical="center"/>
    </xf>
    <xf numFmtId="177" fontId="41" fillId="0" borderId="115" xfId="3" quotePrefix="1" applyNumberFormat="1" applyFont="1" applyFill="1" applyBorder="1" applyAlignment="1" applyProtection="1">
      <alignment vertical="center"/>
    </xf>
    <xf numFmtId="177" fontId="22" fillId="0" borderId="0" xfId="3" applyNumberFormat="1" applyFont="1"/>
    <xf numFmtId="0" fontId="9" fillId="0" borderId="116" xfId="3" quotePrefix="1" applyNumberFormat="1" applyFont="1" applyFill="1" applyBorder="1" applyAlignment="1" applyProtection="1">
      <alignment vertical="center"/>
    </xf>
    <xf numFmtId="177" fontId="41" fillId="0" borderId="88" xfId="3" quotePrefix="1" applyNumberFormat="1" applyFont="1" applyFill="1" applyBorder="1" applyAlignment="1" applyProtection="1">
      <alignment vertical="center"/>
    </xf>
    <xf numFmtId="177" fontId="41" fillId="0" borderId="117" xfId="3" quotePrefix="1" applyNumberFormat="1" applyFont="1" applyFill="1" applyBorder="1" applyAlignment="1" applyProtection="1">
      <alignment vertical="center"/>
    </xf>
    <xf numFmtId="0" fontId="9" fillId="0" borderId="22" xfId="3" quotePrefix="1" applyNumberFormat="1" applyFont="1" applyFill="1" applyBorder="1" applyAlignment="1" applyProtection="1">
      <alignment vertical="center"/>
    </xf>
    <xf numFmtId="177" fontId="41" fillId="0" borderId="118" xfId="3" quotePrefix="1" applyNumberFormat="1" applyFont="1" applyFill="1" applyBorder="1" applyAlignment="1" applyProtection="1">
      <alignment vertical="center"/>
    </xf>
    <xf numFmtId="177" fontId="41" fillId="0" borderId="119" xfId="3" quotePrefix="1" applyNumberFormat="1" applyFont="1" applyFill="1" applyBorder="1" applyAlignment="1" applyProtection="1">
      <alignment vertical="center"/>
    </xf>
    <xf numFmtId="177" fontId="41" fillId="0" borderId="120" xfId="3" quotePrefix="1" applyNumberFormat="1" applyFont="1" applyFill="1" applyBorder="1" applyAlignment="1" applyProtection="1">
      <alignment vertical="center"/>
    </xf>
    <xf numFmtId="0" fontId="42" fillId="0" borderId="0" xfId="3" applyFont="1"/>
    <xf numFmtId="0" fontId="9" fillId="0" borderId="0" xfId="3" quotePrefix="1" applyNumberFormat="1" applyFont="1" applyFill="1" applyBorder="1" applyAlignment="1" applyProtection="1">
      <alignment vertical="center"/>
    </xf>
    <xf numFmtId="0" fontId="42" fillId="0" borderId="0" xfId="3" applyNumberFormat="1" applyFont="1" applyFill="1" applyBorder="1" applyAlignment="1" applyProtection="1"/>
    <xf numFmtId="0" fontId="9" fillId="4" borderId="3" xfId="3" quotePrefix="1" applyNumberFormat="1" applyFont="1" applyFill="1" applyBorder="1" applyAlignment="1" applyProtection="1">
      <alignment vertical="center"/>
    </xf>
    <xf numFmtId="0" fontId="40" fillId="4" borderId="111" xfId="3" applyNumberFormat="1" applyFont="1" applyFill="1" applyBorder="1" applyAlignment="1" applyProtection="1">
      <alignment horizontal="center" vertical="center"/>
    </xf>
    <xf numFmtId="0" fontId="40" fillId="4" borderId="112" xfId="3" applyNumberFormat="1" applyFont="1" applyFill="1" applyBorder="1" applyAlignment="1" applyProtection="1">
      <alignment horizontal="center" vertical="center"/>
    </xf>
    <xf numFmtId="0" fontId="40" fillId="4" borderId="113" xfId="3" applyNumberFormat="1" applyFont="1" applyFill="1" applyBorder="1" applyAlignment="1" applyProtection="1">
      <alignment horizontal="center" vertical="center"/>
    </xf>
    <xf numFmtId="177" fontId="41" fillId="2" borderId="109" xfId="3" applyNumberFormat="1" applyFont="1" applyFill="1" applyBorder="1" applyAlignment="1" applyProtection="1">
      <alignment horizontal="right" vertical="center"/>
    </xf>
    <xf numFmtId="177" fontId="41" fillId="2" borderId="121" xfId="3" applyNumberFormat="1" applyFont="1" applyFill="1" applyBorder="1" applyAlignment="1" applyProtection="1">
      <alignment horizontal="right" vertical="center"/>
    </xf>
    <xf numFmtId="177" fontId="41" fillId="2" borderId="115" xfId="3" quotePrefix="1" applyNumberFormat="1" applyFont="1" applyFill="1" applyBorder="1" applyAlignment="1" applyProtection="1">
      <alignment vertical="center"/>
    </xf>
    <xf numFmtId="177" fontId="41" fillId="2" borderId="109" xfId="3" quotePrefix="1" applyNumberFormat="1" applyFont="1" applyFill="1" applyBorder="1" applyAlignment="1" applyProtection="1">
      <alignment horizontal="right" vertical="center"/>
    </xf>
    <xf numFmtId="177" fontId="41" fillId="2" borderId="59" xfId="3" quotePrefix="1" applyNumberFormat="1" applyFont="1" applyFill="1" applyBorder="1" applyAlignment="1" applyProtection="1">
      <alignment horizontal="right" vertical="center"/>
    </xf>
    <xf numFmtId="0" fontId="9" fillId="0" borderId="122" xfId="3" quotePrefix="1" applyNumberFormat="1" applyFont="1" applyFill="1" applyBorder="1" applyAlignment="1" applyProtection="1">
      <alignment vertical="center"/>
    </xf>
    <xf numFmtId="177" fontId="41" fillId="2" borderId="70" xfId="3" applyNumberFormat="1" applyFont="1" applyFill="1" applyBorder="1" applyAlignment="1" applyProtection="1">
      <alignment horizontal="right" vertical="center"/>
    </xf>
    <xf numFmtId="177" fontId="41" fillId="2" borderId="59" xfId="3" applyNumberFormat="1" applyFont="1" applyFill="1" applyBorder="1" applyAlignment="1" applyProtection="1">
      <alignment horizontal="right" vertical="center"/>
    </xf>
    <xf numFmtId="177" fontId="41" fillId="2" borderId="60" xfId="3" quotePrefix="1" applyNumberFormat="1" applyFont="1" applyFill="1" applyBorder="1" applyAlignment="1" applyProtection="1">
      <alignment horizontal="right" vertical="center"/>
    </xf>
    <xf numFmtId="0" fontId="9" fillId="2" borderId="114" xfId="3" applyNumberFormat="1" applyFont="1" applyFill="1" applyBorder="1" applyAlignment="1" applyProtection="1">
      <alignment vertical="center"/>
    </xf>
    <xf numFmtId="177" fontId="41" fillId="2" borderId="70" xfId="3" quotePrefix="1" applyNumberFormat="1" applyFont="1" applyFill="1" applyBorder="1" applyAlignment="1" applyProtection="1">
      <alignment horizontal="right" vertical="center"/>
    </xf>
    <xf numFmtId="177" fontId="22" fillId="2" borderId="0" xfId="3" applyNumberFormat="1" applyFont="1" applyFill="1"/>
    <xf numFmtId="177" fontId="41" fillId="2" borderId="123" xfId="3" quotePrefix="1" applyNumberFormat="1" applyFont="1" applyFill="1" applyBorder="1" applyAlignment="1" applyProtection="1">
      <alignment horizontal="right" vertical="center"/>
    </xf>
    <xf numFmtId="3" fontId="41" fillId="2" borderId="115" xfId="3" quotePrefix="1" applyNumberFormat="1" applyFont="1" applyFill="1" applyBorder="1" applyAlignment="1" applyProtection="1">
      <alignment vertical="center"/>
    </xf>
    <xf numFmtId="3" fontId="22" fillId="0" borderId="0" xfId="3" applyNumberFormat="1" applyFont="1"/>
    <xf numFmtId="0" fontId="9" fillId="2" borderId="114" xfId="3" quotePrefix="1" applyNumberFormat="1" applyFont="1" applyFill="1" applyBorder="1" applyAlignment="1" applyProtection="1">
      <alignment vertical="center"/>
    </xf>
    <xf numFmtId="177" fontId="41" fillId="2" borderId="53" xfId="3" quotePrefix="1" applyNumberFormat="1" applyFont="1" applyFill="1" applyBorder="1" applyAlignment="1" applyProtection="1">
      <alignment horizontal="right" vertical="center"/>
    </xf>
    <xf numFmtId="177" fontId="41" fillId="2" borderId="62" xfId="3" applyNumberFormat="1" applyFont="1" applyFill="1" applyBorder="1" applyAlignment="1" applyProtection="1">
      <alignment horizontal="right" vertical="center"/>
    </xf>
    <xf numFmtId="177" fontId="41" fillId="2" borderId="53" xfId="3" applyNumberFormat="1" applyFont="1" applyFill="1" applyBorder="1" applyAlignment="1" applyProtection="1">
      <alignment horizontal="right" vertical="center"/>
    </xf>
    <xf numFmtId="177" fontId="41" fillId="2" borderId="124" xfId="3" quotePrefix="1" applyNumberFormat="1" applyFont="1" applyFill="1" applyBorder="1" applyAlignment="1" applyProtection="1">
      <alignment vertical="center"/>
    </xf>
    <xf numFmtId="177" fontId="41" fillId="2" borderId="123" xfId="3" applyNumberFormat="1" applyFont="1" applyFill="1" applyBorder="1" applyAlignment="1" applyProtection="1">
      <alignment horizontal="right" vertical="center"/>
    </xf>
    <xf numFmtId="0" fontId="9" fillId="2" borderId="125" xfId="3" quotePrefix="1" applyNumberFormat="1" applyFont="1" applyFill="1" applyBorder="1" applyAlignment="1" applyProtection="1">
      <alignment vertical="center"/>
    </xf>
    <xf numFmtId="177" fontId="41" fillId="2" borderId="126" xfId="3" quotePrefix="1" applyNumberFormat="1" applyFont="1" applyFill="1" applyBorder="1" applyAlignment="1" applyProtection="1">
      <alignment horizontal="right" vertical="center"/>
    </xf>
    <xf numFmtId="177" fontId="41" fillId="2" borderId="127" xfId="3" quotePrefix="1" applyNumberFormat="1" applyFont="1" applyFill="1" applyBorder="1" applyAlignment="1" applyProtection="1">
      <alignment horizontal="right" vertical="center"/>
    </xf>
    <xf numFmtId="3" fontId="41" fillId="2" borderId="128" xfId="3" quotePrefix="1" applyNumberFormat="1" applyFont="1" applyFill="1" applyBorder="1" applyAlignment="1" applyProtection="1">
      <alignment vertical="center"/>
    </xf>
    <xf numFmtId="0" fontId="9" fillId="4" borderId="6" xfId="3" quotePrefix="1" applyNumberFormat="1" applyFont="1" applyFill="1" applyBorder="1" applyAlignment="1" applyProtection="1">
      <alignment vertical="center"/>
    </xf>
    <xf numFmtId="0" fontId="44" fillId="4" borderId="129" xfId="3" applyNumberFormat="1" applyFont="1" applyFill="1" applyBorder="1" applyAlignment="1" applyProtection="1">
      <alignment horizontal="center" vertical="center"/>
    </xf>
    <xf numFmtId="0" fontId="44" fillId="4" borderId="112" xfId="3" applyNumberFormat="1" applyFont="1" applyFill="1" applyBorder="1" applyAlignment="1" applyProtection="1">
      <alignment horizontal="center" vertical="center"/>
    </xf>
    <xf numFmtId="0" fontId="44" fillId="4" borderId="113" xfId="3" applyNumberFormat="1" applyFont="1" applyFill="1" applyBorder="1" applyAlignment="1" applyProtection="1">
      <alignment horizontal="center" vertical="center"/>
    </xf>
    <xf numFmtId="177" fontId="24" fillId="2" borderId="123" xfId="3" quotePrefix="1" applyNumberFormat="1" applyFont="1" applyFill="1" applyBorder="1" applyAlignment="1" applyProtection="1">
      <alignment horizontal="right" vertical="center"/>
    </xf>
    <xf numFmtId="3" fontId="24" fillId="2" borderId="115" xfId="3" quotePrefix="1" applyNumberFormat="1" applyFont="1" applyFill="1" applyBorder="1" applyAlignment="1" applyProtection="1">
      <alignment vertical="center"/>
    </xf>
    <xf numFmtId="3" fontId="22" fillId="2" borderId="0" xfId="3" applyNumberFormat="1" applyFont="1" applyFill="1"/>
    <xf numFmtId="0" fontId="9" fillId="0" borderId="114" xfId="3" applyNumberFormat="1" applyFont="1" applyFill="1" applyBorder="1" applyAlignment="1" applyProtection="1">
      <alignment vertical="center"/>
    </xf>
    <xf numFmtId="177" fontId="24" fillId="2" borderId="123" xfId="3" applyNumberFormat="1" applyFont="1" applyFill="1" applyBorder="1" applyAlignment="1" applyProtection="1">
      <alignment horizontal="right" vertical="center"/>
    </xf>
    <xf numFmtId="0" fontId="45" fillId="2" borderId="0" xfId="3" applyFont="1" applyFill="1"/>
    <xf numFmtId="0" fontId="9" fillId="0" borderId="3" xfId="3" quotePrefix="1" applyNumberFormat="1" applyFont="1" applyFill="1" applyBorder="1" applyAlignment="1" applyProtection="1">
      <alignment vertical="center"/>
    </xf>
    <xf numFmtId="177" fontId="24" fillId="0" borderId="129" xfId="3" quotePrefix="1" applyNumberFormat="1" applyFont="1" applyFill="1" applyBorder="1" applyAlignment="1" applyProtection="1">
      <alignment vertical="center"/>
    </xf>
    <xf numFmtId="177" fontId="24" fillId="0" borderId="112" xfId="3" quotePrefix="1" applyNumberFormat="1" applyFont="1" applyFill="1" applyBorder="1" applyAlignment="1" applyProtection="1">
      <alignment vertical="center"/>
    </xf>
    <xf numFmtId="177" fontId="24" fillId="0" borderId="113" xfId="3" quotePrefix="1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vertical="center"/>
    </xf>
    <xf numFmtId="0" fontId="9" fillId="4" borderId="3" xfId="3" applyNumberFormat="1" applyFont="1" applyFill="1" applyBorder="1" applyAlignment="1" applyProtection="1">
      <alignment horizontal="center" vertical="center"/>
    </xf>
    <xf numFmtId="0" fontId="44" fillId="4" borderId="111" xfId="3" applyNumberFormat="1" applyFont="1" applyFill="1" applyBorder="1" applyAlignment="1" applyProtection="1">
      <alignment horizontal="center" vertical="center"/>
    </xf>
    <xf numFmtId="0" fontId="22" fillId="2" borderId="0" xfId="3" applyNumberFormat="1" applyFont="1" applyFill="1" applyBorder="1" applyAlignment="1" applyProtection="1">
      <alignment vertical="center"/>
    </xf>
    <xf numFmtId="177" fontId="24" fillId="2" borderId="70" xfId="3" quotePrefix="1" applyNumberFormat="1" applyFont="1" applyFill="1" applyBorder="1" applyAlignment="1" applyProtection="1">
      <alignment vertical="center"/>
    </xf>
    <xf numFmtId="177" fontId="24" fillId="2" borderId="59" xfId="3" quotePrefix="1" applyNumberFormat="1" applyFont="1" applyFill="1" applyBorder="1" applyAlignment="1" applyProtection="1">
      <alignment vertical="center"/>
    </xf>
    <xf numFmtId="177" fontId="24" fillId="2" borderId="115" xfId="3" quotePrefix="1" applyNumberFormat="1" applyFont="1" applyFill="1" applyBorder="1" applyAlignment="1" applyProtection="1">
      <alignment vertical="center"/>
    </xf>
    <xf numFmtId="177" fontId="22" fillId="2" borderId="0" xfId="3" applyNumberFormat="1" applyFont="1" applyFill="1" applyAlignment="1">
      <alignment vertical="center"/>
    </xf>
    <xf numFmtId="0" fontId="22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177" fontId="22" fillId="0" borderId="0" xfId="3" applyNumberFormat="1" applyFont="1" applyAlignment="1">
      <alignment vertical="center"/>
    </xf>
    <xf numFmtId="177" fontId="24" fillId="2" borderId="59" xfId="3" applyNumberFormat="1" applyFont="1" applyFill="1" applyBorder="1" applyAlignment="1" applyProtection="1">
      <alignment vertical="center"/>
    </xf>
    <xf numFmtId="177" fontId="24" fillId="2" borderId="70" xfId="3" applyNumberFormat="1" applyFont="1" applyFill="1" applyBorder="1" applyAlignment="1" applyProtection="1">
      <alignment vertical="center"/>
    </xf>
    <xf numFmtId="177" fontId="24" fillId="2" borderId="107" xfId="3" quotePrefix="1" applyNumberFormat="1" applyFont="1" applyFill="1" applyBorder="1" applyAlignment="1" applyProtection="1">
      <alignment vertical="center"/>
    </xf>
    <xf numFmtId="177" fontId="24" fillId="2" borderId="92" xfId="3" quotePrefix="1" applyNumberFormat="1" applyFont="1" applyFill="1" applyBorder="1" applyAlignment="1" applyProtection="1">
      <alignment vertical="center"/>
    </xf>
    <xf numFmtId="177" fontId="24" fillId="2" borderId="92" xfId="3" applyNumberFormat="1" applyFont="1" applyFill="1" applyBorder="1" applyAlignment="1" applyProtection="1">
      <alignment vertical="center"/>
    </xf>
    <xf numFmtId="177" fontId="24" fillId="2" borderId="130" xfId="3" applyNumberFormat="1" applyFont="1" applyFill="1" applyBorder="1" applyAlignment="1" applyProtection="1">
      <alignment vertical="center"/>
    </xf>
    <xf numFmtId="177" fontId="24" fillId="2" borderId="127" xfId="3" quotePrefix="1" applyNumberFormat="1" applyFont="1" applyFill="1" applyBorder="1" applyAlignment="1" applyProtection="1">
      <alignment vertical="center"/>
    </xf>
    <xf numFmtId="177" fontId="24" fillId="2" borderId="128" xfId="3" quotePrefix="1" applyNumberFormat="1" applyFont="1" applyFill="1" applyBorder="1" applyAlignment="1" applyProtection="1">
      <alignment vertical="center"/>
    </xf>
    <xf numFmtId="177" fontId="24" fillId="0" borderId="111" xfId="3" quotePrefix="1" applyNumberFormat="1" applyFont="1" applyFill="1" applyBorder="1" applyAlignment="1" applyProtection="1">
      <alignment vertical="center"/>
    </xf>
    <xf numFmtId="0" fontId="9" fillId="0" borderId="110" xfId="3" applyNumberFormat="1" applyFont="1" applyFill="1" applyBorder="1" applyAlignment="1" applyProtection="1"/>
    <xf numFmtId="0" fontId="22" fillId="0" borderId="110" xfId="3" applyNumberFormat="1" applyFont="1" applyFill="1" applyBorder="1" applyAlignment="1" applyProtection="1"/>
    <xf numFmtId="0" fontId="9" fillId="4" borderId="111" xfId="3" applyNumberFormat="1" applyFont="1" applyFill="1" applyBorder="1" applyAlignment="1" applyProtection="1">
      <alignment horizontal="center" vertical="center"/>
    </xf>
    <xf numFmtId="0" fontId="9" fillId="4" borderId="112" xfId="3" applyNumberFormat="1" applyFont="1" applyFill="1" applyBorder="1" applyAlignment="1" applyProtection="1">
      <alignment horizontal="center" vertical="center"/>
    </xf>
    <xf numFmtId="0" fontId="9" fillId="4" borderId="113" xfId="3" applyNumberFormat="1" applyFont="1" applyFill="1" applyBorder="1" applyAlignment="1" applyProtection="1">
      <alignment horizontal="center" vertical="center"/>
    </xf>
    <xf numFmtId="0" fontId="9" fillId="0" borderId="131" xfId="3" quotePrefix="1" applyNumberFormat="1" applyFont="1" applyFill="1" applyBorder="1" applyAlignment="1" applyProtection="1">
      <alignment horizontal="center" vertical="center"/>
    </xf>
    <xf numFmtId="177" fontId="17" fillId="2" borderId="70" xfId="3" applyNumberFormat="1" applyFont="1" applyFill="1" applyBorder="1" applyAlignment="1" applyProtection="1">
      <alignment horizontal="right" vertical="center"/>
    </xf>
    <xf numFmtId="177" fontId="17" fillId="2" borderId="132" xfId="3" quotePrefix="1" applyNumberFormat="1" applyFont="1" applyFill="1" applyBorder="1" applyAlignment="1" applyProtection="1">
      <alignment horizontal="right" vertical="center"/>
    </xf>
    <xf numFmtId="0" fontId="9" fillId="0" borderId="114" xfId="3" quotePrefix="1" applyNumberFormat="1" applyFont="1" applyFill="1" applyBorder="1" applyAlignment="1" applyProtection="1">
      <alignment horizontal="center" vertical="center"/>
    </xf>
    <xf numFmtId="177" fontId="17" fillId="2" borderId="62" xfId="3" quotePrefix="1" applyNumberFormat="1" applyFont="1" applyFill="1" applyBorder="1" applyAlignment="1" applyProtection="1">
      <alignment horizontal="right" vertical="center"/>
    </xf>
    <xf numFmtId="177" fontId="17" fillId="2" borderId="53" xfId="3" quotePrefix="1" applyNumberFormat="1" applyFont="1" applyFill="1" applyBorder="1" applyAlignment="1" applyProtection="1">
      <alignment horizontal="right" vertical="center"/>
    </xf>
    <xf numFmtId="177" fontId="17" fillId="2" borderId="53" xfId="3" applyNumberFormat="1" applyFont="1" applyFill="1" applyBorder="1" applyAlignment="1" applyProtection="1">
      <alignment horizontal="right" vertical="center"/>
    </xf>
    <xf numFmtId="177" fontId="17" fillId="2" borderId="124" xfId="3" quotePrefix="1" applyNumberFormat="1" applyFont="1" applyFill="1" applyBorder="1" applyAlignment="1" applyProtection="1">
      <alignment horizontal="right" vertical="center"/>
    </xf>
    <xf numFmtId="0" fontId="9" fillId="2" borderId="114" xfId="3" quotePrefix="1" applyNumberFormat="1" applyFont="1" applyFill="1" applyBorder="1" applyAlignment="1" applyProtection="1">
      <alignment horizontal="center" vertical="center"/>
    </xf>
    <xf numFmtId="0" fontId="17" fillId="2" borderId="53" xfId="3" applyFont="1" applyFill="1" applyBorder="1" applyAlignment="1">
      <alignment horizontal="right" vertical="center"/>
    </xf>
    <xf numFmtId="0" fontId="9" fillId="0" borderId="122" xfId="3" quotePrefix="1" applyNumberFormat="1" applyFont="1" applyFill="1" applyBorder="1" applyAlignment="1" applyProtection="1">
      <alignment horizontal="center" vertical="center"/>
    </xf>
    <xf numFmtId="177" fontId="17" fillId="2" borderId="53" xfId="3" applyNumberFormat="1" applyFont="1" applyFill="1" applyBorder="1" applyAlignment="1">
      <alignment horizontal="right" vertical="center"/>
    </xf>
    <xf numFmtId="177" fontId="17" fillId="2" borderId="92" xfId="3" applyNumberFormat="1" applyFont="1" applyFill="1" applyBorder="1" applyAlignment="1" applyProtection="1">
      <alignment horizontal="right" vertical="center"/>
    </xf>
    <xf numFmtId="177" fontId="17" fillId="2" borderId="62" xfId="3" applyNumberFormat="1" applyFont="1" applyFill="1" applyBorder="1" applyAlignment="1" applyProtection="1">
      <alignment horizontal="right" vertical="center"/>
    </xf>
    <xf numFmtId="0" fontId="9" fillId="2" borderId="114" xfId="3" applyNumberFormat="1" applyFont="1" applyFill="1" applyBorder="1" applyAlignment="1" applyProtection="1">
      <alignment horizontal="center" vertical="center"/>
    </xf>
    <xf numFmtId="0" fontId="17" fillId="2" borderId="133" xfId="3" applyFont="1" applyFill="1" applyBorder="1" applyAlignment="1">
      <alignment horizontal="right" vertical="center"/>
    </xf>
    <xf numFmtId="0" fontId="9" fillId="0" borderId="125" xfId="3" applyNumberFormat="1" applyFont="1" applyFill="1" applyBorder="1" applyAlignment="1" applyProtection="1">
      <alignment horizontal="center" vertical="center"/>
    </xf>
    <xf numFmtId="177" fontId="17" fillId="2" borderId="130" xfId="3" quotePrefix="1" applyNumberFormat="1" applyFont="1" applyFill="1" applyBorder="1" applyAlignment="1" applyProtection="1">
      <alignment horizontal="right" vertical="center"/>
    </xf>
    <xf numFmtId="177" fontId="17" fillId="2" borderId="127" xfId="3" quotePrefix="1" applyNumberFormat="1" applyFont="1" applyFill="1" applyBorder="1" applyAlignment="1" applyProtection="1">
      <alignment horizontal="right" vertical="center"/>
    </xf>
    <xf numFmtId="177" fontId="17" fillId="2" borderId="134" xfId="3" quotePrefix="1" applyNumberFormat="1" applyFont="1" applyFill="1" applyBorder="1" applyAlignment="1" applyProtection="1">
      <alignment horizontal="right" vertical="center"/>
    </xf>
    <xf numFmtId="0" fontId="9" fillId="0" borderId="22" xfId="3" quotePrefix="1" applyNumberFormat="1" applyFont="1" applyFill="1" applyBorder="1" applyAlignment="1" applyProtection="1">
      <alignment horizontal="center" vertical="center"/>
    </xf>
    <xf numFmtId="177" fontId="17" fillId="0" borderId="129" xfId="3" quotePrefix="1" applyNumberFormat="1" applyFont="1" applyFill="1" applyBorder="1" applyAlignment="1" applyProtection="1">
      <alignment horizontal="right" vertical="center"/>
    </xf>
    <xf numFmtId="177" fontId="17" fillId="0" borderId="112" xfId="3" quotePrefix="1" applyNumberFormat="1" applyFont="1" applyFill="1" applyBorder="1" applyAlignment="1" applyProtection="1">
      <alignment horizontal="right" vertical="center"/>
    </xf>
    <xf numFmtId="177" fontId="17" fillId="0" borderId="113" xfId="3" quotePrefix="1" applyNumberFormat="1" applyFont="1" applyFill="1" applyBorder="1" applyAlignment="1" applyProtection="1">
      <alignment horizontal="right" vertical="center"/>
    </xf>
    <xf numFmtId="0" fontId="10" fillId="0" borderId="0" xfId="3" quotePrefix="1" applyNumberFormat="1" applyFont="1" applyFill="1" applyBorder="1" applyAlignment="1" applyProtection="1"/>
    <xf numFmtId="182" fontId="21" fillId="0" borderId="0" xfId="3" applyNumberFormat="1" applyFont="1"/>
    <xf numFmtId="0" fontId="17" fillId="0" borderId="0" xfId="3" applyFont="1"/>
    <xf numFmtId="182" fontId="22" fillId="0" borderId="0" xfId="3" applyNumberFormat="1" applyFont="1"/>
    <xf numFmtId="0" fontId="12" fillId="0" borderId="0" xfId="3" quotePrefix="1" applyNumberFormat="1" applyFont="1" applyFill="1" applyBorder="1" applyAlignment="1" applyProtection="1">
      <alignment vertical="center"/>
    </xf>
    <xf numFmtId="0" fontId="15" fillId="0" borderId="0" xfId="3" applyNumberFormat="1" applyFont="1" applyFill="1" applyBorder="1" applyAlignment="1" applyProtection="1"/>
    <xf numFmtId="182" fontId="15" fillId="0" borderId="0" xfId="3" applyNumberFormat="1" applyFont="1" applyFill="1" applyBorder="1" applyAlignment="1" applyProtection="1"/>
    <xf numFmtId="0" fontId="46" fillId="0" borderId="38" xfId="3" applyNumberFormat="1" applyFont="1" applyFill="1" applyBorder="1" applyAlignment="1" applyProtection="1">
      <alignment vertical="center"/>
    </xf>
    <xf numFmtId="0" fontId="47" fillId="4" borderId="104" xfId="3" applyNumberFormat="1" applyFont="1" applyFill="1" applyBorder="1" applyAlignment="1" applyProtection="1">
      <alignment horizontal="center" vertical="center"/>
    </xf>
    <xf numFmtId="0" fontId="47" fillId="4" borderId="44" xfId="3" quotePrefix="1" applyNumberFormat="1" applyFont="1" applyFill="1" applyBorder="1" applyAlignment="1" applyProtection="1">
      <alignment vertical="center"/>
    </xf>
    <xf numFmtId="182" fontId="17" fillId="4" borderId="45" xfId="3" quotePrefix="1" applyNumberFormat="1" applyFont="1" applyFill="1" applyBorder="1" applyAlignment="1" applyProtection="1">
      <alignment horizontal="center" vertical="center"/>
    </xf>
    <xf numFmtId="0" fontId="47" fillId="4" borderId="58" xfId="3" quotePrefix="1" applyNumberFormat="1" applyFont="1" applyFill="1" applyBorder="1" applyAlignment="1" applyProtection="1">
      <alignment horizontal="center" vertical="center"/>
    </xf>
    <xf numFmtId="0" fontId="47" fillId="4" borderId="105" xfId="3" applyNumberFormat="1" applyFont="1" applyFill="1" applyBorder="1" applyAlignment="1" applyProtection="1">
      <alignment horizontal="center" vertical="center"/>
    </xf>
    <xf numFmtId="0" fontId="47" fillId="4" borderId="43" xfId="3" quotePrefix="1" applyNumberFormat="1" applyFont="1" applyFill="1" applyBorder="1" applyAlignment="1" applyProtection="1">
      <alignment horizontal="center" vertical="center"/>
    </xf>
    <xf numFmtId="0" fontId="47" fillId="4" borderId="43" xfId="3" applyNumberFormat="1" applyFont="1" applyFill="1" applyBorder="1" applyAlignment="1" applyProtection="1">
      <alignment horizontal="center" vertical="center"/>
    </xf>
    <xf numFmtId="0" fontId="47" fillId="4" borderId="45" xfId="3" applyNumberFormat="1" applyFont="1" applyFill="1" applyBorder="1" applyAlignment="1" applyProtection="1">
      <alignment horizontal="center" vertical="center"/>
    </xf>
    <xf numFmtId="0" fontId="46" fillId="0" borderId="37" xfId="3" applyNumberFormat="1" applyFont="1" applyFill="1" applyBorder="1" applyAlignment="1" applyProtection="1">
      <alignment vertical="center"/>
    </xf>
    <xf numFmtId="0" fontId="46" fillId="0" borderId="0" xfId="3" applyFont="1" applyAlignment="1">
      <alignment vertical="center"/>
    </xf>
    <xf numFmtId="0" fontId="22" fillId="0" borderId="38" xfId="3" applyNumberFormat="1" applyFont="1" applyFill="1" applyBorder="1" applyAlignment="1" applyProtection="1">
      <alignment vertical="center"/>
    </xf>
    <xf numFmtId="0" fontId="17" fillId="0" borderId="101" xfId="3" quotePrefix="1" applyNumberFormat="1" applyFont="1" applyFill="1" applyBorder="1" applyAlignment="1" applyProtection="1">
      <alignment vertical="center"/>
    </xf>
    <xf numFmtId="0" fontId="17" fillId="0" borderId="60" xfId="3" applyNumberFormat="1" applyFont="1" applyFill="1" applyBorder="1" applyAlignment="1" applyProtection="1">
      <alignment vertical="center" shrinkToFit="1"/>
    </xf>
    <xf numFmtId="177" fontId="15" fillId="0" borderId="94" xfId="3" quotePrefix="1" applyNumberFormat="1" applyFont="1" applyFill="1" applyBorder="1" applyAlignment="1" applyProtection="1">
      <alignment horizontal="right" vertical="center"/>
    </xf>
    <xf numFmtId="177" fontId="48" fillId="2" borderId="77" xfId="3" quotePrefix="1" applyNumberFormat="1" applyFont="1" applyFill="1" applyBorder="1" applyAlignment="1" applyProtection="1">
      <alignment vertical="center"/>
    </xf>
    <xf numFmtId="0" fontId="15" fillId="0" borderId="106" xfId="3" applyNumberFormat="1" applyFont="1" applyFill="1" applyBorder="1" applyAlignment="1" applyProtection="1">
      <alignment horizontal="right" vertical="center"/>
    </xf>
    <xf numFmtId="0" fontId="15" fillId="0" borderId="47" xfId="3" applyNumberFormat="1" applyFont="1" applyFill="1" applyBorder="1" applyAlignment="1" applyProtection="1">
      <alignment horizontal="right" vertical="center"/>
    </xf>
    <xf numFmtId="0" fontId="17" fillId="0" borderId="76" xfId="3" applyNumberFormat="1" applyFont="1" applyFill="1" applyBorder="1" applyAlignment="1" applyProtection="1">
      <alignment horizontal="right" vertical="center"/>
    </xf>
    <xf numFmtId="0" fontId="17" fillId="0" borderId="60" xfId="3" quotePrefix="1" applyNumberFormat="1" applyFont="1" applyFill="1" applyBorder="1" applyAlignment="1" applyProtection="1">
      <alignment vertical="center" shrinkToFit="1"/>
    </xf>
    <xf numFmtId="177" fontId="15" fillId="0" borderId="94" xfId="3" quotePrefix="1" applyNumberFormat="1" applyFont="1" applyFill="1" applyBorder="1" applyAlignment="1" applyProtection="1">
      <alignment vertical="center"/>
    </xf>
    <xf numFmtId="177" fontId="48" fillId="2" borderId="51" xfId="3" quotePrefix="1" applyNumberFormat="1" applyFont="1" applyFill="1" applyBorder="1" applyAlignment="1" applyProtection="1">
      <alignment vertical="center"/>
    </xf>
    <xf numFmtId="0" fontId="15" fillId="0" borderId="52" xfId="3" applyNumberFormat="1" applyFont="1" applyFill="1" applyBorder="1" applyAlignment="1" applyProtection="1">
      <alignment horizontal="right" vertical="center"/>
    </xf>
    <xf numFmtId="0" fontId="15" fillId="0" borderId="53" xfId="3" applyNumberFormat="1" applyFont="1" applyFill="1" applyBorder="1" applyAlignment="1" applyProtection="1">
      <alignment horizontal="right" vertical="center"/>
    </xf>
    <xf numFmtId="0" fontId="17" fillId="0" borderId="94" xfId="3" applyNumberFormat="1" applyFont="1" applyFill="1" applyBorder="1" applyAlignment="1" applyProtection="1">
      <alignment horizontal="right" vertical="center"/>
    </xf>
    <xf numFmtId="0" fontId="17" fillId="0" borderId="60" xfId="3" applyNumberFormat="1" applyFont="1" applyFill="1" applyBorder="1" applyAlignment="1" applyProtection="1">
      <alignment vertical="center" wrapText="1" shrinkToFit="1"/>
    </xf>
    <xf numFmtId="177" fontId="15" fillId="0" borderId="61" xfId="3" quotePrefix="1" applyNumberFormat="1" applyFont="1" applyFill="1" applyBorder="1" applyAlignment="1" applyProtection="1">
      <alignment vertical="center"/>
    </xf>
    <xf numFmtId="177" fontId="48" fillId="2" borderId="135" xfId="3" quotePrefix="1" applyNumberFormat="1" applyFont="1" applyFill="1" applyBorder="1" applyAlignment="1" applyProtection="1">
      <alignment vertical="center"/>
    </xf>
    <xf numFmtId="0" fontId="17" fillId="2" borderId="60" xfId="3" applyNumberFormat="1" applyFont="1" applyFill="1" applyBorder="1" applyAlignment="1" applyProtection="1">
      <alignment vertical="center" shrinkToFit="1"/>
    </xf>
    <xf numFmtId="177" fontId="15" fillId="2" borderId="61" xfId="3" quotePrefix="1" applyNumberFormat="1" applyFont="1" applyFill="1" applyBorder="1" applyAlignment="1" applyProtection="1">
      <alignment vertical="center"/>
    </xf>
    <xf numFmtId="38" fontId="15" fillId="2" borderId="52" xfId="4" applyFont="1" applyFill="1" applyBorder="1" applyAlignment="1">
      <alignment vertical="center"/>
    </xf>
    <xf numFmtId="38" fontId="15" fillId="2" borderId="53" xfId="4" applyFont="1" applyFill="1" applyBorder="1" applyAlignment="1">
      <alignment vertical="center"/>
    </xf>
    <xf numFmtId="38" fontId="17" fillId="2" borderId="94" xfId="4" applyFont="1" applyFill="1" applyBorder="1" applyAlignment="1">
      <alignment horizontal="right" vertical="center" wrapText="1"/>
    </xf>
    <xf numFmtId="38" fontId="17" fillId="0" borderId="37" xfId="4" applyFont="1" applyBorder="1" applyAlignment="1">
      <alignment vertical="center"/>
    </xf>
    <xf numFmtId="38" fontId="17" fillId="0" borderId="0" xfId="4" applyFont="1" applyBorder="1" applyAlignment="1">
      <alignment vertical="center"/>
    </xf>
    <xf numFmtId="38" fontId="17" fillId="2" borderId="94" xfId="4" applyFont="1" applyFill="1" applyBorder="1" applyAlignment="1" applyProtection="1">
      <alignment horizontal="right" vertical="center" wrapText="1"/>
    </xf>
    <xf numFmtId="38" fontId="15" fillId="2" borderId="136" xfId="4" applyFont="1" applyFill="1" applyBorder="1" applyAlignment="1">
      <alignment vertical="center"/>
    </xf>
    <xf numFmtId="38" fontId="15" fillId="2" borderId="74" xfId="4" applyFont="1" applyFill="1" applyBorder="1" applyAlignment="1">
      <alignment vertical="center"/>
    </xf>
    <xf numFmtId="38" fontId="17" fillId="2" borderId="137" xfId="4" applyFont="1" applyFill="1" applyBorder="1" applyAlignment="1" applyProtection="1">
      <alignment horizontal="right" vertical="center"/>
    </xf>
    <xf numFmtId="0" fontId="17" fillId="0" borderId="0" xfId="3" applyNumberFormat="1" applyFont="1" applyFill="1" applyBorder="1" applyAlignment="1" applyProtection="1">
      <alignment vertical="center"/>
    </xf>
    <xf numFmtId="38" fontId="15" fillId="2" borderId="53" xfId="4" applyFont="1" applyFill="1" applyBorder="1" applyAlignment="1">
      <alignment horizontal="right" vertical="center"/>
    </xf>
    <xf numFmtId="0" fontId="17" fillId="2" borderId="60" xfId="3" quotePrefix="1" applyNumberFormat="1" applyFont="1" applyFill="1" applyBorder="1" applyAlignment="1" applyProtection="1">
      <alignment vertical="center" shrinkToFit="1"/>
    </xf>
    <xf numFmtId="38" fontId="15" fillId="2" borderId="52" xfId="4" quotePrefix="1" applyFont="1" applyFill="1" applyBorder="1" applyAlignment="1" applyProtection="1">
      <alignment vertical="center"/>
    </xf>
    <xf numFmtId="38" fontId="15" fillId="2" borderId="53" xfId="4" quotePrefix="1" applyFont="1" applyFill="1" applyBorder="1" applyAlignment="1" applyProtection="1">
      <alignment vertical="center"/>
    </xf>
    <xf numFmtId="38" fontId="17" fillId="2" borderId="94" xfId="4" applyFont="1" applyFill="1" applyBorder="1" applyAlignment="1" applyProtection="1">
      <alignment horizontal="right" vertical="center"/>
    </xf>
    <xf numFmtId="38" fontId="15" fillId="2" borderId="52" xfId="4" applyFont="1" applyFill="1" applyBorder="1" applyAlignment="1" applyProtection="1">
      <alignment vertical="center"/>
    </xf>
    <xf numFmtId="0" fontId="23" fillId="2" borderId="60" xfId="3" applyNumberFormat="1" applyFont="1" applyFill="1" applyBorder="1" applyAlignment="1" applyProtection="1">
      <alignment vertical="center" wrapText="1" shrinkToFit="1"/>
    </xf>
    <xf numFmtId="0" fontId="22" fillId="2" borderId="38" xfId="3" applyNumberFormat="1" applyFont="1" applyFill="1" applyBorder="1" applyAlignment="1" applyProtection="1">
      <alignment vertical="center"/>
    </xf>
    <xf numFmtId="0" fontId="17" fillId="2" borderId="101" xfId="3" quotePrefix="1" applyNumberFormat="1" applyFont="1" applyFill="1" applyBorder="1" applyAlignment="1" applyProtection="1">
      <alignment vertical="center"/>
    </xf>
    <xf numFmtId="0" fontId="17" fillId="2" borderId="60" xfId="3" applyNumberFormat="1" applyFont="1" applyFill="1" applyBorder="1" applyAlignment="1" applyProtection="1">
      <alignment vertical="center"/>
    </xf>
    <xf numFmtId="38" fontId="15" fillId="2" borderId="52" xfId="4" applyFont="1" applyFill="1" applyBorder="1" applyAlignment="1" applyProtection="1">
      <alignment horizontal="right" vertical="center"/>
    </xf>
    <xf numFmtId="38" fontId="15" fillId="2" borderId="53" xfId="4" applyFont="1" applyFill="1" applyBorder="1" applyAlignment="1" applyProtection="1">
      <alignment horizontal="right" vertical="center"/>
    </xf>
    <xf numFmtId="38" fontId="15" fillId="2" borderId="53" xfId="4" quotePrefix="1" applyFont="1" applyFill="1" applyBorder="1" applyAlignment="1" applyProtection="1">
      <alignment horizontal="right" vertical="center"/>
    </xf>
    <xf numFmtId="0" fontId="17" fillId="0" borderId="52" xfId="3" quotePrefix="1" applyNumberFormat="1" applyFont="1" applyFill="1" applyBorder="1" applyAlignment="1" applyProtection="1">
      <alignment vertical="center"/>
    </xf>
    <xf numFmtId="0" fontId="17" fillId="2" borderId="54" xfId="3" applyNumberFormat="1" applyFont="1" applyFill="1" applyBorder="1" applyAlignment="1" applyProtection="1">
      <alignment vertical="center" shrinkToFit="1"/>
    </xf>
    <xf numFmtId="177" fontId="15" fillId="2" borderId="94" xfId="3" quotePrefix="1" applyNumberFormat="1" applyFont="1" applyFill="1" applyBorder="1" applyAlignment="1" applyProtection="1">
      <alignment horizontal="right" vertical="center"/>
    </xf>
    <xf numFmtId="38" fontId="15" fillId="2" borderId="136" xfId="4" applyFont="1" applyFill="1" applyBorder="1" applyAlignment="1" applyProtection="1">
      <alignment vertical="center"/>
    </xf>
    <xf numFmtId="38" fontId="15" fillId="2" borderId="74" xfId="4" quotePrefix="1" applyFont="1" applyFill="1" applyBorder="1" applyAlignment="1" applyProtection="1">
      <alignment vertical="center"/>
    </xf>
    <xf numFmtId="177" fontId="15" fillId="2" borderId="94" xfId="3" quotePrefix="1" applyNumberFormat="1" applyFont="1" applyFill="1" applyBorder="1" applyAlignment="1" applyProtection="1">
      <alignment vertical="center"/>
    </xf>
    <xf numFmtId="0" fontId="17" fillId="0" borderId="62" xfId="3" quotePrefix="1" applyNumberFormat="1" applyFont="1" applyFill="1" applyBorder="1" applyAlignment="1" applyProtection="1">
      <alignment vertical="center"/>
    </xf>
    <xf numFmtId="0" fontId="17" fillId="2" borderId="53" xfId="3" applyNumberFormat="1" applyFont="1" applyFill="1" applyBorder="1" applyAlignment="1" applyProtection="1">
      <alignment vertical="center" shrinkToFit="1"/>
    </xf>
    <xf numFmtId="0" fontId="15" fillId="2" borderId="53" xfId="3" applyNumberFormat="1" applyFont="1" applyFill="1" applyBorder="1" applyAlignment="1" applyProtection="1">
      <alignment horizontal="right" vertical="center"/>
    </xf>
    <xf numFmtId="38" fontId="15" fillId="2" borderId="74" xfId="4" quotePrefix="1" applyFont="1" applyFill="1" applyBorder="1" applyAlignment="1" applyProtection="1">
      <alignment horizontal="right" vertical="center"/>
    </xf>
    <xf numFmtId="0" fontId="9" fillId="2" borderId="60" xfId="3" quotePrefix="1" applyNumberFormat="1" applyFill="1" applyBorder="1" applyAlignment="1" applyProtection="1">
      <alignment vertical="center" wrapText="1" shrinkToFit="1"/>
    </xf>
    <xf numFmtId="177" fontId="48" fillId="2" borderId="138" xfId="3" quotePrefix="1" applyNumberFormat="1" applyFont="1" applyFill="1" applyBorder="1" applyAlignment="1" applyProtection="1">
      <alignment vertical="center"/>
    </xf>
    <xf numFmtId="177" fontId="15" fillId="2" borderId="52" xfId="3" quotePrefix="1" applyNumberFormat="1" applyFont="1" applyFill="1" applyBorder="1" applyAlignment="1" applyProtection="1">
      <alignment horizontal="right" vertical="center"/>
    </xf>
    <xf numFmtId="177" fontId="15" fillId="2" borderId="53" xfId="3" quotePrefix="1" applyNumberFormat="1" applyFont="1" applyFill="1" applyBorder="1" applyAlignment="1" applyProtection="1">
      <alignment horizontal="right" vertical="center"/>
    </xf>
    <xf numFmtId="177" fontId="15" fillId="2" borderId="53" xfId="3" applyNumberFormat="1" applyFont="1" applyFill="1" applyBorder="1" applyAlignment="1" applyProtection="1">
      <alignment horizontal="right" vertical="center" wrapText="1"/>
    </xf>
    <xf numFmtId="0" fontId="17" fillId="2" borderId="94" xfId="3" applyNumberFormat="1" applyFont="1" applyFill="1" applyBorder="1" applyAlignment="1" applyProtection="1">
      <alignment horizontal="right" vertical="center"/>
    </xf>
    <xf numFmtId="0" fontId="9" fillId="2" borderId="60" xfId="3" applyNumberFormat="1" applyFill="1" applyBorder="1" applyAlignment="1" applyProtection="1">
      <alignment vertical="center" shrinkToFit="1"/>
    </xf>
    <xf numFmtId="38" fontId="22" fillId="0" borderId="0" xfId="4" applyFont="1" applyFill="1" applyBorder="1" applyAlignment="1" applyProtection="1">
      <alignment vertical="center"/>
    </xf>
    <xf numFmtId="38" fontId="17" fillId="0" borderId="101" xfId="4" quotePrefix="1" applyFont="1" applyFill="1" applyBorder="1" applyAlignment="1" applyProtection="1">
      <alignment vertical="center"/>
    </xf>
    <xf numFmtId="38" fontId="9" fillId="2" borderId="60" xfId="4" applyFont="1" applyFill="1" applyBorder="1" applyAlignment="1" applyProtection="1">
      <alignment vertical="center"/>
    </xf>
    <xf numFmtId="38" fontId="15" fillId="2" borderId="61" xfId="4" quotePrefix="1" applyFont="1" applyFill="1" applyBorder="1" applyAlignment="1" applyProtection="1">
      <alignment vertical="center"/>
    </xf>
    <xf numFmtId="183" fontId="48" fillId="2" borderId="138" xfId="4" quotePrefix="1" applyNumberFormat="1" applyFont="1" applyFill="1" applyBorder="1" applyAlignment="1" applyProtection="1">
      <alignment vertical="center"/>
    </xf>
    <xf numFmtId="38" fontId="15" fillId="2" borderId="52" xfId="4" applyFont="1" applyFill="1" applyBorder="1" applyAlignment="1">
      <alignment horizontal="right" vertical="center"/>
    </xf>
    <xf numFmtId="38" fontId="22" fillId="0" borderId="0" xfId="4" applyFont="1" applyAlignment="1">
      <alignment vertical="center"/>
    </xf>
    <xf numFmtId="0" fontId="9" fillId="0" borderId="36" xfId="3" quotePrefix="1" applyNumberFormat="1" applyFont="1" applyFill="1" applyBorder="1" applyAlignment="1" applyProtection="1">
      <alignment vertical="center"/>
    </xf>
    <xf numFmtId="177" fontId="9" fillId="2" borderId="36" xfId="3" quotePrefix="1" applyNumberFormat="1" applyFont="1" applyFill="1" applyBorder="1" applyAlignment="1" applyProtection="1">
      <alignment vertical="center"/>
    </xf>
    <xf numFmtId="180" fontId="17" fillId="2" borderId="36" xfId="3" applyNumberFormat="1" applyFont="1" applyFill="1" applyBorder="1" applyAlignment="1" applyProtection="1">
      <alignment horizontal="right" vertical="center"/>
    </xf>
    <xf numFmtId="0" fontId="9" fillId="2" borderId="0" xfId="3" quotePrefix="1" applyNumberFormat="1" applyFont="1" applyFill="1" applyBorder="1" applyAlignment="1" applyProtection="1">
      <alignment vertical="center" shrinkToFit="1"/>
    </xf>
    <xf numFmtId="177" fontId="9" fillId="2" borderId="0" xfId="3" quotePrefix="1" applyNumberFormat="1" applyFont="1" applyFill="1" applyBorder="1" applyAlignment="1" applyProtection="1">
      <alignment vertical="center"/>
    </xf>
    <xf numFmtId="177" fontId="46" fillId="2" borderId="0" xfId="3" quotePrefix="1" applyNumberFormat="1" applyFont="1" applyFill="1" applyBorder="1" applyAlignment="1" applyProtection="1">
      <alignment vertical="center"/>
    </xf>
    <xf numFmtId="0" fontId="47" fillId="6" borderId="104" xfId="3" applyNumberFormat="1" applyFont="1" applyFill="1" applyBorder="1" applyAlignment="1" applyProtection="1">
      <alignment horizontal="center" vertical="center"/>
    </xf>
    <xf numFmtId="0" fontId="47" fillId="6" borderId="44" xfId="3" quotePrefix="1" applyNumberFormat="1" applyFont="1" applyFill="1" applyBorder="1" applyAlignment="1" applyProtection="1">
      <alignment vertical="center"/>
    </xf>
    <xf numFmtId="182" fontId="17" fillId="6" borderId="45" xfId="3" quotePrefix="1" applyNumberFormat="1" applyFont="1" applyFill="1" applyBorder="1" applyAlignment="1" applyProtection="1">
      <alignment horizontal="center" vertical="center"/>
    </xf>
    <xf numFmtId="0" fontId="47" fillId="6" borderId="58" xfId="3" quotePrefix="1" applyNumberFormat="1" applyFont="1" applyFill="1" applyBorder="1" applyAlignment="1" applyProtection="1">
      <alignment horizontal="center" vertical="center"/>
    </xf>
    <xf numFmtId="0" fontId="47" fillId="6" borderId="43" xfId="3" quotePrefix="1" applyNumberFormat="1" applyFont="1" applyFill="1" applyBorder="1" applyAlignment="1" applyProtection="1">
      <alignment horizontal="center" vertical="center"/>
    </xf>
    <xf numFmtId="0" fontId="47" fillId="6" borderId="43" xfId="3" applyNumberFormat="1" applyFont="1" applyFill="1" applyBorder="1" applyAlignment="1" applyProtection="1">
      <alignment horizontal="center" vertical="center"/>
    </xf>
    <xf numFmtId="0" fontId="47" fillId="6" borderId="45" xfId="3" applyNumberFormat="1" applyFont="1" applyFill="1" applyBorder="1" applyAlignment="1" applyProtection="1">
      <alignment horizontal="center" vertical="center"/>
    </xf>
    <xf numFmtId="3" fontId="9" fillId="0" borderId="0" xfId="3" applyNumberFormat="1" applyFont="1" applyFill="1" applyBorder="1" applyAlignment="1" applyProtection="1"/>
    <xf numFmtId="3" fontId="17" fillId="0" borderId="52" xfId="3" quotePrefix="1" applyNumberFormat="1" applyFont="1" applyFill="1" applyBorder="1" applyAlignment="1" applyProtection="1">
      <alignment vertical="center"/>
    </xf>
    <xf numFmtId="3" fontId="9" fillId="2" borderId="54" xfId="3" applyNumberFormat="1" applyFont="1" applyFill="1" applyBorder="1" applyAlignment="1" applyProtection="1">
      <alignment horizontal="left" vertical="center" shrinkToFit="1"/>
    </xf>
    <xf numFmtId="180" fontId="15" fillId="2" borderId="94" xfId="3" applyNumberFormat="1" applyFont="1" applyFill="1" applyBorder="1" applyAlignment="1" applyProtection="1">
      <alignment horizontal="right" vertical="center"/>
    </xf>
    <xf numFmtId="180" fontId="48" fillId="2" borderId="51" xfId="3" quotePrefix="1" applyNumberFormat="1" applyFont="1" applyFill="1" applyBorder="1" applyAlignment="1" applyProtection="1">
      <alignment vertical="center"/>
    </xf>
    <xf numFmtId="180" fontId="15" fillId="2" borderId="52" xfId="3" quotePrefix="1" applyNumberFormat="1" applyFont="1" applyFill="1" applyBorder="1" applyAlignment="1" applyProtection="1">
      <alignment horizontal="right" vertical="center"/>
    </xf>
    <xf numFmtId="180" fontId="15" fillId="2" borderId="53" xfId="3" quotePrefix="1" applyNumberFormat="1" applyFont="1" applyFill="1" applyBorder="1" applyAlignment="1" applyProtection="1">
      <alignment horizontal="right" vertical="center"/>
    </xf>
    <xf numFmtId="180" fontId="17" fillId="2" borderId="94" xfId="3" applyNumberFormat="1" applyFont="1" applyFill="1" applyBorder="1" applyAlignment="1" applyProtection="1">
      <alignment horizontal="right" vertical="center"/>
    </xf>
    <xf numFmtId="3" fontId="9" fillId="0" borderId="0" xfId="3" applyNumberFormat="1" applyFont="1"/>
    <xf numFmtId="3" fontId="17" fillId="0" borderId="101" xfId="3" quotePrefix="1" applyNumberFormat="1" applyFont="1" applyFill="1" applyBorder="1" applyAlignment="1" applyProtection="1">
      <alignment vertical="center"/>
    </xf>
    <xf numFmtId="3" fontId="9" fillId="2" borderId="60" xfId="3" quotePrefix="1" applyNumberFormat="1" applyFont="1" applyFill="1" applyBorder="1" applyAlignment="1" applyProtection="1">
      <alignment horizontal="left" vertical="center" shrinkToFit="1"/>
    </xf>
    <xf numFmtId="180" fontId="15" fillId="2" borderId="61" xfId="3" quotePrefix="1" applyNumberFormat="1" applyFont="1" applyFill="1" applyBorder="1" applyAlignment="1" applyProtection="1">
      <alignment vertical="center"/>
    </xf>
    <xf numFmtId="180" fontId="48" fillId="2" borderId="46" xfId="3" quotePrefix="1" applyNumberFormat="1" applyFont="1" applyFill="1" applyBorder="1" applyAlignment="1" applyProtection="1">
      <alignment vertical="center"/>
    </xf>
    <xf numFmtId="3" fontId="9" fillId="2" borderId="60" xfId="3" applyNumberFormat="1" applyFont="1" applyFill="1" applyBorder="1" applyAlignment="1" applyProtection="1">
      <alignment horizontal="left" vertical="center" shrinkToFit="1"/>
    </xf>
    <xf numFmtId="180" fontId="15" fillId="2" borderId="61" xfId="3" applyNumberFormat="1" applyFont="1" applyFill="1" applyBorder="1" applyAlignment="1" applyProtection="1">
      <alignment horizontal="right" vertical="center"/>
    </xf>
    <xf numFmtId="180" fontId="15" fillId="2" borderId="62" xfId="4" applyNumberFormat="1" applyFont="1" applyFill="1" applyBorder="1" applyAlignment="1" applyProtection="1">
      <alignment horizontal="right" vertical="center"/>
    </xf>
    <xf numFmtId="180" fontId="15" fillId="2" borderId="53" xfId="4" quotePrefix="1" applyNumberFormat="1" applyFont="1" applyFill="1" applyBorder="1" applyAlignment="1" applyProtection="1">
      <alignment horizontal="right" vertical="center"/>
    </xf>
    <xf numFmtId="180" fontId="15" fillId="2" borderId="53" xfId="4" applyNumberFormat="1" applyFont="1" applyFill="1" applyBorder="1" applyAlignment="1" applyProtection="1">
      <alignment horizontal="right" vertical="center"/>
    </xf>
    <xf numFmtId="0" fontId="9" fillId="2" borderId="54" xfId="3" applyNumberFormat="1" applyFill="1" applyBorder="1" applyAlignment="1" applyProtection="1">
      <alignment horizontal="left" vertical="center"/>
    </xf>
    <xf numFmtId="180" fontId="17" fillId="2" borderId="94" xfId="4" applyNumberFormat="1" applyFont="1" applyFill="1" applyBorder="1" applyAlignment="1" applyProtection="1">
      <alignment horizontal="right" vertical="center"/>
    </xf>
    <xf numFmtId="0" fontId="9" fillId="2" borderId="54" xfId="3" applyNumberFormat="1" applyFont="1" applyFill="1" applyBorder="1" applyAlignment="1" applyProtection="1">
      <alignment horizontal="left" vertical="center"/>
    </xf>
    <xf numFmtId="180" fontId="15" fillId="2" borderId="73" xfId="4" applyNumberFormat="1" applyFont="1" applyFill="1" applyBorder="1" applyAlignment="1" applyProtection="1">
      <alignment horizontal="right" vertical="center"/>
    </xf>
    <xf numFmtId="180" fontId="15" fillId="2" borderId="74" xfId="4" applyNumberFormat="1" applyFont="1" applyFill="1" applyBorder="1" applyAlignment="1" applyProtection="1">
      <alignment horizontal="right" vertical="center"/>
    </xf>
    <xf numFmtId="180" fontId="17" fillId="2" borderId="137" xfId="4" applyNumberFormat="1" applyFont="1" applyFill="1" applyBorder="1" applyAlignment="1" applyProtection="1">
      <alignment horizontal="right" vertical="center"/>
    </xf>
    <xf numFmtId="38" fontId="9" fillId="2" borderId="60" xfId="4" quotePrefix="1" applyFont="1" applyFill="1" applyBorder="1" applyAlignment="1" applyProtection="1">
      <alignment vertical="center"/>
    </xf>
    <xf numFmtId="38" fontId="15" fillId="2" borderId="59" xfId="4" applyFont="1" applyFill="1" applyBorder="1" applyAlignment="1">
      <alignment horizontal="right" vertical="center"/>
    </xf>
    <xf numFmtId="38" fontId="15" fillId="2" borderId="61" xfId="4" applyFont="1" applyFill="1" applyBorder="1" applyAlignment="1" applyProtection="1">
      <alignment horizontal="right" vertical="center"/>
    </xf>
    <xf numFmtId="0" fontId="17" fillId="0" borderId="101" xfId="3" applyNumberFormat="1" applyFont="1" applyFill="1" applyBorder="1" applyAlignment="1" applyProtection="1">
      <alignment vertical="center"/>
    </xf>
    <xf numFmtId="0" fontId="9" fillId="2" borderId="60" xfId="3" quotePrefix="1" applyNumberFormat="1" applyFont="1" applyFill="1" applyBorder="1" applyAlignment="1" applyProtection="1">
      <alignment vertical="center" shrinkToFit="1"/>
    </xf>
    <xf numFmtId="177" fontId="15" fillId="2" borderId="52" xfId="3" applyNumberFormat="1" applyFont="1" applyFill="1" applyBorder="1" applyAlignment="1" applyProtection="1">
      <alignment horizontal="right" vertical="center"/>
    </xf>
    <xf numFmtId="177" fontId="15" fillId="2" borderId="53" xfId="3" applyNumberFormat="1" applyFont="1" applyFill="1" applyBorder="1" applyAlignment="1" applyProtection="1">
      <alignment horizontal="right" vertical="center"/>
    </xf>
    <xf numFmtId="177" fontId="17" fillId="2" borderId="94" xfId="3" applyNumberFormat="1" applyFont="1" applyFill="1" applyBorder="1" applyAlignment="1" applyProtection="1">
      <alignment horizontal="right" vertical="center"/>
    </xf>
    <xf numFmtId="0" fontId="9" fillId="2" borderId="60" xfId="3" applyNumberFormat="1" applyFont="1" applyFill="1" applyBorder="1" applyAlignment="1" applyProtection="1">
      <alignment vertical="center" shrinkToFit="1"/>
    </xf>
    <xf numFmtId="0" fontId="15" fillId="2" borderId="52" xfId="3" applyFont="1" applyFill="1" applyBorder="1" applyAlignment="1">
      <alignment horizontal="right" vertical="center"/>
    </xf>
    <xf numFmtId="0" fontId="15" fillId="2" borderId="53" xfId="3" applyFont="1" applyFill="1" applyBorder="1" applyAlignment="1">
      <alignment horizontal="right" vertical="center"/>
    </xf>
    <xf numFmtId="177" fontId="15" fillId="2" borderId="136" xfId="3" applyNumberFormat="1" applyFont="1" applyFill="1" applyBorder="1" applyAlignment="1">
      <alignment horizontal="right" vertical="center"/>
    </xf>
    <xf numFmtId="177" fontId="15" fillId="2" borderId="74" xfId="3" applyNumberFormat="1" applyFont="1" applyFill="1" applyBorder="1" applyAlignment="1">
      <alignment horizontal="right" vertical="center"/>
    </xf>
    <xf numFmtId="177" fontId="17" fillId="2" borderId="137" xfId="3" quotePrefix="1" applyNumberFormat="1" applyFont="1" applyFill="1" applyBorder="1" applyAlignment="1" applyProtection="1">
      <alignment horizontal="right" vertical="center"/>
    </xf>
    <xf numFmtId="177" fontId="15" fillId="2" borderId="61" xfId="3" applyNumberFormat="1" applyFont="1" applyFill="1" applyBorder="1" applyAlignment="1" applyProtection="1">
      <alignment vertical="center"/>
    </xf>
    <xf numFmtId="0" fontId="17" fillId="2" borderId="136" xfId="3" quotePrefix="1" applyNumberFormat="1" applyFont="1" applyFill="1" applyBorder="1" applyAlignment="1" applyProtection="1">
      <alignment vertical="center"/>
    </xf>
    <xf numFmtId="0" fontId="9" fillId="2" borderId="75" xfId="3" applyNumberFormat="1" applyFill="1" applyBorder="1" applyAlignment="1" applyProtection="1">
      <alignment vertical="center" shrinkToFit="1"/>
    </xf>
    <xf numFmtId="177" fontId="15" fillId="2" borderId="94" xfId="3" applyNumberFormat="1" applyFont="1" applyFill="1" applyBorder="1" applyAlignment="1" applyProtection="1">
      <alignment horizontal="right" vertical="center"/>
    </xf>
    <xf numFmtId="177" fontId="48" fillId="2" borderId="139" xfId="3" quotePrefix="1" applyNumberFormat="1" applyFont="1" applyFill="1" applyBorder="1" applyAlignment="1" applyProtection="1">
      <alignment vertical="center"/>
    </xf>
    <xf numFmtId="3" fontId="9" fillId="0" borderId="38" xfId="3" applyNumberFormat="1" applyFont="1" applyFill="1" applyBorder="1" applyAlignment="1" applyProtection="1"/>
    <xf numFmtId="3" fontId="9" fillId="2" borderId="53" xfId="3" quotePrefix="1" applyNumberFormat="1" applyFont="1" applyFill="1" applyBorder="1" applyAlignment="1" applyProtection="1">
      <alignment vertical="center" shrinkToFit="1"/>
    </xf>
    <xf numFmtId="180" fontId="17" fillId="2" borderId="61" xfId="3" applyNumberFormat="1" applyFont="1" applyFill="1" applyBorder="1" applyAlignment="1" applyProtection="1">
      <alignment horizontal="right" vertical="center"/>
    </xf>
    <xf numFmtId="180" fontId="47" fillId="2" borderId="51" xfId="3" quotePrefix="1" applyNumberFormat="1" applyFont="1" applyFill="1" applyBorder="1" applyAlignment="1" applyProtection="1">
      <alignment vertical="center"/>
    </xf>
    <xf numFmtId="180" fontId="17" fillId="2" borderId="101" xfId="3" applyNumberFormat="1" applyFont="1" applyFill="1" applyBorder="1" applyAlignment="1" applyProtection="1">
      <alignment horizontal="right" vertical="center"/>
    </xf>
    <xf numFmtId="180" fontId="17" fillId="2" borderId="70" xfId="3" applyNumberFormat="1" applyFont="1" applyFill="1" applyBorder="1" applyAlignment="1" applyProtection="1">
      <alignment horizontal="right" vertical="center"/>
    </xf>
    <xf numFmtId="180" fontId="17" fillId="2" borderId="59" xfId="3" applyNumberFormat="1" applyFont="1" applyFill="1" applyBorder="1" applyAlignment="1" applyProtection="1">
      <alignment horizontal="right" vertical="center"/>
    </xf>
    <xf numFmtId="180" fontId="17" fillId="2" borderId="59" xfId="3" quotePrefix="1" applyNumberFormat="1" applyFont="1" applyFill="1" applyBorder="1" applyAlignment="1" applyProtection="1">
      <alignment horizontal="right" vertical="center"/>
    </xf>
    <xf numFmtId="3" fontId="9" fillId="0" borderId="37" xfId="3" applyNumberFormat="1" applyFont="1" applyFill="1" applyBorder="1" applyAlignment="1" applyProtection="1"/>
    <xf numFmtId="3" fontId="9" fillId="2" borderId="60" xfId="3" applyNumberFormat="1" applyFont="1" applyFill="1" applyBorder="1" applyAlignment="1" applyProtection="1">
      <alignment vertical="center" shrinkToFit="1"/>
    </xf>
    <xf numFmtId="180" fontId="17" fillId="2" borderId="101" xfId="3" quotePrefix="1" applyNumberFormat="1" applyFont="1" applyFill="1" applyBorder="1" applyAlignment="1" applyProtection="1">
      <alignment horizontal="right" vertical="center"/>
    </xf>
    <xf numFmtId="180" fontId="17" fillId="2" borderId="62" xfId="3" quotePrefix="1" applyNumberFormat="1" applyFont="1" applyFill="1" applyBorder="1" applyAlignment="1" applyProtection="1">
      <alignment horizontal="right" vertical="center"/>
    </xf>
    <xf numFmtId="180" fontId="17" fillId="2" borderId="53" xfId="3" quotePrefix="1" applyNumberFormat="1" applyFont="1" applyFill="1" applyBorder="1" applyAlignment="1" applyProtection="1">
      <alignment horizontal="right" vertical="center"/>
    </xf>
    <xf numFmtId="3" fontId="9" fillId="2" borderId="60" xfId="3" quotePrefix="1" applyNumberFormat="1" applyFont="1" applyFill="1" applyBorder="1" applyAlignment="1" applyProtection="1">
      <alignment vertical="center" shrinkToFit="1"/>
    </xf>
    <xf numFmtId="180" fontId="17" fillId="2" borderId="61" xfId="3" quotePrefix="1" applyNumberFormat="1" applyFont="1" applyFill="1" applyBorder="1" applyAlignment="1" applyProtection="1">
      <alignment vertical="center"/>
    </xf>
    <xf numFmtId="180" fontId="47" fillId="2" borderId="46" xfId="3" quotePrefix="1" applyNumberFormat="1" applyFont="1" applyFill="1" applyBorder="1" applyAlignment="1" applyProtection="1">
      <alignment vertical="center"/>
    </xf>
    <xf numFmtId="3" fontId="17" fillId="0" borderId="136" xfId="3" quotePrefix="1" applyNumberFormat="1" applyFont="1" applyFill="1" applyBorder="1" applyAlignment="1" applyProtection="1">
      <alignment vertical="center"/>
    </xf>
    <xf numFmtId="3" fontId="9" fillId="2" borderId="140" xfId="3" quotePrefix="1" applyNumberFormat="1" applyFont="1" applyFill="1" applyBorder="1" applyAlignment="1" applyProtection="1">
      <alignment vertical="center" shrinkToFit="1"/>
    </xf>
    <xf numFmtId="180" fontId="17" fillId="2" borderId="95" xfId="3" quotePrefix="1" applyNumberFormat="1" applyFont="1" applyFill="1" applyBorder="1" applyAlignment="1" applyProtection="1">
      <alignment vertical="center"/>
    </xf>
    <xf numFmtId="180" fontId="47" fillId="2" borderId="72" xfId="3" quotePrefix="1" applyNumberFormat="1" applyFont="1" applyFill="1" applyBorder="1" applyAlignment="1" applyProtection="1">
      <alignment vertical="center"/>
    </xf>
    <xf numFmtId="180" fontId="17" fillId="2" borderId="107" xfId="3" quotePrefix="1" applyNumberFormat="1" applyFont="1" applyFill="1" applyBorder="1" applyAlignment="1" applyProtection="1">
      <alignment horizontal="right" vertical="center"/>
    </xf>
    <xf numFmtId="180" fontId="17" fillId="2" borderId="74" xfId="3" quotePrefix="1" applyNumberFormat="1" applyFont="1" applyFill="1" applyBorder="1" applyAlignment="1" applyProtection="1">
      <alignment horizontal="right" vertical="center"/>
    </xf>
    <xf numFmtId="180" fontId="17" fillId="2" borderId="137" xfId="3" applyNumberFormat="1" applyFont="1" applyFill="1" applyBorder="1" applyAlignment="1" applyProtection="1">
      <alignment horizontal="right" vertical="center"/>
    </xf>
    <xf numFmtId="3" fontId="9" fillId="2" borderId="54" xfId="3" applyNumberFormat="1" applyFill="1" applyBorder="1" applyAlignment="1" applyProtection="1">
      <alignment vertical="center" shrinkToFit="1"/>
    </xf>
    <xf numFmtId="180" fontId="17" fillId="2" borderId="94" xfId="3" quotePrefix="1" applyNumberFormat="1" applyFont="1" applyFill="1" applyBorder="1" applyAlignment="1" applyProtection="1">
      <alignment vertical="center"/>
    </xf>
    <xf numFmtId="180" fontId="17" fillId="2" borderId="62" xfId="3" applyNumberFormat="1" applyFont="1" applyFill="1" applyBorder="1" applyAlignment="1" applyProtection="1">
      <alignment horizontal="right" vertical="center"/>
    </xf>
    <xf numFmtId="180" fontId="17" fillId="2" borderId="53" xfId="3" applyNumberFormat="1" applyFont="1" applyFill="1" applyBorder="1" applyAlignment="1" applyProtection="1">
      <alignment horizontal="right" vertical="center"/>
    </xf>
    <xf numFmtId="3" fontId="17" fillId="0" borderId="38" xfId="3" applyNumberFormat="1" applyFont="1" applyFill="1" applyBorder="1" applyAlignment="1" applyProtection="1"/>
    <xf numFmtId="3" fontId="17" fillId="0" borderId="141" xfId="3" applyNumberFormat="1" applyFont="1" applyFill="1" applyBorder="1" applyAlignment="1" applyProtection="1">
      <alignment vertical="center"/>
    </xf>
    <xf numFmtId="3" fontId="9" fillId="2" borderId="54" xfId="3" applyNumberFormat="1" applyFont="1" applyFill="1" applyBorder="1" applyAlignment="1" applyProtection="1">
      <alignment vertical="center" shrinkToFit="1"/>
    </xf>
    <xf numFmtId="183" fontId="17" fillId="2" borderId="94" xfId="4" quotePrefix="1" applyNumberFormat="1" applyFont="1" applyFill="1" applyBorder="1" applyAlignment="1" applyProtection="1">
      <alignment vertical="center"/>
    </xf>
    <xf numFmtId="183" fontId="47" fillId="2" borderId="51" xfId="4" quotePrefix="1" applyNumberFormat="1" applyFont="1" applyFill="1" applyBorder="1" applyAlignment="1" applyProtection="1">
      <alignment vertical="center"/>
    </xf>
    <xf numFmtId="183" fontId="17" fillId="2" borderId="107" xfId="4" applyNumberFormat="1" applyFont="1" applyFill="1" applyBorder="1" applyAlignment="1">
      <alignment horizontal="right" vertical="center"/>
    </xf>
    <xf numFmtId="183" fontId="17" fillId="2" borderId="0" xfId="4" quotePrefix="1" applyNumberFormat="1" applyFont="1" applyFill="1" applyBorder="1" applyAlignment="1" applyProtection="1">
      <alignment horizontal="right" vertical="center"/>
    </xf>
    <xf numFmtId="183" fontId="17" fillId="2" borderId="92" xfId="4" quotePrefix="1" applyNumberFormat="1" applyFont="1" applyFill="1" applyBorder="1" applyAlignment="1" applyProtection="1">
      <alignment horizontal="right" vertical="center"/>
    </xf>
    <xf numFmtId="183" fontId="17" fillId="2" borderId="95" xfId="4" applyNumberFormat="1" applyFont="1" applyFill="1" applyBorder="1" applyAlignment="1" applyProtection="1">
      <alignment horizontal="right" vertical="center"/>
    </xf>
    <xf numFmtId="183" fontId="17" fillId="2" borderId="61" xfId="4" quotePrefix="1" applyNumberFormat="1" applyFont="1" applyFill="1" applyBorder="1" applyAlignment="1" applyProtection="1">
      <alignment vertical="center"/>
    </xf>
    <xf numFmtId="183" fontId="47" fillId="2" borderId="46" xfId="4" quotePrefix="1" applyNumberFormat="1" applyFont="1" applyFill="1" applyBorder="1" applyAlignment="1" applyProtection="1">
      <alignment vertical="center"/>
    </xf>
    <xf numFmtId="183" fontId="17" fillId="2" borderId="52" xfId="4" applyNumberFormat="1" applyFont="1" applyFill="1" applyBorder="1" applyAlignment="1">
      <alignment horizontal="right" vertical="center"/>
    </xf>
    <xf numFmtId="183" fontId="17" fillId="2" borderId="53" xfId="4" applyNumberFormat="1" applyFont="1" applyFill="1" applyBorder="1" applyAlignment="1">
      <alignment horizontal="right" vertical="center"/>
    </xf>
    <xf numFmtId="183" fontId="17" fillId="2" borderId="94" xfId="4" applyNumberFormat="1" applyFont="1" applyFill="1" applyBorder="1" applyAlignment="1" applyProtection="1">
      <alignment horizontal="right" vertical="center"/>
    </xf>
    <xf numFmtId="183" fontId="17" fillId="2" borderId="73" xfId="4" applyNumberFormat="1" applyFont="1" applyFill="1" applyBorder="1" applyAlignment="1">
      <alignment horizontal="right" vertical="center"/>
    </xf>
    <xf numFmtId="183" fontId="17" fillId="2" borderId="142" xfId="4" quotePrefix="1" applyNumberFormat="1" applyFont="1" applyFill="1" applyBorder="1" applyAlignment="1" applyProtection="1">
      <alignment horizontal="right" vertical="center"/>
    </xf>
    <xf numFmtId="183" fontId="17" fillId="2" borderId="137" xfId="4" applyNumberFormat="1" applyFont="1" applyFill="1" applyBorder="1" applyAlignment="1" applyProtection="1">
      <alignment horizontal="right" vertical="center"/>
    </xf>
    <xf numFmtId="3" fontId="9" fillId="2" borderId="54" xfId="3" quotePrefix="1" applyNumberFormat="1" applyFont="1" applyFill="1" applyBorder="1" applyAlignment="1" applyProtection="1">
      <alignment vertical="center" shrinkToFit="1"/>
    </xf>
    <xf numFmtId="183" fontId="17" fillId="2" borderId="61" xfId="4" applyNumberFormat="1" applyFont="1" applyFill="1" applyBorder="1" applyAlignment="1" applyProtection="1">
      <alignment horizontal="right" vertical="center"/>
    </xf>
    <xf numFmtId="3" fontId="9" fillId="2" borderId="56" xfId="3" applyNumberFormat="1" applyFill="1" applyBorder="1" applyAlignment="1" applyProtection="1">
      <alignment vertical="center" shrinkToFit="1"/>
    </xf>
    <xf numFmtId="183" fontId="17" fillId="2" borderId="86" xfId="4" applyNumberFormat="1" applyFont="1" applyFill="1" applyBorder="1" applyAlignment="1" applyProtection="1">
      <alignment horizontal="right" vertical="center"/>
    </xf>
    <xf numFmtId="183" fontId="47" fillId="2" borderId="55" xfId="4" quotePrefix="1" applyNumberFormat="1" applyFont="1" applyFill="1" applyBorder="1" applyAlignment="1" applyProtection="1">
      <alignment vertical="center"/>
    </xf>
    <xf numFmtId="183" fontId="17" fillId="2" borderId="103" xfId="4" applyNumberFormat="1" applyFont="1" applyFill="1" applyBorder="1" applyAlignment="1">
      <alignment horizontal="right" vertical="center"/>
    </xf>
    <xf numFmtId="183" fontId="17" fillId="2" borderId="56" xfId="4" applyNumberFormat="1" applyFont="1" applyFill="1" applyBorder="1" applyAlignment="1">
      <alignment horizontal="right" vertical="center"/>
    </xf>
    <xf numFmtId="0" fontId="22" fillId="0" borderId="0" xfId="3" applyFont="1" applyBorder="1"/>
    <xf numFmtId="3" fontId="9" fillId="0" borderId="0" xfId="3" applyNumberFormat="1" applyFont="1" applyAlignment="1">
      <alignment shrinkToFit="1"/>
    </xf>
    <xf numFmtId="3" fontId="46" fillId="0" borderId="0" xfId="3" applyNumberFormat="1" applyFont="1"/>
    <xf numFmtId="3" fontId="12" fillId="0" borderId="0" xfId="3" quotePrefix="1" applyNumberFormat="1" applyFont="1" applyFill="1" applyBorder="1" applyAlignment="1" applyProtection="1">
      <alignment vertical="center"/>
    </xf>
    <xf numFmtId="3" fontId="15" fillId="0" borderId="0" xfId="3" applyNumberFormat="1" applyFont="1" applyFill="1" applyBorder="1" applyAlignment="1" applyProtection="1"/>
    <xf numFmtId="3" fontId="9" fillId="0" borderId="0" xfId="3" applyNumberFormat="1" applyFont="1" applyFill="1" applyBorder="1" applyAlignment="1" applyProtection="1">
      <alignment shrinkToFit="1"/>
    </xf>
    <xf numFmtId="3" fontId="46" fillId="0" borderId="0" xfId="3" applyNumberFormat="1" applyFont="1" applyFill="1" applyBorder="1" applyAlignment="1" applyProtection="1"/>
    <xf numFmtId="3" fontId="17" fillId="0" borderId="38" xfId="3" applyNumberFormat="1" applyFont="1" applyFill="1" applyBorder="1" applyAlignment="1" applyProtection="1">
      <alignment horizontal="center"/>
    </xf>
    <xf numFmtId="3" fontId="17" fillId="0" borderId="0" xfId="3" applyNumberFormat="1" applyFont="1" applyFill="1" applyBorder="1" applyAlignment="1" applyProtection="1">
      <alignment horizontal="center"/>
    </xf>
    <xf numFmtId="3" fontId="17" fillId="0" borderId="0" xfId="3" applyNumberFormat="1" applyFont="1" applyAlignment="1">
      <alignment horizontal="center"/>
    </xf>
    <xf numFmtId="3" fontId="9" fillId="2" borderId="38" xfId="3" applyNumberFormat="1" applyFont="1" applyFill="1" applyBorder="1" applyAlignment="1" applyProtection="1"/>
    <xf numFmtId="3" fontId="17" fillId="2" borderId="106" xfId="3" quotePrefix="1" applyNumberFormat="1" applyFont="1" applyFill="1" applyBorder="1" applyAlignment="1" applyProtection="1">
      <alignment vertical="center"/>
    </xf>
    <xf numFmtId="3" fontId="9" fillId="2" borderId="48" xfId="3" applyNumberFormat="1" applyFill="1" applyBorder="1" applyAlignment="1" applyProtection="1">
      <alignment horizontal="left" vertical="center" wrapText="1" shrinkToFit="1"/>
    </xf>
    <xf numFmtId="180" fontId="15" fillId="2" borderId="101" xfId="3" applyNumberFormat="1" applyFont="1" applyFill="1" applyBorder="1" applyAlignment="1">
      <alignment horizontal="right" vertical="center"/>
    </xf>
    <xf numFmtId="180" fontId="15" fillId="2" borderId="59" xfId="3" applyNumberFormat="1" applyFont="1" applyFill="1" applyBorder="1" applyAlignment="1">
      <alignment horizontal="right" vertical="center"/>
    </xf>
    <xf numFmtId="180" fontId="17" fillId="2" borderId="61" xfId="3" quotePrefix="1" applyNumberFormat="1" applyFont="1" applyFill="1" applyBorder="1" applyAlignment="1" applyProtection="1">
      <alignment horizontal="right" vertical="center"/>
    </xf>
    <xf numFmtId="3" fontId="9" fillId="2" borderId="0" xfId="3" applyNumberFormat="1" applyFont="1" applyFill="1" applyBorder="1" applyAlignment="1" applyProtection="1"/>
    <xf numFmtId="3" fontId="9" fillId="2" borderId="0" xfId="3" applyNumberFormat="1" applyFont="1" applyFill="1"/>
    <xf numFmtId="3" fontId="17" fillId="2" borderId="101" xfId="3" quotePrefix="1" applyNumberFormat="1" applyFont="1" applyFill="1" applyBorder="1" applyAlignment="1" applyProtection="1">
      <alignment vertical="center"/>
    </xf>
    <xf numFmtId="180" fontId="17" fillId="2" borderId="94" xfId="3" quotePrefix="1" applyNumberFormat="1" applyFont="1" applyFill="1" applyBorder="1" applyAlignment="1" applyProtection="1">
      <alignment horizontal="right" vertical="center"/>
    </xf>
    <xf numFmtId="3" fontId="9" fillId="2" borderId="60" xfId="3" applyNumberFormat="1" applyFill="1" applyBorder="1" applyAlignment="1" applyProtection="1">
      <alignment horizontal="left" vertical="center" shrinkToFit="1"/>
    </xf>
    <xf numFmtId="180" fontId="15" fillId="2" borderId="52" xfId="3" applyNumberFormat="1" applyFont="1" applyFill="1" applyBorder="1" applyAlignment="1" applyProtection="1">
      <alignment horizontal="right" vertical="center"/>
    </xf>
    <xf numFmtId="3" fontId="9" fillId="2" borderId="60" xfId="3" quotePrefix="1" applyNumberFormat="1" applyFill="1" applyBorder="1" applyAlignment="1" applyProtection="1">
      <alignment horizontal="left" vertical="center" shrinkToFit="1"/>
    </xf>
    <xf numFmtId="180" fontId="15" fillId="2" borderId="52" xfId="4" applyNumberFormat="1" applyFont="1" applyFill="1" applyBorder="1" applyAlignment="1" applyProtection="1">
      <alignment horizontal="right" vertical="center"/>
    </xf>
    <xf numFmtId="180" fontId="17" fillId="2" borderId="94" xfId="4" applyNumberFormat="1" applyFont="1" applyFill="1" applyBorder="1" applyAlignment="1">
      <alignment horizontal="right" vertical="center"/>
    </xf>
    <xf numFmtId="183" fontId="15" fillId="2" borderId="94" xfId="4" applyNumberFormat="1" applyFont="1" applyFill="1" applyBorder="1" applyAlignment="1" applyProtection="1">
      <alignment horizontal="right" vertical="center"/>
    </xf>
    <xf numFmtId="3" fontId="17" fillId="2" borderId="101" xfId="3" applyNumberFormat="1" applyFont="1" applyFill="1" applyBorder="1" applyAlignment="1" applyProtection="1">
      <alignment vertical="center"/>
    </xf>
    <xf numFmtId="180" fontId="15" fillId="2" borderId="52" xfId="4" applyNumberFormat="1" applyFont="1" applyFill="1" applyBorder="1" applyAlignment="1">
      <alignment horizontal="right" vertical="center"/>
    </xf>
    <xf numFmtId="180" fontId="15" fillId="2" borderId="53" xfId="4" applyNumberFormat="1" applyFont="1" applyFill="1" applyBorder="1" applyAlignment="1">
      <alignment horizontal="right" vertical="center"/>
    </xf>
    <xf numFmtId="3" fontId="9" fillId="2" borderId="75" xfId="3" applyNumberFormat="1" applyFont="1" applyFill="1" applyBorder="1" applyAlignment="1" applyProtection="1">
      <alignment horizontal="left" vertical="center" shrinkToFit="1"/>
    </xf>
    <xf numFmtId="180" fontId="15" fillId="2" borderId="137" xfId="3" applyNumberFormat="1" applyFont="1" applyFill="1" applyBorder="1" applyAlignment="1" applyProtection="1">
      <alignment horizontal="right" vertical="center"/>
    </xf>
    <xf numFmtId="180" fontId="48" fillId="2" borderId="72" xfId="3" quotePrefix="1" applyNumberFormat="1" applyFont="1" applyFill="1" applyBorder="1" applyAlignment="1" applyProtection="1">
      <alignment vertical="center"/>
    </xf>
    <xf numFmtId="180" fontId="15" fillId="2" borderId="136" xfId="4" applyNumberFormat="1" applyFont="1" applyFill="1" applyBorder="1" applyAlignment="1">
      <alignment horizontal="right" vertical="center"/>
    </xf>
    <xf numFmtId="180" fontId="15" fillId="2" borderId="74" xfId="4" applyNumberFormat="1" applyFont="1" applyFill="1" applyBorder="1" applyAlignment="1">
      <alignment horizontal="right" vertical="center"/>
    </xf>
    <xf numFmtId="180" fontId="17" fillId="2" borderId="137" xfId="3" quotePrefix="1" applyNumberFormat="1" applyFont="1" applyFill="1" applyBorder="1" applyAlignment="1" applyProtection="1">
      <alignment horizontal="right" vertical="center"/>
    </xf>
    <xf numFmtId="3" fontId="9" fillId="2" borderId="54" xfId="3" applyNumberFormat="1" applyFont="1" applyFill="1" applyBorder="1" applyAlignment="1" applyProtection="1">
      <alignment vertical="center" wrapText="1" shrinkToFit="1"/>
    </xf>
    <xf numFmtId="180" fontId="15" fillId="2" borderId="94" xfId="3" quotePrefix="1" applyNumberFormat="1" applyFont="1" applyFill="1" applyBorder="1" applyAlignment="1" applyProtection="1">
      <alignment vertical="center"/>
    </xf>
    <xf numFmtId="180" fontId="15" fillId="2" borderId="52" xfId="4" applyNumberFormat="1" applyFont="1" applyFill="1" applyBorder="1" applyAlignment="1">
      <alignment vertical="center"/>
    </xf>
    <xf numFmtId="180" fontId="15" fillId="2" borderId="53" xfId="4" applyNumberFormat="1" applyFont="1" applyFill="1" applyBorder="1" applyAlignment="1">
      <alignment vertical="center"/>
    </xf>
    <xf numFmtId="180" fontId="17" fillId="2" borderId="94" xfId="3" applyNumberFormat="1" applyFont="1" applyFill="1" applyBorder="1" applyAlignment="1" applyProtection="1">
      <alignment vertical="center"/>
    </xf>
    <xf numFmtId="3" fontId="9" fillId="2" borderId="60" xfId="3" quotePrefix="1" applyNumberFormat="1" applyFill="1" applyBorder="1" applyAlignment="1" applyProtection="1">
      <alignment vertical="center" shrinkToFit="1"/>
    </xf>
    <xf numFmtId="3" fontId="9" fillId="2" borderId="60" xfId="3" applyNumberFormat="1" applyFill="1" applyBorder="1" applyAlignment="1" applyProtection="1">
      <alignment vertical="center" shrinkToFit="1"/>
    </xf>
    <xf numFmtId="3" fontId="9" fillId="2" borderId="37" xfId="3" applyNumberFormat="1" applyFont="1" applyFill="1" applyBorder="1" applyAlignment="1" applyProtection="1"/>
    <xf numFmtId="3" fontId="17" fillId="0" borderId="38" xfId="3" applyNumberFormat="1" applyFont="1" applyFill="1" applyBorder="1" applyAlignment="1" applyProtection="1">
      <alignment vertical="center"/>
    </xf>
    <xf numFmtId="183" fontId="15" fillId="2" borderId="61" xfId="4" quotePrefix="1" applyNumberFormat="1" applyFont="1" applyFill="1" applyBorder="1" applyAlignment="1" applyProtection="1">
      <alignment vertical="center"/>
    </xf>
    <xf numFmtId="183" fontId="48" fillId="2" borderId="46" xfId="4" quotePrefix="1" applyNumberFormat="1" applyFont="1" applyFill="1" applyBorder="1" applyAlignment="1" applyProtection="1">
      <alignment vertical="center"/>
    </xf>
    <xf numFmtId="183" fontId="15" fillId="2" borderId="52" xfId="4" quotePrefix="1" applyNumberFormat="1" applyFont="1" applyFill="1" applyBorder="1" applyAlignment="1" applyProtection="1">
      <alignment horizontal="right" vertical="center"/>
    </xf>
    <xf numFmtId="183" fontId="15" fillId="2" borderId="53" xfId="4" applyNumberFormat="1" applyFont="1" applyFill="1" applyBorder="1" applyAlignment="1" applyProtection="1">
      <alignment horizontal="right" vertical="center"/>
    </xf>
    <xf numFmtId="183" fontId="15" fillId="2" borderId="53" xfId="4" quotePrefix="1" applyNumberFormat="1" applyFont="1" applyFill="1" applyBorder="1" applyAlignment="1" applyProtection="1">
      <alignment horizontal="right" vertical="center"/>
    </xf>
    <xf numFmtId="3" fontId="9" fillId="0" borderId="37" xfId="3" applyNumberFormat="1" applyFont="1" applyFill="1" applyBorder="1" applyAlignment="1" applyProtection="1">
      <alignment vertical="center"/>
    </xf>
    <xf numFmtId="3" fontId="9" fillId="0" borderId="0" xfId="3" applyNumberFormat="1" applyFont="1" applyAlignment="1">
      <alignment vertical="center"/>
    </xf>
    <xf numFmtId="183" fontId="15" fillId="2" borderId="94" xfId="4" quotePrefix="1" applyNumberFormat="1" applyFont="1" applyFill="1" applyBorder="1" applyAlignment="1" applyProtection="1">
      <alignment vertical="center"/>
    </xf>
    <xf numFmtId="183" fontId="48" fillId="2" borderId="51" xfId="4" quotePrefix="1" applyNumberFormat="1" applyFont="1" applyFill="1" applyBorder="1" applyAlignment="1" applyProtection="1">
      <alignment vertical="center"/>
    </xf>
    <xf numFmtId="183" fontId="15" fillId="2" borderId="52" xfId="4" applyNumberFormat="1" applyFont="1" applyFill="1" applyBorder="1" applyAlignment="1" applyProtection="1">
      <alignment horizontal="right" vertical="center"/>
    </xf>
    <xf numFmtId="183" fontId="15" fillId="2" borderId="53" xfId="4" applyNumberFormat="1" applyFont="1" applyFill="1" applyBorder="1" applyAlignment="1">
      <alignment horizontal="right" vertical="center"/>
    </xf>
    <xf numFmtId="3" fontId="9" fillId="0" borderId="38" xfId="3" applyNumberFormat="1" applyFont="1" applyFill="1" applyBorder="1" applyAlignment="1" applyProtection="1">
      <alignment vertical="center"/>
    </xf>
    <xf numFmtId="3" fontId="17" fillId="0" borderId="103" xfId="3" quotePrefix="1" applyNumberFormat="1" applyFont="1" applyFill="1" applyBorder="1" applyAlignment="1" applyProtection="1">
      <alignment vertical="center"/>
    </xf>
    <xf numFmtId="3" fontId="9" fillId="2" borderId="57" xfId="3" quotePrefix="1" applyNumberFormat="1" applyFont="1" applyFill="1" applyBorder="1" applyAlignment="1" applyProtection="1">
      <alignment vertical="center" shrinkToFit="1"/>
    </xf>
    <xf numFmtId="180" fontId="15" fillId="2" borderId="86" xfId="3" applyNumberFormat="1" applyFont="1" applyFill="1" applyBorder="1" applyAlignment="1" applyProtection="1">
      <alignment vertical="center"/>
    </xf>
    <xf numFmtId="180" fontId="48" fillId="2" borderId="55" xfId="3" quotePrefix="1" applyNumberFormat="1" applyFont="1" applyFill="1" applyBorder="1" applyAlignment="1" applyProtection="1">
      <alignment vertical="center"/>
    </xf>
    <xf numFmtId="180" fontId="15" fillId="2" borderId="103" xfId="3" applyNumberFormat="1" applyFont="1" applyFill="1" applyBorder="1" applyAlignment="1" applyProtection="1">
      <alignment horizontal="right" vertical="center"/>
    </xf>
    <xf numFmtId="180" fontId="15" fillId="2" borderId="56" xfId="3" quotePrefix="1" applyNumberFormat="1" applyFont="1" applyFill="1" applyBorder="1" applyAlignment="1" applyProtection="1">
      <alignment horizontal="right" vertical="center"/>
    </xf>
    <xf numFmtId="180" fontId="15" fillId="2" borderId="56" xfId="3" applyNumberFormat="1" applyFont="1" applyFill="1" applyBorder="1" applyAlignment="1" applyProtection="1">
      <alignment horizontal="right" vertical="center"/>
    </xf>
    <xf numFmtId="180" fontId="17" fillId="2" borderId="86" xfId="3" applyNumberFormat="1" applyFont="1" applyFill="1" applyBorder="1" applyAlignment="1" applyProtection="1">
      <alignment horizontal="right" vertical="center"/>
    </xf>
    <xf numFmtId="3" fontId="12" fillId="0" borderId="0" xfId="3" quotePrefix="1" applyNumberFormat="1" applyFont="1" applyFill="1" applyBorder="1" applyAlignment="1" applyProtection="1"/>
    <xf numFmtId="3" fontId="9" fillId="0" borderId="0" xfId="3" applyNumberFormat="1" applyFont="1" applyFill="1" applyBorder="1" applyAlignment="1" applyProtection="1">
      <alignment vertical="center"/>
    </xf>
    <xf numFmtId="3" fontId="9" fillId="2" borderId="0" xfId="3" applyNumberFormat="1" applyFont="1" applyFill="1" applyBorder="1" applyAlignment="1" applyProtection="1">
      <alignment shrinkToFit="1"/>
    </xf>
    <xf numFmtId="3" fontId="46" fillId="2" borderId="0" xfId="3" applyNumberFormat="1" applyFont="1" applyFill="1" applyBorder="1" applyAlignment="1" applyProtection="1"/>
    <xf numFmtId="0" fontId="47" fillId="6" borderId="105" xfId="3" applyNumberFormat="1" applyFont="1" applyFill="1" applyBorder="1" applyAlignment="1" applyProtection="1">
      <alignment horizontal="center" vertical="center"/>
    </xf>
    <xf numFmtId="3" fontId="17" fillId="0" borderId="101" xfId="3" applyNumberFormat="1" applyFont="1" applyFill="1" applyBorder="1" applyAlignment="1" applyProtection="1">
      <alignment vertical="center"/>
    </xf>
    <xf numFmtId="180" fontId="15" fillId="2" borderId="53" xfId="3" applyNumberFormat="1" applyFont="1" applyFill="1" applyBorder="1" applyAlignment="1" applyProtection="1">
      <alignment horizontal="right" vertical="center"/>
    </xf>
    <xf numFmtId="180" fontId="15" fillId="2" borderId="73" xfId="3" quotePrefix="1" applyNumberFormat="1" applyFont="1" applyFill="1" applyBorder="1" applyAlignment="1" applyProtection="1">
      <alignment horizontal="right" vertical="center"/>
    </xf>
    <xf numFmtId="180" fontId="15" fillId="2" borderId="74" xfId="3" quotePrefix="1" applyNumberFormat="1" applyFont="1" applyFill="1" applyBorder="1" applyAlignment="1" applyProtection="1">
      <alignment horizontal="right" vertical="center"/>
    </xf>
    <xf numFmtId="3" fontId="9" fillId="2" borderId="38" xfId="3" applyNumberFormat="1" applyFont="1" applyFill="1" applyBorder="1" applyAlignment="1" applyProtection="1">
      <alignment vertical="center"/>
    </xf>
    <xf numFmtId="180" fontId="15" fillId="2" borderId="62" xfId="4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 applyProtection="1">
      <alignment vertical="center"/>
    </xf>
    <xf numFmtId="3" fontId="9" fillId="2" borderId="0" xfId="3" applyNumberFormat="1" applyFont="1" applyFill="1" applyAlignment="1">
      <alignment vertical="center"/>
    </xf>
    <xf numFmtId="180" fontId="48" fillId="2" borderId="138" xfId="3" quotePrefix="1" applyNumberFormat="1" applyFont="1" applyFill="1" applyBorder="1" applyAlignment="1" applyProtection="1">
      <alignment vertical="center"/>
    </xf>
    <xf numFmtId="3" fontId="17" fillId="2" borderId="52" xfId="3" quotePrefix="1" applyNumberFormat="1" applyFont="1" applyFill="1" applyBorder="1" applyAlignment="1" applyProtection="1">
      <alignment vertical="center"/>
    </xf>
    <xf numFmtId="3" fontId="17" fillId="2" borderId="136" xfId="3" quotePrefix="1" applyNumberFormat="1" applyFont="1" applyFill="1" applyBorder="1" applyAlignment="1" applyProtection="1">
      <alignment vertical="center"/>
    </xf>
    <xf numFmtId="3" fontId="9" fillId="2" borderId="75" xfId="3" quotePrefix="1" applyNumberFormat="1" applyFont="1" applyFill="1" applyBorder="1" applyAlignment="1" applyProtection="1">
      <alignment vertical="center" shrinkToFit="1"/>
    </xf>
    <xf numFmtId="180" fontId="15" fillId="2" borderId="137" xfId="3" quotePrefix="1" applyNumberFormat="1" applyFont="1" applyFill="1" applyBorder="1" applyAlignment="1" applyProtection="1">
      <alignment vertical="center"/>
    </xf>
    <xf numFmtId="180" fontId="48" fillId="2" borderId="139" xfId="3" quotePrefix="1" applyNumberFormat="1" applyFont="1" applyFill="1" applyBorder="1" applyAlignment="1" applyProtection="1">
      <alignment vertical="center"/>
    </xf>
    <xf numFmtId="3" fontId="9" fillId="2" borderId="75" xfId="3" quotePrefix="1" applyNumberFormat="1" applyFill="1" applyBorder="1" applyAlignment="1" applyProtection="1">
      <alignment vertical="center" shrinkToFit="1"/>
    </xf>
    <xf numFmtId="180" fontId="17" fillId="2" borderId="101" xfId="4" applyNumberFormat="1" applyFont="1" applyFill="1" applyBorder="1" applyAlignment="1">
      <alignment vertical="center"/>
    </xf>
    <xf numFmtId="180" fontId="17" fillId="2" borderId="59" xfId="4" applyNumberFormat="1" applyFont="1" applyFill="1" applyBorder="1" applyAlignment="1">
      <alignment vertical="center"/>
    </xf>
    <xf numFmtId="180" fontId="17" fillId="2" borderId="52" xfId="4" applyNumberFormat="1" applyFont="1" applyFill="1" applyBorder="1" applyAlignment="1">
      <alignment vertical="center"/>
    </xf>
    <xf numFmtId="180" fontId="17" fillId="2" borderId="53" xfId="4" applyNumberFormat="1" applyFont="1" applyFill="1" applyBorder="1" applyAlignment="1">
      <alignment vertical="center"/>
    </xf>
    <xf numFmtId="180" fontId="17" fillId="2" borderId="52" xfId="4" applyNumberFormat="1" applyFont="1" applyFill="1" applyBorder="1" applyAlignment="1">
      <alignment horizontal="right" vertical="center"/>
    </xf>
    <xf numFmtId="180" fontId="17" fillId="2" borderId="53" xfId="4" applyNumberFormat="1" applyFont="1" applyFill="1" applyBorder="1" applyAlignment="1">
      <alignment horizontal="right" vertical="center"/>
    </xf>
    <xf numFmtId="180" fontId="17" fillId="2" borderId="52" xfId="3" applyNumberFormat="1" applyFont="1" applyFill="1" applyBorder="1" applyAlignment="1">
      <alignment vertical="center"/>
    </xf>
    <xf numFmtId="180" fontId="17" fillId="2" borderId="53" xfId="3" applyNumberFormat="1" applyFont="1" applyFill="1" applyBorder="1" applyAlignment="1">
      <alignment vertical="center"/>
    </xf>
    <xf numFmtId="180" fontId="17" fillId="2" borderId="52" xfId="3" quotePrefix="1" applyNumberFormat="1" applyFont="1" applyFill="1" applyBorder="1" applyAlignment="1" applyProtection="1">
      <alignment vertical="center"/>
    </xf>
    <xf numFmtId="180" fontId="17" fillId="2" borderId="53" xfId="3" quotePrefix="1" applyNumberFormat="1" applyFont="1" applyFill="1" applyBorder="1" applyAlignment="1" applyProtection="1">
      <alignment vertical="center"/>
    </xf>
    <xf numFmtId="3" fontId="17" fillId="0" borderId="141" xfId="3" quotePrefix="1" applyNumberFormat="1" applyFont="1" applyFill="1" applyBorder="1" applyAlignment="1" applyProtection="1">
      <alignment vertical="center"/>
    </xf>
    <xf numFmtId="180" fontId="17" fillId="2" borderId="137" xfId="3" quotePrefix="1" applyNumberFormat="1" applyFont="1" applyFill="1" applyBorder="1" applyAlignment="1" applyProtection="1">
      <alignment vertical="center"/>
    </xf>
    <xf numFmtId="180" fontId="47" fillId="2" borderId="71" xfId="3" quotePrefix="1" applyNumberFormat="1" applyFont="1" applyFill="1" applyBorder="1" applyAlignment="1" applyProtection="1">
      <alignment vertical="center"/>
    </xf>
    <xf numFmtId="3" fontId="9" fillId="2" borderId="75" xfId="3" applyNumberFormat="1" applyFill="1" applyBorder="1" applyAlignment="1" applyProtection="1">
      <alignment vertical="center" shrinkToFit="1"/>
    </xf>
    <xf numFmtId="180" fontId="17" fillId="2" borderId="136" xfId="3" applyNumberFormat="1" applyFont="1" applyFill="1" applyBorder="1" applyAlignment="1" applyProtection="1">
      <alignment horizontal="right" vertical="center"/>
    </xf>
    <xf numFmtId="180" fontId="17" fillId="2" borderId="73" xfId="3" applyNumberFormat="1" applyFont="1" applyFill="1" applyBorder="1" applyAlignment="1" applyProtection="1">
      <alignment horizontal="right" vertical="center"/>
    </xf>
    <xf numFmtId="180" fontId="17" fillId="2" borderId="74" xfId="3" applyNumberFormat="1" applyFont="1" applyFill="1" applyBorder="1" applyAlignment="1" applyProtection="1">
      <alignment horizontal="right" vertical="center"/>
    </xf>
    <xf numFmtId="180" fontId="17" fillId="2" borderId="74" xfId="3" quotePrefix="1" applyNumberFormat="1" applyFont="1" applyFill="1" applyBorder="1" applyAlignment="1" applyProtection="1">
      <alignment vertical="center"/>
    </xf>
    <xf numFmtId="180" fontId="17" fillId="2" borderId="136" xfId="3" quotePrefix="1" applyNumberFormat="1" applyFont="1" applyFill="1" applyBorder="1" applyAlignment="1" applyProtection="1">
      <alignment vertical="center"/>
    </xf>
    <xf numFmtId="180" fontId="17" fillId="2" borderId="73" xfId="3" quotePrefix="1" applyNumberFormat="1" applyFont="1" applyFill="1" applyBorder="1" applyAlignment="1" applyProtection="1">
      <alignment vertical="center"/>
    </xf>
    <xf numFmtId="3" fontId="17" fillId="0" borderId="99" xfId="3" quotePrefix="1" applyNumberFormat="1" applyFont="1" applyFill="1" applyBorder="1" applyAlignment="1" applyProtection="1">
      <alignment vertical="center"/>
    </xf>
    <xf numFmtId="3" fontId="9" fillId="2" borderId="93" xfId="3" applyNumberFormat="1" applyFill="1" applyBorder="1" applyAlignment="1" applyProtection="1">
      <alignment vertical="center" shrinkToFit="1"/>
    </xf>
    <xf numFmtId="180" fontId="17" fillId="2" borderId="100" xfId="3" applyNumberFormat="1" applyFont="1" applyFill="1" applyBorder="1" applyAlignment="1" applyProtection="1">
      <alignment horizontal="right" vertical="center"/>
    </xf>
    <xf numFmtId="180" fontId="47" fillId="2" borderId="84" xfId="3" quotePrefix="1" applyNumberFormat="1" applyFont="1" applyFill="1" applyBorder="1" applyAlignment="1" applyProtection="1">
      <alignment vertical="center"/>
    </xf>
    <xf numFmtId="180" fontId="17" fillId="2" borderId="103" xfId="3" quotePrefix="1" applyNumberFormat="1" applyFont="1" applyFill="1" applyBorder="1" applyAlignment="1" applyProtection="1">
      <alignment vertical="center"/>
    </xf>
    <xf numFmtId="180" fontId="17" fillId="2" borderId="63" xfId="3" quotePrefix="1" applyNumberFormat="1" applyFont="1" applyFill="1" applyBorder="1" applyAlignment="1" applyProtection="1">
      <alignment vertical="center"/>
    </xf>
    <xf numFmtId="180" fontId="17" fillId="2" borderId="56" xfId="3" quotePrefix="1" applyNumberFormat="1" applyFont="1" applyFill="1" applyBorder="1" applyAlignment="1" applyProtection="1">
      <alignment vertical="center"/>
    </xf>
    <xf numFmtId="3" fontId="9" fillId="0" borderId="40" xfId="3" quotePrefix="1" applyNumberFormat="1" applyFont="1" applyFill="1" applyBorder="1" applyAlignment="1" applyProtection="1">
      <alignment vertical="center"/>
    </xf>
    <xf numFmtId="3" fontId="9" fillId="2" borderId="40" xfId="3" quotePrefix="1" applyNumberFormat="1" applyFont="1" applyFill="1" applyBorder="1" applyAlignment="1" applyProtection="1">
      <alignment vertical="center" shrinkToFit="1"/>
    </xf>
    <xf numFmtId="3" fontId="9" fillId="2" borderId="40" xfId="3" quotePrefix="1" applyNumberFormat="1" applyFont="1" applyFill="1" applyBorder="1" applyAlignment="1" applyProtection="1">
      <alignment vertical="center"/>
    </xf>
    <xf numFmtId="3" fontId="46" fillId="2" borderId="40" xfId="3" quotePrefix="1" applyNumberFormat="1" applyFont="1" applyFill="1" applyBorder="1" applyAlignment="1" applyProtection="1">
      <alignment vertical="center"/>
    </xf>
    <xf numFmtId="3" fontId="9" fillId="2" borderId="40" xfId="3" quotePrefix="1" applyNumberFormat="1" applyFont="1" applyFill="1" applyBorder="1" applyAlignment="1" applyProtection="1">
      <alignment horizontal="right" vertical="center"/>
    </xf>
    <xf numFmtId="3" fontId="17" fillId="0" borderId="37" xfId="3" applyNumberFormat="1" applyFont="1" applyFill="1" applyBorder="1" applyAlignment="1" applyProtection="1"/>
    <xf numFmtId="3" fontId="17" fillId="0" borderId="0" xfId="3" applyNumberFormat="1" applyFont="1"/>
    <xf numFmtId="3" fontId="17" fillId="2" borderId="38" xfId="3" applyNumberFormat="1" applyFont="1" applyFill="1" applyBorder="1" applyAlignment="1" applyProtection="1">
      <alignment vertical="center"/>
    </xf>
    <xf numFmtId="183" fontId="17" fillId="2" borderId="52" xfId="4" applyNumberFormat="1" applyFont="1" applyFill="1" applyBorder="1" applyAlignment="1" applyProtection="1">
      <alignment horizontal="right" vertical="center"/>
    </xf>
    <xf numFmtId="183" fontId="17" fillId="2" borderId="53" xfId="4" quotePrefix="1" applyNumberFormat="1" applyFont="1" applyFill="1" applyBorder="1" applyAlignment="1" applyProtection="1">
      <alignment horizontal="right" vertical="center"/>
    </xf>
    <xf numFmtId="183" fontId="17" fillId="2" borderId="53" xfId="4" applyNumberFormat="1" applyFont="1" applyFill="1" applyBorder="1" applyAlignment="1" applyProtection="1">
      <alignment horizontal="right" vertical="center"/>
    </xf>
    <xf numFmtId="3" fontId="9" fillId="2" borderId="37" xfId="3" applyNumberFormat="1" applyFont="1" applyFill="1" applyBorder="1" applyAlignment="1" applyProtection="1">
      <alignment vertical="center"/>
    </xf>
    <xf numFmtId="3" fontId="9" fillId="2" borderId="75" xfId="3" applyNumberFormat="1" applyFont="1" applyFill="1" applyBorder="1" applyAlignment="1" applyProtection="1">
      <alignment vertical="center" shrinkToFit="1"/>
    </xf>
    <xf numFmtId="183" fontId="17" fillId="2" borderId="137" xfId="4" quotePrefix="1" applyNumberFormat="1" applyFont="1" applyFill="1" applyBorder="1" applyAlignment="1" applyProtection="1">
      <alignment vertical="center"/>
    </xf>
    <xf numFmtId="183" fontId="47" fillId="2" borderId="72" xfId="4" quotePrefix="1" applyNumberFormat="1" applyFont="1" applyFill="1" applyBorder="1" applyAlignment="1" applyProtection="1">
      <alignment vertical="center"/>
    </xf>
    <xf numFmtId="0" fontId="17" fillId="2" borderId="52" xfId="4" applyNumberFormat="1" applyFont="1" applyFill="1" applyBorder="1" applyAlignment="1">
      <alignment horizontal="right" vertical="center"/>
    </xf>
    <xf numFmtId="0" fontId="17" fillId="2" borderId="53" xfId="4" applyNumberFormat="1" applyFont="1" applyFill="1" applyBorder="1" applyAlignment="1">
      <alignment horizontal="right" vertical="center"/>
    </xf>
    <xf numFmtId="183" fontId="17" fillId="2" borderId="136" xfId="4" applyNumberFormat="1" applyFont="1" applyFill="1" applyBorder="1" applyAlignment="1">
      <alignment horizontal="right" vertical="center"/>
    </xf>
    <xf numFmtId="183" fontId="17" fillId="2" borderId="74" xfId="4" applyNumberFormat="1" applyFont="1" applyFill="1" applyBorder="1" applyAlignment="1">
      <alignment horizontal="right" vertical="center"/>
    </xf>
    <xf numFmtId="3" fontId="17" fillId="2" borderId="141" xfId="3" quotePrefix="1" applyNumberFormat="1" applyFont="1" applyFill="1" applyBorder="1" applyAlignment="1" applyProtection="1">
      <alignment vertical="center"/>
    </xf>
    <xf numFmtId="3" fontId="17" fillId="2" borderId="141" xfId="3" applyNumberFormat="1" applyFont="1" applyFill="1" applyBorder="1" applyAlignment="1" applyProtection="1">
      <alignment vertical="center"/>
    </xf>
    <xf numFmtId="3" fontId="17" fillId="0" borderId="136" xfId="3" applyNumberFormat="1" applyFont="1" applyFill="1" applyBorder="1" applyAlignment="1" applyProtection="1">
      <alignment vertical="center"/>
    </xf>
    <xf numFmtId="180" fontId="17" fillId="2" borderId="54" xfId="3" quotePrefix="1" applyNumberFormat="1" applyFont="1" applyFill="1" applyBorder="1" applyAlignment="1" applyProtection="1">
      <alignment vertical="center"/>
    </xf>
    <xf numFmtId="3" fontId="9" fillId="2" borderId="56" xfId="3" applyNumberFormat="1" applyFont="1" applyFill="1" applyBorder="1" applyAlignment="1" applyProtection="1">
      <alignment vertical="center" shrinkToFit="1"/>
    </xf>
    <xf numFmtId="180" fontId="17" fillId="2" borderId="57" xfId="3" applyNumberFormat="1" applyFont="1" applyFill="1" applyBorder="1" applyAlignment="1" applyProtection="1">
      <alignment horizontal="right" vertical="center"/>
    </xf>
    <xf numFmtId="180" fontId="47" fillId="2" borderId="55" xfId="3" quotePrefix="1" applyNumberFormat="1" applyFont="1" applyFill="1" applyBorder="1" applyAlignment="1" applyProtection="1">
      <alignment vertical="center"/>
    </xf>
    <xf numFmtId="180" fontId="17" fillId="2" borderId="103" xfId="3" applyNumberFormat="1" applyFont="1" applyFill="1" applyBorder="1" applyAlignment="1" applyProtection="1">
      <alignment horizontal="right" vertical="center"/>
    </xf>
    <xf numFmtId="180" fontId="17" fillId="2" borderId="63" xfId="3" applyNumberFormat="1" applyFont="1" applyFill="1" applyBorder="1" applyAlignment="1" applyProtection="1">
      <alignment horizontal="right" vertical="center"/>
    </xf>
    <xf numFmtId="180" fontId="17" fillId="2" borderId="56" xfId="3" applyNumberFormat="1" applyFont="1" applyFill="1" applyBorder="1" applyAlignment="1" applyProtection="1">
      <alignment horizontal="right" vertical="center"/>
    </xf>
    <xf numFmtId="3" fontId="9" fillId="0" borderId="0" xfId="3" quotePrefix="1" applyNumberFormat="1" applyFont="1" applyFill="1" applyBorder="1" applyAlignment="1" applyProtection="1">
      <alignment vertical="center"/>
    </xf>
    <xf numFmtId="3" fontId="9" fillId="2" borderId="0" xfId="3" quotePrefix="1" applyNumberFormat="1" applyFont="1" applyFill="1" applyBorder="1" applyAlignment="1" applyProtection="1">
      <alignment vertical="center" shrinkToFit="1"/>
    </xf>
    <xf numFmtId="3" fontId="9" fillId="2" borderId="0" xfId="3" quotePrefix="1" applyNumberFormat="1" applyFont="1" applyFill="1" applyBorder="1" applyAlignment="1" applyProtection="1">
      <alignment vertical="center"/>
    </xf>
    <xf numFmtId="3" fontId="46" fillId="2" borderId="0" xfId="3" quotePrefix="1" applyNumberFormat="1" applyFont="1" applyFill="1" applyBorder="1" applyAlignment="1" applyProtection="1">
      <alignment vertical="center"/>
    </xf>
    <xf numFmtId="3" fontId="9" fillId="2" borderId="0" xfId="3" applyNumberFormat="1" applyFont="1" applyFill="1" applyBorder="1" applyAlignment="1" applyProtection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3" fontId="9" fillId="2" borderId="0" xfId="3" quotePrefix="1" applyNumberFormat="1" applyFont="1" applyFill="1" applyBorder="1" applyAlignment="1" applyProtection="1">
      <alignment horizontal="right" vertical="center"/>
    </xf>
    <xf numFmtId="3" fontId="9" fillId="2" borderId="36" xfId="3" quotePrefix="1" applyNumberFormat="1" applyFont="1" applyFill="1" applyBorder="1" applyAlignment="1" applyProtection="1">
      <alignment horizontal="right" vertical="center"/>
    </xf>
    <xf numFmtId="3" fontId="12" fillId="0" borderId="40" xfId="3" quotePrefix="1" applyNumberFormat="1" applyFont="1" applyFill="1" applyBorder="1" applyAlignment="1" applyProtection="1">
      <alignment vertical="center"/>
    </xf>
    <xf numFmtId="3" fontId="9" fillId="2" borderId="40" xfId="3" applyNumberFormat="1" applyFont="1" applyFill="1" applyBorder="1" applyAlignment="1" applyProtection="1">
      <alignment shrinkToFit="1"/>
    </xf>
    <xf numFmtId="3" fontId="9" fillId="2" borderId="40" xfId="3" applyNumberFormat="1" applyFont="1" applyFill="1" applyBorder="1" applyAlignment="1" applyProtection="1"/>
    <xf numFmtId="3" fontId="46" fillId="2" borderId="40" xfId="3" applyNumberFormat="1" applyFont="1" applyFill="1" applyBorder="1" applyAlignment="1" applyProtection="1"/>
    <xf numFmtId="3" fontId="17" fillId="0" borderId="37" xfId="3" applyNumberFormat="1" applyFont="1" applyFill="1" applyBorder="1" applyAlignment="1" applyProtection="1">
      <alignment vertical="center"/>
    </xf>
    <xf numFmtId="3" fontId="17" fillId="0" borderId="0" xfId="3" applyNumberFormat="1" applyFont="1" applyAlignment="1">
      <alignment vertical="center"/>
    </xf>
    <xf numFmtId="183" fontId="17" fillId="2" borderId="52" xfId="4" quotePrefix="1" applyNumberFormat="1" applyFont="1" applyFill="1" applyBorder="1" applyAlignment="1" applyProtection="1">
      <alignment horizontal="right" vertical="center"/>
    </xf>
    <xf numFmtId="183" fontId="17" fillId="2" borderId="94" xfId="4" quotePrefix="1" applyNumberFormat="1" applyFont="1" applyFill="1" applyBorder="1" applyAlignment="1" applyProtection="1">
      <alignment horizontal="right" vertical="center"/>
    </xf>
    <xf numFmtId="183" fontId="17" fillId="2" borderId="70" xfId="4" quotePrefix="1" applyNumberFormat="1" applyFont="1" applyFill="1" applyBorder="1" applyAlignment="1" applyProtection="1">
      <alignment horizontal="right" vertical="center"/>
    </xf>
    <xf numFmtId="183" fontId="17" fillId="2" borderId="59" xfId="4" quotePrefix="1" applyNumberFormat="1" applyFont="1" applyFill="1" applyBorder="1" applyAlignment="1" applyProtection="1">
      <alignment horizontal="right" vertical="center"/>
    </xf>
    <xf numFmtId="183" fontId="17" fillId="2" borderId="61" xfId="4" quotePrefix="1" applyNumberFormat="1" applyFont="1" applyFill="1" applyBorder="1" applyAlignment="1" applyProtection="1">
      <alignment horizontal="right" vertical="center"/>
    </xf>
    <xf numFmtId="180" fontId="17" fillId="2" borderId="70" xfId="3" quotePrefix="1" applyNumberFormat="1" applyFont="1" applyFill="1" applyBorder="1" applyAlignment="1" applyProtection="1">
      <alignment horizontal="right" vertical="center"/>
    </xf>
    <xf numFmtId="180" fontId="17" fillId="2" borderId="86" xfId="3" quotePrefix="1" applyNumberFormat="1" applyFont="1" applyFill="1" applyBorder="1" applyAlignment="1" applyProtection="1">
      <alignment vertical="center"/>
    </xf>
    <xf numFmtId="180" fontId="17" fillId="2" borderId="90" xfId="3" quotePrefix="1" applyNumberFormat="1" applyFont="1" applyFill="1" applyBorder="1" applyAlignment="1" applyProtection="1">
      <alignment horizontal="right" vertical="center"/>
    </xf>
    <xf numFmtId="180" fontId="17" fillId="2" borderId="85" xfId="3" quotePrefix="1" applyNumberFormat="1" applyFont="1" applyFill="1" applyBorder="1" applyAlignment="1" applyProtection="1">
      <alignment horizontal="right" vertical="center"/>
    </xf>
    <xf numFmtId="180" fontId="17" fillId="2" borderId="85" xfId="3" applyNumberFormat="1" applyFont="1" applyFill="1" applyBorder="1" applyAlignment="1" applyProtection="1">
      <alignment horizontal="right" vertical="center"/>
    </xf>
    <xf numFmtId="3" fontId="17" fillId="0" borderId="36" xfId="3" quotePrefix="1" applyNumberFormat="1" applyFont="1" applyFill="1" applyBorder="1" applyAlignment="1" applyProtection="1">
      <alignment vertical="center"/>
    </xf>
    <xf numFmtId="3" fontId="9" fillId="0" borderId="36" xfId="3" quotePrefix="1" applyNumberFormat="1" applyFont="1" applyFill="1" applyBorder="1" applyAlignment="1" applyProtection="1">
      <alignment vertical="center" shrinkToFit="1"/>
    </xf>
    <xf numFmtId="3" fontId="9" fillId="0" borderId="36" xfId="3" quotePrefix="1" applyNumberFormat="1" applyFont="1" applyFill="1" applyBorder="1" applyAlignment="1" applyProtection="1">
      <alignment vertical="center"/>
    </xf>
    <xf numFmtId="3" fontId="46" fillId="0" borderId="36" xfId="3" quotePrefix="1" applyNumberFormat="1" applyFont="1" applyFill="1" applyBorder="1" applyAlignment="1" applyProtection="1">
      <alignment vertical="center"/>
    </xf>
    <xf numFmtId="3" fontId="46" fillId="0" borderId="0" xfId="3" applyNumberFormat="1" applyFont="1" applyFill="1"/>
    <xf numFmtId="0" fontId="9" fillId="0" borderId="0" xfId="3" applyNumberFormat="1" applyFont="1" applyFill="1" applyBorder="1" applyAlignment="1" applyProtection="1">
      <alignment vertical="center" shrinkToFit="1"/>
    </xf>
    <xf numFmtId="0" fontId="17" fillId="0" borderId="0" xfId="3" applyNumberFormat="1" applyFont="1" applyFill="1" applyBorder="1" applyAlignment="1" applyProtection="1">
      <alignment horizontal="center"/>
    </xf>
    <xf numFmtId="0" fontId="17" fillId="0" borderId="0" xfId="3" applyFont="1" applyAlignment="1">
      <alignment horizontal="center"/>
    </xf>
    <xf numFmtId="0" fontId="9" fillId="2" borderId="0" xfId="3" applyNumberFormat="1" applyFont="1" applyFill="1" applyBorder="1" applyAlignment="1" applyProtection="1"/>
    <xf numFmtId="177" fontId="47" fillId="2" borderId="46" xfId="3" quotePrefix="1" applyNumberFormat="1" applyFont="1" applyFill="1" applyBorder="1" applyAlignment="1" applyProtection="1">
      <alignment vertical="center"/>
    </xf>
    <xf numFmtId="177" fontId="17" fillId="2" borderId="106" xfId="3" quotePrefix="1" applyNumberFormat="1" applyFont="1" applyFill="1" applyBorder="1" applyAlignment="1" applyProtection="1">
      <alignment horizontal="right" vertical="center"/>
    </xf>
    <xf numFmtId="177" fontId="17" fillId="2" borderId="47" xfId="3" quotePrefix="1" applyNumberFormat="1" applyFont="1" applyFill="1" applyBorder="1" applyAlignment="1" applyProtection="1">
      <alignment horizontal="right" vertical="center"/>
    </xf>
    <xf numFmtId="180" fontId="17" fillId="2" borderId="76" xfId="3" quotePrefix="1" applyNumberFormat="1" applyFont="1" applyFill="1" applyBorder="1" applyAlignment="1" applyProtection="1">
      <alignment horizontal="right" vertical="center"/>
    </xf>
    <xf numFmtId="177" fontId="17" fillId="2" borderId="52" xfId="3" quotePrefix="1" applyNumberFormat="1" applyFont="1" applyFill="1" applyBorder="1" applyAlignment="1" applyProtection="1">
      <alignment horizontal="right" vertical="center"/>
    </xf>
    <xf numFmtId="177" fontId="17" fillId="2" borderId="52" xfId="3" applyNumberFormat="1" applyFont="1" applyFill="1" applyBorder="1" applyAlignment="1" applyProtection="1">
      <alignment horizontal="right" vertical="center"/>
    </xf>
    <xf numFmtId="177" fontId="17" fillId="2" borderId="52" xfId="3" applyNumberFormat="1" applyFont="1" applyFill="1" applyBorder="1" applyAlignment="1">
      <alignment horizontal="right" vertical="center"/>
    </xf>
    <xf numFmtId="38" fontId="9" fillId="0" borderId="0" xfId="4" applyFont="1" applyFill="1" applyBorder="1" applyAlignment="1" applyProtection="1"/>
    <xf numFmtId="38" fontId="9" fillId="2" borderId="60" xfId="4" applyFont="1" applyFill="1" applyBorder="1" applyAlignment="1" applyProtection="1">
      <alignment vertical="center" shrinkToFit="1"/>
    </xf>
    <xf numFmtId="180" fontId="17" fillId="2" borderId="61" xfId="4" applyNumberFormat="1" applyFont="1" applyFill="1" applyBorder="1" applyAlignment="1" applyProtection="1">
      <alignment horizontal="right" vertical="center"/>
    </xf>
    <xf numFmtId="38" fontId="17" fillId="2" borderId="136" xfId="4" applyFont="1" applyFill="1" applyBorder="1" applyAlignment="1">
      <alignment horizontal="right" vertical="center"/>
    </xf>
    <xf numFmtId="38" fontId="17" fillId="2" borderId="74" xfId="4" applyFont="1" applyFill="1" applyBorder="1" applyAlignment="1">
      <alignment horizontal="right" vertical="center"/>
    </xf>
    <xf numFmtId="38" fontId="9" fillId="0" borderId="0" xfId="4" applyFont="1"/>
    <xf numFmtId="38" fontId="17" fillId="2" borderId="52" xfId="4" applyFont="1" applyFill="1" applyBorder="1" applyAlignment="1">
      <alignment horizontal="right" vertical="center"/>
    </xf>
    <xf numFmtId="38" fontId="17" fillId="2" borderId="53" xfId="4" applyFont="1" applyFill="1" applyBorder="1" applyAlignment="1">
      <alignment horizontal="right" vertical="center"/>
    </xf>
    <xf numFmtId="0" fontId="9" fillId="2" borderId="0" xfId="3" applyNumberFormat="1" applyFill="1" applyBorder="1" applyAlignment="1" applyProtection="1"/>
    <xf numFmtId="0" fontId="9" fillId="2" borderId="60" xfId="3" quotePrefix="1" applyNumberFormat="1" applyFill="1" applyBorder="1" applyAlignment="1" applyProtection="1">
      <alignment vertical="center" shrinkToFit="1"/>
    </xf>
    <xf numFmtId="180" fontId="9" fillId="0" borderId="0" xfId="3" applyNumberFormat="1" applyFont="1"/>
    <xf numFmtId="180" fontId="17" fillId="2" borderId="52" xfId="3" applyNumberFormat="1" applyFont="1" applyFill="1" applyBorder="1" applyAlignment="1">
      <alignment horizontal="right" vertical="center"/>
    </xf>
    <xf numFmtId="180" fontId="17" fillId="2" borderId="53" xfId="3" applyNumberFormat="1" applyFont="1" applyFill="1" applyBorder="1" applyAlignment="1">
      <alignment horizontal="right" vertical="center"/>
    </xf>
    <xf numFmtId="180" fontId="17" fillId="2" borderId="54" xfId="3" applyNumberFormat="1" applyFont="1" applyFill="1" applyBorder="1" applyAlignment="1">
      <alignment horizontal="right" vertical="center"/>
    </xf>
    <xf numFmtId="177" fontId="9" fillId="0" borderId="94" xfId="3" applyNumberFormat="1" applyFont="1" applyBorder="1" applyAlignment="1"/>
    <xf numFmtId="0" fontId="17" fillId="2" borderId="52" xfId="3" applyFont="1" applyFill="1" applyBorder="1" applyAlignment="1">
      <alignment horizontal="right" vertical="center"/>
    </xf>
    <xf numFmtId="0" fontId="17" fillId="0" borderId="141" xfId="3" quotePrefix="1" applyNumberFormat="1" applyFont="1" applyFill="1" applyBorder="1" applyAlignment="1" applyProtection="1">
      <alignment vertical="center"/>
    </xf>
    <xf numFmtId="0" fontId="17" fillId="2" borderId="74" xfId="3" applyFont="1" applyFill="1" applyBorder="1" applyAlignment="1">
      <alignment horizontal="right" vertical="center"/>
    </xf>
    <xf numFmtId="0" fontId="17" fillId="0" borderId="103" xfId="3" quotePrefix="1" applyNumberFormat="1" applyFont="1" applyFill="1" applyBorder="1" applyAlignment="1" applyProtection="1">
      <alignment vertical="center"/>
    </xf>
    <xf numFmtId="0" fontId="9" fillId="2" borderId="57" xfId="3" quotePrefix="1" applyNumberFormat="1" applyFont="1" applyFill="1" applyBorder="1" applyAlignment="1" applyProtection="1">
      <alignment vertical="center" shrinkToFit="1"/>
    </xf>
    <xf numFmtId="177" fontId="47" fillId="2" borderId="55" xfId="3" quotePrefix="1" applyNumberFormat="1" applyFont="1" applyFill="1" applyBorder="1" applyAlignment="1" applyProtection="1">
      <alignment vertical="center"/>
    </xf>
    <xf numFmtId="0" fontId="17" fillId="2" borderId="103" xfId="3" applyFont="1" applyFill="1" applyBorder="1" applyAlignment="1">
      <alignment horizontal="right" vertical="center"/>
    </xf>
    <xf numFmtId="0" fontId="17" fillId="2" borderId="56" xfId="3" applyFont="1" applyFill="1" applyBorder="1" applyAlignment="1">
      <alignment horizontal="right" vertical="center"/>
    </xf>
    <xf numFmtId="177" fontId="9" fillId="2" borderId="0" xfId="3" applyNumberFormat="1" applyFont="1" applyFill="1" applyBorder="1" applyAlignment="1" applyProtection="1">
      <alignment horizontal="right" vertical="center"/>
    </xf>
    <xf numFmtId="180" fontId="9" fillId="2" borderId="0" xfId="3" quotePrefix="1" applyNumberFormat="1" applyFont="1" applyFill="1" applyBorder="1" applyAlignment="1" applyProtection="1">
      <alignment horizontal="right" vertical="center"/>
    </xf>
    <xf numFmtId="0" fontId="9" fillId="2" borderId="0" xfId="3" applyNumberFormat="1" applyFont="1" applyFill="1" applyBorder="1" applyAlignment="1" applyProtection="1">
      <alignment vertical="center" shrinkToFit="1"/>
    </xf>
    <xf numFmtId="0" fontId="9" fillId="2" borderId="0" xfId="3" applyNumberFormat="1" applyFont="1" applyFill="1" applyBorder="1" applyAlignment="1" applyProtection="1">
      <alignment vertical="center"/>
    </xf>
    <xf numFmtId="177" fontId="17" fillId="2" borderId="61" xfId="3" applyNumberFormat="1" applyFont="1" applyFill="1" applyBorder="1" applyAlignment="1" applyProtection="1">
      <alignment horizontal="right" vertical="center"/>
    </xf>
    <xf numFmtId="177" fontId="17" fillId="2" borderId="61" xfId="3" quotePrefix="1" applyNumberFormat="1" applyFont="1" applyFill="1" applyBorder="1" applyAlignment="1" applyProtection="1">
      <alignment vertical="center"/>
    </xf>
    <xf numFmtId="38" fontId="9" fillId="2" borderId="53" xfId="4" applyFont="1" applyFill="1" applyBorder="1" applyAlignment="1">
      <alignment vertical="center" wrapText="1"/>
    </xf>
    <xf numFmtId="180" fontId="9" fillId="0" borderId="0" xfId="3" applyNumberFormat="1" applyFont="1" applyFill="1" applyBorder="1" applyAlignment="1" applyProtection="1"/>
    <xf numFmtId="180" fontId="17" fillId="2" borderId="143" xfId="3" quotePrefix="1" applyNumberFormat="1" applyFont="1" applyFill="1" applyBorder="1" applyAlignment="1" applyProtection="1">
      <alignment horizontal="right" vertical="center"/>
    </xf>
    <xf numFmtId="177" fontId="17" fillId="2" borderId="54" xfId="3" applyNumberFormat="1" applyFont="1" applyFill="1" applyBorder="1" applyAlignment="1" applyProtection="1">
      <alignment horizontal="right" vertical="center"/>
    </xf>
    <xf numFmtId="0" fontId="9" fillId="2" borderId="0" xfId="3" applyFill="1" applyAlignment="1">
      <alignment horizontal="right" vertical="center"/>
    </xf>
    <xf numFmtId="0" fontId="9" fillId="2" borderId="53" xfId="3" applyFill="1" applyBorder="1" applyAlignment="1">
      <alignment horizontal="right" vertical="center"/>
    </xf>
    <xf numFmtId="183" fontId="9" fillId="2" borderId="0" xfId="4" applyNumberFormat="1" applyFont="1" applyFill="1" applyBorder="1" applyAlignment="1">
      <alignment horizontal="right" vertical="center"/>
    </xf>
    <xf numFmtId="180" fontId="17" fillId="2" borderId="143" xfId="3" applyNumberFormat="1" applyFont="1" applyFill="1" applyBorder="1" applyAlignment="1" applyProtection="1">
      <alignment horizontal="right" vertical="center"/>
    </xf>
    <xf numFmtId="0" fontId="9" fillId="0" borderId="0" xfId="3" applyFont="1" applyFill="1"/>
    <xf numFmtId="0" fontId="9" fillId="5" borderId="0" xfId="3" applyFont="1" applyFill="1"/>
    <xf numFmtId="3" fontId="17" fillId="2" borderId="52" xfId="3" applyNumberFormat="1" applyFont="1" applyFill="1" applyBorder="1" applyAlignment="1">
      <alignment horizontal="right" vertical="center"/>
    </xf>
    <xf numFmtId="3" fontId="17" fillId="2" borderId="53" xfId="3" applyNumberFormat="1" applyFont="1" applyFill="1" applyBorder="1" applyAlignment="1">
      <alignment horizontal="right" vertical="center"/>
    </xf>
    <xf numFmtId="0" fontId="17" fillId="0" borderId="138" xfId="3" quotePrefix="1" applyNumberFormat="1" applyFont="1" applyFill="1" applyBorder="1" applyAlignment="1" applyProtection="1">
      <alignment vertical="center"/>
    </xf>
    <xf numFmtId="0" fontId="9" fillId="2" borderId="53" xfId="3" applyFont="1" applyFill="1" applyBorder="1" applyAlignment="1">
      <alignment vertical="center"/>
    </xf>
    <xf numFmtId="177" fontId="17" fillId="2" borderId="143" xfId="3" applyNumberFormat="1" applyFont="1" applyFill="1" applyBorder="1" applyAlignment="1">
      <alignment horizontal="right" vertical="center"/>
    </xf>
    <xf numFmtId="0" fontId="17" fillId="0" borderId="52" xfId="3" applyNumberFormat="1" applyFont="1" applyFill="1" applyBorder="1" applyAlignment="1" applyProtection="1">
      <alignment vertical="center"/>
    </xf>
    <xf numFmtId="0" fontId="9" fillId="2" borderId="54" xfId="3" applyNumberFormat="1" applyFont="1" applyFill="1" applyBorder="1" applyAlignment="1" applyProtection="1">
      <alignment vertical="center" shrinkToFit="1"/>
    </xf>
    <xf numFmtId="177" fontId="17" fillId="2" borderId="101" xfId="3" applyNumberFormat="1" applyFont="1" applyFill="1" applyBorder="1" applyAlignment="1">
      <alignment horizontal="right" vertical="center"/>
    </xf>
    <xf numFmtId="177" fontId="17" fillId="2" borderId="59" xfId="3" applyNumberFormat="1" applyFont="1" applyFill="1" applyBorder="1" applyAlignment="1">
      <alignment horizontal="right" vertical="center"/>
    </xf>
    <xf numFmtId="0" fontId="17" fillId="2" borderId="99" xfId="3" quotePrefix="1" applyNumberFormat="1" applyFont="1" applyFill="1" applyBorder="1" applyAlignment="1" applyProtection="1">
      <alignment vertical="center"/>
    </xf>
    <xf numFmtId="0" fontId="9" fillId="2" borderId="93" xfId="3" applyNumberFormat="1" applyFont="1" applyFill="1" applyBorder="1" applyAlignment="1" applyProtection="1">
      <alignment vertical="center" shrinkToFit="1"/>
    </xf>
    <xf numFmtId="177" fontId="17" fillId="2" borderId="86" xfId="3" applyNumberFormat="1" applyFont="1" applyFill="1" applyBorder="1" applyAlignment="1" applyProtection="1">
      <alignment vertical="center"/>
    </xf>
    <xf numFmtId="177" fontId="47" fillId="2" borderId="84" xfId="3" quotePrefix="1" applyNumberFormat="1" applyFont="1" applyFill="1" applyBorder="1" applyAlignment="1" applyProtection="1">
      <alignment vertical="center"/>
    </xf>
    <xf numFmtId="177" fontId="17" fillId="2" borderId="103" xfId="3" applyNumberFormat="1" applyFont="1" applyFill="1" applyBorder="1" applyAlignment="1">
      <alignment horizontal="right" vertical="center"/>
    </xf>
    <xf numFmtId="177" fontId="17" fillId="2" borderId="56" xfId="3" applyNumberFormat="1" applyFont="1" applyFill="1" applyBorder="1" applyAlignment="1">
      <alignment horizontal="right" vertical="center"/>
    </xf>
    <xf numFmtId="180" fontId="9" fillId="2" borderId="0" xfId="3" applyNumberFormat="1" applyFont="1" applyFill="1"/>
    <xf numFmtId="0" fontId="9" fillId="0" borderId="0" xfId="3" applyFont="1" applyAlignment="1">
      <alignment shrinkToFit="1"/>
    </xf>
    <xf numFmtId="180" fontId="9" fillId="0" borderId="0" xfId="3" applyNumberFormat="1" applyFont="1" applyBorder="1"/>
    <xf numFmtId="0" fontId="12" fillId="0" borderId="0" xfId="3" quotePrefix="1" applyNumberFormat="1" applyFont="1" applyFill="1" applyBorder="1" applyAlignment="1" applyProtection="1"/>
    <xf numFmtId="0" fontId="9" fillId="0" borderId="0" xfId="3" applyNumberFormat="1" applyFont="1" applyFill="1" applyBorder="1" applyAlignment="1" applyProtection="1">
      <alignment shrinkToFit="1"/>
    </xf>
    <xf numFmtId="0" fontId="17" fillId="2" borderId="0" xfId="3" applyNumberFormat="1" applyFont="1" applyFill="1" applyBorder="1" applyAlignment="1" applyProtection="1">
      <alignment horizontal="center"/>
    </xf>
    <xf numFmtId="177" fontId="47" fillId="2" borderId="51" xfId="3" quotePrefix="1" applyNumberFormat="1" applyFont="1" applyFill="1" applyBorder="1" applyAlignment="1" applyProtection="1">
      <alignment horizontal="right" vertical="center"/>
    </xf>
    <xf numFmtId="177" fontId="17" fillId="2" borderId="59" xfId="3" applyNumberFormat="1" applyFont="1" applyFill="1" applyBorder="1" applyAlignment="1" applyProtection="1">
      <alignment horizontal="right" vertical="center"/>
    </xf>
    <xf numFmtId="177" fontId="17" fillId="2" borderId="95" xfId="3" applyNumberFormat="1" applyFont="1" applyFill="1" applyBorder="1" applyAlignment="1" applyProtection="1">
      <alignment horizontal="right" vertical="center"/>
    </xf>
    <xf numFmtId="177" fontId="17" fillId="2" borderId="61" xfId="3" quotePrefix="1" applyNumberFormat="1" applyFont="1" applyFill="1" applyBorder="1" applyAlignment="1" applyProtection="1">
      <alignment horizontal="right" vertical="center"/>
    </xf>
    <xf numFmtId="177" fontId="47" fillId="2" borderId="46" xfId="3" quotePrefix="1" applyNumberFormat="1" applyFont="1" applyFill="1" applyBorder="1" applyAlignment="1" applyProtection="1">
      <alignment horizontal="right" vertical="center"/>
    </xf>
    <xf numFmtId="177" fontId="47" fillId="5" borderId="46" xfId="3" quotePrefix="1" applyNumberFormat="1" applyFont="1" applyFill="1" applyBorder="1" applyAlignment="1" applyProtection="1">
      <alignment horizontal="right" vertical="center"/>
    </xf>
    <xf numFmtId="38" fontId="17" fillId="5" borderId="52" xfId="4" applyFont="1" applyFill="1" applyBorder="1" applyAlignment="1">
      <alignment horizontal="right" vertical="center"/>
    </xf>
    <xf numFmtId="38" fontId="17" fillId="5" borderId="53" xfId="4" applyFont="1" applyFill="1" applyBorder="1" applyAlignment="1">
      <alignment horizontal="right" vertical="center"/>
    </xf>
    <xf numFmtId="180" fontId="17" fillId="5" borderId="94" xfId="3" quotePrefix="1" applyNumberFormat="1" applyFont="1" applyFill="1" applyBorder="1" applyAlignment="1" applyProtection="1">
      <alignment horizontal="right" vertical="center"/>
    </xf>
    <xf numFmtId="177" fontId="17" fillId="2" borderId="94" xfId="3" quotePrefix="1" applyNumberFormat="1" applyFont="1" applyFill="1" applyBorder="1" applyAlignment="1" applyProtection="1">
      <alignment horizontal="right" vertical="center"/>
    </xf>
    <xf numFmtId="180" fontId="17" fillId="2" borderId="52" xfId="3" quotePrefix="1" applyNumberFormat="1" applyFont="1" applyFill="1" applyBorder="1" applyAlignment="1" applyProtection="1">
      <alignment horizontal="right" vertical="center"/>
    </xf>
    <xf numFmtId="0" fontId="17" fillId="2" borderId="103" xfId="3" quotePrefix="1" applyNumberFormat="1" applyFont="1" applyFill="1" applyBorder="1" applyAlignment="1" applyProtection="1">
      <alignment vertical="center"/>
    </xf>
    <xf numFmtId="0" fontId="9" fillId="2" borderId="57" xfId="3" applyNumberFormat="1" applyFill="1" applyBorder="1" applyAlignment="1" applyProtection="1">
      <alignment vertical="center" shrinkToFit="1"/>
    </xf>
    <xf numFmtId="177" fontId="17" fillId="2" borderId="86" xfId="3" applyNumberFormat="1" applyFont="1" applyFill="1" applyBorder="1" applyAlignment="1" applyProtection="1">
      <alignment horizontal="right" vertical="center"/>
    </xf>
    <xf numFmtId="177" fontId="17" fillId="2" borderId="103" xfId="3" quotePrefix="1" applyNumberFormat="1" applyFont="1" applyFill="1" applyBorder="1" applyAlignment="1" applyProtection="1">
      <alignment horizontal="right" vertical="center"/>
    </xf>
    <xf numFmtId="177" fontId="17" fillId="2" borderId="56" xfId="3" quotePrefix="1" applyNumberFormat="1" applyFont="1" applyFill="1" applyBorder="1" applyAlignment="1" applyProtection="1">
      <alignment horizontal="right" vertical="center"/>
    </xf>
    <xf numFmtId="0" fontId="9" fillId="2" borderId="0" xfId="3" applyNumberFormat="1" applyFont="1" applyFill="1" applyBorder="1" applyAlignment="1" applyProtection="1">
      <alignment shrinkToFit="1"/>
    </xf>
    <xf numFmtId="0" fontId="9" fillId="2" borderId="37" xfId="3" applyNumberFormat="1" applyFont="1" applyFill="1" applyBorder="1" applyAlignment="1" applyProtection="1"/>
    <xf numFmtId="0" fontId="17" fillId="0" borderId="0" xfId="3" applyNumberFormat="1" applyFont="1" applyFill="1" applyBorder="1" applyAlignment="1" applyProtection="1"/>
    <xf numFmtId="180" fontId="17" fillId="2" borderId="52" xfId="3" applyNumberFormat="1" applyFont="1" applyFill="1" applyBorder="1" applyAlignment="1" applyProtection="1">
      <alignment horizontal="right" vertical="center"/>
    </xf>
    <xf numFmtId="177" fontId="47" fillId="2" borderId="51" xfId="3" quotePrefix="1" applyNumberFormat="1" applyFont="1" applyFill="1" applyBorder="1" applyAlignment="1" applyProtection="1">
      <alignment vertical="center"/>
    </xf>
    <xf numFmtId="0" fontId="17" fillId="0" borderId="136" xfId="3" quotePrefix="1" applyNumberFormat="1" applyFont="1" applyFill="1" applyBorder="1" applyAlignment="1" applyProtection="1">
      <alignment vertical="center"/>
    </xf>
    <xf numFmtId="0" fontId="9" fillId="2" borderId="74" xfId="3" applyNumberFormat="1" applyFont="1" applyFill="1" applyBorder="1" applyAlignment="1" applyProtection="1">
      <alignment vertical="center" shrinkToFit="1"/>
    </xf>
    <xf numFmtId="177" fontId="17" fillId="2" borderId="137" xfId="3" applyNumberFormat="1" applyFont="1" applyFill="1" applyBorder="1" applyAlignment="1" applyProtection="1">
      <alignment horizontal="right" vertical="center"/>
    </xf>
    <xf numFmtId="177" fontId="47" fillId="2" borderId="72" xfId="3" quotePrefix="1" applyNumberFormat="1" applyFont="1" applyFill="1" applyBorder="1" applyAlignment="1" applyProtection="1">
      <alignment vertical="center"/>
    </xf>
    <xf numFmtId="180" fontId="17" fillId="2" borderId="74" xfId="3" applyNumberFormat="1" applyFont="1" applyFill="1" applyBorder="1" applyAlignment="1">
      <alignment horizontal="right" vertical="center"/>
    </xf>
    <xf numFmtId="0" fontId="9" fillId="2" borderId="53" xfId="3" applyNumberFormat="1" applyFill="1" applyBorder="1" applyAlignment="1" applyProtection="1">
      <alignment vertical="center" shrinkToFit="1"/>
    </xf>
    <xf numFmtId="0" fontId="9" fillId="0" borderId="60" xfId="3" quotePrefix="1" applyNumberFormat="1" applyFill="1" applyBorder="1" applyAlignment="1" applyProtection="1">
      <alignment vertical="center" shrinkToFit="1"/>
    </xf>
    <xf numFmtId="177" fontId="17" fillId="0" borderId="94" xfId="3" quotePrefix="1" applyNumberFormat="1" applyFont="1" applyFill="1" applyBorder="1" applyAlignment="1" applyProtection="1">
      <alignment vertical="center"/>
    </xf>
    <xf numFmtId="180" fontId="17" fillId="2" borderId="94" xfId="3" applyNumberFormat="1" applyFont="1" applyFill="1" applyBorder="1" applyAlignment="1">
      <alignment horizontal="right" vertical="center"/>
    </xf>
    <xf numFmtId="177" fontId="17" fillId="0" borderId="61" xfId="3" quotePrefix="1" applyNumberFormat="1" applyFont="1" applyFill="1" applyBorder="1" applyAlignment="1" applyProtection="1">
      <alignment vertical="center"/>
    </xf>
    <xf numFmtId="0" fontId="9" fillId="0" borderId="60" xfId="3" applyNumberFormat="1" applyFill="1" applyBorder="1" applyAlignment="1" applyProtection="1">
      <alignment vertical="center" shrinkToFit="1"/>
    </xf>
    <xf numFmtId="180" fontId="17" fillId="2" borderId="136" xfId="3" applyNumberFormat="1" applyFont="1" applyFill="1" applyBorder="1" applyAlignment="1">
      <alignment horizontal="right" vertical="center"/>
    </xf>
    <xf numFmtId="177" fontId="17" fillId="0" borderId="61" xfId="3" applyNumberFormat="1" applyFont="1" applyFill="1" applyBorder="1" applyAlignment="1" applyProtection="1">
      <alignment horizontal="right" vertical="center"/>
    </xf>
    <xf numFmtId="0" fontId="9" fillId="0" borderId="57" xfId="3" applyNumberFormat="1" applyFont="1" applyFill="1" applyBorder="1" applyAlignment="1" applyProtection="1">
      <alignment vertical="center" shrinkToFit="1"/>
    </xf>
    <xf numFmtId="177" fontId="17" fillId="0" borderId="86" xfId="3" applyNumberFormat="1" applyFont="1" applyFill="1" applyBorder="1" applyAlignment="1" applyProtection="1">
      <alignment horizontal="right" vertical="center"/>
    </xf>
    <xf numFmtId="180" fontId="17" fillId="2" borderId="103" xfId="3" applyNumberFormat="1" applyFont="1" applyFill="1" applyBorder="1" applyAlignment="1">
      <alignment horizontal="right" vertical="center"/>
    </xf>
    <xf numFmtId="180" fontId="17" fillId="2" borderId="56" xfId="3" applyNumberFormat="1" applyFont="1" applyFill="1" applyBorder="1" applyAlignment="1">
      <alignment horizontal="right" vertical="center"/>
    </xf>
    <xf numFmtId="180" fontId="17" fillId="2" borderId="86" xfId="3" applyNumberFormat="1" applyFont="1" applyFill="1" applyBorder="1" applyAlignment="1">
      <alignment horizontal="right" vertical="center"/>
    </xf>
    <xf numFmtId="0" fontId="9" fillId="0" borderId="0" xfId="3" quotePrefix="1" applyNumberFormat="1" applyFont="1" applyFill="1" applyBorder="1" applyAlignment="1" applyProtection="1">
      <alignment shrinkToFit="1"/>
    </xf>
    <xf numFmtId="0" fontId="9" fillId="0" borderId="0" xfId="3" quotePrefix="1" applyNumberFormat="1" applyFont="1" applyFill="1" applyBorder="1" applyAlignment="1" applyProtection="1"/>
    <xf numFmtId="177" fontId="9" fillId="0" borderId="0" xfId="3" applyNumberFormat="1" applyFont="1" applyBorder="1"/>
    <xf numFmtId="177" fontId="9" fillId="0" borderId="0" xfId="3" quotePrefix="1" applyNumberFormat="1" applyFont="1" applyFill="1" applyBorder="1" applyAlignment="1" applyProtection="1"/>
    <xf numFmtId="180" fontId="9" fillId="0" borderId="0" xfId="3" quotePrefix="1" applyNumberFormat="1" applyFont="1" applyFill="1" applyBorder="1" applyAlignment="1" applyProtection="1"/>
    <xf numFmtId="0" fontId="28" fillId="0" borderId="0" xfId="5" applyFont="1"/>
    <xf numFmtId="0" fontId="50" fillId="0" borderId="0" xfId="5" quotePrefix="1" applyNumberFormat="1" applyFont="1" applyFill="1" applyBorder="1" applyAlignment="1" applyProtection="1"/>
    <xf numFmtId="0" fontId="15" fillId="0" borderId="0" xfId="5" applyFont="1"/>
    <xf numFmtId="0" fontId="50" fillId="0" borderId="0" xfId="5" applyNumberFormat="1" applyFont="1" applyFill="1" applyBorder="1" applyAlignment="1" applyProtection="1">
      <alignment horizontal="left"/>
    </xf>
    <xf numFmtId="0" fontId="51" fillId="0" borderId="0" xfId="5" applyNumberFormat="1" applyFont="1" applyFill="1" applyBorder="1" applyAlignment="1" applyProtection="1">
      <alignment horizontal="left"/>
    </xf>
    <xf numFmtId="0" fontId="50" fillId="0" borderId="0" xfId="5" quotePrefix="1" applyNumberFormat="1" applyFont="1" applyFill="1" applyBorder="1" applyAlignment="1" applyProtection="1">
      <alignment horizontal="left"/>
    </xf>
    <xf numFmtId="0" fontId="37" fillId="0" borderId="0" xfId="5" applyFont="1"/>
    <xf numFmtId="0" fontId="21" fillId="0" borderId="0" xfId="5" applyFont="1"/>
    <xf numFmtId="0" fontId="52" fillId="0" borderId="0" xfId="5" quotePrefix="1" applyNumberFormat="1" applyFont="1" applyFill="1" applyBorder="1" applyAlignment="1" applyProtection="1"/>
    <xf numFmtId="0" fontId="12" fillId="0" borderId="0" xfId="5" applyFont="1" applyAlignment="1">
      <alignment vertical="center"/>
    </xf>
    <xf numFmtId="0" fontId="54" fillId="0" borderId="0" xfId="5" applyNumberFormat="1" applyFont="1" applyFill="1" applyBorder="1" applyAlignment="1" applyProtection="1">
      <alignment vertical="center"/>
    </xf>
    <xf numFmtId="0" fontId="54" fillId="0" borderId="40" xfId="5" applyNumberFormat="1" applyFont="1" applyFill="1" applyBorder="1" applyAlignment="1" applyProtection="1">
      <alignment vertical="center"/>
    </xf>
    <xf numFmtId="0" fontId="12" fillId="0" borderId="0" xfId="5" applyFont="1" applyAlignment="1">
      <alignment horizontal="right" vertical="center"/>
    </xf>
    <xf numFmtId="0" fontId="12" fillId="0" borderId="0" xfId="5" applyFont="1" applyBorder="1" applyAlignment="1">
      <alignment vertical="center"/>
    </xf>
    <xf numFmtId="0" fontId="53" fillId="0" borderId="146" xfId="5" applyFont="1" applyBorder="1" applyAlignment="1">
      <alignment horizontal="center" vertical="center"/>
    </xf>
    <xf numFmtId="0" fontId="55" fillId="0" borderId="146" xfId="5" applyFont="1" applyBorder="1" applyAlignment="1">
      <alignment horizontal="center" vertical="center"/>
    </xf>
    <xf numFmtId="0" fontId="55" fillId="2" borderId="146" xfId="5" applyFont="1" applyFill="1" applyBorder="1" applyAlignment="1">
      <alignment horizontal="center" vertical="center"/>
    </xf>
    <xf numFmtId="0" fontId="55" fillId="2" borderId="145" xfId="5" applyFont="1" applyFill="1" applyBorder="1" applyAlignment="1">
      <alignment horizontal="center" vertical="center"/>
    </xf>
    <xf numFmtId="0" fontId="55" fillId="2" borderId="58" xfId="5" applyFont="1" applyFill="1" applyBorder="1" applyAlignment="1">
      <alignment horizontal="center" vertical="center"/>
    </xf>
    <xf numFmtId="0" fontId="54" fillId="0" borderId="0" xfId="5" quotePrefix="1" applyNumberFormat="1" applyFont="1" applyFill="1" applyBorder="1" applyAlignment="1" applyProtection="1">
      <alignment vertical="center"/>
    </xf>
    <xf numFmtId="177" fontId="53" fillId="0" borderId="146" xfId="5" applyNumberFormat="1" applyFont="1" applyBorder="1" applyAlignment="1">
      <alignment horizontal="center" vertical="center"/>
    </xf>
    <xf numFmtId="177" fontId="55" fillId="0" borderId="146" xfId="5" applyNumberFormat="1" applyFont="1" applyBorder="1" applyAlignment="1">
      <alignment horizontal="center" vertical="center"/>
    </xf>
    <xf numFmtId="177" fontId="55" fillId="2" borderId="146" xfId="5" applyNumberFormat="1" applyFont="1" applyFill="1" applyBorder="1" applyAlignment="1">
      <alignment horizontal="center" vertical="center"/>
    </xf>
    <xf numFmtId="177" fontId="55" fillId="2" borderId="145" xfId="5" applyNumberFormat="1" applyFont="1" applyFill="1" applyBorder="1" applyAlignment="1">
      <alignment horizontal="center" vertical="center"/>
    </xf>
    <xf numFmtId="177" fontId="55" fillId="2" borderId="58" xfId="5" applyNumberFormat="1" applyFont="1" applyFill="1" applyBorder="1" applyAlignment="1">
      <alignment horizontal="center" vertical="center"/>
    </xf>
    <xf numFmtId="0" fontId="54" fillId="0" borderId="0" xfId="5" applyNumberFormat="1" applyFont="1" applyFill="1" applyBorder="1" applyAlignment="1" applyProtection="1">
      <alignment horizontal="right"/>
    </xf>
    <xf numFmtId="0" fontId="53" fillId="0" borderId="149" xfId="5" applyFont="1" applyBorder="1" applyAlignment="1">
      <alignment horizontal="center" vertical="center"/>
    </xf>
    <xf numFmtId="0" fontId="55" fillId="2" borderId="150" xfId="5" applyFont="1" applyFill="1" applyBorder="1" applyAlignment="1">
      <alignment horizontal="center" vertical="center"/>
    </xf>
    <xf numFmtId="0" fontId="55" fillId="2" borderId="151" xfId="5" applyFont="1" applyFill="1" applyBorder="1" applyAlignment="1">
      <alignment horizontal="center" vertical="center"/>
    </xf>
    <xf numFmtId="0" fontId="54" fillId="0" borderId="37" xfId="5" applyNumberFormat="1" applyFont="1" applyFill="1" applyBorder="1" applyAlignment="1" applyProtection="1">
      <alignment vertical="center"/>
    </xf>
    <xf numFmtId="177" fontId="53" fillId="0" borderId="149" xfId="5" applyNumberFormat="1" applyFont="1" applyBorder="1" applyAlignment="1">
      <alignment horizontal="center" vertical="center"/>
    </xf>
    <xf numFmtId="177" fontId="55" fillId="2" borderId="150" xfId="5" applyNumberFormat="1" applyFont="1" applyFill="1" applyBorder="1" applyAlignment="1">
      <alignment horizontal="center" vertical="center"/>
    </xf>
    <xf numFmtId="177" fontId="55" fillId="2" borderId="151" xfId="5" applyNumberFormat="1" applyFont="1" applyFill="1" applyBorder="1" applyAlignment="1">
      <alignment horizontal="center" vertical="center"/>
    </xf>
    <xf numFmtId="0" fontId="54" fillId="0" borderId="0" xfId="5" applyNumberFormat="1" applyFont="1" applyFill="1" applyBorder="1" applyAlignment="1" applyProtection="1"/>
    <xf numFmtId="0" fontId="54" fillId="0" borderId="0" xfId="5" applyNumberFormat="1" applyFont="1" applyFill="1" applyBorder="1" applyAlignment="1" applyProtection="1">
      <alignment horizontal="center" vertical="center"/>
    </xf>
    <xf numFmtId="0" fontId="54" fillId="0" borderId="0" xfId="5" applyNumberFormat="1" applyFont="1" applyFill="1" applyBorder="1" applyAlignment="1" applyProtection="1">
      <alignment horizontal="right" vertical="center"/>
    </xf>
    <xf numFmtId="0" fontId="54" fillId="0" borderId="58" xfId="5" applyNumberFormat="1" applyFont="1" applyFill="1" applyBorder="1" applyAlignment="1" applyProtection="1">
      <alignment horizontal="center" vertical="center"/>
    </xf>
    <xf numFmtId="0" fontId="54" fillId="0" borderId="150" xfId="5" applyNumberFormat="1" applyFont="1" applyFill="1" applyBorder="1" applyAlignment="1" applyProtection="1">
      <alignment horizontal="center" vertical="center"/>
    </xf>
    <xf numFmtId="0" fontId="12" fillId="0" borderId="149" xfId="5" applyFont="1" applyBorder="1" applyAlignment="1">
      <alignment horizontal="center" vertical="center"/>
    </xf>
    <xf numFmtId="0" fontId="54" fillId="0" borderId="152" xfId="5" applyNumberFormat="1" applyFont="1" applyFill="1" applyBorder="1" applyAlignment="1" applyProtection="1">
      <alignment horizontal="center" vertical="center" wrapText="1"/>
    </xf>
    <xf numFmtId="3" fontId="53" fillId="0" borderId="17" xfId="5" quotePrefix="1" applyNumberFormat="1" applyFont="1" applyFill="1" applyBorder="1" applyAlignment="1" applyProtection="1">
      <alignment horizontal="center" vertical="center"/>
    </xf>
    <xf numFmtId="177" fontId="12" fillId="0" borderId="16" xfId="5" applyNumberFormat="1" applyFont="1" applyBorder="1" applyAlignment="1">
      <alignment horizontal="center" vertical="center"/>
    </xf>
    <xf numFmtId="177" fontId="53" fillId="0" borderId="16" xfId="5" applyNumberFormat="1" applyFont="1" applyBorder="1" applyAlignment="1">
      <alignment horizontal="center" vertical="center"/>
    </xf>
    <xf numFmtId="177" fontId="53" fillId="0" borderId="15" xfId="5" applyNumberFormat="1" applyFont="1" applyBorder="1" applyAlignment="1">
      <alignment horizontal="center" vertical="center"/>
    </xf>
    <xf numFmtId="177" fontId="55" fillId="2" borderId="153" xfId="5" applyNumberFormat="1" applyFont="1" applyFill="1" applyBorder="1" applyAlignment="1">
      <alignment horizontal="center" vertical="center"/>
    </xf>
    <xf numFmtId="177" fontId="55" fillId="2" borderId="154" xfId="5" applyNumberFormat="1" applyFont="1" applyFill="1" applyBorder="1" applyAlignment="1">
      <alignment horizontal="center" vertical="center"/>
    </xf>
    <xf numFmtId="0" fontId="54" fillId="0" borderId="155" xfId="5" applyNumberFormat="1" applyFont="1" applyFill="1" applyBorder="1" applyAlignment="1" applyProtection="1">
      <alignment horizontal="center" vertical="center" wrapText="1"/>
    </xf>
    <xf numFmtId="3" fontId="53" fillId="0" borderId="21" xfId="5" quotePrefix="1" applyNumberFormat="1" applyFont="1" applyFill="1" applyBorder="1" applyAlignment="1" applyProtection="1">
      <alignment horizontal="center" vertical="center"/>
    </xf>
    <xf numFmtId="177" fontId="12" fillId="0" borderId="6" xfId="5" applyNumberFormat="1" applyFont="1" applyBorder="1" applyAlignment="1">
      <alignment horizontal="center" vertical="center"/>
    </xf>
    <xf numFmtId="177" fontId="53" fillId="0" borderId="6" xfId="5" applyNumberFormat="1" applyFont="1" applyBorder="1" applyAlignment="1">
      <alignment horizontal="center" vertical="center"/>
    </xf>
    <xf numFmtId="177" fontId="55" fillId="2" borderId="23" xfId="5" applyNumberFormat="1" applyFont="1" applyFill="1" applyBorder="1" applyAlignment="1">
      <alignment horizontal="center" vertical="center"/>
    </xf>
    <xf numFmtId="177" fontId="55" fillId="2" borderId="155" xfId="5" applyNumberFormat="1" applyFont="1" applyFill="1" applyBorder="1" applyAlignment="1">
      <alignment horizontal="center" vertical="center"/>
    </xf>
    <xf numFmtId="0" fontId="54" fillId="0" borderId="155" xfId="5" applyNumberFormat="1" applyFont="1" applyFill="1" applyBorder="1" applyAlignment="1" applyProtection="1">
      <alignment horizontal="center" vertical="center"/>
    </xf>
    <xf numFmtId="0" fontId="54" fillId="0" borderId="156" xfId="5" applyNumberFormat="1" applyFont="1" applyFill="1" applyBorder="1" applyAlignment="1" applyProtection="1">
      <alignment horizontal="center" vertical="center"/>
    </xf>
    <xf numFmtId="3" fontId="53" fillId="0" borderId="157" xfId="5" quotePrefix="1" applyNumberFormat="1" applyFont="1" applyFill="1" applyBorder="1" applyAlignment="1" applyProtection="1">
      <alignment horizontal="center" vertical="center"/>
    </xf>
    <xf numFmtId="177" fontId="12" fillId="0" borderId="158" xfId="5" applyNumberFormat="1" applyFont="1" applyBorder="1" applyAlignment="1">
      <alignment horizontal="center" vertical="center"/>
    </xf>
    <xf numFmtId="177" fontId="53" fillId="0" borderId="158" xfId="5" applyNumberFormat="1" applyFont="1" applyBorder="1" applyAlignment="1">
      <alignment horizontal="center" vertical="center"/>
    </xf>
    <xf numFmtId="177" fontId="55" fillId="2" borderId="159" xfId="5" applyNumberFormat="1" applyFont="1" applyFill="1" applyBorder="1" applyAlignment="1">
      <alignment horizontal="center" vertical="center"/>
    </xf>
    <xf numFmtId="177" fontId="55" fillId="2" borderId="156" xfId="5" applyNumberFormat="1" applyFont="1" applyFill="1" applyBorder="1" applyAlignment="1">
      <alignment horizontal="center" vertical="center"/>
    </xf>
    <xf numFmtId="0" fontId="16" fillId="0" borderId="0" xfId="5" applyFont="1"/>
    <xf numFmtId="0" fontId="53" fillId="0" borderId="0" xfId="5" applyNumberFormat="1" applyFont="1" applyFill="1" applyBorder="1" applyAlignment="1" applyProtection="1"/>
    <xf numFmtId="0" fontId="16" fillId="0" borderId="0" xfId="5" applyFont="1" applyBorder="1"/>
    <xf numFmtId="0" fontId="12" fillId="0" borderId="0" xfId="5" applyFont="1"/>
    <xf numFmtId="0" fontId="54" fillId="0" borderId="58" xfId="5" quotePrefix="1" applyNumberFormat="1" applyFont="1" applyFill="1" applyBorder="1" applyAlignment="1" applyProtection="1">
      <alignment vertical="center"/>
    </xf>
    <xf numFmtId="0" fontId="12" fillId="0" borderId="37" xfId="5" applyFont="1" applyBorder="1" applyAlignment="1">
      <alignment vertical="center"/>
    </xf>
    <xf numFmtId="0" fontId="54" fillId="0" borderId="154" xfId="5" quotePrefix="1" applyNumberFormat="1" applyFont="1" applyFill="1" applyBorder="1" applyAlignment="1" applyProtection="1">
      <alignment horizontal="center" vertical="center"/>
    </xf>
    <xf numFmtId="177" fontId="12" fillId="0" borderId="21" xfId="5" applyNumberFormat="1" applyFont="1" applyBorder="1" applyAlignment="1">
      <alignment horizontal="center" vertical="center"/>
    </xf>
    <xf numFmtId="177" fontId="12" fillId="0" borderId="160" xfId="5" applyNumberFormat="1" applyFont="1" applyBorder="1" applyAlignment="1">
      <alignment horizontal="center" vertical="center"/>
    </xf>
    <xf numFmtId="177" fontId="53" fillId="0" borderId="160" xfId="5" applyNumberFormat="1" applyFont="1" applyBorder="1" applyAlignment="1">
      <alignment horizontal="center" vertical="center"/>
    </xf>
    <xf numFmtId="177" fontId="53" fillId="0" borderId="148" xfId="5" applyNumberFormat="1" applyFont="1" applyBorder="1" applyAlignment="1">
      <alignment horizontal="center" vertical="center"/>
    </xf>
    <xf numFmtId="177" fontId="55" fillId="2" borderId="19" xfId="5" applyNumberFormat="1" applyFont="1" applyFill="1" applyBorder="1" applyAlignment="1">
      <alignment horizontal="center" vertical="center"/>
    </xf>
    <xf numFmtId="177" fontId="55" fillId="2" borderId="79" xfId="5" applyNumberFormat="1" applyFont="1" applyFill="1" applyBorder="1" applyAlignment="1">
      <alignment horizontal="center" vertical="center"/>
    </xf>
    <xf numFmtId="0" fontId="54" fillId="0" borderId="155" xfId="5" quotePrefix="1" applyNumberFormat="1" applyFont="1" applyFill="1" applyBorder="1" applyAlignment="1" applyProtection="1">
      <alignment horizontal="center" vertical="center"/>
    </xf>
    <xf numFmtId="178" fontId="12" fillId="0" borderId="6" xfId="5" applyNumberFormat="1" applyFont="1" applyBorder="1" applyAlignment="1">
      <alignment horizontal="center" vertical="center"/>
    </xf>
    <xf numFmtId="178" fontId="53" fillId="0" borderId="6" xfId="5" applyNumberFormat="1" applyFont="1" applyBorder="1" applyAlignment="1">
      <alignment horizontal="center" vertical="center"/>
    </xf>
    <xf numFmtId="178" fontId="53" fillId="0" borderId="3" xfId="5" applyNumberFormat="1" applyFont="1" applyBorder="1" applyAlignment="1">
      <alignment horizontal="center" vertical="center"/>
    </xf>
    <xf numFmtId="178" fontId="55" fillId="2" borderId="24" xfId="5" applyNumberFormat="1" applyFont="1" applyFill="1" applyBorder="1" applyAlignment="1">
      <alignment horizontal="center" vertical="center"/>
    </xf>
    <xf numFmtId="178" fontId="55" fillId="2" borderId="155" xfId="5" applyNumberFormat="1" applyFont="1" applyFill="1" applyBorder="1" applyAlignment="1">
      <alignment horizontal="center" vertical="center"/>
    </xf>
    <xf numFmtId="3" fontId="12" fillId="0" borderId="21" xfId="5" applyNumberFormat="1" applyFont="1" applyBorder="1" applyAlignment="1">
      <alignment horizontal="center" vertical="center"/>
    </xf>
    <xf numFmtId="177" fontId="53" fillId="0" borderId="3" xfId="5" applyNumberFormat="1" applyFont="1" applyBorder="1" applyAlignment="1">
      <alignment horizontal="center" vertical="center"/>
    </xf>
    <xf numFmtId="177" fontId="55" fillId="2" borderId="24" xfId="5" applyNumberFormat="1" applyFont="1" applyFill="1" applyBorder="1" applyAlignment="1">
      <alignment horizontal="center" vertical="center"/>
    </xf>
    <xf numFmtId="0" fontId="54" fillId="0" borderId="156" xfId="5" quotePrefix="1" applyNumberFormat="1" applyFont="1" applyFill="1" applyBorder="1" applyAlignment="1" applyProtection="1">
      <alignment horizontal="center" vertical="center"/>
    </xf>
    <xf numFmtId="178" fontId="12" fillId="0" borderId="33" xfId="5" applyNumberFormat="1" applyFont="1" applyBorder="1" applyAlignment="1">
      <alignment horizontal="center" vertical="center"/>
    </xf>
    <xf numFmtId="178" fontId="53" fillId="0" borderId="33" xfId="5" applyNumberFormat="1" applyFont="1" applyBorder="1" applyAlignment="1">
      <alignment horizontal="center" vertical="center"/>
    </xf>
    <xf numFmtId="178" fontId="53" fillId="0" borderId="32" xfId="5" applyNumberFormat="1" applyFont="1" applyBorder="1" applyAlignment="1">
      <alignment horizontal="center" vertical="center"/>
    </xf>
    <xf numFmtId="178" fontId="55" fillId="2" borderId="41" xfId="5" applyNumberFormat="1" applyFont="1" applyFill="1" applyBorder="1" applyAlignment="1">
      <alignment horizontal="center" vertical="center"/>
    </xf>
    <xf numFmtId="178" fontId="55" fillId="2" borderId="84" xfId="5" applyNumberFormat="1" applyFont="1" applyFill="1" applyBorder="1" applyAlignment="1">
      <alignment horizontal="center" vertical="center"/>
    </xf>
    <xf numFmtId="0" fontId="12" fillId="0" borderId="0" xfId="5" applyFont="1" applyBorder="1"/>
    <xf numFmtId="0" fontId="12" fillId="0" borderId="0" xfId="5" applyFont="1" applyAlignment="1">
      <alignment horizontal="center" vertical="center"/>
    </xf>
    <xf numFmtId="0" fontId="54" fillId="0" borderId="58" xfId="5" quotePrefix="1" applyNumberFormat="1" applyFont="1" applyFill="1" applyBorder="1" applyAlignment="1" applyProtection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54" fillId="0" borderId="0" xfId="5" quotePrefix="1" applyNumberFormat="1" applyFont="1" applyFill="1" applyBorder="1" applyAlignment="1" applyProtection="1">
      <alignment horizontal="center" vertical="center"/>
    </xf>
    <xf numFmtId="0" fontId="54" fillId="0" borderId="77" xfId="5" quotePrefix="1" applyNumberFormat="1" applyFont="1" applyFill="1" applyBorder="1" applyAlignment="1" applyProtection="1">
      <alignment horizontal="center" vertical="center" shrinkToFit="1"/>
    </xf>
    <xf numFmtId="177" fontId="12" fillId="0" borderId="161" xfId="5" applyNumberFormat="1" applyFont="1" applyBorder="1" applyAlignment="1">
      <alignment horizontal="center" vertical="center"/>
    </xf>
    <xf numFmtId="180" fontId="12" fillId="0" borderId="162" xfId="5" applyNumberFormat="1" applyFont="1" applyBorder="1" applyAlignment="1">
      <alignment horizontal="center" vertical="center"/>
    </xf>
    <xf numFmtId="180" fontId="53" fillId="0" borderId="160" xfId="5" applyNumberFormat="1" applyFont="1" applyBorder="1" applyAlignment="1">
      <alignment horizontal="center" vertical="center"/>
    </xf>
    <xf numFmtId="180" fontId="53" fillId="0" borderId="148" xfId="5" applyNumberFormat="1" applyFont="1" applyBorder="1" applyAlignment="1">
      <alignment horizontal="center" vertical="center"/>
    </xf>
    <xf numFmtId="180" fontId="55" fillId="2" borderId="19" xfId="5" applyNumberFormat="1" applyFont="1" applyFill="1" applyBorder="1" applyAlignment="1">
      <alignment horizontal="center" vertical="center"/>
    </xf>
    <xf numFmtId="180" fontId="55" fillId="2" borderId="79" xfId="5" applyNumberFormat="1" applyFont="1" applyFill="1" applyBorder="1" applyAlignment="1">
      <alignment horizontal="center" vertical="center"/>
    </xf>
    <xf numFmtId="0" fontId="54" fillId="0" borderId="152" xfId="5" quotePrefix="1" applyNumberFormat="1" applyFont="1" applyFill="1" applyBorder="1" applyAlignment="1" applyProtection="1">
      <alignment horizontal="center" vertical="center" shrinkToFit="1"/>
    </xf>
    <xf numFmtId="177" fontId="12" fillId="0" borderId="110" xfId="5" applyNumberFormat="1" applyFont="1" applyBorder="1" applyAlignment="1">
      <alignment horizontal="center" vertical="center"/>
    </xf>
    <xf numFmtId="180" fontId="12" fillId="0" borderId="4" xfId="5" applyNumberFormat="1" applyFont="1" applyBorder="1" applyAlignment="1">
      <alignment horizontal="center" vertical="center"/>
    </xf>
    <xf numFmtId="180" fontId="53" fillId="0" borderId="125" xfId="5" applyNumberFormat="1" applyFont="1" applyBorder="1" applyAlignment="1">
      <alignment horizontal="center" vertical="center"/>
    </xf>
    <xf numFmtId="180" fontId="55" fillId="2" borderId="163" xfId="5" applyNumberFormat="1" applyFont="1" applyFill="1" applyBorder="1" applyAlignment="1">
      <alignment horizontal="center" vertical="center"/>
    </xf>
    <xf numFmtId="180" fontId="55" fillId="2" borderId="164" xfId="5" applyNumberFormat="1" applyFont="1" applyFill="1" applyBorder="1" applyAlignment="1">
      <alignment horizontal="center" vertical="center"/>
    </xf>
    <xf numFmtId="0" fontId="54" fillId="0" borderId="165" xfId="5" quotePrefix="1" applyNumberFormat="1" applyFont="1" applyFill="1" applyBorder="1" applyAlignment="1" applyProtection="1">
      <alignment horizontal="center" vertical="center" shrinkToFit="1"/>
    </xf>
    <xf numFmtId="177" fontId="12" fillId="0" borderId="166" xfId="5" applyNumberFormat="1" applyFont="1" applyBorder="1" applyAlignment="1">
      <alignment horizontal="center" vertical="center"/>
    </xf>
    <xf numFmtId="180" fontId="12" fillId="0" borderId="1" xfId="5" applyNumberFormat="1" applyFont="1" applyBorder="1" applyAlignment="1">
      <alignment horizontal="center" vertical="center"/>
    </xf>
    <xf numFmtId="180" fontId="53" fillId="0" borderId="1" xfId="5" applyNumberFormat="1" applyFont="1" applyBorder="1" applyAlignment="1">
      <alignment horizontal="center" vertical="center"/>
    </xf>
    <xf numFmtId="180" fontId="53" fillId="0" borderId="167" xfId="5" applyNumberFormat="1" applyFont="1" applyBorder="1" applyAlignment="1">
      <alignment horizontal="center" vertical="center"/>
    </xf>
    <xf numFmtId="180" fontId="55" fillId="2" borderId="168" xfId="5" applyNumberFormat="1" applyFont="1" applyFill="1" applyBorder="1" applyAlignment="1">
      <alignment horizontal="center" vertical="center"/>
    </xf>
    <xf numFmtId="180" fontId="55" fillId="2" borderId="165" xfId="5" applyNumberFormat="1" applyFont="1" applyFill="1" applyBorder="1" applyAlignment="1">
      <alignment horizontal="center" vertical="center"/>
    </xf>
    <xf numFmtId="180" fontId="12" fillId="0" borderId="125" xfId="5" applyNumberFormat="1" applyFont="1" applyBorder="1" applyAlignment="1">
      <alignment horizontal="center" vertical="center"/>
    </xf>
    <xf numFmtId="180" fontId="55" fillId="2" borderId="169" xfId="5" applyNumberFormat="1" applyFont="1" applyFill="1" applyBorder="1" applyAlignment="1">
      <alignment horizontal="center" vertical="center"/>
    </xf>
    <xf numFmtId="180" fontId="55" fillId="2" borderId="152" xfId="5" applyNumberFormat="1" applyFont="1" applyFill="1" applyBorder="1" applyAlignment="1">
      <alignment horizontal="center" vertical="center"/>
    </xf>
    <xf numFmtId="0" fontId="54" fillId="0" borderId="155" xfId="5" quotePrefix="1" applyNumberFormat="1" applyFont="1" applyFill="1" applyBorder="1" applyAlignment="1" applyProtection="1">
      <alignment horizontal="center" vertical="center" shrinkToFit="1"/>
    </xf>
    <xf numFmtId="180" fontId="12" fillId="0" borderId="6" xfId="5" applyNumberFormat="1" applyFont="1" applyBorder="1" applyAlignment="1">
      <alignment horizontal="center" vertical="center"/>
    </xf>
    <xf numFmtId="180" fontId="53" fillId="0" borderId="6" xfId="5" applyNumberFormat="1" applyFont="1" applyBorder="1" applyAlignment="1">
      <alignment horizontal="center" vertical="center"/>
    </xf>
    <xf numFmtId="180" fontId="53" fillId="0" borderId="3" xfId="5" applyNumberFormat="1" applyFont="1" applyBorder="1" applyAlignment="1">
      <alignment horizontal="center" vertical="center"/>
    </xf>
    <xf numFmtId="180" fontId="55" fillId="2" borderId="24" xfId="5" applyNumberFormat="1" applyFont="1" applyFill="1" applyBorder="1" applyAlignment="1">
      <alignment horizontal="center" vertical="center"/>
    </xf>
    <xf numFmtId="180" fontId="55" fillId="2" borderId="155" xfId="5" applyNumberFormat="1" applyFont="1" applyFill="1" applyBorder="1" applyAlignment="1">
      <alignment horizontal="center" vertical="center"/>
    </xf>
    <xf numFmtId="0" fontId="54" fillId="0" borderId="30" xfId="5" quotePrefix="1" applyNumberFormat="1" applyFont="1" applyFill="1" applyBorder="1" applyAlignment="1" applyProtection="1">
      <alignment horizontal="center" vertical="center" shrinkToFit="1"/>
      <protection locked="0" hidden="1"/>
    </xf>
    <xf numFmtId="177" fontId="12" fillId="0" borderId="170" xfId="5" applyNumberFormat="1" applyFont="1" applyBorder="1" applyAlignment="1" applyProtection="1">
      <alignment horizontal="center" vertical="center"/>
      <protection locked="0" hidden="1"/>
    </xf>
    <xf numFmtId="180" fontId="12" fillId="0" borderId="1" xfId="5" applyNumberFormat="1" applyFont="1" applyBorder="1" applyAlignment="1" applyProtection="1">
      <alignment horizontal="center" vertical="center"/>
      <protection locked="0" hidden="1"/>
    </xf>
    <xf numFmtId="180" fontId="53" fillId="0" borderId="1" xfId="5" applyNumberFormat="1" applyFont="1" applyBorder="1" applyAlignment="1" applyProtection="1">
      <alignment horizontal="center" vertical="center"/>
      <protection locked="0" hidden="1"/>
    </xf>
    <xf numFmtId="180" fontId="53" fillId="0" borderId="167" xfId="5" applyNumberFormat="1" applyFont="1" applyBorder="1" applyAlignment="1" applyProtection="1">
      <alignment horizontal="center" vertical="center"/>
      <protection locked="0" hidden="1"/>
    </xf>
    <xf numFmtId="0" fontId="54" fillId="0" borderId="155" xfId="5" applyNumberFormat="1" applyFont="1" applyFill="1" applyBorder="1" applyAlignment="1" applyProtection="1">
      <alignment horizontal="center" vertical="center" shrinkToFit="1"/>
    </xf>
    <xf numFmtId="180" fontId="53" fillId="0" borderId="4" xfId="5" applyNumberFormat="1" applyFont="1" applyBorder="1" applyAlignment="1">
      <alignment horizontal="center" vertical="center"/>
    </xf>
    <xf numFmtId="180" fontId="53" fillId="0" borderId="22" xfId="5" applyNumberFormat="1" applyFont="1" applyBorder="1" applyAlignment="1">
      <alignment horizontal="center" vertical="center"/>
    </xf>
    <xf numFmtId="180" fontId="55" fillId="2" borderId="71" xfId="5" applyNumberFormat="1" applyFont="1" applyFill="1" applyBorder="1" applyAlignment="1" applyProtection="1">
      <alignment horizontal="center" vertical="center"/>
      <protection locked="0" hidden="1"/>
    </xf>
    <xf numFmtId="0" fontId="54" fillId="0" borderId="30" xfId="5" applyNumberFormat="1" applyFont="1" applyFill="1" applyBorder="1" applyAlignment="1" applyProtection="1">
      <alignment horizontal="center" vertical="center" shrinkToFit="1"/>
    </xf>
    <xf numFmtId="177" fontId="12" fillId="0" borderId="170" xfId="5" applyNumberFormat="1" applyFont="1" applyBorder="1" applyAlignment="1">
      <alignment horizontal="center" vertical="center"/>
    </xf>
    <xf numFmtId="180" fontId="55" fillId="2" borderId="171" xfId="5" applyNumberFormat="1" applyFont="1" applyFill="1" applyBorder="1" applyAlignment="1">
      <alignment horizontal="center" vertical="center"/>
    </xf>
    <xf numFmtId="180" fontId="55" fillId="2" borderId="30" xfId="5" applyNumberFormat="1" applyFont="1" applyFill="1" applyBorder="1" applyAlignment="1">
      <alignment horizontal="center" vertical="center"/>
    </xf>
    <xf numFmtId="0" fontId="54" fillId="0" borderId="36" xfId="5" quotePrefix="1" applyNumberFormat="1" applyFont="1" applyFill="1" applyBorder="1" applyAlignment="1" applyProtection="1">
      <alignment horizontal="center" vertical="center" shrinkToFit="1"/>
    </xf>
    <xf numFmtId="177" fontId="54" fillId="0" borderId="36" xfId="5" applyNumberFormat="1" applyFont="1" applyFill="1" applyBorder="1" applyAlignment="1" applyProtection="1">
      <alignment vertical="center"/>
    </xf>
    <xf numFmtId="177" fontId="12" fillId="0" borderId="36" xfId="5" applyNumberFormat="1" applyFont="1" applyBorder="1" applyAlignment="1">
      <alignment vertical="center"/>
    </xf>
    <xf numFmtId="177" fontId="12" fillId="0" borderId="0" xfId="5" applyNumberFormat="1" applyFont="1" applyBorder="1" applyAlignment="1">
      <alignment vertical="center"/>
    </xf>
    <xf numFmtId="0" fontId="52" fillId="0" borderId="0" xfId="5" applyNumberFormat="1" applyFont="1" applyFill="1" applyBorder="1" applyAlignment="1" applyProtection="1"/>
    <xf numFmtId="0" fontId="54" fillId="0" borderId="144" xfId="5" quotePrefix="1" applyNumberFormat="1" applyFont="1" applyFill="1" applyBorder="1" applyAlignment="1" applyProtection="1">
      <alignment vertical="center"/>
    </xf>
    <xf numFmtId="0" fontId="54" fillId="0" borderId="145" xfId="5" applyNumberFormat="1" applyFont="1" applyFill="1" applyBorder="1" applyAlignment="1" applyProtection="1">
      <alignment vertical="center"/>
    </xf>
    <xf numFmtId="0" fontId="53" fillId="0" borderId="146" xfId="5" applyNumberFormat="1" applyFont="1" applyFill="1" applyBorder="1" applyAlignment="1" applyProtection="1">
      <alignment horizontal="center" vertical="center"/>
    </xf>
    <xf numFmtId="0" fontId="53" fillId="0" borderId="150" xfId="5" applyNumberFormat="1" applyFont="1" applyFill="1" applyBorder="1" applyAlignment="1" applyProtection="1">
      <alignment horizontal="center" vertical="center"/>
    </xf>
    <xf numFmtId="0" fontId="53" fillId="0" borderId="149" xfId="5" applyNumberFormat="1" applyFont="1" applyFill="1" applyBorder="1" applyAlignment="1" applyProtection="1">
      <alignment horizontal="center" vertical="center"/>
    </xf>
    <xf numFmtId="0" fontId="55" fillId="2" borderId="151" xfId="5" applyNumberFormat="1" applyFont="1" applyFill="1" applyBorder="1" applyAlignment="1" applyProtection="1">
      <alignment horizontal="center" vertical="center"/>
    </xf>
    <xf numFmtId="0" fontId="55" fillId="2" borderId="58" xfId="5" applyNumberFormat="1" applyFont="1" applyFill="1" applyBorder="1" applyAlignment="1" applyProtection="1">
      <alignment horizontal="center" vertical="center"/>
    </xf>
    <xf numFmtId="177" fontId="53" fillId="0" borderId="22" xfId="5" applyNumberFormat="1" applyFont="1" applyFill="1" applyBorder="1" applyAlignment="1" applyProtection="1">
      <alignment horizontal="center" vertical="center"/>
    </xf>
    <xf numFmtId="177" fontId="53" fillId="0" borderId="110" xfId="5" applyNumberFormat="1" applyFont="1" applyFill="1" applyBorder="1" applyAlignment="1" applyProtection="1">
      <alignment horizontal="center" vertical="center"/>
    </xf>
    <xf numFmtId="177" fontId="55" fillId="2" borderId="18" xfId="5" applyNumberFormat="1" applyFont="1" applyFill="1" applyBorder="1" applyAlignment="1">
      <alignment horizontal="center" vertical="center"/>
    </xf>
    <xf numFmtId="177" fontId="55" fillId="2" borderId="173" xfId="5" applyNumberFormat="1" applyFont="1" applyFill="1" applyBorder="1" applyAlignment="1">
      <alignment horizontal="center" vertical="center"/>
    </xf>
    <xf numFmtId="178" fontId="53" fillId="0" borderId="3" xfId="5" applyNumberFormat="1" applyFont="1" applyFill="1" applyBorder="1" applyAlignment="1" applyProtection="1">
      <alignment horizontal="center" vertical="center"/>
    </xf>
    <xf numFmtId="178" fontId="53" fillId="0" borderId="6" xfId="5" applyNumberFormat="1" applyFont="1" applyFill="1" applyBorder="1" applyAlignment="1" applyProtection="1">
      <alignment horizontal="center" vertical="center"/>
    </xf>
    <xf numFmtId="178" fontId="55" fillId="2" borderId="23" xfId="5" applyNumberFormat="1" applyFont="1" applyFill="1" applyBorder="1" applyAlignment="1" applyProtection="1">
      <alignment horizontal="center" vertical="center"/>
    </xf>
    <xf numFmtId="178" fontId="55" fillId="2" borderId="24" xfId="5" applyNumberFormat="1" applyFont="1" applyFill="1" applyBorder="1" applyAlignment="1" applyProtection="1">
      <alignment horizontal="center" vertical="center"/>
    </xf>
    <xf numFmtId="3" fontId="53" fillId="0" borderId="175" xfId="5" quotePrefix="1" applyNumberFormat="1" applyFont="1" applyFill="1" applyBorder="1" applyAlignment="1" applyProtection="1">
      <alignment horizontal="center" vertical="center"/>
    </xf>
    <xf numFmtId="3" fontId="53" fillId="0" borderId="0" xfId="5" quotePrefix="1" applyNumberFormat="1" applyFont="1" applyFill="1" applyBorder="1" applyAlignment="1" applyProtection="1">
      <alignment horizontal="center" vertical="center"/>
    </xf>
    <xf numFmtId="178" fontId="53" fillId="0" borderId="178" xfId="5" applyNumberFormat="1" applyFont="1" applyFill="1" applyBorder="1" applyAlignment="1" applyProtection="1">
      <alignment horizontal="center" vertical="center"/>
    </xf>
    <xf numFmtId="178" fontId="53" fillId="0" borderId="158" xfId="5" applyNumberFormat="1" applyFont="1" applyFill="1" applyBorder="1" applyAlignment="1" applyProtection="1">
      <alignment horizontal="center" vertical="center"/>
    </xf>
    <xf numFmtId="178" fontId="55" fillId="2" borderId="159" xfId="5" applyNumberFormat="1" applyFont="1" applyFill="1" applyBorder="1" applyAlignment="1" applyProtection="1">
      <alignment horizontal="center" vertical="center"/>
    </xf>
    <xf numFmtId="178" fontId="55" fillId="2" borderId="177" xfId="5" applyNumberFormat="1" applyFont="1" applyFill="1" applyBorder="1" applyAlignment="1" applyProtection="1">
      <alignment horizontal="center" vertical="center"/>
    </xf>
    <xf numFmtId="177" fontId="12" fillId="0" borderId="4" xfId="5" applyNumberFormat="1" applyFont="1" applyBorder="1" applyAlignment="1">
      <alignment horizontal="center" vertical="center"/>
    </xf>
    <xf numFmtId="177" fontId="53" fillId="0" borderId="4" xfId="5" applyNumberFormat="1" applyFont="1" applyBorder="1" applyAlignment="1">
      <alignment horizontal="center" vertical="center"/>
    </xf>
    <xf numFmtId="177" fontId="55" fillId="2" borderId="169" xfId="5" applyNumberFormat="1" applyFont="1" applyFill="1" applyBorder="1" applyAlignment="1">
      <alignment horizontal="center" vertical="center"/>
    </xf>
    <xf numFmtId="0" fontId="56" fillId="0" borderId="0" xfId="5" applyNumberFormat="1" applyFont="1" applyFill="1" applyBorder="1" applyAlignment="1" applyProtection="1"/>
    <xf numFmtId="0" fontId="12" fillId="0" borderId="0" xfId="5" applyFont="1" applyAlignment="1">
      <alignment horizontal="right"/>
    </xf>
    <xf numFmtId="0" fontId="54" fillId="0" borderId="79" xfId="5" quotePrefix="1" applyNumberFormat="1" applyFont="1" applyFill="1" applyBorder="1" applyAlignment="1" applyProtection="1">
      <alignment vertical="top"/>
    </xf>
    <xf numFmtId="0" fontId="49" fillId="0" borderId="84" xfId="5" applyBorder="1" applyAlignment="1"/>
    <xf numFmtId="0" fontId="54" fillId="2" borderId="179" xfId="5" applyNumberFormat="1" applyFont="1" applyFill="1" applyBorder="1" applyAlignment="1" applyProtection="1">
      <alignment horizontal="center" vertical="center"/>
    </xf>
    <xf numFmtId="0" fontId="54" fillId="2" borderId="178" xfId="5" applyNumberFormat="1" applyFont="1" applyFill="1" applyBorder="1" applyAlignment="1" applyProtection="1">
      <alignment horizontal="center" vertical="center"/>
    </xf>
    <xf numFmtId="0" fontId="54" fillId="2" borderId="159" xfId="5" applyNumberFormat="1" applyFont="1" applyFill="1" applyBorder="1" applyAlignment="1" applyProtection="1">
      <alignment horizontal="center" vertical="center"/>
    </xf>
    <xf numFmtId="0" fontId="33" fillId="0" borderId="152" xfId="5" applyNumberFormat="1" applyFont="1" applyFill="1" applyBorder="1" applyAlignment="1" applyProtection="1">
      <alignment vertical="center"/>
    </xf>
    <xf numFmtId="3" fontId="53" fillId="2" borderId="180" xfId="5" applyNumberFormat="1" applyFont="1" applyFill="1" applyBorder="1" applyAlignment="1" applyProtection="1">
      <alignment horizontal="center" vertical="center"/>
    </xf>
    <xf numFmtId="3" fontId="53" fillId="2" borderId="22" xfId="5" quotePrefix="1" applyNumberFormat="1" applyFont="1" applyFill="1" applyBorder="1" applyAlignment="1" applyProtection="1">
      <alignment horizontal="center" vertical="center"/>
    </xf>
    <xf numFmtId="3" fontId="53" fillId="2" borderId="181" xfId="5" quotePrefix="1" applyNumberFormat="1" applyFont="1" applyFill="1" applyBorder="1" applyAlignment="1" applyProtection="1">
      <alignment horizontal="center" vertical="center"/>
    </xf>
    <xf numFmtId="3" fontId="53" fillId="2" borderId="180" xfId="5" quotePrefix="1" applyNumberFormat="1" applyFont="1" applyFill="1" applyBorder="1" applyAlignment="1" applyProtection="1">
      <alignment horizontal="center" vertical="center"/>
    </xf>
    <xf numFmtId="3" fontId="53" fillId="0" borderId="169" xfId="5" applyNumberFormat="1" applyFont="1" applyFill="1" applyBorder="1" applyAlignment="1" applyProtection="1">
      <alignment horizontal="center" vertical="center"/>
    </xf>
    <xf numFmtId="3" fontId="57" fillId="0" borderId="0" xfId="5" quotePrefix="1" applyNumberFormat="1" applyFont="1" applyFill="1" applyBorder="1" applyAlignment="1" applyProtection="1"/>
    <xf numFmtId="3" fontId="57" fillId="0" borderId="0" xfId="5" quotePrefix="1" applyNumberFormat="1" applyFont="1" applyFill="1" applyBorder="1" applyAlignment="1" applyProtection="1">
      <alignment vertical="center"/>
    </xf>
    <xf numFmtId="0" fontId="15" fillId="0" borderId="155" xfId="5" applyFont="1" applyBorder="1" applyAlignment="1">
      <alignment vertical="center"/>
    </xf>
    <xf numFmtId="3" fontId="53" fillId="2" borderId="20" xfId="5" applyNumberFormat="1" applyFont="1" applyFill="1" applyBorder="1" applyAlignment="1" applyProtection="1">
      <alignment horizontal="center" vertical="center"/>
    </xf>
    <xf numFmtId="3" fontId="53" fillId="2" borderId="3" xfId="5" quotePrefix="1" applyNumberFormat="1" applyFont="1" applyFill="1" applyBorder="1" applyAlignment="1" applyProtection="1">
      <alignment horizontal="center" vertical="center"/>
    </xf>
    <xf numFmtId="3" fontId="53" fillId="2" borderId="23" xfId="5" quotePrefix="1" applyNumberFormat="1" applyFont="1" applyFill="1" applyBorder="1" applyAlignment="1" applyProtection="1">
      <alignment horizontal="center" vertical="center"/>
    </xf>
    <xf numFmtId="3" fontId="53" fillId="2" borderId="20" xfId="5" quotePrefix="1" applyNumberFormat="1" applyFont="1" applyFill="1" applyBorder="1" applyAlignment="1" applyProtection="1">
      <alignment horizontal="center" vertical="center"/>
    </xf>
    <xf numFmtId="3" fontId="53" fillId="0" borderId="24" xfId="5" applyNumberFormat="1" applyFont="1" applyFill="1" applyBorder="1" applyAlignment="1" applyProtection="1">
      <alignment horizontal="center" vertical="center"/>
    </xf>
    <xf numFmtId="3" fontId="57" fillId="0" borderId="0" xfId="5" applyNumberFormat="1" applyFont="1" applyFill="1" applyBorder="1" applyAlignment="1" applyProtection="1"/>
    <xf numFmtId="3" fontId="55" fillId="2" borderId="20" xfId="5" applyNumberFormat="1" applyFont="1" applyFill="1" applyBorder="1" applyAlignment="1" applyProtection="1">
      <alignment horizontal="center" vertical="center"/>
    </xf>
    <xf numFmtId="3" fontId="55" fillId="2" borderId="3" xfId="5" applyNumberFormat="1" applyFont="1" applyFill="1" applyBorder="1" applyAlignment="1" applyProtection="1">
      <alignment horizontal="center" vertical="center"/>
    </xf>
    <xf numFmtId="3" fontId="57" fillId="0" borderId="0" xfId="5" applyNumberFormat="1" applyFont="1" applyFill="1" applyBorder="1" applyAlignment="1" applyProtection="1">
      <alignment vertical="center"/>
    </xf>
    <xf numFmtId="0" fontId="15" fillId="0" borderId="30" xfId="5" applyFont="1" applyBorder="1" applyAlignment="1">
      <alignment vertical="center"/>
    </xf>
    <xf numFmtId="3" fontId="53" fillId="2" borderId="182" xfId="5" applyNumberFormat="1" applyFont="1" applyFill="1" applyBorder="1" applyAlignment="1" applyProtection="1">
      <alignment horizontal="center" vertical="center"/>
    </xf>
    <xf numFmtId="3" fontId="53" fillId="2" borderId="167" xfId="5" quotePrefix="1" applyNumberFormat="1" applyFont="1" applyFill="1" applyBorder="1" applyAlignment="1" applyProtection="1">
      <alignment horizontal="center" vertical="center"/>
    </xf>
    <xf numFmtId="3" fontId="53" fillId="2" borderId="183" xfId="5" quotePrefix="1" applyNumberFormat="1" applyFont="1" applyFill="1" applyBorder="1" applyAlignment="1" applyProtection="1">
      <alignment horizontal="center" vertical="center"/>
    </xf>
    <xf numFmtId="3" fontId="53" fillId="2" borderId="182" xfId="5" quotePrefix="1" applyNumberFormat="1" applyFont="1" applyFill="1" applyBorder="1" applyAlignment="1" applyProtection="1">
      <alignment horizontal="center" vertical="center"/>
    </xf>
    <xf numFmtId="3" fontId="53" fillId="0" borderId="171" xfId="5" applyNumberFormat="1" applyFont="1" applyFill="1" applyBorder="1" applyAlignment="1" applyProtection="1">
      <alignment horizontal="center" vertical="center"/>
    </xf>
    <xf numFmtId="0" fontId="33" fillId="0" borderId="58" xfId="5" applyNumberFormat="1" applyFont="1" applyFill="1" applyBorder="1" applyAlignment="1" applyProtection="1">
      <alignment vertical="center"/>
    </xf>
    <xf numFmtId="3" fontId="55" fillId="2" borderId="184" xfId="5" applyNumberFormat="1" applyFont="1" applyFill="1" applyBorder="1" applyAlignment="1" applyProtection="1">
      <alignment horizontal="center" vertical="center"/>
    </xf>
    <xf numFmtId="3" fontId="55" fillId="2" borderId="146" xfId="5" applyNumberFormat="1" applyFont="1" applyFill="1" applyBorder="1" applyAlignment="1" applyProtection="1">
      <alignment horizontal="center" vertical="center"/>
    </xf>
    <xf numFmtId="3" fontId="53" fillId="2" borderId="151" xfId="5" quotePrefix="1" applyNumberFormat="1" applyFont="1" applyFill="1" applyBorder="1" applyAlignment="1" applyProtection="1">
      <alignment horizontal="center" vertical="center"/>
    </xf>
    <xf numFmtId="3" fontId="55" fillId="2" borderId="151" xfId="5" applyNumberFormat="1" applyFont="1" applyFill="1" applyBorder="1" applyAlignment="1" applyProtection="1">
      <alignment horizontal="center" vertical="center"/>
    </xf>
    <xf numFmtId="3" fontId="53" fillId="0" borderId="145" xfId="5" applyNumberFormat="1" applyFont="1" applyFill="1" applyBorder="1" applyAlignment="1" applyProtection="1">
      <alignment horizontal="center" vertical="center"/>
    </xf>
    <xf numFmtId="0" fontId="54" fillId="0" borderId="152" xfId="5" quotePrefix="1" applyNumberFormat="1" applyFont="1" applyFill="1" applyBorder="1" applyAlignment="1" applyProtection="1">
      <alignment vertical="top"/>
    </xf>
    <xf numFmtId="0" fontId="33" fillId="0" borderId="155" xfId="5" applyNumberFormat="1" applyFont="1" applyFill="1" applyBorder="1" applyAlignment="1" applyProtection="1">
      <alignment vertical="center"/>
    </xf>
    <xf numFmtId="3" fontId="53" fillId="2" borderId="22" xfId="5" applyNumberFormat="1" applyFont="1" applyFill="1" applyBorder="1" applyAlignment="1" applyProtection="1">
      <alignment horizontal="center" vertical="center"/>
    </xf>
    <xf numFmtId="0" fontId="33" fillId="0" borderId="156" xfId="5" applyNumberFormat="1" applyFont="1" applyFill="1" applyBorder="1" applyAlignment="1" applyProtection="1">
      <alignment vertical="center"/>
    </xf>
    <xf numFmtId="3" fontId="55" fillId="2" borderId="179" xfId="5" applyNumberFormat="1" applyFont="1" applyFill="1" applyBorder="1" applyAlignment="1" applyProtection="1">
      <alignment horizontal="center" vertical="center"/>
    </xf>
    <xf numFmtId="3" fontId="55" fillId="2" borderId="178" xfId="5" applyNumberFormat="1" applyFont="1" applyFill="1" applyBorder="1" applyAlignment="1" applyProtection="1">
      <alignment horizontal="center" vertical="center"/>
    </xf>
    <xf numFmtId="3" fontId="55" fillId="2" borderId="159" xfId="5" applyNumberFormat="1" applyFont="1" applyFill="1" applyBorder="1" applyAlignment="1" applyProtection="1">
      <alignment horizontal="center" vertical="center"/>
    </xf>
    <xf numFmtId="3" fontId="53" fillId="0" borderId="177" xfId="5" applyNumberFormat="1" applyFont="1" applyFill="1" applyBorder="1" applyAlignment="1" applyProtection="1">
      <alignment horizontal="center" vertical="center"/>
    </xf>
    <xf numFmtId="0" fontId="22" fillId="0" borderId="0" xfId="5" applyFont="1"/>
    <xf numFmtId="0" fontId="22" fillId="0" borderId="0" xfId="5" applyFont="1" applyBorder="1"/>
    <xf numFmtId="0" fontId="21" fillId="0" borderId="0" xfId="5" applyNumberFormat="1" applyFont="1" applyFill="1" applyBorder="1" applyAlignment="1" applyProtection="1"/>
    <xf numFmtId="0" fontId="50" fillId="0" borderId="0" xfId="5" applyNumberFormat="1" applyFont="1" applyFill="1" applyBorder="1" applyAlignment="1" applyProtection="1"/>
    <xf numFmtId="180" fontId="15" fillId="0" borderId="0" xfId="5" applyNumberFormat="1" applyFont="1"/>
    <xf numFmtId="180" fontId="15" fillId="0" borderId="0" xfId="5" applyNumberFormat="1" applyFont="1" applyBorder="1"/>
    <xf numFmtId="0" fontId="15" fillId="0" borderId="0" xfId="5" applyFont="1" applyBorder="1"/>
    <xf numFmtId="178" fontId="15" fillId="0" borderId="0" xfId="5" applyNumberFormat="1" applyFont="1" applyBorder="1"/>
    <xf numFmtId="0" fontId="10" fillId="0" borderId="0" xfId="5" applyFont="1"/>
    <xf numFmtId="180" fontId="10" fillId="0" borderId="0" xfId="5" applyNumberFormat="1" applyFont="1"/>
    <xf numFmtId="180" fontId="10" fillId="0" borderId="0" xfId="5" applyNumberFormat="1" applyFont="1" applyBorder="1"/>
    <xf numFmtId="0" fontId="10" fillId="0" borderId="0" xfId="5" applyFont="1" applyBorder="1"/>
    <xf numFmtId="178" fontId="10" fillId="0" borderId="0" xfId="5" applyNumberFormat="1" applyFont="1" applyBorder="1"/>
    <xf numFmtId="0" fontId="30" fillId="0" borderId="0" xfId="5" quotePrefix="1" applyNumberFormat="1" applyFont="1" applyFill="1" applyBorder="1" applyAlignment="1" applyProtection="1"/>
    <xf numFmtId="0" fontId="17" fillId="0" borderId="0" xfId="5" applyFont="1"/>
    <xf numFmtId="0" fontId="65" fillId="0" borderId="0" xfId="5" applyNumberFormat="1" applyFont="1" applyFill="1" applyBorder="1" applyAlignment="1" applyProtection="1"/>
    <xf numFmtId="180" fontId="17" fillId="0" borderId="0" xfId="5" applyNumberFormat="1" applyFont="1"/>
    <xf numFmtId="180" fontId="65" fillId="0" borderId="0" xfId="5" applyNumberFormat="1" applyFont="1" applyFill="1" applyBorder="1" applyAlignment="1" applyProtection="1"/>
    <xf numFmtId="180" fontId="66" fillId="0" borderId="0" xfId="5" applyNumberFormat="1" applyFont="1" applyFill="1" applyBorder="1" applyAlignment="1" applyProtection="1">
      <alignment vertical="center"/>
    </xf>
    <xf numFmtId="180" fontId="53" fillId="0" borderId="0" xfId="5" applyNumberFormat="1" applyFont="1" applyFill="1" applyBorder="1" applyAlignment="1" applyProtection="1">
      <alignment horizontal="right" vertical="center"/>
    </xf>
    <xf numFmtId="180" fontId="66" fillId="0" borderId="0" xfId="5" applyNumberFormat="1" applyFont="1" applyFill="1" applyBorder="1" applyAlignment="1" applyProtection="1">
      <alignment horizontal="right" vertical="center"/>
    </xf>
    <xf numFmtId="0" fontId="66" fillId="0" borderId="0" xfId="5" applyNumberFormat="1" applyFont="1" applyFill="1" applyBorder="1" applyAlignment="1" applyProtection="1">
      <alignment horizontal="right" vertical="center"/>
    </xf>
    <xf numFmtId="0" fontId="30" fillId="0" borderId="0" xfId="5" applyNumberFormat="1" applyFont="1" applyFill="1" applyBorder="1" applyAlignment="1" applyProtection="1"/>
    <xf numFmtId="178" fontId="30" fillId="0" borderId="0" xfId="5" applyNumberFormat="1" applyFont="1" applyFill="1" applyBorder="1" applyAlignment="1" applyProtection="1"/>
    <xf numFmtId="180" fontId="30" fillId="0" borderId="149" xfId="5" applyNumberFormat="1" applyFont="1" applyFill="1" applyBorder="1" applyAlignment="1" applyProtection="1">
      <alignment horizontal="center" vertical="center"/>
    </xf>
    <xf numFmtId="180" fontId="33" fillId="0" borderId="149" xfId="5" applyNumberFormat="1" applyFont="1" applyFill="1" applyBorder="1" applyAlignment="1" applyProtection="1">
      <alignment horizontal="center" vertical="center"/>
    </xf>
    <xf numFmtId="180" fontId="33" fillId="0" borderId="151" xfId="5" applyNumberFormat="1" applyFont="1" applyFill="1" applyBorder="1" applyAlignment="1" applyProtection="1">
      <alignment horizontal="center" vertical="center"/>
    </xf>
    <xf numFmtId="180" fontId="13" fillId="2" borderId="58" xfId="5" applyNumberFormat="1" applyFont="1" applyFill="1" applyBorder="1" applyAlignment="1" applyProtection="1">
      <alignment horizontal="center" vertical="center"/>
    </xf>
    <xf numFmtId="180" fontId="13" fillId="2" borderId="0" xfId="5" applyNumberFormat="1" applyFont="1" applyFill="1" applyBorder="1" applyAlignment="1" applyProtection="1">
      <alignment horizontal="center" vertical="center"/>
    </xf>
    <xf numFmtId="0" fontId="67" fillId="0" borderId="0" xfId="5" applyNumberFormat="1" applyFont="1" applyFill="1" applyBorder="1" applyAlignment="1" applyProtection="1">
      <alignment horizontal="center" vertical="center"/>
    </xf>
    <xf numFmtId="178" fontId="54" fillId="0" borderId="0" xfId="5" applyNumberFormat="1" applyFont="1" applyFill="1" applyBorder="1" applyAlignment="1" applyProtection="1">
      <alignment vertical="center"/>
    </xf>
    <xf numFmtId="180" fontId="66" fillId="0" borderId="16" xfId="5" quotePrefix="1" applyNumberFormat="1" applyFont="1" applyFill="1" applyBorder="1" applyAlignment="1" applyProtection="1">
      <alignment horizontal="right" vertical="center"/>
    </xf>
    <xf numFmtId="180" fontId="66" fillId="0" borderId="4" xfId="5" applyNumberFormat="1" applyFont="1" applyFill="1" applyBorder="1" applyAlignment="1" applyProtection="1">
      <alignment horizontal="right" vertical="center"/>
    </xf>
    <xf numFmtId="180" fontId="66" fillId="0" borderId="181" xfId="5" applyNumberFormat="1" applyFont="1" applyFill="1" applyBorder="1" applyAlignment="1" applyProtection="1">
      <alignment horizontal="right" vertical="center"/>
    </xf>
    <xf numFmtId="180" fontId="18" fillId="2" borderId="152" xfId="5" applyNumberFormat="1" applyFont="1" applyFill="1" applyBorder="1" applyAlignment="1" applyProtection="1">
      <alignment horizontal="right" vertical="center"/>
    </xf>
    <xf numFmtId="180" fontId="18" fillId="2" borderId="0" xfId="5" applyNumberFormat="1" applyFont="1" applyFill="1" applyBorder="1" applyAlignment="1" applyProtection="1">
      <alignment horizontal="right" vertical="center"/>
    </xf>
    <xf numFmtId="177" fontId="67" fillId="0" borderId="0" xfId="5" applyNumberFormat="1" applyFont="1" applyFill="1" applyBorder="1" applyAlignment="1" applyProtection="1">
      <alignment horizontal="center" vertical="center"/>
    </xf>
    <xf numFmtId="177" fontId="54" fillId="0" borderId="0" xfId="5" applyNumberFormat="1" applyFont="1" applyFill="1" applyBorder="1" applyAlignment="1" applyProtection="1">
      <alignment vertical="center"/>
    </xf>
    <xf numFmtId="10" fontId="12" fillId="0" borderId="0" xfId="5" applyNumberFormat="1" applyFont="1" applyBorder="1" applyAlignment="1">
      <alignment vertical="center"/>
    </xf>
    <xf numFmtId="180" fontId="66" fillId="0" borderId="6" xfId="5" quotePrefix="1" applyNumberFormat="1" applyFont="1" applyFill="1" applyBorder="1" applyAlignment="1" applyProtection="1">
      <alignment horizontal="right" vertical="center"/>
    </xf>
    <xf numFmtId="180" fontId="66" fillId="0" borderId="6" xfId="5" applyNumberFormat="1" applyFont="1" applyFill="1" applyBorder="1" applyAlignment="1" applyProtection="1">
      <alignment horizontal="right" vertical="center"/>
    </xf>
    <xf numFmtId="180" fontId="66" fillId="0" borderId="23" xfId="5" applyNumberFormat="1" applyFont="1" applyFill="1" applyBorder="1" applyAlignment="1" applyProtection="1">
      <alignment horizontal="right" vertical="center"/>
    </xf>
    <xf numFmtId="180" fontId="18" fillId="2" borderId="155" xfId="5" applyNumberFormat="1" applyFont="1" applyFill="1" applyBorder="1" applyAlignment="1" applyProtection="1">
      <alignment horizontal="right" vertical="center"/>
    </xf>
    <xf numFmtId="178" fontId="54" fillId="5" borderId="0" xfId="5" applyNumberFormat="1" applyFont="1" applyFill="1" applyBorder="1" applyAlignment="1" applyProtection="1">
      <alignment vertical="center"/>
    </xf>
    <xf numFmtId="180" fontId="66" fillId="0" borderId="1" xfId="5" applyNumberFormat="1" applyFont="1" applyFill="1" applyBorder="1" applyAlignment="1" applyProtection="1">
      <alignment horizontal="right" vertical="center"/>
    </xf>
    <xf numFmtId="180" fontId="66" fillId="0" borderId="183" xfId="5" applyNumberFormat="1" applyFont="1" applyFill="1" applyBorder="1" applyAlignment="1" applyProtection="1">
      <alignment horizontal="right" vertical="center"/>
    </xf>
    <xf numFmtId="180" fontId="18" fillId="2" borderId="30" xfId="5" applyNumberFormat="1" applyFont="1" applyFill="1" applyBorder="1" applyAlignment="1" applyProtection="1">
      <alignment horizontal="right" vertical="center"/>
    </xf>
    <xf numFmtId="180" fontId="66" fillId="0" borderId="1" xfId="5" quotePrefix="1" applyNumberFormat="1" applyFont="1" applyFill="1" applyBorder="1" applyAlignment="1" applyProtection="1">
      <alignment horizontal="right" vertical="center"/>
    </xf>
    <xf numFmtId="180" fontId="18" fillId="0" borderId="190" xfId="5" quotePrefix="1" applyNumberFormat="1" applyFont="1" applyFill="1" applyBorder="1" applyAlignment="1" applyProtection="1">
      <alignment horizontal="right" vertical="center"/>
    </xf>
    <xf numFmtId="180" fontId="18" fillId="0" borderId="191" xfId="5" quotePrefix="1" applyNumberFormat="1" applyFont="1" applyFill="1" applyBorder="1" applyAlignment="1" applyProtection="1">
      <alignment horizontal="right" vertical="center"/>
    </xf>
    <xf numFmtId="180" fontId="18" fillId="2" borderId="192" xfId="5" quotePrefix="1" applyNumberFormat="1" applyFont="1" applyFill="1" applyBorder="1" applyAlignment="1" applyProtection="1">
      <alignment horizontal="right" vertical="center"/>
    </xf>
    <xf numFmtId="180" fontId="18" fillId="2" borderId="0" xfId="5" quotePrefix="1" applyNumberFormat="1" applyFont="1" applyFill="1" applyBorder="1" applyAlignment="1" applyProtection="1">
      <alignment horizontal="right" vertical="center"/>
    </xf>
    <xf numFmtId="3" fontId="67" fillId="0" borderId="0" xfId="5" quotePrefix="1" applyNumberFormat="1" applyFont="1" applyFill="1" applyBorder="1" applyAlignment="1" applyProtection="1">
      <alignment horizontal="center" vertical="center"/>
    </xf>
    <xf numFmtId="0" fontId="65" fillId="0" borderId="193" xfId="5" applyNumberFormat="1" applyFont="1" applyFill="1" applyBorder="1" applyAlignment="1" applyProtection="1">
      <alignment vertical="center"/>
    </xf>
    <xf numFmtId="0" fontId="65" fillId="0" borderId="38" xfId="5" applyNumberFormat="1" applyFont="1" applyFill="1" applyBorder="1" applyAlignment="1" applyProtection="1">
      <alignment vertical="center"/>
    </xf>
    <xf numFmtId="180" fontId="68" fillId="2" borderId="4" xfId="5" applyNumberFormat="1" applyFont="1" applyFill="1" applyBorder="1" applyAlignment="1" applyProtection="1">
      <alignment horizontal="center" vertical="center"/>
    </xf>
    <xf numFmtId="180" fontId="66" fillId="2" borderId="181" xfId="5" applyNumberFormat="1" applyFont="1" applyFill="1" applyBorder="1" applyAlignment="1" applyProtection="1">
      <alignment horizontal="right" vertical="center"/>
    </xf>
    <xf numFmtId="0" fontId="65" fillId="0" borderId="193" xfId="5" quotePrefix="1" applyNumberFormat="1" applyFont="1" applyFill="1" applyBorder="1" applyAlignment="1" applyProtection="1">
      <alignment vertical="center"/>
    </xf>
    <xf numFmtId="0" fontId="65" fillId="0" borderId="24" xfId="5" applyNumberFormat="1" applyFont="1" applyFill="1" applyBorder="1" applyAlignment="1" applyProtection="1">
      <alignment vertical="center"/>
    </xf>
    <xf numFmtId="180" fontId="66" fillId="2" borderId="4" xfId="5" quotePrefix="1" applyNumberFormat="1" applyFont="1" applyFill="1" applyBorder="1" applyAlignment="1" applyProtection="1">
      <alignment horizontal="right" vertical="center"/>
    </xf>
    <xf numFmtId="180" fontId="66" fillId="2" borderId="4" xfId="5" applyNumberFormat="1" applyFont="1" applyFill="1" applyBorder="1" applyAlignment="1" applyProtection="1">
      <alignment horizontal="right" vertical="center"/>
    </xf>
    <xf numFmtId="0" fontId="65" fillId="0" borderId="174" xfId="5" quotePrefix="1" applyNumberFormat="1" applyFont="1" applyFill="1" applyBorder="1" applyAlignment="1" applyProtection="1">
      <alignment vertical="center"/>
    </xf>
    <xf numFmtId="180" fontId="66" fillId="2" borderId="6" xfId="5" quotePrefix="1" applyNumberFormat="1" applyFont="1" applyFill="1" applyBorder="1" applyAlignment="1" applyProtection="1">
      <alignment horizontal="right" vertical="center"/>
    </xf>
    <xf numFmtId="180" fontId="66" fillId="2" borderId="6" xfId="5" applyNumberFormat="1" applyFont="1" applyFill="1" applyBorder="1" applyAlignment="1" applyProtection="1">
      <alignment horizontal="right" vertical="center"/>
    </xf>
    <xf numFmtId="180" fontId="66" fillId="2" borderId="23" xfId="5" applyNumberFormat="1" applyFont="1" applyFill="1" applyBorder="1" applyAlignment="1" applyProtection="1">
      <alignment horizontal="right" vertical="center"/>
    </xf>
    <xf numFmtId="0" fontId="65" fillId="0" borderId="174" xfId="5" applyNumberFormat="1" applyFont="1" applyFill="1" applyBorder="1" applyAlignment="1" applyProtection="1">
      <alignment vertical="center"/>
    </xf>
    <xf numFmtId="180" fontId="68" fillId="2" borderId="6" xfId="5" applyNumberFormat="1" applyFont="1" applyFill="1" applyBorder="1" applyAlignment="1" applyProtection="1">
      <alignment horizontal="center" vertical="center"/>
    </xf>
    <xf numFmtId="0" fontId="65" fillId="0" borderId="194" xfId="5" quotePrefix="1" applyNumberFormat="1" applyFont="1" applyFill="1" applyBorder="1" applyAlignment="1" applyProtection="1">
      <alignment vertical="center"/>
    </xf>
    <xf numFmtId="180" fontId="18" fillId="0" borderId="195" xfId="5" quotePrefix="1" applyNumberFormat="1" applyFont="1" applyFill="1" applyBorder="1" applyAlignment="1" applyProtection="1">
      <alignment horizontal="right" vertical="center"/>
    </xf>
    <xf numFmtId="180" fontId="66" fillId="0" borderId="190" xfId="5" quotePrefix="1" applyNumberFormat="1" applyFont="1" applyFill="1" applyBorder="1" applyAlignment="1" applyProtection="1">
      <alignment horizontal="right" vertical="center"/>
    </xf>
    <xf numFmtId="180" fontId="66" fillId="0" borderId="190" xfId="5" applyNumberFormat="1" applyFont="1" applyFill="1" applyBorder="1" applyAlignment="1" applyProtection="1">
      <alignment horizontal="right" vertical="center"/>
    </xf>
    <xf numFmtId="180" fontId="66" fillId="0" borderId="191" xfId="5" applyNumberFormat="1" applyFont="1" applyFill="1" applyBorder="1" applyAlignment="1" applyProtection="1">
      <alignment horizontal="right" vertical="center"/>
    </xf>
    <xf numFmtId="180" fontId="18" fillId="2" borderId="192" xfId="5" applyNumberFormat="1" applyFont="1" applyFill="1" applyBorder="1" applyAlignment="1" applyProtection="1">
      <alignment horizontal="right" vertical="center"/>
    </xf>
    <xf numFmtId="0" fontId="65" fillId="0" borderId="172" xfId="5" quotePrefix="1" applyNumberFormat="1" applyFont="1" applyFill="1" applyBorder="1" applyAlignment="1" applyProtection="1">
      <alignment vertical="center"/>
    </xf>
    <xf numFmtId="0" fontId="65" fillId="0" borderId="19" xfId="5" applyNumberFormat="1" applyFont="1" applyFill="1" applyBorder="1" applyAlignment="1" applyProtection="1">
      <alignment vertical="center"/>
    </xf>
    <xf numFmtId="180" fontId="66" fillId="0" borderId="4" xfId="5" quotePrefix="1" applyNumberFormat="1" applyFont="1" applyFill="1" applyBorder="1" applyAlignment="1" applyProtection="1">
      <alignment horizontal="right" vertical="center"/>
    </xf>
    <xf numFmtId="0" fontId="65" fillId="0" borderId="171" xfId="5" applyNumberFormat="1" applyFont="1" applyFill="1" applyBorder="1" applyAlignment="1" applyProtection="1">
      <alignment vertical="center"/>
    </xf>
    <xf numFmtId="0" fontId="65" fillId="0" borderId="169" xfId="5" applyNumberFormat="1" applyFont="1" applyFill="1" applyBorder="1" applyAlignment="1" applyProtection="1">
      <alignment vertical="center"/>
    </xf>
    <xf numFmtId="180" fontId="18" fillId="0" borderId="198" xfId="5" quotePrefix="1" applyNumberFormat="1" applyFont="1" applyFill="1" applyBorder="1" applyAlignment="1" applyProtection="1">
      <alignment horizontal="right" vertical="center"/>
    </xf>
    <xf numFmtId="180" fontId="18" fillId="0" borderId="199" xfId="5" quotePrefix="1" applyNumberFormat="1" applyFont="1" applyFill="1" applyBorder="1" applyAlignment="1" applyProtection="1">
      <alignment horizontal="right" vertical="center"/>
    </xf>
    <xf numFmtId="180" fontId="18" fillId="2" borderId="200" xfId="5" quotePrefix="1" applyNumberFormat="1" applyFont="1" applyFill="1" applyBorder="1" applyAlignment="1" applyProtection="1">
      <alignment horizontal="right" vertical="center"/>
    </xf>
    <xf numFmtId="180" fontId="66" fillId="0" borderId="201" xfId="5" quotePrefix="1" applyNumberFormat="1" applyFont="1" applyFill="1" applyBorder="1" applyAlignment="1" applyProtection="1">
      <alignment horizontal="right" vertical="center"/>
    </xf>
    <xf numFmtId="180" fontId="66" fillId="0" borderId="195" xfId="5" applyNumberFormat="1" applyFont="1" applyFill="1" applyBorder="1" applyAlignment="1" applyProtection="1">
      <alignment horizontal="right" vertical="center"/>
    </xf>
    <xf numFmtId="180" fontId="70" fillId="0" borderId="32" xfId="5" quotePrefix="1" applyNumberFormat="1" applyFont="1" applyFill="1" applyBorder="1" applyAlignment="1" applyProtection="1">
      <alignment horizontal="right" vertical="center"/>
    </xf>
    <xf numFmtId="180" fontId="70" fillId="0" borderId="33" xfId="5" quotePrefix="1" applyNumberFormat="1" applyFont="1" applyFill="1" applyBorder="1" applyAlignment="1" applyProtection="1">
      <alignment horizontal="right" vertical="center"/>
    </xf>
    <xf numFmtId="180" fontId="70" fillId="2" borderId="202" xfId="5" quotePrefix="1" applyNumberFormat="1" applyFont="1" applyFill="1" applyBorder="1" applyAlignment="1" applyProtection="1">
      <alignment horizontal="right" vertical="center"/>
    </xf>
    <xf numFmtId="180" fontId="70" fillId="2" borderId="84" xfId="5" quotePrefix="1" applyNumberFormat="1" applyFont="1" applyFill="1" applyBorder="1" applyAlignment="1" applyProtection="1">
      <alignment horizontal="right" vertical="center"/>
    </xf>
    <xf numFmtId="3" fontId="71" fillId="0" borderId="0" xfId="5" quotePrefix="1" applyNumberFormat="1" applyFont="1" applyFill="1" applyBorder="1" applyAlignment="1" applyProtection="1">
      <alignment horizontal="center" vertical="center"/>
    </xf>
    <xf numFmtId="0" fontId="17" fillId="0" borderId="0" xfId="5" applyFont="1" applyBorder="1" applyAlignment="1">
      <alignment horizontal="left" vertical="top" wrapText="1"/>
    </xf>
    <xf numFmtId="0" fontId="22" fillId="0" borderId="0" xfId="5" applyFont="1" applyFill="1" applyBorder="1"/>
    <xf numFmtId="180" fontId="17" fillId="0" borderId="0" xfId="5" applyNumberFormat="1" applyFont="1" applyBorder="1"/>
    <xf numFmtId="180" fontId="17" fillId="0" borderId="0" xfId="5" applyNumberFormat="1" applyFont="1" applyFill="1" applyBorder="1"/>
    <xf numFmtId="0" fontId="17" fillId="0" borderId="0" xfId="5" applyFont="1" applyFill="1" applyBorder="1"/>
    <xf numFmtId="0" fontId="17" fillId="0" borderId="0" xfId="5" applyFont="1" applyBorder="1"/>
    <xf numFmtId="0" fontId="12" fillId="0" borderId="0" xfId="5" applyFont="1" applyAlignment="1"/>
    <xf numFmtId="180" fontId="54" fillId="0" borderId="40" xfId="5" applyNumberFormat="1" applyFont="1" applyFill="1" applyBorder="1" applyAlignment="1" applyProtection="1"/>
    <xf numFmtId="180" fontId="53" fillId="0" borderId="40" xfId="5" applyNumberFormat="1" applyFont="1" applyFill="1" applyBorder="1" applyAlignment="1" applyProtection="1">
      <alignment vertical="center"/>
    </xf>
    <xf numFmtId="180" fontId="53" fillId="0" borderId="40" xfId="5" applyNumberFormat="1" applyFont="1" applyFill="1" applyBorder="1" applyAlignment="1" applyProtection="1">
      <alignment horizontal="right" vertical="center"/>
    </xf>
    <xf numFmtId="0" fontId="53" fillId="0" borderId="0" xfId="5" applyNumberFormat="1" applyFont="1" applyFill="1" applyBorder="1" applyAlignment="1" applyProtection="1">
      <alignment horizontal="right" vertical="center"/>
    </xf>
    <xf numFmtId="180" fontId="54" fillId="0" borderId="149" xfId="5" applyNumberFormat="1" applyFont="1" applyFill="1" applyBorder="1" applyAlignment="1" applyProtection="1">
      <alignment horizontal="center" vertical="center"/>
    </xf>
    <xf numFmtId="180" fontId="54" fillId="0" borderId="146" xfId="5" applyNumberFormat="1" applyFont="1" applyFill="1" applyBorder="1" applyAlignment="1" applyProtection="1">
      <alignment horizontal="center" vertical="center"/>
    </xf>
    <xf numFmtId="180" fontId="54" fillId="2" borderId="145" xfId="5" applyNumberFormat="1" applyFont="1" applyFill="1" applyBorder="1" applyAlignment="1" applyProtection="1">
      <alignment horizontal="center" vertical="center"/>
    </xf>
    <xf numFmtId="180" fontId="54" fillId="2" borderId="58" xfId="5" applyNumberFormat="1" applyFont="1" applyFill="1" applyBorder="1" applyAlignment="1" applyProtection="1">
      <alignment horizontal="center" vertical="center"/>
    </xf>
    <xf numFmtId="180" fontId="54" fillId="2" borderId="0" xfId="5" applyNumberFormat="1" applyFont="1" applyFill="1" applyBorder="1" applyAlignment="1" applyProtection="1">
      <alignment horizontal="center" vertical="center"/>
    </xf>
    <xf numFmtId="180" fontId="65" fillId="0" borderId="4" xfId="5" applyNumberFormat="1" applyFont="1" applyFill="1" applyBorder="1" applyAlignment="1" applyProtection="1">
      <alignment horizontal="right" vertical="center"/>
    </xf>
    <xf numFmtId="180" fontId="65" fillId="2" borderId="22" xfId="5" applyNumberFormat="1" applyFont="1" applyFill="1" applyBorder="1" applyAlignment="1" applyProtection="1">
      <alignment horizontal="right" vertical="center"/>
    </xf>
    <xf numFmtId="180" fontId="18" fillId="2" borderId="169" xfId="5" applyNumberFormat="1" applyFont="1" applyFill="1" applyBorder="1" applyAlignment="1" applyProtection="1">
      <alignment horizontal="right" vertical="center"/>
    </xf>
    <xf numFmtId="177" fontId="55" fillId="0" borderId="0" xfId="5" applyNumberFormat="1" applyFont="1" applyFill="1" applyBorder="1" applyAlignment="1" applyProtection="1">
      <alignment horizontal="center" vertical="center"/>
    </xf>
    <xf numFmtId="180" fontId="65" fillId="0" borderId="6" xfId="5" applyNumberFormat="1" applyFont="1" applyFill="1" applyBorder="1" applyAlignment="1" applyProtection="1">
      <alignment horizontal="right" vertical="center"/>
    </xf>
    <xf numFmtId="180" fontId="65" fillId="2" borderId="3" xfId="5" applyNumberFormat="1" applyFont="1" applyFill="1" applyBorder="1" applyAlignment="1" applyProtection="1">
      <alignment horizontal="right" vertical="center"/>
    </xf>
    <xf numFmtId="180" fontId="18" fillId="2" borderId="24" xfId="5" applyNumberFormat="1" applyFont="1" applyFill="1" applyBorder="1" applyAlignment="1" applyProtection="1">
      <alignment horizontal="right" vertical="center"/>
    </xf>
    <xf numFmtId="180" fontId="18" fillId="2" borderId="37" xfId="5" applyNumberFormat="1" applyFont="1" applyFill="1" applyBorder="1" applyAlignment="1" applyProtection="1">
      <alignment horizontal="right" vertical="center"/>
    </xf>
    <xf numFmtId="177" fontId="72" fillId="0" borderId="0" xfId="5" applyNumberFormat="1" applyFont="1" applyFill="1" applyBorder="1" applyAlignment="1" applyProtection="1">
      <alignment horizontal="center" vertical="center"/>
    </xf>
    <xf numFmtId="180" fontId="65" fillId="2" borderId="167" xfId="5" applyNumberFormat="1" applyFont="1" applyFill="1" applyBorder="1" applyAlignment="1" applyProtection="1">
      <alignment horizontal="right" vertical="center"/>
    </xf>
    <xf numFmtId="180" fontId="18" fillId="2" borderId="171" xfId="5" applyNumberFormat="1" applyFont="1" applyFill="1" applyBorder="1" applyAlignment="1" applyProtection="1">
      <alignment horizontal="right" vertical="center"/>
    </xf>
    <xf numFmtId="180" fontId="70" fillId="0" borderId="149" xfId="5" quotePrefix="1" applyNumberFormat="1" applyFont="1" applyFill="1" applyBorder="1" applyAlignment="1" applyProtection="1">
      <alignment horizontal="right" vertical="center"/>
    </xf>
    <xf numFmtId="180" fontId="70" fillId="2" borderId="146" xfId="5" quotePrefix="1" applyNumberFormat="1" applyFont="1" applyFill="1" applyBorder="1" applyAlignment="1" applyProtection="1">
      <alignment horizontal="right" vertical="center"/>
    </xf>
    <xf numFmtId="180" fontId="70" fillId="2" borderId="145" xfId="5" quotePrefix="1" applyNumberFormat="1" applyFont="1" applyFill="1" applyBorder="1" applyAlignment="1" applyProtection="1">
      <alignment horizontal="right" vertical="center"/>
    </xf>
    <xf numFmtId="180" fontId="70" fillId="2" borderId="58" xfId="5" quotePrefix="1" applyNumberFormat="1" applyFont="1" applyFill="1" applyBorder="1" applyAlignment="1" applyProtection="1">
      <alignment horizontal="right" vertical="center"/>
    </xf>
    <xf numFmtId="177" fontId="71" fillId="0" borderId="0" xfId="5" quotePrefix="1" applyNumberFormat="1" applyFont="1" applyFill="1" applyBorder="1" applyAlignment="1" applyProtection="1">
      <alignment horizontal="center" vertical="center"/>
    </xf>
    <xf numFmtId="0" fontId="53" fillId="0" borderId="0" xfId="5" quotePrefix="1" applyNumberFormat="1" applyFont="1" applyFill="1" applyBorder="1" applyAlignment="1" applyProtection="1">
      <alignment horizontal="center" vertical="center"/>
    </xf>
    <xf numFmtId="180" fontId="55" fillId="0" borderId="0" xfId="5" quotePrefix="1" applyNumberFormat="1" applyFont="1" applyFill="1" applyBorder="1" applyAlignment="1" applyProtection="1">
      <alignment horizontal="center" vertical="center"/>
    </xf>
    <xf numFmtId="177" fontId="55" fillId="0" borderId="0" xfId="5" quotePrefix="1" applyNumberFormat="1" applyFont="1" applyFill="1" applyBorder="1" applyAlignment="1" applyProtection="1">
      <alignment horizontal="center" vertical="center"/>
    </xf>
    <xf numFmtId="178" fontId="12" fillId="0" borderId="0" xfId="5" applyNumberFormat="1" applyFont="1" applyBorder="1" applyAlignment="1">
      <alignment vertical="center"/>
    </xf>
    <xf numFmtId="0" fontId="74" fillId="0" borderId="0" xfId="5" applyNumberFormat="1" applyFont="1" applyFill="1" applyBorder="1" applyAlignment="1" applyProtection="1">
      <alignment horizontal="left" vertical="distributed"/>
    </xf>
    <xf numFmtId="0" fontId="13" fillId="0" borderId="0" xfId="5" applyNumberFormat="1" applyFont="1" applyFill="1" applyBorder="1" applyAlignment="1" applyProtection="1">
      <alignment horizontal="left" vertical="distributed" wrapText="1"/>
    </xf>
    <xf numFmtId="0" fontId="33" fillId="0" borderId="0" xfId="5" applyNumberFormat="1" applyFont="1" applyFill="1" applyBorder="1" applyAlignment="1" applyProtection="1">
      <alignment horizontal="left" vertical="distributed" wrapText="1"/>
    </xf>
    <xf numFmtId="178" fontId="12" fillId="0" borderId="0" xfId="5" applyNumberFormat="1" applyFont="1" applyBorder="1"/>
    <xf numFmtId="0" fontId="54" fillId="0" borderId="0" xfId="5" quotePrefix="1" applyNumberFormat="1" applyFont="1" applyFill="1" applyBorder="1" applyAlignment="1" applyProtection="1"/>
    <xf numFmtId="180" fontId="54" fillId="0" borderId="0" xfId="5" quotePrefix="1" applyNumberFormat="1" applyFont="1" applyFill="1" applyBorder="1" applyAlignment="1" applyProtection="1"/>
    <xf numFmtId="180" fontId="54" fillId="0" borderId="0" xfId="5" quotePrefix="1" applyNumberFormat="1" applyFont="1" applyFill="1" applyBorder="1" applyAlignment="1" applyProtection="1">
      <alignment horizontal="right"/>
    </xf>
    <xf numFmtId="180" fontId="54" fillId="0" borderId="0" xfId="5" applyNumberFormat="1" applyFont="1" applyFill="1" applyBorder="1" applyAlignment="1" applyProtection="1"/>
    <xf numFmtId="0" fontId="76" fillId="0" borderId="0" xfId="5" quotePrefix="1" applyNumberFormat="1" applyFont="1" applyFill="1" applyBorder="1" applyAlignment="1" applyProtection="1"/>
    <xf numFmtId="0" fontId="76" fillId="0" borderId="0" xfId="5" applyNumberFormat="1" applyFont="1" applyFill="1" applyBorder="1" applyAlignment="1" applyProtection="1"/>
    <xf numFmtId="180" fontId="76" fillId="0" borderId="0" xfId="5" quotePrefix="1" applyNumberFormat="1" applyFont="1" applyFill="1" applyBorder="1" applyAlignment="1" applyProtection="1"/>
    <xf numFmtId="180" fontId="76" fillId="0" borderId="0" xfId="5" quotePrefix="1" applyNumberFormat="1" applyFont="1" applyFill="1" applyBorder="1" applyAlignment="1" applyProtection="1">
      <alignment horizontal="right"/>
    </xf>
    <xf numFmtId="180" fontId="76" fillId="0" borderId="0" xfId="5" applyNumberFormat="1" applyFont="1" applyFill="1" applyBorder="1" applyAlignment="1" applyProtection="1"/>
    <xf numFmtId="178" fontId="16" fillId="0" borderId="0" xfId="5" applyNumberFormat="1" applyFont="1" applyBorder="1"/>
    <xf numFmtId="180" fontId="16" fillId="0" borderId="0" xfId="5" applyNumberFormat="1" applyFont="1"/>
    <xf numFmtId="180" fontId="16" fillId="0" borderId="0" xfId="5" applyNumberFormat="1" applyFont="1" applyBorder="1"/>
    <xf numFmtId="178" fontId="16" fillId="0" borderId="0" xfId="5" applyNumberFormat="1" applyFont="1"/>
    <xf numFmtId="180" fontId="22" fillId="0" borderId="0" xfId="5" applyNumberFormat="1" applyFont="1" applyBorder="1"/>
    <xf numFmtId="178" fontId="22" fillId="0" borderId="0" xfId="5" applyNumberFormat="1" applyFont="1"/>
    <xf numFmtId="180" fontId="22" fillId="0" borderId="0" xfId="5" applyNumberFormat="1" applyFont="1"/>
    <xf numFmtId="0" fontId="17" fillId="0" borderId="0" xfId="3" applyFont="1" applyAlignment="1">
      <alignment vertical="distributed" wrapText="1"/>
    </xf>
    <xf numFmtId="0" fontId="17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left"/>
    </xf>
    <xf numFmtId="0" fontId="23" fillId="0" borderId="0" xfId="3" applyNumberFormat="1" applyFont="1" applyFill="1" applyBorder="1" applyAlignment="1" applyProtection="1">
      <alignment vertical="center"/>
    </xf>
    <xf numFmtId="0" fontId="23" fillId="0" borderId="40" xfId="3" applyNumberFormat="1" applyFont="1" applyFill="1" applyBorder="1" applyAlignment="1" applyProtection="1">
      <alignment vertical="center"/>
    </xf>
    <xf numFmtId="0" fontId="23" fillId="0" borderId="40" xfId="3" applyNumberFormat="1" applyFont="1" applyFill="1" applyBorder="1" applyAlignment="1" applyProtection="1">
      <alignment vertical="center" wrapText="1"/>
    </xf>
    <xf numFmtId="0" fontId="23" fillId="0" borderId="0" xfId="3" applyFont="1" applyAlignment="1">
      <alignment vertical="center"/>
    </xf>
    <xf numFmtId="0" fontId="17" fillId="0" borderId="0" xfId="3" applyFont="1" applyAlignment="1">
      <alignment vertical="distributed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3" fillId="2" borderId="0" xfId="3" applyFont="1" applyFill="1" applyAlignment="1">
      <alignment horizontal="left" vertical="distributed" wrapText="1"/>
    </xf>
    <xf numFmtId="0" fontId="19" fillId="0" borderId="0" xfId="3" applyFont="1" applyAlignment="1">
      <alignment wrapText="1" readingOrder="1"/>
    </xf>
    <xf numFmtId="0" fontId="15" fillId="2" borderId="35" xfId="3" applyFont="1" applyFill="1" applyBorder="1" applyAlignment="1">
      <alignment horizontal="left" vertical="center" wrapText="1"/>
    </xf>
    <xf numFmtId="0" fontId="15" fillId="2" borderId="36" xfId="3" applyFont="1" applyFill="1" applyBorder="1" applyAlignment="1">
      <alignment horizontal="left" vertical="center" wrapText="1"/>
    </xf>
    <xf numFmtId="0" fontId="15" fillId="2" borderId="19" xfId="3" applyFont="1" applyFill="1" applyBorder="1" applyAlignment="1">
      <alignment horizontal="left" vertical="center" wrapText="1"/>
    </xf>
    <xf numFmtId="0" fontId="15" fillId="2" borderId="37" xfId="3" applyFont="1" applyFill="1" applyBorder="1" applyAlignment="1">
      <alignment horizontal="left" vertical="center" wrapText="1"/>
    </xf>
    <xf numFmtId="0" fontId="15" fillId="2" borderId="0" xfId="3" applyFont="1" applyFill="1" applyBorder="1" applyAlignment="1">
      <alignment horizontal="left" vertical="center" wrapText="1"/>
    </xf>
    <xf numFmtId="0" fontId="15" fillId="2" borderId="38" xfId="3" applyFont="1" applyFill="1" applyBorder="1" applyAlignment="1">
      <alignment horizontal="left" vertical="center" wrapText="1"/>
    </xf>
    <xf numFmtId="0" fontId="15" fillId="2" borderId="39" xfId="3" applyFont="1" applyFill="1" applyBorder="1" applyAlignment="1">
      <alignment horizontal="left" vertical="center" wrapText="1"/>
    </xf>
    <xf numFmtId="0" fontId="15" fillId="2" borderId="40" xfId="3" applyFont="1" applyFill="1" applyBorder="1" applyAlignment="1">
      <alignment horizontal="left" vertical="center" wrapText="1"/>
    </xf>
    <xf numFmtId="0" fontId="15" fillId="2" borderId="41" xfId="3" applyFont="1" applyFill="1" applyBorder="1" applyAlignment="1">
      <alignment horizontal="left" vertical="center" wrapText="1"/>
    </xf>
    <xf numFmtId="0" fontId="17" fillId="0" borderId="0" xfId="3" applyFont="1" applyAlignment="1">
      <alignment vertical="distributed" wrapText="1"/>
    </xf>
    <xf numFmtId="0" fontId="17" fillId="0" borderId="0" xfId="3" applyFont="1" applyBorder="1" applyAlignment="1">
      <alignment horizontal="center" vertical="center"/>
    </xf>
    <xf numFmtId="0" fontId="12" fillId="0" borderId="0" xfId="3" applyFont="1" applyAlignment="1">
      <alignment horizontal="left" vertical="distributed" wrapText="1"/>
    </xf>
    <xf numFmtId="0" fontId="17" fillId="0" borderId="0" xfId="3" applyFont="1" applyAlignment="1">
      <alignment horizontal="left" vertical="center" wrapText="1"/>
    </xf>
    <xf numFmtId="0" fontId="9" fillId="0" borderId="40" xfId="3" applyBorder="1" applyAlignment="1">
      <alignment horizontal="right"/>
    </xf>
    <xf numFmtId="0" fontId="9" fillId="0" borderId="0" xfId="3" applyFont="1" applyBorder="1" applyAlignment="1">
      <alignment horizontal="center" vertical="center"/>
    </xf>
    <xf numFmtId="0" fontId="15" fillId="2" borderId="0" xfId="3" applyFont="1" applyFill="1" applyAlignment="1">
      <alignment vertical="center" wrapText="1"/>
    </xf>
    <xf numFmtId="0" fontId="9" fillId="0" borderId="40" xfId="3" applyBorder="1" applyAlignment="1">
      <alignment horizontal="center"/>
    </xf>
    <xf numFmtId="0" fontId="9" fillId="0" borderId="40" xfId="3" applyFont="1" applyBorder="1" applyAlignment="1">
      <alignment horizontal="center"/>
    </xf>
    <xf numFmtId="0" fontId="12" fillId="0" borderId="0" xfId="3" applyFont="1" applyBorder="1" applyAlignment="1">
      <alignment horizontal="left"/>
    </xf>
    <xf numFmtId="0" fontId="15" fillId="0" borderId="0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/>
    </xf>
    <xf numFmtId="0" fontId="15" fillId="0" borderId="40" xfId="3" applyNumberFormat="1" applyFont="1" applyFill="1" applyBorder="1" applyAlignment="1" applyProtection="1">
      <alignment horizontal="right" vertical="center"/>
    </xf>
    <xf numFmtId="0" fontId="31" fillId="0" borderId="40" xfId="3" applyNumberFormat="1" applyFont="1" applyFill="1" applyBorder="1" applyAlignment="1" applyProtection="1">
      <alignment horizontal="center" vertical="center"/>
    </xf>
    <xf numFmtId="0" fontId="21" fillId="0" borderId="40" xfId="3" applyNumberFormat="1" applyFont="1" applyFill="1" applyBorder="1" applyAlignment="1" applyProtection="1">
      <alignment horizontal="center" vertical="center"/>
    </xf>
    <xf numFmtId="0" fontId="15" fillId="3" borderId="96" xfId="3" applyNumberFormat="1" applyFont="1" applyFill="1" applyBorder="1" applyAlignment="1" applyProtection="1">
      <alignment horizontal="center" vertical="center"/>
    </xf>
    <xf numFmtId="0" fontId="15" fillId="3" borderId="97" xfId="3" applyNumberFormat="1" applyFont="1" applyFill="1" applyBorder="1" applyAlignment="1" applyProtection="1">
      <alignment horizontal="center" vertical="center"/>
    </xf>
    <xf numFmtId="0" fontId="15" fillId="3" borderId="98" xfId="3" applyNumberFormat="1" applyFont="1" applyFill="1" applyBorder="1" applyAlignment="1" applyProtection="1">
      <alignment horizontal="center" vertical="center"/>
    </xf>
    <xf numFmtId="0" fontId="30" fillId="4" borderId="96" xfId="3" applyNumberFormat="1" applyFont="1" applyFill="1" applyBorder="1" applyAlignment="1" applyProtection="1">
      <alignment horizontal="center" vertical="center"/>
    </xf>
    <xf numFmtId="0" fontId="30" fillId="4" borderId="97" xfId="3" applyNumberFormat="1" applyFont="1" applyFill="1" applyBorder="1" applyAlignment="1" applyProtection="1">
      <alignment horizontal="center" vertical="center"/>
    </xf>
    <xf numFmtId="0" fontId="30" fillId="4" borderId="98" xfId="3" applyNumberFormat="1" applyFont="1" applyFill="1" applyBorder="1" applyAlignment="1" applyProtection="1">
      <alignment horizontal="center" vertical="center"/>
    </xf>
    <xf numFmtId="0" fontId="15" fillId="4" borderId="96" xfId="3" applyNumberFormat="1" applyFont="1" applyFill="1" applyBorder="1" applyAlignment="1" applyProtection="1">
      <alignment horizontal="center" vertical="center"/>
    </xf>
    <xf numFmtId="0" fontId="15" fillId="4" borderId="97" xfId="3" applyNumberFormat="1" applyFont="1" applyFill="1" applyBorder="1" applyAlignment="1" applyProtection="1">
      <alignment horizontal="center" vertical="center"/>
    </xf>
    <xf numFmtId="0" fontId="15" fillId="4" borderId="98" xfId="3" applyNumberFormat="1" applyFont="1" applyFill="1" applyBorder="1" applyAlignment="1" applyProtection="1">
      <alignment horizontal="center" vertical="center"/>
    </xf>
    <xf numFmtId="0" fontId="36" fillId="0" borderId="40" xfId="3" applyNumberFormat="1" applyFont="1" applyFill="1" applyBorder="1" applyAlignment="1" applyProtection="1">
      <alignment horizontal="center" vertical="center"/>
    </xf>
    <xf numFmtId="0" fontId="38" fillId="4" borderId="96" xfId="3" applyNumberFormat="1" applyFont="1" applyFill="1" applyBorder="1" applyAlignment="1" applyProtection="1">
      <alignment horizontal="center" vertical="center"/>
    </xf>
    <xf numFmtId="0" fontId="38" fillId="4" borderId="97" xfId="3" applyNumberFormat="1" applyFont="1" applyFill="1" applyBorder="1" applyAlignment="1" applyProtection="1">
      <alignment horizontal="center" vertical="center"/>
    </xf>
    <xf numFmtId="0" fontId="38" fillId="4" borderId="98" xfId="3" applyNumberFormat="1" applyFont="1" applyFill="1" applyBorder="1" applyAlignment="1" applyProtection="1">
      <alignment horizontal="center" vertical="center"/>
    </xf>
    <xf numFmtId="3" fontId="33" fillId="0" borderId="40" xfId="3" applyNumberFormat="1" applyFont="1" applyFill="1" applyBorder="1" applyAlignment="1" applyProtection="1">
      <alignment horizontal="center" vertical="center"/>
    </xf>
    <xf numFmtId="3" fontId="36" fillId="0" borderId="40" xfId="3" applyNumberFormat="1" applyFont="1" applyFill="1" applyBorder="1" applyAlignment="1" applyProtection="1">
      <alignment horizontal="center" vertical="center"/>
    </xf>
    <xf numFmtId="3" fontId="21" fillId="0" borderId="40" xfId="3" applyNumberFormat="1" applyFont="1" applyFill="1" applyBorder="1" applyAlignment="1" applyProtection="1">
      <alignment horizontal="center" vertical="center"/>
    </xf>
    <xf numFmtId="3" fontId="15" fillId="0" borderId="40" xfId="3" applyNumberFormat="1" applyFont="1" applyFill="1" applyBorder="1" applyAlignment="1" applyProtection="1">
      <alignment horizontal="right"/>
    </xf>
    <xf numFmtId="0" fontId="27" fillId="4" borderId="96" xfId="3" applyNumberFormat="1" applyFont="1" applyFill="1" applyBorder="1" applyAlignment="1" applyProtection="1">
      <alignment horizontal="center" vertical="center"/>
    </xf>
    <xf numFmtId="0" fontId="27" fillId="4" borderId="97" xfId="3" applyNumberFormat="1" applyFont="1" applyFill="1" applyBorder="1" applyAlignment="1" applyProtection="1">
      <alignment horizontal="center" vertical="center"/>
    </xf>
    <xf numFmtId="0" fontId="27" fillId="4" borderId="98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 applyProtection="1">
      <alignment horizontal="left"/>
    </xf>
    <xf numFmtId="0" fontId="17" fillId="0" borderId="40" xfId="3" applyNumberFormat="1" applyFont="1" applyFill="1" applyBorder="1" applyAlignment="1" applyProtection="1">
      <alignment horizontal="right" vertical="center"/>
    </xf>
    <xf numFmtId="0" fontId="17" fillId="3" borderId="83" xfId="3" applyNumberFormat="1" applyFont="1" applyFill="1" applyBorder="1" applyAlignment="1" applyProtection="1">
      <alignment horizontal="center" vertical="center" shrinkToFit="1"/>
    </xf>
    <xf numFmtId="0" fontId="17" fillId="3" borderId="63" xfId="3" applyFont="1" applyFill="1" applyBorder="1" applyAlignment="1">
      <alignment horizontal="center" vertical="center"/>
    </xf>
    <xf numFmtId="0" fontId="17" fillId="3" borderId="47" xfId="3" applyNumberFormat="1" applyFont="1" applyFill="1" applyBorder="1" applyAlignment="1" applyProtection="1">
      <alignment horizontal="center" vertical="center" shrinkToFit="1"/>
    </xf>
    <xf numFmtId="0" fontId="17" fillId="3" borderId="56" xfId="3" applyFont="1" applyFill="1" applyBorder="1" applyAlignment="1">
      <alignment horizontal="center" vertical="center"/>
    </xf>
    <xf numFmtId="0" fontId="17" fillId="3" borderId="76" xfId="3" applyNumberFormat="1" applyFont="1" applyFill="1" applyBorder="1" applyAlignment="1" applyProtection="1">
      <alignment horizontal="center" vertical="center" shrinkToFit="1"/>
    </xf>
    <xf numFmtId="0" fontId="17" fillId="3" borderId="86" xfId="3" applyFont="1" applyFill="1" applyBorder="1" applyAlignment="1">
      <alignment horizontal="center" vertical="center"/>
    </xf>
    <xf numFmtId="49" fontId="17" fillId="4" borderId="79" xfId="3" applyNumberFormat="1" applyFont="1" applyFill="1" applyBorder="1" applyAlignment="1" applyProtection="1">
      <alignment horizontal="center" vertical="center" wrapText="1" shrinkToFit="1"/>
    </xf>
    <xf numFmtId="49" fontId="17" fillId="4" borderId="84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23" fillId="0" borderId="0" xfId="3" applyFont="1" applyAlignment="1">
      <alignment horizontal="center"/>
    </xf>
    <xf numFmtId="0" fontId="24" fillId="0" borderId="40" xfId="3" applyNumberFormat="1" applyFont="1" applyFill="1" applyBorder="1" applyAlignment="1" applyProtection="1">
      <alignment horizontal="right"/>
    </xf>
    <xf numFmtId="0" fontId="24" fillId="4" borderId="91" xfId="3" applyNumberFormat="1" applyFont="1" applyFill="1" applyBorder="1" applyAlignment="1" applyProtection="1">
      <alignment horizontal="center" vertical="center" shrinkToFit="1"/>
    </xf>
    <xf numFmtId="0" fontId="24" fillId="4" borderId="90" xfId="3" applyFont="1" applyFill="1" applyBorder="1" applyAlignment="1">
      <alignment horizontal="center" vertical="center"/>
    </xf>
    <xf numFmtId="0" fontId="24" fillId="4" borderId="49" xfId="3" applyNumberFormat="1" applyFont="1" applyFill="1" applyBorder="1" applyAlignment="1" applyProtection="1">
      <alignment horizontal="center" vertical="center" shrinkToFit="1"/>
    </xf>
    <xf numFmtId="0" fontId="24" fillId="4" borderId="85" xfId="3" applyFont="1" applyFill="1" applyBorder="1" applyAlignment="1">
      <alignment horizontal="center" vertical="center"/>
    </xf>
    <xf numFmtId="0" fontId="24" fillId="4" borderId="78" xfId="3" applyNumberFormat="1" applyFont="1" applyFill="1" applyBorder="1" applyAlignment="1" applyProtection="1">
      <alignment horizontal="center" vertical="center" shrinkToFit="1"/>
    </xf>
    <xf numFmtId="0" fontId="24" fillId="4" borderId="93" xfId="3" applyFont="1" applyFill="1" applyBorder="1" applyAlignment="1">
      <alignment horizontal="center" vertical="center"/>
    </xf>
    <xf numFmtId="0" fontId="17" fillId="4" borderId="79" xfId="3" applyNumberFormat="1" applyFont="1" applyFill="1" applyBorder="1" applyAlignment="1" applyProtection="1">
      <alignment horizontal="center" vertical="center" wrapText="1" shrinkToFit="1"/>
    </xf>
    <xf numFmtId="0" fontId="23" fillId="0" borderId="40" xfId="3" applyNumberFormat="1" applyFont="1" applyFill="1" applyBorder="1" applyAlignment="1" applyProtection="1">
      <alignment horizontal="right"/>
    </xf>
    <xf numFmtId="0" fontId="17" fillId="4" borderId="91" xfId="3" applyNumberFormat="1" applyFont="1" applyFill="1" applyBorder="1" applyAlignment="1" applyProtection="1">
      <alignment horizontal="center" vertical="center" shrinkToFit="1"/>
    </xf>
    <xf numFmtId="0" fontId="17" fillId="4" borderId="90" xfId="3" applyFont="1" applyFill="1" applyBorder="1" applyAlignment="1">
      <alignment horizontal="center" vertical="center"/>
    </xf>
    <xf numFmtId="0" fontId="17" fillId="4" borderId="49" xfId="3" applyNumberFormat="1" applyFont="1" applyFill="1" applyBorder="1" applyAlignment="1" applyProtection="1">
      <alignment horizontal="center" vertical="center" shrinkToFit="1"/>
    </xf>
    <xf numFmtId="0" fontId="17" fillId="4" borderId="85" xfId="3" applyFont="1" applyFill="1" applyBorder="1" applyAlignment="1">
      <alignment horizontal="center" vertical="center"/>
    </xf>
    <xf numFmtId="0" fontId="17" fillId="4" borderId="78" xfId="3" applyNumberFormat="1" applyFont="1" applyFill="1" applyBorder="1" applyAlignment="1" applyProtection="1">
      <alignment horizontal="center" vertical="center" shrinkToFit="1"/>
    </xf>
    <xf numFmtId="0" fontId="17" fillId="4" borderId="93" xfId="3" applyFont="1" applyFill="1" applyBorder="1" applyAlignment="1">
      <alignment horizontal="center" vertical="center"/>
    </xf>
    <xf numFmtId="0" fontId="17" fillId="4" borderId="84" xfId="3" applyFont="1" applyFill="1" applyBorder="1" applyAlignment="1">
      <alignment horizontal="center" vertical="center" wrapText="1"/>
    </xf>
    <xf numFmtId="0" fontId="17" fillId="0" borderId="36" xfId="3" applyFont="1" applyBorder="1" applyAlignment="1">
      <alignment horizontal="center"/>
    </xf>
    <xf numFmtId="0" fontId="17" fillId="0" borderId="40" xfId="3" applyNumberFormat="1" applyFont="1" applyFill="1" applyBorder="1" applyAlignment="1" applyProtection="1">
      <alignment horizontal="right"/>
    </xf>
    <xf numFmtId="0" fontId="23" fillId="0" borderId="110" xfId="3" applyNumberFormat="1" applyFont="1" applyFill="1" applyBorder="1" applyAlignment="1" applyProtection="1">
      <alignment horizontal="center" vertical="center"/>
    </xf>
    <xf numFmtId="0" fontId="43" fillId="0" borderId="110" xfId="3" applyNumberFormat="1" applyFont="1" applyFill="1" applyBorder="1" applyAlignment="1" applyProtection="1">
      <alignment horizontal="center" vertical="center"/>
    </xf>
    <xf numFmtId="0" fontId="15" fillId="0" borderId="40" xfId="3" applyNumberFormat="1" applyFont="1" applyFill="1" applyBorder="1" applyAlignment="1" applyProtection="1">
      <alignment horizontal="center" vertical="center"/>
    </xf>
    <xf numFmtId="177" fontId="46" fillId="2" borderId="36" xfId="3" applyNumberFormat="1" applyFont="1" applyFill="1" applyBorder="1" applyAlignment="1" applyProtection="1">
      <alignment vertical="center" wrapText="1"/>
    </xf>
    <xf numFmtId="0" fontId="9" fillId="2" borderId="36" xfId="3" applyFont="1" applyFill="1" applyBorder="1" applyAlignment="1">
      <alignment vertical="center" wrapText="1"/>
    </xf>
    <xf numFmtId="0" fontId="15" fillId="2" borderId="40" xfId="3" applyNumberFormat="1" applyFont="1" applyFill="1" applyBorder="1" applyAlignment="1" applyProtection="1">
      <alignment horizontal="center" vertical="center"/>
    </xf>
    <xf numFmtId="3" fontId="15" fillId="0" borderId="40" xfId="3" applyNumberFormat="1" applyFont="1" applyFill="1" applyBorder="1" applyAlignment="1" applyProtection="1">
      <alignment horizontal="center" vertical="center"/>
    </xf>
    <xf numFmtId="3" fontId="15" fillId="2" borderId="40" xfId="3" applyNumberFormat="1" applyFont="1" applyFill="1" applyBorder="1" applyAlignment="1" applyProtection="1">
      <alignment horizontal="center" vertical="center"/>
    </xf>
    <xf numFmtId="180" fontId="15" fillId="0" borderId="0" xfId="3" applyNumberFormat="1" applyFont="1" applyFill="1" applyBorder="1" applyAlignment="1" applyProtection="1">
      <alignment horizontal="center" vertical="center"/>
    </xf>
    <xf numFmtId="180" fontId="15" fillId="2" borderId="0" xfId="3" applyNumberFormat="1" applyFont="1" applyFill="1" applyBorder="1" applyAlignment="1" applyProtection="1">
      <alignment horizontal="center" vertical="center"/>
    </xf>
    <xf numFmtId="180" fontId="15" fillId="2" borderId="40" xfId="3" applyNumberFormat="1" applyFont="1" applyFill="1" applyBorder="1" applyAlignment="1" applyProtection="1">
      <alignment horizontal="center"/>
    </xf>
    <xf numFmtId="0" fontId="54" fillId="0" borderId="144" xfId="5" applyNumberFormat="1" applyFont="1" applyFill="1" applyBorder="1" applyAlignment="1" applyProtection="1">
      <alignment horizontal="center" vertical="center"/>
    </xf>
    <xf numFmtId="0" fontId="54" fillId="0" borderId="145" xfId="5" quotePrefix="1" applyNumberFormat="1" applyFont="1" applyFill="1" applyBorder="1" applyAlignment="1" applyProtection="1">
      <alignment horizontal="center" vertical="center"/>
    </xf>
    <xf numFmtId="0" fontId="54" fillId="0" borderId="35" xfId="5" quotePrefix="1" applyNumberFormat="1" applyFont="1" applyFill="1" applyBorder="1" applyAlignment="1" applyProtection="1">
      <alignment horizontal="center" vertical="center"/>
    </xf>
    <xf numFmtId="0" fontId="54" fillId="0" borderId="19" xfId="5" quotePrefix="1" applyNumberFormat="1" applyFont="1" applyFill="1" applyBorder="1" applyAlignment="1" applyProtection="1">
      <alignment horizontal="center" vertical="center"/>
    </xf>
    <xf numFmtId="177" fontId="53" fillId="0" borderId="147" xfId="5" applyNumberFormat="1" applyFont="1" applyBorder="1" applyAlignment="1">
      <alignment horizontal="center" vertical="center"/>
    </xf>
    <xf numFmtId="177" fontId="53" fillId="0" borderId="31" xfId="5" applyNumberFormat="1" applyFont="1" applyBorder="1" applyAlignment="1">
      <alignment horizontal="center" vertical="center"/>
    </xf>
    <xf numFmtId="177" fontId="55" fillId="0" borderId="148" xfId="5" applyNumberFormat="1" applyFont="1" applyBorder="1" applyAlignment="1">
      <alignment horizontal="center" vertical="center"/>
    </xf>
    <xf numFmtId="177" fontId="55" fillId="0" borderId="32" xfId="5" applyNumberFormat="1" applyFont="1" applyBorder="1" applyAlignment="1">
      <alignment horizontal="center" vertical="center"/>
    </xf>
    <xf numFmtId="177" fontId="55" fillId="2" borderId="148" xfId="5" applyNumberFormat="1" applyFont="1" applyFill="1" applyBorder="1" applyAlignment="1">
      <alignment horizontal="center" vertical="center"/>
    </xf>
    <xf numFmtId="177" fontId="55" fillId="2" borderId="32" xfId="5" applyNumberFormat="1" applyFont="1" applyFill="1" applyBorder="1" applyAlignment="1">
      <alignment horizontal="center" vertical="center"/>
    </xf>
    <xf numFmtId="0" fontId="54" fillId="0" borderId="0" xfId="5" applyNumberFormat="1" applyFont="1" applyFill="1" applyBorder="1" applyAlignment="1" applyProtection="1">
      <alignment horizontal="center" vertical="center"/>
    </xf>
    <xf numFmtId="177" fontId="55" fillId="2" borderId="79" xfId="5" applyNumberFormat="1" applyFont="1" applyFill="1" applyBorder="1" applyAlignment="1">
      <alignment horizontal="center" vertical="center"/>
    </xf>
    <xf numFmtId="177" fontId="55" fillId="2" borderId="84" xfId="5" applyNumberFormat="1" applyFont="1" applyFill="1" applyBorder="1" applyAlignment="1">
      <alignment horizontal="center" vertical="center"/>
    </xf>
    <xf numFmtId="0" fontId="54" fillId="0" borderId="39" xfId="5" quotePrefix="1" applyNumberFormat="1" applyFont="1" applyFill="1" applyBorder="1" applyAlignment="1" applyProtection="1">
      <alignment horizontal="center" vertical="center"/>
    </xf>
    <xf numFmtId="0" fontId="54" fillId="0" borderId="41" xfId="5" quotePrefix="1" applyNumberFormat="1" applyFont="1" applyFill="1" applyBorder="1" applyAlignment="1" applyProtection="1">
      <alignment horizontal="center" vertical="center"/>
    </xf>
    <xf numFmtId="177" fontId="55" fillId="2" borderId="19" xfId="5" applyNumberFormat="1" applyFont="1" applyFill="1" applyBorder="1" applyAlignment="1">
      <alignment horizontal="center" vertical="center"/>
    </xf>
    <xf numFmtId="177" fontId="55" fillId="2" borderId="41" xfId="5" applyNumberFormat="1" applyFont="1" applyFill="1" applyBorder="1" applyAlignment="1">
      <alignment horizontal="center" vertical="center"/>
    </xf>
    <xf numFmtId="0" fontId="54" fillId="0" borderId="144" xfId="5" quotePrefix="1" applyNumberFormat="1" applyFont="1" applyFill="1" applyBorder="1" applyAlignment="1" applyProtection="1">
      <alignment horizontal="center" vertical="center"/>
    </xf>
    <xf numFmtId="0" fontId="16" fillId="0" borderId="0" xfId="5" applyFont="1" applyBorder="1" applyAlignment="1">
      <alignment horizontal="left" vertical="top"/>
    </xf>
    <xf numFmtId="0" fontId="53" fillId="0" borderId="0" xfId="5" applyNumberFormat="1" applyFont="1" applyFill="1" applyBorder="1" applyAlignment="1" applyProtection="1">
      <alignment horizontal="right"/>
    </xf>
    <xf numFmtId="0" fontId="53" fillId="0" borderId="172" xfId="5" quotePrefix="1" applyNumberFormat="1" applyFont="1" applyFill="1" applyBorder="1" applyAlignment="1" applyProtection="1">
      <alignment horizontal="center" vertical="center"/>
    </xf>
    <xf numFmtId="0" fontId="53" fillId="0" borderId="153" xfId="5" quotePrefix="1" applyNumberFormat="1" applyFont="1" applyFill="1" applyBorder="1" applyAlignment="1" applyProtection="1">
      <alignment horizontal="center" vertical="center"/>
    </xf>
    <xf numFmtId="0" fontId="54" fillId="0" borderId="40" xfId="5" applyNumberFormat="1" applyFont="1" applyFill="1" applyBorder="1" applyAlignment="1" applyProtection="1">
      <alignment horizontal="center" vertical="center"/>
    </xf>
    <xf numFmtId="0" fontId="54" fillId="0" borderId="0" xfId="5" applyNumberFormat="1" applyFont="1" applyFill="1" applyBorder="1" applyAlignment="1" applyProtection="1">
      <alignment vertical="center"/>
    </xf>
    <xf numFmtId="0" fontId="53" fillId="0" borderId="174" xfId="5" quotePrefix="1" applyNumberFormat="1" applyFont="1" applyFill="1" applyBorder="1" applyAlignment="1" applyProtection="1">
      <alignment horizontal="center" vertical="center"/>
    </xf>
    <xf numFmtId="0" fontId="53" fillId="0" borderId="24" xfId="5" quotePrefix="1" applyNumberFormat="1" applyFont="1" applyFill="1" applyBorder="1" applyAlignment="1" applyProtection="1">
      <alignment horizontal="center" vertical="center"/>
    </xf>
    <xf numFmtId="0" fontId="53" fillId="0" borderId="176" xfId="5" quotePrefix="1" applyNumberFormat="1" applyFont="1" applyFill="1" applyBorder="1" applyAlignment="1" applyProtection="1">
      <alignment horizontal="center" vertical="center"/>
    </xf>
    <xf numFmtId="0" fontId="53" fillId="0" borderId="177" xfId="5" quotePrefix="1" applyNumberFormat="1" applyFont="1" applyFill="1" applyBorder="1" applyAlignment="1" applyProtection="1">
      <alignment horizontal="center" vertical="center"/>
    </xf>
    <xf numFmtId="0" fontId="49" fillId="0" borderId="24" xfId="5" applyBorder="1"/>
    <xf numFmtId="0" fontId="49" fillId="0" borderId="177" xfId="5" applyBorder="1"/>
    <xf numFmtId="0" fontId="54" fillId="0" borderId="172" xfId="5" applyNumberFormat="1" applyFont="1" applyFill="1" applyBorder="1" applyAlignment="1" applyProtection="1">
      <alignment horizontal="center" vertical="center"/>
    </xf>
    <xf numFmtId="0" fontId="54" fillId="0" borderId="17" xfId="5" applyNumberFormat="1" applyFont="1" applyFill="1" applyBorder="1" applyAlignment="1" applyProtection="1">
      <alignment horizontal="center" vertical="center"/>
    </xf>
    <xf numFmtId="0" fontId="54" fillId="0" borderId="153" xfId="5" applyNumberFormat="1" applyFont="1" applyFill="1" applyBorder="1" applyAlignment="1" applyProtection="1">
      <alignment horizontal="center" vertical="center"/>
    </xf>
    <xf numFmtId="0" fontId="54" fillId="0" borderId="19" xfId="5" applyNumberFormat="1" applyFont="1" applyFill="1" applyBorder="1" applyAlignment="1" applyProtection="1">
      <alignment horizontal="center" vertical="center"/>
    </xf>
    <xf numFmtId="0" fontId="54" fillId="0" borderId="41" xfId="5" applyNumberFormat="1" applyFont="1" applyFill="1" applyBorder="1" applyAlignment="1" applyProtection="1">
      <alignment horizontal="center" vertical="center"/>
    </xf>
    <xf numFmtId="0" fontId="54" fillId="0" borderId="185" xfId="5" applyNumberFormat="1" applyFont="1" applyFill="1" applyBorder="1" applyAlignment="1" applyProtection="1">
      <alignment horizontal="center" vertical="center"/>
    </xf>
    <xf numFmtId="0" fontId="54" fillId="0" borderId="15" xfId="5" applyNumberFormat="1" applyFont="1" applyFill="1" applyBorder="1" applyAlignment="1" applyProtection="1">
      <alignment horizontal="center" vertical="center"/>
    </xf>
    <xf numFmtId="0" fontId="54" fillId="0" borderId="18" xfId="5" applyNumberFormat="1" applyFont="1" applyFill="1" applyBorder="1" applyAlignment="1" applyProtection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169" xfId="5" applyFont="1" applyBorder="1" applyAlignment="1">
      <alignment horizontal="center" vertical="center"/>
    </xf>
    <xf numFmtId="0" fontId="65" fillId="0" borderId="174" xfId="5" quotePrefix="1" applyNumberFormat="1" applyFont="1" applyFill="1" applyBorder="1" applyAlignment="1" applyProtection="1">
      <alignment horizontal="left" vertical="center"/>
    </xf>
    <xf numFmtId="0" fontId="65" fillId="0" borderId="24" xfId="5" quotePrefix="1" applyNumberFormat="1" applyFont="1" applyFill="1" applyBorder="1" applyAlignment="1" applyProtection="1">
      <alignment horizontal="left" vertical="center"/>
    </xf>
    <xf numFmtId="0" fontId="30" fillId="0" borderId="144" xfId="5" quotePrefix="1" applyNumberFormat="1" applyFont="1" applyFill="1" applyBorder="1" applyAlignment="1" applyProtection="1">
      <alignment horizontal="center" vertical="center"/>
    </xf>
    <xf numFmtId="0" fontId="30" fillId="0" borderId="145" xfId="5" quotePrefix="1" applyNumberFormat="1" applyFont="1" applyFill="1" applyBorder="1" applyAlignment="1" applyProtection="1">
      <alignment horizontal="center" vertical="center"/>
    </xf>
    <xf numFmtId="0" fontId="65" fillId="0" borderId="172" xfId="5" quotePrefix="1" applyNumberFormat="1" applyFont="1" applyFill="1" applyBorder="1" applyAlignment="1" applyProtection="1">
      <alignment horizontal="left" vertical="center"/>
    </xf>
    <xf numFmtId="0" fontId="65" fillId="0" borderId="153" xfId="5" quotePrefix="1" applyNumberFormat="1" applyFont="1" applyFill="1" applyBorder="1" applyAlignment="1" applyProtection="1">
      <alignment horizontal="left" vertical="center"/>
    </xf>
    <xf numFmtId="0" fontId="65" fillId="0" borderId="174" xfId="5" applyNumberFormat="1" applyFont="1" applyFill="1" applyBorder="1" applyAlignment="1" applyProtection="1">
      <alignment horizontal="left" vertical="center"/>
    </xf>
    <xf numFmtId="0" fontId="65" fillId="0" borderId="188" xfId="5" applyNumberFormat="1" applyFont="1" applyFill="1" applyBorder="1" applyAlignment="1" applyProtection="1">
      <alignment horizontal="center" vertical="center"/>
    </xf>
    <xf numFmtId="0" fontId="17" fillId="0" borderId="189" xfId="5" applyFont="1" applyBorder="1" applyAlignment="1">
      <alignment horizontal="center" vertical="center"/>
    </xf>
    <xf numFmtId="0" fontId="65" fillId="0" borderId="186" xfId="5" quotePrefix="1" applyNumberFormat="1" applyFont="1" applyFill="1" applyBorder="1" applyAlignment="1" applyProtection="1">
      <alignment horizontal="left" vertical="center"/>
    </xf>
    <xf numFmtId="0" fontId="65" fillId="0" borderId="187" xfId="5" quotePrefix="1" applyNumberFormat="1" applyFont="1" applyFill="1" applyBorder="1" applyAlignment="1" applyProtection="1">
      <alignment horizontal="left" vertical="center"/>
    </xf>
    <xf numFmtId="0" fontId="17" fillId="0" borderId="189" xfId="5" applyFont="1" applyFill="1" applyBorder="1" applyAlignment="1">
      <alignment horizontal="center" vertical="center"/>
    </xf>
    <xf numFmtId="0" fontId="66" fillId="0" borderId="174" xfId="5" quotePrefix="1" applyNumberFormat="1" applyFont="1" applyFill="1" applyBorder="1" applyAlignment="1" applyProtection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65" fillId="0" borderId="196" xfId="5" applyNumberFormat="1" applyFont="1" applyFill="1" applyBorder="1" applyAlignment="1" applyProtection="1">
      <alignment horizontal="center" vertical="center"/>
    </xf>
    <xf numFmtId="0" fontId="17" fillId="0" borderId="197" xfId="5" applyFont="1" applyFill="1" applyBorder="1" applyAlignment="1">
      <alignment horizontal="center" vertical="center"/>
    </xf>
    <xf numFmtId="0" fontId="65" fillId="0" borderId="188" xfId="5" applyNumberFormat="1" applyFont="1" applyFill="1" applyBorder="1" applyAlignment="1" applyProtection="1">
      <alignment horizontal="center" vertical="center" wrapText="1"/>
    </xf>
    <xf numFmtId="0" fontId="69" fillId="0" borderId="39" xfId="5" applyNumberFormat="1" applyFont="1" applyFill="1" applyBorder="1" applyAlignment="1" applyProtection="1">
      <alignment horizontal="center" vertical="center"/>
    </xf>
    <xf numFmtId="0" fontId="47" fillId="0" borderId="41" xfId="5" applyFont="1" applyFill="1" applyBorder="1" applyAlignment="1">
      <alignment horizontal="center" vertical="center"/>
    </xf>
    <xf numFmtId="0" fontId="17" fillId="0" borderId="36" xfId="5" applyFont="1" applyBorder="1" applyAlignment="1">
      <alignment horizontal="left" vertical="top" wrapText="1"/>
    </xf>
    <xf numFmtId="0" fontId="53" fillId="0" borderId="144" xfId="5" quotePrefix="1" applyNumberFormat="1" applyFont="1" applyFill="1" applyBorder="1" applyAlignment="1" applyProtection="1">
      <alignment horizontal="center" vertical="center"/>
    </xf>
    <xf numFmtId="0" fontId="12" fillId="0" borderId="145" xfId="5" applyFont="1" applyBorder="1" applyAlignment="1">
      <alignment horizontal="center" vertical="center"/>
    </xf>
    <xf numFmtId="0" fontId="66" fillId="0" borderId="172" xfId="5" quotePrefix="1" applyNumberFormat="1" applyFont="1" applyFill="1" applyBorder="1" applyAlignment="1" applyProtection="1">
      <alignment horizontal="center" vertical="center"/>
    </xf>
    <xf numFmtId="0" fontId="17" fillId="0" borderId="153" xfId="5" applyFont="1" applyBorder="1" applyAlignment="1">
      <alignment horizontal="center" vertical="center"/>
    </xf>
    <xf numFmtId="0" fontId="74" fillId="2" borderId="0" xfId="5" applyNumberFormat="1" applyFont="1" applyFill="1" applyBorder="1" applyAlignment="1" applyProtection="1">
      <alignment horizontal="left" vertical="center" wrapText="1"/>
    </xf>
    <xf numFmtId="0" fontId="74" fillId="2" borderId="0" xfId="5" applyNumberFormat="1" applyFont="1" applyFill="1" applyBorder="1" applyAlignment="1" applyProtection="1">
      <alignment horizontal="left" vertical="center"/>
    </xf>
    <xf numFmtId="0" fontId="66" fillId="0" borderId="174" xfId="5" applyNumberFormat="1" applyFont="1" applyFill="1" applyBorder="1" applyAlignment="1" applyProtection="1">
      <alignment horizontal="center" vertical="center"/>
    </xf>
    <xf numFmtId="177" fontId="13" fillId="0" borderId="37" xfId="5" applyNumberFormat="1" applyFont="1" applyFill="1" applyBorder="1" applyAlignment="1" applyProtection="1">
      <alignment horizontal="left" vertical="center" wrapText="1"/>
    </xf>
    <xf numFmtId="0" fontId="49" fillId="0" borderId="0" xfId="5" applyAlignment="1">
      <alignment horizontal="left" vertical="center"/>
    </xf>
    <xf numFmtId="0" fontId="66" fillId="0" borderId="176" xfId="5" quotePrefix="1" applyNumberFormat="1" applyFont="1" applyFill="1" applyBorder="1" applyAlignment="1" applyProtection="1">
      <alignment horizontal="center" vertical="center"/>
    </xf>
    <xf numFmtId="0" fontId="17" fillId="0" borderId="177" xfId="5" applyFont="1" applyBorder="1" applyAlignment="1">
      <alignment horizontal="center" vertical="center"/>
    </xf>
    <xf numFmtId="0" fontId="73" fillId="0" borderId="144" xfId="5" quotePrefix="1" applyNumberFormat="1" applyFont="1" applyFill="1" applyBorder="1" applyAlignment="1" applyProtection="1">
      <alignment horizontal="center" vertical="center"/>
    </xf>
    <xf numFmtId="0" fontId="47" fillId="0" borderId="145" xfId="5" applyFont="1" applyBorder="1" applyAlignment="1">
      <alignment horizontal="center" vertical="center"/>
    </xf>
  </cellXfs>
  <cellStyles count="15">
    <cellStyle name="Calc Currency (0)" xfId="6"/>
    <cellStyle name="entry" xfId="7"/>
    <cellStyle name="Header1" xfId="8"/>
    <cellStyle name="Header2" xfId="9"/>
    <cellStyle name="Normal_#18-Internet" xfId="10"/>
    <cellStyle name="price" xfId="11"/>
    <cellStyle name="revised" xfId="12"/>
    <cellStyle name="section" xfId="13"/>
    <cellStyle name="title" xfId="14"/>
    <cellStyle name="桁区切り" xfId="1" builtinId="6"/>
    <cellStyle name="桁区切り 2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ja-JP" altLang="en-US"/>
              <a:t>地区別入込客数の推移（平成１８～２７年）</a:t>
            </a:r>
          </a:p>
        </c:rich>
      </c:tx>
      <c:layout>
        <c:manualLayout>
          <c:xMode val="edge"/>
          <c:yMode val="edge"/>
          <c:x val="2.7186942361206452E-2"/>
          <c:y val="2.763819095477402E-2"/>
        </c:manualLayout>
      </c:layout>
    </c:title>
    <c:view3D>
      <c:rotX val="10"/>
      <c:hPercent val="100"/>
      <c:rotY val="33"/>
      <c:depthPercent val="380"/>
      <c:perspective val="30"/>
    </c:view3D>
    <c:plotArea>
      <c:layout/>
      <c:area3DChart>
        <c:grouping val="standard"/>
        <c:ser>
          <c:idx val="2"/>
          <c:order val="0"/>
          <c:tx>
            <c:strRef>
              <c:f>'Ｐ２　概況'!$A$14</c:f>
              <c:strCache>
                <c:ptCount val="1"/>
                <c:pt idx="0">
                  <c:v>筑豊地区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'Ｐ２　概況'!$B$14:$K$14</c:f>
              <c:numCache>
                <c:formatCode>#,##0_ </c:formatCode>
                <c:ptCount val="10"/>
                <c:pt idx="0">
                  <c:v>9041</c:v>
                </c:pt>
                <c:pt idx="1">
                  <c:v>9566</c:v>
                </c:pt>
                <c:pt idx="2">
                  <c:v>9593</c:v>
                </c:pt>
                <c:pt idx="3">
                  <c:v>9323</c:v>
                </c:pt>
                <c:pt idx="4">
                  <c:v>9875</c:v>
                </c:pt>
                <c:pt idx="5">
                  <c:v>10568</c:v>
                </c:pt>
                <c:pt idx="6">
                  <c:v>10105</c:v>
                </c:pt>
                <c:pt idx="7">
                  <c:v>9782</c:v>
                </c:pt>
                <c:pt idx="8">
                  <c:v>10071</c:v>
                </c:pt>
                <c:pt idx="9">
                  <c:v>10178</c:v>
                </c:pt>
              </c:numCache>
            </c:numRef>
          </c:val>
        </c:ser>
        <c:ser>
          <c:idx val="1"/>
          <c:order val="1"/>
          <c:tx>
            <c:strRef>
              <c:f>'Ｐ２　概況'!$A$13</c:f>
              <c:strCache>
                <c:ptCount val="1"/>
                <c:pt idx="0">
                  <c:v>筑後地区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'Ｐ２　概況'!$B$13:$K$13</c:f>
              <c:numCache>
                <c:formatCode>#,##0_ </c:formatCode>
                <c:ptCount val="10"/>
                <c:pt idx="0">
                  <c:v>15149</c:v>
                </c:pt>
                <c:pt idx="1">
                  <c:v>15044</c:v>
                </c:pt>
                <c:pt idx="2">
                  <c:v>15711</c:v>
                </c:pt>
                <c:pt idx="3">
                  <c:v>15718</c:v>
                </c:pt>
                <c:pt idx="4">
                  <c:v>15713</c:v>
                </c:pt>
                <c:pt idx="5">
                  <c:v>16169</c:v>
                </c:pt>
                <c:pt idx="6">
                  <c:v>16059</c:v>
                </c:pt>
                <c:pt idx="7">
                  <c:v>15960</c:v>
                </c:pt>
                <c:pt idx="8">
                  <c:v>15892</c:v>
                </c:pt>
                <c:pt idx="9">
                  <c:v>16356</c:v>
                </c:pt>
              </c:numCache>
            </c:numRef>
          </c:val>
        </c:ser>
        <c:ser>
          <c:idx val="3"/>
          <c:order val="2"/>
          <c:tx>
            <c:strRef>
              <c:f>'Ｐ２　概況'!$A$15</c:f>
              <c:strCache>
                <c:ptCount val="1"/>
                <c:pt idx="0">
                  <c:v>北九州地区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'Ｐ２　概況'!$B$15:$K$15</c:f>
              <c:numCache>
                <c:formatCode>#,##0_ </c:formatCode>
                <c:ptCount val="10"/>
                <c:pt idx="0">
                  <c:v>23167</c:v>
                </c:pt>
                <c:pt idx="1">
                  <c:v>24041</c:v>
                </c:pt>
                <c:pt idx="2">
                  <c:v>24221</c:v>
                </c:pt>
                <c:pt idx="3">
                  <c:v>23806</c:v>
                </c:pt>
                <c:pt idx="4">
                  <c:v>23638</c:v>
                </c:pt>
                <c:pt idx="5">
                  <c:v>24621</c:v>
                </c:pt>
                <c:pt idx="6">
                  <c:v>27407</c:v>
                </c:pt>
                <c:pt idx="7">
                  <c:v>27903</c:v>
                </c:pt>
                <c:pt idx="8">
                  <c:v>28600</c:v>
                </c:pt>
                <c:pt idx="9">
                  <c:v>33243</c:v>
                </c:pt>
              </c:numCache>
            </c:numRef>
          </c:val>
        </c:ser>
        <c:ser>
          <c:idx val="0"/>
          <c:order val="3"/>
          <c:tx>
            <c:strRef>
              <c:f>'Ｐ２　概況'!$A$12</c:f>
              <c:strCache>
                <c:ptCount val="1"/>
                <c:pt idx="0">
                  <c:v>福岡地区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'Ｐ２　概況'!$B$12:$K$12</c:f>
              <c:numCache>
                <c:formatCode>#,##0_ </c:formatCode>
                <c:ptCount val="10"/>
                <c:pt idx="0">
                  <c:v>49663</c:v>
                </c:pt>
                <c:pt idx="1">
                  <c:v>50593</c:v>
                </c:pt>
                <c:pt idx="2">
                  <c:v>50381</c:v>
                </c:pt>
                <c:pt idx="3">
                  <c:v>50168</c:v>
                </c:pt>
                <c:pt idx="4">
                  <c:v>50900</c:v>
                </c:pt>
                <c:pt idx="5">
                  <c:v>51678</c:v>
                </c:pt>
                <c:pt idx="6">
                  <c:v>53166</c:v>
                </c:pt>
                <c:pt idx="7">
                  <c:v>53585</c:v>
                </c:pt>
                <c:pt idx="8">
                  <c:v>55261</c:v>
                </c:pt>
                <c:pt idx="9">
                  <c:v>58293</c:v>
                </c:pt>
              </c:numCache>
            </c:numRef>
          </c:val>
        </c:ser>
        <c:axId val="118781440"/>
        <c:axId val="118782976"/>
        <c:axId val="118759872"/>
      </c:area3DChart>
      <c:catAx>
        <c:axId val="118781440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87829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18782976"/>
        <c:scaling>
          <c:orientation val="minMax"/>
        </c:scaling>
        <c:axPos val="l"/>
        <c:majorGridlines/>
        <c:numFmt formatCode="#,##0_ 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8781440"/>
        <c:crosses val="autoZero"/>
        <c:crossBetween val="midCat"/>
      </c:valAx>
      <c:serAx>
        <c:axId val="118759872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900000" vert="horz"/>
          <a:lstStyle/>
          <a:p>
            <a:pPr>
              <a:defRPr/>
            </a:pPr>
            <a:endParaRPr lang="ja-JP"/>
          </a:p>
        </c:txPr>
        <c:crossAx val="118782976"/>
        <c:crosses val="autoZero"/>
        <c:tickLblSkip val="1"/>
        <c:tickMarkSkip val="1"/>
      </c:serAx>
    </c:plotArea>
    <c:plotVisOnly val="1"/>
    <c:dispBlanksAs val="zero"/>
  </c:chart>
  <c:spPr>
    <a:ln>
      <a:noFill/>
    </a:ln>
  </c:spPr>
  <c:printSettings>
    <c:headerFooter alignWithMargins="0">
      <c:oddFooter>&amp;C&amp;P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roundedCorners val="1"/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福岡空港利用客の推移</a:t>
            </a:r>
          </a:p>
        </c:rich>
      </c:tx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view3D>
      <c:rotX val="11"/>
      <c:hPercent val="100"/>
      <c:rotY val="30"/>
      <c:depthPercent val="100"/>
      <c:perspective val="30"/>
    </c:view3D>
    <c:floor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area3DChart>
        <c:grouping val="standard"/>
        <c:ser>
          <c:idx val="0"/>
          <c:order val="0"/>
          <c:tx>
            <c:strRef>
              <c:f>入国外国人!#REF!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CCFFCC"/>
              </a:solidFill>
              <a:prstDash val="solid"/>
            </a:ln>
          </c:spPr>
          <c:cat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入国外国人!#REF!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CCFFCC"/>
              </a:solidFill>
              <a:prstDash val="solid"/>
            </a:ln>
          </c:spPr>
          <c:cat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入国外国人!#REF!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CCFFCC"/>
              </a:solidFill>
              <a:prstDash val="solid"/>
            </a:ln>
          </c:spPr>
          <c:cat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入国外国人!#REF!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73710336"/>
        <c:axId val="174965504"/>
        <c:axId val="170318912"/>
      </c:area3DChart>
      <c:catAx>
        <c:axId val="173710336"/>
        <c:scaling>
          <c:orientation val="minMax"/>
        </c:scaling>
        <c:axPos val="b"/>
        <c:numFmt formatCode="General" sourceLinked="1"/>
        <c:majorTickMark val="in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9655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4965504"/>
        <c:scaling>
          <c:orientation val="minMax"/>
        </c:scaling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_ " sourceLinked="0"/>
        <c:maj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710336"/>
        <c:crosses val="autoZero"/>
        <c:crossBetween val="midCat"/>
      </c:valAx>
      <c:serAx>
        <c:axId val="170318912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965504"/>
        <c:crosses val="autoZero"/>
        <c:tickLblSkip val="36"/>
        <c:tickMarkSkip val="1"/>
      </c:serAx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'Ｐ３　推移'!$B$3:$J$3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'Ｐ３　推移'!$B$4:$J$4</c:f>
              <c:numCache>
                <c:formatCode>#,##0_ </c:formatCode>
                <c:ptCount val="9"/>
                <c:pt idx="0">
                  <c:v>97030</c:v>
                </c:pt>
                <c:pt idx="1">
                  <c:v>99244</c:v>
                </c:pt>
                <c:pt idx="2">
                  <c:v>99906</c:v>
                </c:pt>
                <c:pt idx="3">
                  <c:v>99015</c:v>
                </c:pt>
                <c:pt idx="4">
                  <c:v>100126</c:v>
                </c:pt>
                <c:pt idx="5">
                  <c:v>103036</c:v>
                </c:pt>
                <c:pt idx="6">
                  <c:v>106737</c:v>
                </c:pt>
                <c:pt idx="7">
                  <c:v>107230</c:v>
                </c:pt>
                <c:pt idx="8">
                  <c:v>109824</c:v>
                </c:pt>
              </c:numCache>
            </c:numRef>
          </c:val>
        </c:ser>
        <c:axId val="119055104"/>
        <c:axId val="119056640"/>
      </c:barChart>
      <c:catAx>
        <c:axId val="119055104"/>
        <c:scaling>
          <c:orientation val="minMax"/>
        </c:scaling>
        <c:axPos val="b"/>
        <c:numFmt formatCode="General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19056640"/>
        <c:crosses val="autoZero"/>
        <c:auto val="1"/>
        <c:lblAlgn val="ctr"/>
        <c:lblOffset val="100"/>
        <c:tickLblSkip val="1"/>
        <c:tickMarkSkip val="1"/>
      </c:catAx>
      <c:valAx>
        <c:axId val="119056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19055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roundedCorners val="1"/>
  <c:style val="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'Ｐ３　推移'!$A$4</c:f>
              <c:strCache>
                <c:ptCount val="1"/>
                <c:pt idx="0">
                  <c:v>総数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3.20225832798094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"/>
                  <c:y val="-3.2022583279809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319869441044513E-3"/>
                  <c:y val="-7.230455709652640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-1.12586530913243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2639738882088497E-3"/>
                  <c:y val="-7.2304557096526407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6319869441044513E-3"/>
                  <c:y val="8.2593905369080303E-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2639738882089134E-3"/>
                  <c:y val="-7.230455709652640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3.2639738882089134E-3"/>
                  <c:y val="-2.3343245236339415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"/>
                  <c:y val="-1.125865309132431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"/>
                  <c:y val="-1.1258653091324324E-2"/>
                </c:manualLayout>
              </c:layout>
              <c:dLblPos val="outEnd"/>
              <c:showVal val="1"/>
            </c:dLbl>
            <c:dLblPos val="inEnd"/>
            <c:showVal val="1"/>
          </c:dLbls>
          <c:cat>
            <c:strRef>
              <c:f>'Ｐ３　推移'!$B$3:$K$3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'Ｐ３　推移'!$B$4:$K$4</c:f>
              <c:numCache>
                <c:formatCode>#,##0_ </c:formatCode>
                <c:ptCount val="10"/>
                <c:pt idx="0">
                  <c:v>97030</c:v>
                </c:pt>
                <c:pt idx="1">
                  <c:v>99244</c:v>
                </c:pt>
                <c:pt idx="2">
                  <c:v>99906</c:v>
                </c:pt>
                <c:pt idx="3">
                  <c:v>99015</c:v>
                </c:pt>
                <c:pt idx="4">
                  <c:v>100126</c:v>
                </c:pt>
                <c:pt idx="5">
                  <c:v>103036</c:v>
                </c:pt>
                <c:pt idx="6">
                  <c:v>106737</c:v>
                </c:pt>
                <c:pt idx="7">
                  <c:v>107230</c:v>
                </c:pt>
                <c:pt idx="8">
                  <c:v>109824</c:v>
                </c:pt>
                <c:pt idx="9">
                  <c:v>118070</c:v>
                </c:pt>
              </c:numCache>
            </c:numRef>
          </c:val>
        </c:ser>
        <c:dLbls>
          <c:showVal val="1"/>
        </c:dLbls>
        <c:gapWidth val="75"/>
        <c:overlap val="40"/>
        <c:axId val="119092736"/>
        <c:axId val="119094272"/>
      </c:barChart>
      <c:catAx>
        <c:axId val="119092736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9094272"/>
        <c:crosses val="autoZero"/>
        <c:auto val="1"/>
        <c:lblAlgn val="ctr"/>
        <c:lblOffset val="100"/>
        <c:tickLblSkip val="1"/>
        <c:tickMarkSkip val="1"/>
      </c:catAx>
      <c:valAx>
        <c:axId val="119094272"/>
        <c:scaling>
          <c:orientation val="minMax"/>
          <c:min val="50000"/>
        </c:scaling>
        <c:axPos val="l"/>
        <c:majorGridlines/>
        <c:numFmt formatCode="#,##0_ 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909273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12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roundedCorners val="1"/>
  <c:style val="4"/>
  <c:chart>
    <c:autoTitleDeleted val="1"/>
    <c:plotArea>
      <c:layout>
        <c:manualLayout>
          <c:layoutTarget val="inner"/>
          <c:xMode val="edge"/>
          <c:yMode val="edge"/>
          <c:x val="8.5305198919100628E-2"/>
          <c:y val="2.786538668967762E-2"/>
          <c:w val="0.89827443983295008"/>
          <c:h val="0.83491245101211653"/>
        </c:manualLayout>
      </c:layout>
      <c:barChart>
        <c:barDir val="col"/>
        <c:grouping val="stacked"/>
        <c:ser>
          <c:idx val="0"/>
          <c:order val="0"/>
          <c:tx>
            <c:strRef>
              <c:f>'Ｐ３　推移'!$A$33</c:f>
              <c:strCache>
                <c:ptCount val="1"/>
                <c:pt idx="0">
                  <c:v> 消 費 額  （百万円）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34178333872649475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0"/>
                  <c:y val="-0.3410649696185246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0"/>
                  <c:y val="-0.34075288534138731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3.2840722495895056E-3"/>
                  <c:y val="-0.32380986467600753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0"/>
                  <c:y val="-0.33127484064492041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0"/>
                  <c:y val="-0.32907591096567651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0"/>
                  <c:y val="-0.34993148583699762"/>
                </c:manualLayout>
              </c:layout>
              <c:dLblPos val="ctr"/>
              <c:showVal val="1"/>
            </c:dLbl>
            <c:dLbl>
              <c:idx val="7"/>
              <c:layout>
                <c:manualLayout>
                  <c:x val="1.642036124794755E-3"/>
                  <c:y val="-0.35403210962266174"/>
                </c:manualLayout>
              </c:layout>
              <c:dLblPos val="ctr"/>
              <c:showVal val="1"/>
            </c:dLbl>
            <c:dLbl>
              <c:idx val="8"/>
              <c:layout>
                <c:manualLayout>
                  <c:x val="1.642036124794755E-3"/>
                  <c:y val="-0.40151890104646143"/>
                </c:manualLayout>
              </c:layout>
              <c:dLblPos val="ctr"/>
              <c:showVal val="1"/>
            </c:dLbl>
            <c:dLbl>
              <c:idx val="9"/>
              <c:layout>
                <c:manualLayout>
                  <c:x val="3.5508211273857092E-3"/>
                  <c:y val="-0.41288407130927018"/>
                </c:manualLayout>
              </c:layout>
              <c:dLblPos val="ctr"/>
              <c:showVal val="1"/>
            </c:dLbl>
            <c:dLblPos val="inEnd"/>
            <c:showVal val="1"/>
          </c:dLbls>
          <c:cat>
            <c:strRef>
              <c:f>'Ｐ３　推移'!$B$32:$K$32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'Ｐ３　推移'!$B$33:$K$33</c:f>
              <c:numCache>
                <c:formatCode>#,##0_ </c:formatCode>
                <c:ptCount val="10"/>
                <c:pt idx="0">
                  <c:v>438967</c:v>
                </c:pt>
                <c:pt idx="1">
                  <c:v>432384</c:v>
                </c:pt>
                <c:pt idx="2">
                  <c:v>427796</c:v>
                </c:pt>
                <c:pt idx="3">
                  <c:v>427285</c:v>
                </c:pt>
                <c:pt idx="4">
                  <c:v>429553</c:v>
                </c:pt>
                <c:pt idx="5">
                  <c:v>457594</c:v>
                </c:pt>
                <c:pt idx="6">
                  <c:v>484451</c:v>
                </c:pt>
                <c:pt idx="7">
                  <c:v>495769</c:v>
                </c:pt>
                <c:pt idx="8">
                  <c:v>543145</c:v>
                </c:pt>
                <c:pt idx="9">
                  <c:v>561593</c:v>
                </c:pt>
              </c:numCache>
            </c:numRef>
          </c:val>
        </c:ser>
        <c:gapWidth val="300"/>
        <c:axId val="119142656"/>
        <c:axId val="119185408"/>
      </c:barChart>
      <c:catAx>
        <c:axId val="1191426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9185408"/>
        <c:crosses val="autoZero"/>
        <c:auto val="1"/>
        <c:lblAlgn val="ctr"/>
        <c:lblOffset val="100"/>
        <c:tickLblSkip val="1"/>
        <c:tickMarkSkip val="1"/>
      </c:catAx>
      <c:valAx>
        <c:axId val="119185408"/>
        <c:scaling>
          <c:orientation val="minMax"/>
          <c:min val="50000"/>
        </c:scaling>
        <c:axPos val="l"/>
        <c:majorGridlines/>
        <c:numFmt formatCode="#,##0_ 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1914265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日帰り・宿泊別</a:t>
            </a:r>
            <a:r>
              <a:rPr lang="en-US" altLang="ja-JP" sz="1050"/>
              <a:t>】</a:t>
            </a:r>
            <a:r>
              <a:rPr lang="ja-JP" altLang="en-US" sz="1050"/>
              <a:t>　入込客数の推移</a:t>
            </a:r>
          </a:p>
        </c:rich>
      </c:tx>
      <c:layout>
        <c:manualLayout>
          <c:xMode val="edge"/>
          <c:yMode val="edge"/>
          <c:x val="0.22773946360153274"/>
          <c:y val="6.1302681992337536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strRef>
              <c:f>'Ｐ４　日帰り・宿泊、県内外'!$A$6</c:f>
              <c:strCache>
                <c:ptCount val="1"/>
                <c:pt idx="0">
                  <c:v>日帰り</c:v>
                </c:pt>
              </c:strCache>
            </c:strRef>
          </c:tx>
          <c:cat>
            <c:strRef>
              <c:f>'Ｐ４　日帰り・宿泊、県内外'!$B$5:$K$5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日帰り・宿泊、県内外'!$B$6:$K$6</c:f>
              <c:numCache>
                <c:formatCode>#,##0_ </c:formatCode>
                <c:ptCount val="10"/>
                <c:pt idx="0">
                  <c:v>88346</c:v>
                </c:pt>
                <c:pt idx="1">
                  <c:v>90652</c:v>
                </c:pt>
                <c:pt idx="2">
                  <c:v>91260</c:v>
                </c:pt>
                <c:pt idx="3">
                  <c:v>90837</c:v>
                </c:pt>
                <c:pt idx="4">
                  <c:v>91760</c:v>
                </c:pt>
                <c:pt idx="5">
                  <c:v>94144</c:v>
                </c:pt>
                <c:pt idx="6">
                  <c:v>97586</c:v>
                </c:pt>
                <c:pt idx="7">
                  <c:v>97540</c:v>
                </c:pt>
                <c:pt idx="8">
                  <c:v>99713</c:v>
                </c:pt>
                <c:pt idx="9">
                  <c:v>105195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日帰り・宿泊、県内外'!$A$10</c:f>
              <c:strCache>
                <c:ptCount val="1"/>
                <c:pt idx="0">
                  <c:v>宿泊</c:v>
                </c:pt>
              </c:strCache>
            </c:strRef>
          </c:tx>
          <c:cat>
            <c:numRef>
              <c:f>'Ｐ４　日帰り・宿泊、県内外'!$N$5:$W$5</c:f>
              <c:numCache>
                <c:formatCode>General</c:formatCode>
                <c:ptCount val="10"/>
              </c:numCache>
            </c:numRef>
          </c:cat>
          <c:val>
            <c:numRef>
              <c:f>'Ｐ４　日帰り・宿泊、県内外'!$B$10:$K$10</c:f>
              <c:numCache>
                <c:formatCode>#,##0_ </c:formatCode>
                <c:ptCount val="10"/>
                <c:pt idx="0">
                  <c:v>8674</c:v>
                </c:pt>
                <c:pt idx="1">
                  <c:v>8592</c:v>
                </c:pt>
                <c:pt idx="2">
                  <c:v>8646</c:v>
                </c:pt>
                <c:pt idx="3">
                  <c:v>8178</c:v>
                </c:pt>
                <c:pt idx="4">
                  <c:v>8366</c:v>
                </c:pt>
                <c:pt idx="5">
                  <c:v>8892</c:v>
                </c:pt>
                <c:pt idx="6">
                  <c:v>9151</c:v>
                </c:pt>
                <c:pt idx="7">
                  <c:v>9690</c:v>
                </c:pt>
                <c:pt idx="8">
                  <c:v>10111</c:v>
                </c:pt>
                <c:pt idx="9">
                  <c:v>12875</c:v>
                </c:pt>
              </c:numCache>
            </c:numRef>
          </c:val>
        </c:ser>
        <c:gapWidth val="55"/>
        <c:overlap val="100"/>
        <c:axId val="167579008"/>
        <c:axId val="167597184"/>
      </c:barChart>
      <c:catAx>
        <c:axId val="167579008"/>
        <c:scaling>
          <c:orientation val="minMax"/>
        </c:scaling>
        <c:axPos val="b"/>
        <c:numFmt formatCode="General" sourceLinked="1"/>
        <c:majorTickMark val="none"/>
        <c:tickLblPos val="nextTo"/>
        <c:crossAx val="167597184"/>
        <c:crosses val="autoZero"/>
        <c:auto val="1"/>
        <c:lblAlgn val="ctr"/>
        <c:lblOffset val="100"/>
      </c:catAx>
      <c:valAx>
        <c:axId val="167597184"/>
        <c:scaling>
          <c:orientation val="minMax"/>
        </c:scaling>
        <c:axPos val="l"/>
        <c:majorGridlines/>
        <c:numFmt formatCode="#,##0_ " sourceLinked="1"/>
        <c:majorTickMark val="none"/>
        <c:tickLblPos val="nextTo"/>
        <c:crossAx val="16757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79044985398934"/>
          <c:y val="0.14642575219659312"/>
          <c:w val="0.17028539536006337"/>
          <c:h val="0.19443992887985775"/>
        </c:manualLayout>
      </c:layout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県内・県外別</a:t>
            </a:r>
            <a:r>
              <a:rPr lang="en-US" altLang="ja-JP" sz="1050"/>
              <a:t>】</a:t>
            </a:r>
            <a:r>
              <a:rPr lang="ja-JP" altLang="en-US" sz="1050"/>
              <a:t>　入込客数の推移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'Ｐ４　日帰り・宿泊、県内外'!$A$32</c:f>
              <c:strCache>
                <c:ptCount val="1"/>
                <c:pt idx="0">
                  <c:v>県内客</c:v>
                </c:pt>
              </c:strCache>
            </c:strRef>
          </c:tx>
          <c:cat>
            <c:strRef>
              <c:f>'Ｐ４　日帰り・宿泊、県内外'!$B$31:$K$31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日帰り・宿泊、県内外'!$B$32:$K$32</c:f>
              <c:numCache>
                <c:formatCode>#,##0_ </c:formatCode>
                <c:ptCount val="10"/>
                <c:pt idx="0">
                  <c:v>66255</c:v>
                </c:pt>
                <c:pt idx="1">
                  <c:v>68596</c:v>
                </c:pt>
                <c:pt idx="2">
                  <c:v>69631</c:v>
                </c:pt>
                <c:pt idx="3">
                  <c:v>68301</c:v>
                </c:pt>
                <c:pt idx="4">
                  <c:v>68568</c:v>
                </c:pt>
                <c:pt idx="5">
                  <c:v>70664</c:v>
                </c:pt>
                <c:pt idx="6">
                  <c:v>72743</c:v>
                </c:pt>
                <c:pt idx="7">
                  <c:v>71930</c:v>
                </c:pt>
                <c:pt idx="8">
                  <c:v>72986</c:v>
                </c:pt>
                <c:pt idx="9">
                  <c:v>77892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日帰り・宿泊、県内外'!$A$36</c:f>
              <c:strCache>
                <c:ptCount val="1"/>
                <c:pt idx="0">
                  <c:v>県外客</c:v>
                </c:pt>
              </c:strCache>
            </c:strRef>
          </c:tx>
          <c:cat>
            <c:strRef>
              <c:f>'Ｐ４　日帰り・宿泊、県内外'!$B$31:$K$31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日帰り・宿泊、県内外'!$B$36:$K$36</c:f>
              <c:numCache>
                <c:formatCode>#,##0_ </c:formatCode>
                <c:ptCount val="10"/>
                <c:pt idx="0">
                  <c:v>30775</c:v>
                </c:pt>
                <c:pt idx="1">
                  <c:v>30648</c:v>
                </c:pt>
                <c:pt idx="2">
                  <c:v>30275</c:v>
                </c:pt>
                <c:pt idx="3">
                  <c:v>30714</c:v>
                </c:pt>
                <c:pt idx="4">
                  <c:v>31558</c:v>
                </c:pt>
                <c:pt idx="5">
                  <c:v>32372</c:v>
                </c:pt>
                <c:pt idx="6">
                  <c:v>33994</c:v>
                </c:pt>
                <c:pt idx="7">
                  <c:v>35300</c:v>
                </c:pt>
                <c:pt idx="8">
                  <c:v>36838</c:v>
                </c:pt>
                <c:pt idx="9">
                  <c:v>40178</c:v>
                </c:pt>
              </c:numCache>
            </c:numRef>
          </c:val>
        </c:ser>
        <c:gapWidth val="55"/>
        <c:overlap val="100"/>
        <c:axId val="167630336"/>
        <c:axId val="167631872"/>
      </c:barChart>
      <c:catAx>
        <c:axId val="167630336"/>
        <c:scaling>
          <c:orientation val="minMax"/>
        </c:scaling>
        <c:axPos val="b"/>
        <c:numFmt formatCode="General" sourceLinked="1"/>
        <c:majorTickMark val="none"/>
        <c:tickLblPos val="nextTo"/>
        <c:crossAx val="167631872"/>
        <c:crosses val="autoZero"/>
        <c:auto val="1"/>
        <c:lblAlgn val="ctr"/>
        <c:lblOffset val="100"/>
      </c:catAx>
      <c:valAx>
        <c:axId val="167631872"/>
        <c:scaling>
          <c:orientation val="minMax"/>
        </c:scaling>
        <c:axPos val="l"/>
        <c:majorGridlines/>
        <c:numFmt formatCode="#,##0_ " sourceLinked="1"/>
        <c:majorTickMark val="none"/>
        <c:tickLblPos val="nextTo"/>
        <c:crossAx val="167630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052868603468908"/>
          <c:y val="0.13801875178008691"/>
          <c:w val="0.16754015034643949"/>
          <c:h val="0.19926075356283013"/>
        </c:manualLayout>
      </c:layout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県内・県外別</a:t>
            </a:r>
            <a:r>
              <a:rPr lang="en-US" altLang="ja-JP" sz="1050"/>
              <a:t>】</a:t>
            </a:r>
            <a:r>
              <a:rPr lang="ja-JP" altLang="en-US" sz="1050"/>
              <a:t>　入込客数の割合の推移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'Ｐ４　日帰り・宿泊、県内外'!$A$32</c:f>
              <c:strCache>
                <c:ptCount val="1"/>
                <c:pt idx="0">
                  <c:v>県内客</c:v>
                </c:pt>
              </c:strCache>
            </c:strRef>
          </c:tx>
          <c:cat>
            <c:strRef>
              <c:f>'Ｐ４　日帰り・宿泊、県内外'!$B$31:$K$31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日帰り・宿泊、県内外'!$B$35:$K$35</c:f>
              <c:numCache>
                <c:formatCode>0.0%</c:formatCode>
                <c:ptCount val="10"/>
                <c:pt idx="0">
                  <c:v>0.72094034751973557</c:v>
                </c:pt>
                <c:pt idx="1">
                  <c:v>0.69118536133166741</c:v>
                </c:pt>
                <c:pt idx="2">
                  <c:v>0.69696514723840408</c:v>
                </c:pt>
                <c:pt idx="3">
                  <c:v>0.6898045750643842</c:v>
                </c:pt>
                <c:pt idx="4">
                  <c:v>0.68481713041567627</c:v>
                </c:pt>
                <c:pt idx="5">
                  <c:v>0.68581854885671023</c:v>
                </c:pt>
                <c:pt idx="6">
                  <c:v>0.6815162502225095</c:v>
                </c:pt>
                <c:pt idx="7">
                  <c:v>0.67080108178681341</c:v>
                </c:pt>
                <c:pt idx="8">
                  <c:v>0.66457240675990681</c:v>
                </c:pt>
                <c:pt idx="9">
                  <c:v>0.65971034132294404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日帰り・宿泊、県内外'!$A$36</c:f>
              <c:strCache>
                <c:ptCount val="1"/>
                <c:pt idx="0">
                  <c:v>県外客</c:v>
                </c:pt>
              </c:strCache>
            </c:strRef>
          </c:tx>
          <c:cat>
            <c:strRef>
              <c:f>'Ｐ４　日帰り・宿泊、県内外'!$B$31:$K$31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日帰り・宿泊、県内外'!$B$39:$K$39</c:f>
              <c:numCache>
                <c:formatCode>0.0%</c:formatCode>
                <c:ptCount val="10"/>
                <c:pt idx="0">
                  <c:v>0.27900000000000003</c:v>
                </c:pt>
                <c:pt idx="1">
                  <c:v>0.30881463866833259</c:v>
                </c:pt>
                <c:pt idx="2">
                  <c:v>0.30303485276159592</c:v>
                </c:pt>
                <c:pt idx="3">
                  <c:v>0.3101954249356158</c:v>
                </c:pt>
                <c:pt idx="4">
                  <c:v>0.31518286958432373</c:v>
                </c:pt>
                <c:pt idx="5">
                  <c:v>0.31418145114328971</c:v>
                </c:pt>
                <c:pt idx="6">
                  <c:v>0.31848374977749044</c:v>
                </c:pt>
                <c:pt idx="7">
                  <c:v>0.32919891821318659</c:v>
                </c:pt>
                <c:pt idx="8">
                  <c:v>0.33542759324009325</c:v>
                </c:pt>
                <c:pt idx="9">
                  <c:v>0.34028965867705596</c:v>
                </c:pt>
              </c:numCache>
            </c:numRef>
          </c:val>
        </c:ser>
        <c:gapWidth val="55"/>
        <c:overlap val="100"/>
        <c:axId val="170265984"/>
        <c:axId val="170300544"/>
      </c:barChart>
      <c:catAx>
        <c:axId val="170265984"/>
        <c:scaling>
          <c:orientation val="minMax"/>
        </c:scaling>
        <c:axPos val="b"/>
        <c:numFmt formatCode="General" sourceLinked="1"/>
        <c:majorTickMark val="none"/>
        <c:tickLblPos val="nextTo"/>
        <c:crossAx val="170300544"/>
        <c:crosses val="autoZero"/>
        <c:auto val="1"/>
        <c:lblAlgn val="ctr"/>
        <c:lblOffset val="100"/>
      </c:catAx>
      <c:valAx>
        <c:axId val="170300544"/>
        <c:scaling>
          <c:orientation val="minMax"/>
          <c:max val="1"/>
        </c:scaling>
        <c:axPos val="l"/>
        <c:majorGridlines/>
        <c:numFmt formatCode="0%" sourceLinked="0"/>
        <c:majorTickMark val="none"/>
        <c:tickLblPos val="nextTo"/>
        <c:crossAx val="170265984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日帰り・宿泊別</a:t>
            </a:r>
            <a:r>
              <a:rPr lang="en-US" altLang="ja-JP" sz="1050"/>
              <a:t>】</a:t>
            </a:r>
            <a:r>
              <a:rPr lang="ja-JP" altLang="en-US" sz="1050"/>
              <a:t>　入込客数の割合の推移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'Ｐ４　日帰り・宿泊、県内外'!$A$6</c:f>
              <c:strCache>
                <c:ptCount val="1"/>
                <c:pt idx="0">
                  <c:v>日帰り</c:v>
                </c:pt>
              </c:strCache>
            </c:strRef>
          </c:tx>
          <c:cat>
            <c:strRef>
              <c:f>'Ｐ４　日帰り・宿泊、県内外'!$B$5:$K$5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'Ｐ４　日帰り・宿泊、県内外'!$B$9:$K$9</c:f>
              <c:numCache>
                <c:formatCode>0.0%</c:formatCode>
                <c:ptCount val="10"/>
                <c:pt idx="0">
                  <c:v>0.91059575345289634</c:v>
                </c:pt>
                <c:pt idx="1">
                  <c:v>0.91342549675547136</c:v>
                </c:pt>
                <c:pt idx="2">
                  <c:v>0.91345865113206415</c:v>
                </c:pt>
                <c:pt idx="3">
                  <c:v>0.91740645356764128</c:v>
                </c:pt>
                <c:pt idx="4">
                  <c:v>0.9164452789485249</c:v>
                </c:pt>
                <c:pt idx="5">
                  <c:v>0.91370006599635079</c:v>
                </c:pt>
                <c:pt idx="6">
                  <c:v>0.91426590591828516</c:v>
                </c:pt>
                <c:pt idx="7">
                  <c:v>0.90963349808822158</c:v>
                </c:pt>
                <c:pt idx="8">
                  <c:v>0.90793451340326337</c:v>
                </c:pt>
                <c:pt idx="9">
                  <c:v>0.89095451850597107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日帰り・宿泊、県内外'!$A$10</c:f>
              <c:strCache>
                <c:ptCount val="1"/>
                <c:pt idx="0">
                  <c:v>宿泊</c:v>
                </c:pt>
              </c:strCache>
            </c:strRef>
          </c:tx>
          <c:cat>
            <c:numRef>
              <c:f>'Ｐ４　日帰り・宿泊、県内外'!$N$9:$W$9</c:f>
              <c:numCache>
                <c:formatCode>General</c:formatCode>
                <c:ptCount val="10"/>
              </c:numCache>
            </c:numRef>
          </c:cat>
          <c:val>
            <c:numRef>
              <c:f>'Ｐ４　日帰り・宿泊、県内外'!$B$13:$K$13</c:f>
              <c:numCache>
                <c:formatCode>0.0%</c:formatCode>
                <c:ptCount val="10"/>
                <c:pt idx="0">
                  <c:v>8.9404246547103688E-2</c:v>
                </c:pt>
                <c:pt idx="1">
                  <c:v>8.6574503244528631E-2</c:v>
                </c:pt>
                <c:pt idx="2">
                  <c:v>8.6541348867935866E-2</c:v>
                </c:pt>
                <c:pt idx="3">
                  <c:v>8.2593546432358736E-2</c:v>
                </c:pt>
                <c:pt idx="4">
                  <c:v>8.3554721051475142E-2</c:v>
                </c:pt>
                <c:pt idx="5">
                  <c:v>8.6299934003649215E-2</c:v>
                </c:pt>
                <c:pt idx="6">
                  <c:v>8.5734094081714868E-2</c:v>
                </c:pt>
                <c:pt idx="7">
                  <c:v>9.0366501911778419E-2</c:v>
                </c:pt>
                <c:pt idx="8">
                  <c:v>9.2065486596736593E-2</c:v>
                </c:pt>
                <c:pt idx="9">
                  <c:v>0.10904548149402897</c:v>
                </c:pt>
              </c:numCache>
            </c:numRef>
          </c:val>
        </c:ser>
        <c:gapWidth val="55"/>
        <c:overlap val="100"/>
        <c:axId val="170313216"/>
        <c:axId val="170314752"/>
      </c:barChart>
      <c:catAx>
        <c:axId val="170313216"/>
        <c:scaling>
          <c:orientation val="minMax"/>
        </c:scaling>
        <c:axPos val="b"/>
        <c:numFmt formatCode="General" sourceLinked="1"/>
        <c:majorTickMark val="none"/>
        <c:tickLblPos val="nextTo"/>
        <c:crossAx val="170314752"/>
        <c:crosses val="autoZero"/>
        <c:auto val="1"/>
        <c:lblAlgn val="ctr"/>
        <c:lblOffset val="100"/>
      </c:catAx>
      <c:valAx>
        <c:axId val="170314752"/>
        <c:scaling>
          <c:orientation val="minMax"/>
          <c:max val="1"/>
          <c:min val="0"/>
        </c:scaling>
        <c:axPos val="l"/>
        <c:majorGridlines/>
        <c:numFmt formatCode="0%" sourceLinked="0"/>
        <c:majorTickMark val="none"/>
        <c:tickLblPos val="nextTo"/>
        <c:crossAx val="170313216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roundedCorners val="1"/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県内入国外国人の推移</a:t>
            </a:r>
          </a:p>
        </c:rich>
      </c:tx>
      <c:layout>
        <c:manualLayout>
          <c:xMode val="edge"/>
          <c:yMode val="edge"/>
          <c:x val="0.2609584085677234"/>
          <c:y val="1.027893143972643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view3D>
      <c:rotX val="14"/>
      <c:hPercent val="100"/>
      <c:rotY val="18"/>
      <c:depthPercent val="120"/>
      <c:perspective val="14"/>
    </c:view3D>
    <c:floor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13059072633029"/>
          <c:y val="4.111606483466549E-2"/>
          <c:w val="0.85423122753331826"/>
          <c:h val="0.88986911749311526"/>
        </c:manualLayout>
      </c:layout>
      <c:bar3DChart>
        <c:barDir val="col"/>
        <c:grouping val="clustered"/>
        <c:ser>
          <c:idx val="0"/>
          <c:order val="0"/>
          <c:tx>
            <c:strRef>
              <c:f>'Ｐ３０　入国外国人'!$E$73:$I$73</c:f>
              <c:strCache>
                <c:ptCount val="1"/>
                <c:pt idx="0">
                  <c:v>604,358  835,099  936,012  1,212,968  2,086,301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CCFFCC"/>
              </a:solidFill>
              <a:prstDash val="solid"/>
            </a:ln>
          </c:spPr>
          <c:dLbls>
            <c:dLbl>
              <c:idx val="0"/>
              <c:layout>
                <c:manualLayout>
                  <c:x val="1.3209207450154218E-2"/>
                  <c:y val="-3.2651041660830007E-2"/>
                </c:manualLayout>
              </c:layout>
              <c:showVal val="1"/>
            </c:dLbl>
            <c:dLbl>
              <c:idx val="1"/>
              <c:layout>
                <c:manualLayout>
                  <c:x val="8.3736793640363724E-3"/>
                  <c:y val="-2.2474657727570072E-2"/>
                </c:manualLayout>
              </c:layout>
              <c:showVal val="1"/>
            </c:dLbl>
            <c:dLbl>
              <c:idx val="2"/>
              <c:layout>
                <c:manualLayout>
                  <c:x val="1.6288327127293115E-2"/>
                  <c:y val="-2.43017426629039E-2"/>
                </c:manualLayout>
              </c:layout>
              <c:showVal val="1"/>
            </c:dLbl>
            <c:dLbl>
              <c:idx val="3"/>
              <c:layout>
                <c:manualLayout>
                  <c:x val="2.2961533603319456E-2"/>
                  <c:y val="-6.2581848805058252E-2"/>
                </c:manualLayout>
              </c:layout>
              <c:showVal val="1"/>
            </c:dLbl>
            <c:dLbl>
              <c:idx val="4"/>
              <c:layout>
                <c:manualLayout>
                  <c:x val="2.1504848577116639E-2"/>
                  <c:y val="-5.1457946210538973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'Ｐ３０　入国外国人'!$E$61:$I$61</c:f>
              <c:strCache>
                <c:ptCount val="5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</c:strCache>
            </c:strRef>
          </c:cat>
          <c:val>
            <c:numRef>
              <c:f>'Ｐ３０　入国外国人'!$E$73:$I$73</c:f>
              <c:numCache>
                <c:formatCode>#,##0;[Red]\-#,##0</c:formatCode>
                <c:ptCount val="5"/>
                <c:pt idx="0">
                  <c:v>604358</c:v>
                </c:pt>
                <c:pt idx="1">
                  <c:v>835099</c:v>
                </c:pt>
                <c:pt idx="2">
                  <c:v>936012</c:v>
                </c:pt>
                <c:pt idx="3">
                  <c:v>1212968</c:v>
                </c:pt>
                <c:pt idx="4">
                  <c:v>2086301</c:v>
                </c:pt>
              </c:numCache>
            </c:numRef>
          </c:val>
        </c:ser>
        <c:dLbls>
          <c:showVal val="1"/>
        </c:dLbls>
        <c:gapWidth val="120"/>
        <c:gapDepth val="0"/>
        <c:shape val="box"/>
        <c:axId val="174919680"/>
        <c:axId val="174921216"/>
        <c:axId val="0"/>
      </c:bar3DChart>
      <c:catAx>
        <c:axId val="174919680"/>
        <c:scaling>
          <c:orientation val="minMax"/>
        </c:scaling>
        <c:axPos val="b"/>
        <c:numFmt formatCode="General" sourceLinked="1"/>
        <c:majorTickMark val="in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9212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4921216"/>
        <c:scaling>
          <c:orientation val="minMax"/>
          <c:min val="150000"/>
        </c:scaling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22222247041814808"/>
              <c:y val="9.5448093946659526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919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2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18</xdr:row>
      <xdr:rowOff>28997</xdr:rowOff>
    </xdr:from>
    <xdr:to>
      <xdr:col>8</xdr:col>
      <xdr:colOff>523875</xdr:colOff>
      <xdr:row>39</xdr:row>
      <xdr:rowOff>107857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49" y="3172247"/>
          <a:ext cx="5254626" cy="3793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127000</xdr:rowOff>
    </xdr:from>
    <xdr:to>
      <xdr:col>8</xdr:col>
      <xdr:colOff>412750</xdr:colOff>
      <xdr:row>17</xdr:row>
      <xdr:rowOff>15875</xdr:rowOff>
    </xdr:to>
    <xdr:sp macro="" textlink="">
      <xdr:nvSpPr>
        <xdr:cNvPr id="3" name="テキスト ボックス 2"/>
        <xdr:cNvSpPr txBox="1"/>
      </xdr:nvSpPr>
      <xdr:spPr>
        <a:xfrm>
          <a:off x="682625" y="1174750"/>
          <a:ext cx="5191125" cy="1809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800" b="1">
              <a:latin typeface="HG明朝B" pitchFamily="17" charset="-128"/>
              <a:ea typeface="HG明朝B" pitchFamily="17" charset="-128"/>
            </a:rPr>
            <a:t>平成２７年</a:t>
          </a:r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  <a:p>
          <a:pPr algn="ctr"/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  <a:p>
          <a:pPr algn="ctr"/>
          <a:r>
            <a:rPr kumimoji="1" lang="ja-JP" altLang="en-US" sz="2800" b="1">
              <a:latin typeface="HG明朝B" pitchFamily="17" charset="-128"/>
              <a:ea typeface="HG明朝B" pitchFamily="17" charset="-128"/>
            </a:rPr>
            <a:t>福岡県観光入込客推計調査</a:t>
          </a:r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</xdr:txBody>
    </xdr:sp>
    <xdr:clientData/>
  </xdr:twoCellAnchor>
  <xdr:twoCellAnchor>
    <xdr:from>
      <xdr:col>1</xdr:col>
      <xdr:colOff>142875</xdr:colOff>
      <xdr:row>41</xdr:row>
      <xdr:rowOff>47625</xdr:rowOff>
    </xdr:from>
    <xdr:to>
      <xdr:col>8</xdr:col>
      <xdr:colOff>539750</xdr:colOff>
      <xdr:row>46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825500" y="7207250"/>
          <a:ext cx="5175250" cy="825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400">
              <a:latin typeface="HGP明朝B" pitchFamily="18" charset="-128"/>
              <a:ea typeface="HGP明朝B" pitchFamily="18" charset="-128"/>
            </a:rPr>
            <a:t>福岡県商工部観光局観光政策課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225425</xdr:colOff>
      <xdr:row>0</xdr:row>
      <xdr:rowOff>0</xdr:rowOff>
    </xdr:from>
    <xdr:to>
      <xdr:col>16</xdr:col>
      <xdr:colOff>42451</xdr:colOff>
      <xdr:row>47</xdr:row>
      <xdr:rowOff>744150</xdr:rowOff>
    </xdr:to>
    <xdr:grpSp>
      <xdr:nvGrpSpPr>
        <xdr:cNvPr id="4099" name="Group 3"/>
        <xdr:cNvGrpSpPr>
          <a:grpSpLocks noChangeAspect="1"/>
        </xdr:cNvGrpSpPr>
      </xdr:nvGrpSpPr>
      <xdr:grpSpPr bwMode="auto">
        <a:xfrm>
          <a:off x="672358" y="0"/>
          <a:ext cx="6810582" cy="8348950"/>
          <a:chOff x="75" y="0"/>
          <a:chExt cx="776" cy="961"/>
        </a:xfrm>
      </xdr:grpSpPr>
      <xdr:sp macro="" textlink="">
        <xdr:nvSpPr>
          <xdr:cNvPr id="4098" name="AutoShape 2"/>
          <xdr:cNvSpPr>
            <a:spLocks noChangeAspect="1" noChangeArrowheads="1" noTextEdit="1"/>
          </xdr:cNvSpPr>
        </xdr:nvSpPr>
        <xdr:spPr bwMode="auto">
          <a:xfrm>
            <a:off x="75" y="0"/>
            <a:ext cx="756" cy="8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75" y="0"/>
            <a:ext cx="776" cy="83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7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2" name="Rectangle 6"/>
          <xdr:cNvSpPr>
            <a:spLocks noChangeArrowheads="1"/>
          </xdr:cNvSpPr>
        </xdr:nvSpPr>
        <xdr:spPr bwMode="auto">
          <a:xfrm>
            <a:off x="133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3" name="Rectangle 7"/>
          <xdr:cNvSpPr>
            <a:spLocks noChangeArrowheads="1"/>
          </xdr:cNvSpPr>
        </xdr:nvSpPr>
        <xdr:spPr bwMode="auto">
          <a:xfrm>
            <a:off x="191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4" name="Rectangle 8"/>
          <xdr:cNvSpPr>
            <a:spLocks noChangeArrowheads="1"/>
          </xdr:cNvSpPr>
        </xdr:nvSpPr>
        <xdr:spPr bwMode="auto">
          <a:xfrm>
            <a:off x="249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5" name="Rectangle 9"/>
          <xdr:cNvSpPr>
            <a:spLocks noChangeArrowheads="1"/>
          </xdr:cNvSpPr>
        </xdr:nvSpPr>
        <xdr:spPr bwMode="auto">
          <a:xfrm>
            <a:off x="307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6" name="Rectangle 10"/>
          <xdr:cNvSpPr>
            <a:spLocks noChangeArrowheads="1"/>
          </xdr:cNvSpPr>
        </xdr:nvSpPr>
        <xdr:spPr bwMode="auto">
          <a:xfrm>
            <a:off x="36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7" name="Rectangle 11"/>
          <xdr:cNvSpPr>
            <a:spLocks noChangeArrowheads="1"/>
          </xdr:cNvSpPr>
        </xdr:nvSpPr>
        <xdr:spPr bwMode="auto">
          <a:xfrm>
            <a:off x="42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8" name="Rectangle 12"/>
          <xdr:cNvSpPr>
            <a:spLocks noChangeArrowheads="1"/>
          </xdr:cNvSpPr>
        </xdr:nvSpPr>
        <xdr:spPr bwMode="auto">
          <a:xfrm>
            <a:off x="48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09" name="Rectangle 13"/>
          <xdr:cNvSpPr>
            <a:spLocks noChangeArrowheads="1"/>
          </xdr:cNvSpPr>
        </xdr:nvSpPr>
        <xdr:spPr bwMode="auto">
          <a:xfrm>
            <a:off x="54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0" name="Rectangle 14"/>
          <xdr:cNvSpPr>
            <a:spLocks noChangeArrowheads="1"/>
          </xdr:cNvSpPr>
        </xdr:nvSpPr>
        <xdr:spPr bwMode="auto">
          <a:xfrm>
            <a:off x="598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1" name="Rectangle 15"/>
          <xdr:cNvSpPr>
            <a:spLocks noChangeArrowheads="1"/>
          </xdr:cNvSpPr>
        </xdr:nvSpPr>
        <xdr:spPr bwMode="auto">
          <a:xfrm>
            <a:off x="656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2" name="Rectangle 16"/>
          <xdr:cNvSpPr>
            <a:spLocks noChangeArrowheads="1"/>
          </xdr:cNvSpPr>
        </xdr:nvSpPr>
        <xdr:spPr bwMode="auto">
          <a:xfrm>
            <a:off x="71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3" name="Rectangle 17"/>
          <xdr:cNvSpPr>
            <a:spLocks noChangeArrowheads="1"/>
          </xdr:cNvSpPr>
        </xdr:nvSpPr>
        <xdr:spPr bwMode="auto">
          <a:xfrm>
            <a:off x="77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4" name="Rectangle 18"/>
          <xdr:cNvSpPr>
            <a:spLocks noChangeArrowheads="1"/>
          </xdr:cNvSpPr>
        </xdr:nvSpPr>
        <xdr:spPr bwMode="auto">
          <a:xfrm>
            <a:off x="83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4115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9" y="11"/>
            <a:ext cx="738" cy="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116" name="Picture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30451"/>
          <a:stretch>
            <a:fillRect/>
          </a:stretch>
        </xdr:blipFill>
        <xdr:spPr bwMode="auto">
          <a:xfrm>
            <a:off x="88" y="467"/>
            <a:ext cx="742" cy="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117" name="Rectangle 21"/>
          <xdr:cNvSpPr>
            <a:spLocks noChangeArrowheads="1"/>
          </xdr:cNvSpPr>
        </xdr:nvSpPr>
        <xdr:spPr bwMode="auto">
          <a:xfrm>
            <a:off x="634" y="659"/>
            <a:ext cx="132" cy="30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18" name="Freeform 22"/>
          <xdr:cNvSpPr>
            <a:spLocks noEditPoints="1"/>
          </xdr:cNvSpPr>
        </xdr:nvSpPr>
        <xdr:spPr bwMode="auto">
          <a:xfrm>
            <a:off x="633" y="658"/>
            <a:ext cx="134" cy="303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2632" y="0"/>
              </a:cxn>
              <a:cxn ang="0">
                <a:pos x="2656" y="24"/>
              </a:cxn>
              <a:cxn ang="0">
                <a:pos x="2656" y="5928"/>
              </a:cxn>
              <a:cxn ang="0">
                <a:pos x="2632" y="5952"/>
              </a:cxn>
              <a:cxn ang="0">
                <a:pos x="24" y="5952"/>
              </a:cxn>
              <a:cxn ang="0">
                <a:pos x="0" y="5928"/>
              </a:cxn>
              <a:cxn ang="0">
                <a:pos x="0" y="24"/>
              </a:cxn>
              <a:cxn ang="0">
                <a:pos x="48" y="5928"/>
              </a:cxn>
              <a:cxn ang="0">
                <a:pos x="24" y="5904"/>
              </a:cxn>
              <a:cxn ang="0">
                <a:pos x="2632" y="5904"/>
              </a:cxn>
              <a:cxn ang="0">
                <a:pos x="2608" y="5928"/>
              </a:cxn>
              <a:cxn ang="0">
                <a:pos x="2608" y="24"/>
              </a:cxn>
              <a:cxn ang="0">
                <a:pos x="2632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5928"/>
              </a:cxn>
            </a:cxnLst>
            <a:rect l="0" t="0" r="r" b="b"/>
            <a:pathLst>
              <a:path w="2656" h="5952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2632" y="0"/>
                </a:lnTo>
                <a:cubicBezTo>
                  <a:pt x="2646" y="0"/>
                  <a:pt x="2656" y="11"/>
                  <a:pt x="2656" y="24"/>
                </a:cubicBezTo>
                <a:lnTo>
                  <a:pt x="2656" y="5928"/>
                </a:lnTo>
                <a:cubicBezTo>
                  <a:pt x="2656" y="5942"/>
                  <a:pt x="2646" y="5952"/>
                  <a:pt x="2632" y="5952"/>
                </a:cubicBezTo>
                <a:lnTo>
                  <a:pt x="24" y="5952"/>
                </a:lnTo>
                <a:cubicBezTo>
                  <a:pt x="11" y="5952"/>
                  <a:pt x="0" y="5942"/>
                  <a:pt x="0" y="5928"/>
                </a:cubicBezTo>
                <a:lnTo>
                  <a:pt x="0" y="24"/>
                </a:lnTo>
                <a:close/>
                <a:moveTo>
                  <a:pt x="48" y="5928"/>
                </a:moveTo>
                <a:lnTo>
                  <a:pt x="24" y="5904"/>
                </a:lnTo>
                <a:lnTo>
                  <a:pt x="2632" y="5904"/>
                </a:lnTo>
                <a:lnTo>
                  <a:pt x="2608" y="5928"/>
                </a:lnTo>
                <a:lnTo>
                  <a:pt x="2608" y="24"/>
                </a:lnTo>
                <a:lnTo>
                  <a:pt x="2632" y="48"/>
                </a:lnTo>
                <a:lnTo>
                  <a:pt x="24" y="48"/>
                </a:lnTo>
                <a:lnTo>
                  <a:pt x="48" y="24"/>
                </a:lnTo>
                <a:lnTo>
                  <a:pt x="48" y="5928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19" name="Rectangle 23"/>
          <xdr:cNvSpPr>
            <a:spLocks noChangeArrowheads="1"/>
          </xdr:cNvSpPr>
        </xdr:nvSpPr>
        <xdr:spPr bwMode="auto">
          <a:xfrm>
            <a:off x="304" y="23"/>
            <a:ext cx="306" cy="3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20" name="Freeform 24"/>
          <xdr:cNvSpPr>
            <a:spLocks noEditPoints="1"/>
          </xdr:cNvSpPr>
        </xdr:nvSpPr>
        <xdr:spPr bwMode="auto">
          <a:xfrm>
            <a:off x="303" y="22"/>
            <a:ext cx="308" cy="36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6088" y="0"/>
              </a:cxn>
              <a:cxn ang="0">
                <a:pos x="6112" y="24"/>
              </a:cxn>
              <a:cxn ang="0">
                <a:pos x="6112" y="680"/>
              </a:cxn>
              <a:cxn ang="0">
                <a:pos x="6088" y="704"/>
              </a:cxn>
              <a:cxn ang="0">
                <a:pos x="24" y="704"/>
              </a:cxn>
              <a:cxn ang="0">
                <a:pos x="0" y="680"/>
              </a:cxn>
              <a:cxn ang="0">
                <a:pos x="0" y="24"/>
              </a:cxn>
              <a:cxn ang="0">
                <a:pos x="48" y="680"/>
              </a:cxn>
              <a:cxn ang="0">
                <a:pos x="24" y="656"/>
              </a:cxn>
              <a:cxn ang="0">
                <a:pos x="6088" y="656"/>
              </a:cxn>
              <a:cxn ang="0">
                <a:pos x="6064" y="680"/>
              </a:cxn>
              <a:cxn ang="0">
                <a:pos x="6064" y="24"/>
              </a:cxn>
              <a:cxn ang="0">
                <a:pos x="6088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680"/>
              </a:cxn>
            </a:cxnLst>
            <a:rect l="0" t="0" r="r" b="b"/>
            <a:pathLst>
              <a:path w="6112" h="704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6088" y="0"/>
                </a:lnTo>
                <a:cubicBezTo>
                  <a:pt x="6102" y="0"/>
                  <a:pt x="6112" y="11"/>
                  <a:pt x="6112" y="24"/>
                </a:cubicBezTo>
                <a:lnTo>
                  <a:pt x="6112" y="680"/>
                </a:lnTo>
                <a:cubicBezTo>
                  <a:pt x="6112" y="694"/>
                  <a:pt x="6102" y="704"/>
                  <a:pt x="6088" y="704"/>
                </a:cubicBezTo>
                <a:lnTo>
                  <a:pt x="24" y="704"/>
                </a:lnTo>
                <a:cubicBezTo>
                  <a:pt x="11" y="704"/>
                  <a:pt x="0" y="694"/>
                  <a:pt x="0" y="680"/>
                </a:cubicBezTo>
                <a:lnTo>
                  <a:pt x="0" y="24"/>
                </a:lnTo>
                <a:close/>
                <a:moveTo>
                  <a:pt x="48" y="680"/>
                </a:moveTo>
                <a:lnTo>
                  <a:pt x="24" y="656"/>
                </a:lnTo>
                <a:lnTo>
                  <a:pt x="6088" y="656"/>
                </a:lnTo>
                <a:lnTo>
                  <a:pt x="6064" y="680"/>
                </a:lnTo>
                <a:lnTo>
                  <a:pt x="6064" y="24"/>
                </a:lnTo>
                <a:lnTo>
                  <a:pt x="6088" y="48"/>
                </a:lnTo>
                <a:lnTo>
                  <a:pt x="24" y="48"/>
                </a:lnTo>
                <a:lnTo>
                  <a:pt x="48" y="24"/>
                </a:lnTo>
                <a:lnTo>
                  <a:pt x="48" y="680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209550</xdr:colOff>
      <xdr:row>0</xdr:row>
      <xdr:rowOff>152400</xdr:rowOff>
    </xdr:from>
    <xdr:to>
      <xdr:col>6</xdr:col>
      <xdr:colOff>304800</xdr:colOff>
      <xdr:row>5</xdr:row>
      <xdr:rowOff>114300</xdr:rowOff>
    </xdr:to>
    <xdr:sp macro="" textlink="">
      <xdr:nvSpPr>
        <xdr:cNvPr id="3" name="正方形/長方形 2"/>
        <xdr:cNvSpPr/>
      </xdr:nvSpPr>
      <xdr:spPr>
        <a:xfrm>
          <a:off x="209550" y="152400"/>
          <a:ext cx="3124200" cy="819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１　 福 岡 県 市 町 村 分 布</a:t>
          </a:r>
          <a:endParaRPr kumimoji="1" lang="en-US" altLang="ja-JP" sz="1400" b="1" baseline="0">
            <a:solidFill>
              <a:schemeClr val="tx1"/>
            </a:solidFill>
          </a:endParaRPr>
        </a:p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（福岡県広域地域振興圏域）</a:t>
          </a:r>
        </a:p>
      </xdr:txBody>
    </xdr:sp>
    <xdr:clientData/>
  </xdr:twoCellAnchor>
  <xdr:twoCellAnchor>
    <xdr:from>
      <xdr:col>0</xdr:col>
      <xdr:colOff>498474</xdr:colOff>
      <xdr:row>38</xdr:row>
      <xdr:rowOff>28575</xdr:rowOff>
    </xdr:from>
    <xdr:to>
      <xdr:col>4</xdr:col>
      <xdr:colOff>409575</xdr:colOff>
      <xdr:row>44</xdr:row>
      <xdr:rowOff>44450</xdr:rowOff>
    </xdr:to>
    <xdr:sp macro="" textlink="">
      <xdr:nvSpPr>
        <xdr:cNvPr id="4" name="正方形/長方形 3"/>
        <xdr:cNvSpPr/>
      </xdr:nvSpPr>
      <xdr:spPr>
        <a:xfrm>
          <a:off x="498474" y="6543675"/>
          <a:ext cx="1930401" cy="1044575"/>
        </a:xfrm>
        <a:prstGeom prst="rect">
          <a:avLst/>
        </a:prstGeom>
        <a:noFill/>
        <a:ln w="9525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凡例</a:t>
          </a:r>
        </a:p>
      </xdr:txBody>
    </xdr:sp>
    <xdr:clientData/>
  </xdr:twoCellAnchor>
  <xdr:twoCellAnchor>
    <xdr:from>
      <xdr:col>1</xdr:col>
      <xdr:colOff>85725</xdr:colOff>
      <xdr:row>40</xdr:row>
      <xdr:rowOff>98425</xdr:rowOff>
    </xdr:from>
    <xdr:to>
      <xdr:col>2</xdr:col>
      <xdr:colOff>133350</xdr:colOff>
      <xdr:row>42</xdr:row>
      <xdr:rowOff>19050</xdr:rowOff>
    </xdr:to>
    <xdr:sp macro="" textlink="">
      <xdr:nvSpPr>
        <xdr:cNvPr id="5" name="正方形/長方形 4"/>
        <xdr:cNvSpPr/>
      </xdr:nvSpPr>
      <xdr:spPr>
        <a:xfrm>
          <a:off x="590550" y="6956425"/>
          <a:ext cx="552450" cy="263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158750</xdr:colOff>
      <xdr:row>39</xdr:row>
      <xdr:rowOff>127000</xdr:rowOff>
    </xdr:from>
    <xdr:to>
      <xdr:col>4</xdr:col>
      <xdr:colOff>174625</xdr:colOff>
      <xdr:row>42</xdr:row>
      <xdr:rowOff>127000</xdr:rowOff>
    </xdr:to>
    <xdr:sp macro="" textlink="">
      <xdr:nvSpPr>
        <xdr:cNvPr id="6" name="正方形/長方形 5"/>
        <xdr:cNvSpPr/>
      </xdr:nvSpPr>
      <xdr:spPr>
        <a:xfrm>
          <a:off x="1168400" y="6813550"/>
          <a:ext cx="1025525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広域地域振興圏域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228600</xdr:rowOff>
    </xdr:from>
    <xdr:to>
      <xdr:col>10</xdr:col>
      <xdr:colOff>457200</xdr:colOff>
      <xdr:row>35</xdr:row>
      <xdr:rowOff>390525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533400</xdr:colOff>
      <xdr:row>3</xdr:row>
      <xdr:rowOff>79375</xdr:rowOff>
    </xdr:from>
    <xdr:to>
      <xdr:col>25</xdr:col>
      <xdr:colOff>25400</xdr:colOff>
      <xdr:row>7</xdr:row>
      <xdr:rowOff>53975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944100" y="1155700"/>
          <a:ext cx="7950200" cy="214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0</xdr:col>
      <xdr:colOff>454025</xdr:colOff>
      <xdr:row>40</xdr:row>
      <xdr:rowOff>720724</xdr:rowOff>
    </xdr:from>
    <xdr:to>
      <xdr:col>11</xdr:col>
      <xdr:colOff>247650</xdr:colOff>
      <xdr:row>51</xdr:row>
      <xdr:rowOff>139700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454025" y="13188949"/>
          <a:ext cx="8128000" cy="3114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276225</xdr:colOff>
      <xdr:row>18</xdr:row>
      <xdr:rowOff>247650</xdr:rowOff>
    </xdr:from>
    <xdr:to>
      <xdr:col>1</xdr:col>
      <xdr:colOff>28575</xdr:colOff>
      <xdr:row>19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276225" y="7496175"/>
          <a:ext cx="600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/>
            <a:t>千人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6</xdr:row>
      <xdr:rowOff>0</xdr:rowOff>
    </xdr:from>
    <xdr:to>
      <xdr:col>10</xdr:col>
      <xdr:colOff>657225</xdr:colOff>
      <xdr:row>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6</xdr:row>
      <xdr:rowOff>161925</xdr:rowOff>
    </xdr:from>
    <xdr:to>
      <xdr:col>10</xdr:col>
      <xdr:colOff>438150</xdr:colOff>
      <xdr:row>16</xdr:row>
      <xdr:rowOff>228600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24</xdr:row>
      <xdr:rowOff>9525</xdr:rowOff>
    </xdr:from>
    <xdr:to>
      <xdr:col>10</xdr:col>
      <xdr:colOff>438150</xdr:colOff>
      <xdr:row>30</xdr:row>
      <xdr:rowOff>828675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723900</xdr:colOff>
      <xdr:row>1</xdr:row>
      <xdr:rowOff>0</xdr:rowOff>
    </xdr:from>
    <xdr:to>
      <xdr:col>20</xdr:col>
      <xdr:colOff>247650</xdr:colOff>
      <xdr:row>1</xdr:row>
      <xdr:rowOff>38100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6191250" y="371475"/>
          <a:ext cx="7286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593725</xdr:colOff>
      <xdr:row>26</xdr:row>
      <xdr:rowOff>184150</xdr:rowOff>
    </xdr:from>
    <xdr:to>
      <xdr:col>15</xdr:col>
      <xdr:colOff>450850</xdr:colOff>
      <xdr:row>29</xdr:row>
      <xdr:rowOff>523875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2727325" y="7994650"/>
          <a:ext cx="7810500" cy="91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4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333376</xdr:colOff>
      <xdr:row>16</xdr:row>
      <xdr:rowOff>38099</xdr:rowOff>
    </xdr:from>
    <xdr:to>
      <xdr:col>0</xdr:col>
      <xdr:colOff>771525</xdr:colOff>
      <xdr:row>16</xdr:row>
      <xdr:rowOff>304800</xdr:rowOff>
    </xdr:to>
    <xdr:sp macro="" textlink="">
      <xdr:nvSpPr>
        <xdr:cNvPr id="7" name="テキスト ボックス 6"/>
        <xdr:cNvSpPr txBox="1"/>
      </xdr:nvSpPr>
      <xdr:spPr>
        <a:xfrm>
          <a:off x="333376" y="5305424"/>
          <a:ext cx="438149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</a:p>
      </xdr:txBody>
    </xdr:sp>
    <xdr:clientData/>
  </xdr:twoCellAnchor>
  <xdr:twoCellAnchor>
    <xdr:from>
      <xdr:col>0</xdr:col>
      <xdr:colOff>314326</xdr:colOff>
      <xdr:row>30</xdr:row>
      <xdr:rowOff>609600</xdr:rowOff>
    </xdr:from>
    <xdr:to>
      <xdr:col>1</xdr:col>
      <xdr:colOff>57151</xdr:colOff>
      <xdr:row>30</xdr:row>
      <xdr:rowOff>857250</xdr:rowOff>
    </xdr:to>
    <xdr:sp macro="" textlink="">
      <xdr:nvSpPr>
        <xdr:cNvPr id="8" name="テキスト ボックス 7"/>
        <xdr:cNvSpPr txBox="1"/>
      </xdr:nvSpPr>
      <xdr:spPr>
        <a:xfrm>
          <a:off x="314326" y="10048875"/>
          <a:ext cx="5238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百万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473075</xdr:colOff>
      <xdr:row>12</xdr:row>
      <xdr:rowOff>101600</xdr:rowOff>
    </xdr:from>
    <xdr:to>
      <xdr:col>26</xdr:col>
      <xdr:colOff>152400</xdr:colOff>
      <xdr:row>15</xdr:row>
      <xdr:rowOff>47625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0569575" y="3797300"/>
          <a:ext cx="10023475" cy="101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206374</xdr:colOff>
      <xdr:row>14</xdr:row>
      <xdr:rowOff>219073</xdr:rowOff>
    </xdr:from>
    <xdr:to>
      <xdr:col>5</xdr:col>
      <xdr:colOff>317500</xdr:colOff>
      <xdr:row>26</xdr:row>
      <xdr:rowOff>104774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330199</xdr:colOff>
      <xdr:row>40</xdr:row>
      <xdr:rowOff>47624</xdr:rowOff>
    </xdr:from>
    <xdr:to>
      <xdr:col>5</xdr:col>
      <xdr:colOff>479425</xdr:colOff>
      <xdr:row>53</xdr:row>
      <xdr:rowOff>47624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1104900</xdr:colOff>
      <xdr:row>53</xdr:row>
      <xdr:rowOff>79375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555625</xdr:colOff>
      <xdr:row>14</xdr:row>
      <xdr:rowOff>492124</xdr:rowOff>
    </xdr:from>
    <xdr:to>
      <xdr:col>10</xdr:col>
      <xdr:colOff>984250</xdr:colOff>
      <xdr:row>26</xdr:row>
      <xdr:rowOff>66675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361950</xdr:colOff>
      <xdr:row>25</xdr:row>
      <xdr:rowOff>95250</xdr:rowOff>
    </xdr:from>
    <xdr:to>
      <xdr:col>1</xdr:col>
      <xdr:colOff>57150</xdr:colOff>
      <xdr:row>26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361950" y="7143750"/>
          <a:ext cx="45720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  <a:endParaRPr kumimoji="1" lang="en-US" altLang="ja-JP" sz="800"/>
        </a:p>
      </xdr:txBody>
    </xdr:sp>
    <xdr:clientData/>
  </xdr:twoCellAnchor>
  <xdr:twoCellAnchor>
    <xdr:from>
      <xdr:col>0</xdr:col>
      <xdr:colOff>400050</xdr:colOff>
      <xdr:row>52</xdr:row>
      <xdr:rowOff>76200</xdr:rowOff>
    </xdr:from>
    <xdr:to>
      <xdr:col>1</xdr:col>
      <xdr:colOff>114300</xdr:colOff>
      <xdr:row>53</xdr:row>
      <xdr:rowOff>152400</xdr:rowOff>
    </xdr:to>
    <xdr:sp macro="" textlink="">
      <xdr:nvSpPr>
        <xdr:cNvPr id="8" name="テキスト ボックス 7"/>
        <xdr:cNvSpPr txBox="1"/>
      </xdr:nvSpPr>
      <xdr:spPr>
        <a:xfrm>
          <a:off x="400050" y="14963775"/>
          <a:ext cx="4762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75</xdr:row>
      <xdr:rowOff>38100</xdr:rowOff>
    </xdr:from>
    <xdr:to>
      <xdr:col>8</xdr:col>
      <xdr:colOff>533400</xdr:colOff>
      <xdr:row>99</xdr:row>
      <xdr:rowOff>200025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104</xdr:row>
      <xdr:rowOff>0</xdr:rowOff>
    </xdr:from>
    <xdr:to>
      <xdr:col>7</xdr:col>
      <xdr:colOff>1466850</xdr:colOff>
      <xdr:row>104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8;&#65301;&#65374;&#65304;&#12288;&#22320;&#21306;&#21029;&#12539;&#24066;&#30010;&#26449;&#21029;&#20837;&#36796;&#23458;&#12289;&#28040;&#36027;&#38989;&#12398;&#25512;&#312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8;&#65305;&#65374;&#65297;&#65298;&#12288;&#30446;&#30340;&#21029;&#20837;&#36796;&#23458;&#12398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8;&#65297;&#65299;&#65374;&#65297;&#65302;&#12288;&#26376;&#21029;&#20837;&#36796;&#23458;&#12398;&#29366;&#2784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区計，福岡地区"/>
      <sheetName val="筑後地区"/>
      <sheetName val="筑豊地区"/>
      <sheetName val="北九州地区"/>
    </sheetNames>
    <sheetDataSet>
      <sheetData sheetId="0"/>
      <sheetData sheetId="1">
        <row r="17">
          <cell r="I17">
            <v>16169</v>
          </cell>
          <cell r="J17">
            <v>15287</v>
          </cell>
          <cell r="K17">
            <v>882</v>
          </cell>
          <cell r="L17">
            <v>5108</v>
          </cell>
          <cell r="M17">
            <v>11061</v>
          </cell>
          <cell r="N17">
            <v>28109</v>
          </cell>
          <cell r="O17">
            <v>16059</v>
          </cell>
          <cell r="P17">
            <v>15163</v>
          </cell>
          <cell r="Q17">
            <v>896</v>
          </cell>
          <cell r="R17">
            <v>5016</v>
          </cell>
          <cell r="S17">
            <v>11043</v>
          </cell>
          <cell r="T17">
            <v>27270</v>
          </cell>
          <cell r="U17">
            <v>15960</v>
          </cell>
          <cell r="V17">
            <v>15016</v>
          </cell>
          <cell r="W17">
            <v>944</v>
          </cell>
          <cell r="X17">
            <v>5088</v>
          </cell>
          <cell r="Y17">
            <v>10872</v>
          </cell>
          <cell r="Z17">
            <v>27754</v>
          </cell>
          <cell r="AA17">
            <v>15892</v>
          </cell>
          <cell r="AB17">
            <v>15063</v>
          </cell>
          <cell r="AC17">
            <v>829</v>
          </cell>
          <cell r="AD17">
            <v>4905</v>
          </cell>
          <cell r="AE17">
            <v>10987</v>
          </cell>
          <cell r="AF17">
            <v>27813</v>
          </cell>
          <cell r="AG17">
            <v>16356</v>
          </cell>
          <cell r="AH17">
            <v>15531</v>
          </cell>
          <cell r="AI17">
            <v>825</v>
          </cell>
          <cell r="AJ17">
            <v>4767</v>
          </cell>
          <cell r="AK17">
            <v>11589</v>
          </cell>
          <cell r="AL17">
            <v>29711</v>
          </cell>
        </row>
      </sheetData>
      <sheetData sheetId="2">
        <row r="20">
          <cell r="I20">
            <v>10568</v>
          </cell>
          <cell r="J20">
            <v>9970</v>
          </cell>
          <cell r="K20">
            <v>598</v>
          </cell>
          <cell r="L20">
            <v>1164</v>
          </cell>
          <cell r="M20">
            <v>9404</v>
          </cell>
          <cell r="N20">
            <v>11281</v>
          </cell>
          <cell r="O20">
            <v>10105</v>
          </cell>
          <cell r="P20">
            <v>9467</v>
          </cell>
          <cell r="Q20">
            <v>638</v>
          </cell>
          <cell r="R20">
            <v>1077</v>
          </cell>
          <cell r="S20">
            <v>9028</v>
          </cell>
          <cell r="T20">
            <v>11290</v>
          </cell>
          <cell r="U20">
            <v>9782</v>
          </cell>
          <cell r="V20">
            <v>9086</v>
          </cell>
          <cell r="W20">
            <v>696</v>
          </cell>
          <cell r="X20">
            <v>1940</v>
          </cell>
          <cell r="Y20">
            <v>7842</v>
          </cell>
          <cell r="Z20">
            <v>11472</v>
          </cell>
          <cell r="AA20">
            <v>10071</v>
          </cell>
          <cell r="AB20">
            <v>9393</v>
          </cell>
          <cell r="AC20">
            <v>678</v>
          </cell>
          <cell r="AD20">
            <v>2398</v>
          </cell>
          <cell r="AE20">
            <v>7673</v>
          </cell>
          <cell r="AF20">
            <v>11159</v>
          </cell>
          <cell r="AG20">
            <v>10178</v>
          </cell>
          <cell r="AH20">
            <v>9406</v>
          </cell>
          <cell r="AI20">
            <v>772</v>
          </cell>
          <cell r="AJ20">
            <v>2290</v>
          </cell>
          <cell r="AK20">
            <v>7888</v>
          </cell>
          <cell r="AL20">
            <v>11153</v>
          </cell>
        </row>
      </sheetData>
      <sheetData sheetId="3">
        <row r="17">
          <cell r="I17">
            <v>24621</v>
          </cell>
          <cell r="J17">
            <v>23246</v>
          </cell>
          <cell r="K17">
            <v>1375</v>
          </cell>
          <cell r="L17">
            <v>9332</v>
          </cell>
          <cell r="M17">
            <v>15289</v>
          </cell>
          <cell r="N17">
            <v>83879</v>
          </cell>
          <cell r="O17">
            <v>27407</v>
          </cell>
          <cell r="P17">
            <v>25992</v>
          </cell>
          <cell r="Q17">
            <v>1415</v>
          </cell>
          <cell r="R17">
            <v>10468</v>
          </cell>
          <cell r="S17">
            <v>16939</v>
          </cell>
          <cell r="T17">
            <v>101995</v>
          </cell>
          <cell r="U17">
            <v>27903</v>
          </cell>
          <cell r="V17">
            <v>26312</v>
          </cell>
          <cell r="W17">
            <v>1591</v>
          </cell>
          <cell r="X17">
            <v>10586</v>
          </cell>
          <cell r="Y17">
            <v>17317</v>
          </cell>
          <cell r="Z17">
            <v>104329</v>
          </cell>
          <cell r="AA17">
            <v>28600</v>
          </cell>
          <cell r="AB17">
            <v>26977</v>
          </cell>
          <cell r="AC17">
            <v>1623</v>
          </cell>
          <cell r="AD17">
            <v>10589</v>
          </cell>
          <cell r="AE17">
            <v>18011</v>
          </cell>
          <cell r="AF17">
            <v>103544</v>
          </cell>
          <cell r="AG17">
            <v>33243</v>
          </cell>
          <cell r="AH17">
            <v>29373</v>
          </cell>
          <cell r="AI17">
            <v>3870</v>
          </cell>
          <cell r="AJ17">
            <v>12620</v>
          </cell>
          <cell r="AK17">
            <v>20623</v>
          </cell>
          <cell r="AL17">
            <v>110172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区計，福岡地区"/>
      <sheetName val="筑後地区"/>
      <sheetName val="筑豊地区"/>
      <sheetName val="北九州地区"/>
    </sheetNames>
    <sheetDataSet>
      <sheetData sheetId="0"/>
      <sheetData sheetId="1">
        <row r="17">
          <cell r="C17">
            <v>9566</v>
          </cell>
          <cell r="D17">
            <v>3419</v>
          </cell>
          <cell r="E17">
            <v>1374</v>
          </cell>
          <cell r="F17">
            <v>121</v>
          </cell>
          <cell r="G17">
            <v>0</v>
          </cell>
          <cell r="H17">
            <v>38</v>
          </cell>
          <cell r="I17">
            <v>42</v>
          </cell>
          <cell r="J17">
            <v>289</v>
          </cell>
          <cell r="K17">
            <v>339</v>
          </cell>
          <cell r="L17">
            <v>12</v>
          </cell>
          <cell r="M17">
            <v>1156</v>
          </cell>
          <cell r="N17">
            <v>16356</v>
          </cell>
        </row>
      </sheetData>
      <sheetData sheetId="2">
        <row r="19">
          <cell r="C19">
            <v>5185</v>
          </cell>
          <cell r="D19">
            <v>1516</v>
          </cell>
          <cell r="E19">
            <v>970</v>
          </cell>
          <cell r="F19">
            <v>420</v>
          </cell>
          <cell r="G19">
            <v>0</v>
          </cell>
          <cell r="H19">
            <v>80</v>
          </cell>
          <cell r="I19">
            <v>15</v>
          </cell>
          <cell r="J19">
            <v>43</v>
          </cell>
          <cell r="K19">
            <v>706</v>
          </cell>
          <cell r="L19">
            <v>0</v>
          </cell>
          <cell r="M19">
            <v>1243</v>
          </cell>
          <cell r="N19">
            <v>10178</v>
          </cell>
        </row>
      </sheetData>
      <sheetData sheetId="3">
        <row r="17">
          <cell r="C17">
            <v>19898</v>
          </cell>
          <cell r="D17">
            <v>10176</v>
          </cell>
          <cell r="E17">
            <v>612</v>
          </cell>
          <cell r="F17">
            <v>110</v>
          </cell>
          <cell r="G17">
            <v>50</v>
          </cell>
          <cell r="H17">
            <v>16</v>
          </cell>
          <cell r="I17">
            <v>121</v>
          </cell>
          <cell r="J17">
            <v>53</v>
          </cell>
          <cell r="K17">
            <v>106</v>
          </cell>
          <cell r="L17">
            <v>2</v>
          </cell>
          <cell r="M17">
            <v>2099</v>
          </cell>
          <cell r="N17">
            <v>33243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区計，福岡地区"/>
      <sheetName val="筑後地区"/>
      <sheetName val="筑豊地区"/>
      <sheetName val="北九州地区"/>
      <sheetName val="Sheet1"/>
      <sheetName val="地区計，福岡地区 (2)"/>
    </sheetNames>
    <sheetDataSet>
      <sheetData sheetId="0"/>
      <sheetData sheetId="1">
        <row r="15">
          <cell r="C15">
            <v>1483</v>
          </cell>
          <cell r="D15">
            <v>1232</v>
          </cell>
          <cell r="E15">
            <v>1474</v>
          </cell>
          <cell r="F15">
            <v>1572</v>
          </cell>
          <cell r="G15">
            <v>1457</v>
          </cell>
          <cell r="H15">
            <v>941</v>
          </cell>
          <cell r="I15">
            <v>1321</v>
          </cell>
          <cell r="J15">
            <v>1646</v>
          </cell>
          <cell r="K15">
            <v>1430</v>
          </cell>
          <cell r="L15">
            <v>1462</v>
          </cell>
          <cell r="M15">
            <v>1499</v>
          </cell>
          <cell r="N15">
            <v>839</v>
          </cell>
          <cell r="O15">
            <v>16356</v>
          </cell>
        </row>
      </sheetData>
      <sheetData sheetId="2">
        <row r="18">
          <cell r="C18">
            <v>714</v>
          </cell>
          <cell r="D18">
            <v>561</v>
          </cell>
          <cell r="E18">
            <v>822</v>
          </cell>
          <cell r="F18">
            <v>1016</v>
          </cell>
          <cell r="G18">
            <v>1116</v>
          </cell>
          <cell r="H18">
            <v>644</v>
          </cell>
          <cell r="I18">
            <v>863</v>
          </cell>
          <cell r="J18">
            <v>923</v>
          </cell>
          <cell r="K18">
            <v>760</v>
          </cell>
          <cell r="L18">
            <v>906</v>
          </cell>
          <cell r="M18">
            <v>1186</v>
          </cell>
          <cell r="N18">
            <v>667</v>
          </cell>
          <cell r="O18">
            <v>10178</v>
          </cell>
        </row>
      </sheetData>
      <sheetData sheetId="3">
        <row r="17">
          <cell r="C17">
            <v>583</v>
          </cell>
          <cell r="D17">
            <v>527</v>
          </cell>
          <cell r="E17">
            <v>595</v>
          </cell>
          <cell r="F17">
            <v>623</v>
          </cell>
          <cell r="G17">
            <v>653</v>
          </cell>
          <cell r="H17">
            <v>515</v>
          </cell>
          <cell r="I17">
            <v>638</v>
          </cell>
          <cell r="J17">
            <v>751</v>
          </cell>
          <cell r="K17">
            <v>588</v>
          </cell>
          <cell r="L17">
            <v>844</v>
          </cell>
          <cell r="M17">
            <v>684</v>
          </cell>
          <cell r="N17">
            <v>528</v>
          </cell>
          <cell r="O17">
            <v>33243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K38"/>
  <sheetViews>
    <sheetView tabSelected="1" view="pageBreakPreview" zoomScale="60" zoomScaleNormal="100" workbookViewId="0">
      <selection activeCell="Y19" sqref="Y19"/>
    </sheetView>
  </sheetViews>
  <sheetFormatPr defaultRowHeight="13.5"/>
  <sheetData>
    <row r="38" spans="11:11" ht="17.25">
      <c r="K38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17"/>
  <sheetViews>
    <sheetView view="pageBreakPreview" zoomScale="60" zoomScaleNormal="50" workbookViewId="0">
      <pane xSplit="2" ySplit="3" topLeftCell="P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7.25"/>
  <cols>
    <col min="1" max="1" width="0.75" style="514" hidden="1" customWidth="1"/>
    <col min="2" max="2" width="11.625" style="514" customWidth="1"/>
    <col min="3" max="3" width="11.625" style="514" hidden="1" customWidth="1"/>
    <col min="4" max="7" width="11.125" style="514" hidden="1" customWidth="1"/>
    <col min="8" max="8" width="11.625" style="514" hidden="1" customWidth="1"/>
    <col min="9" max="9" width="11.625" style="514" customWidth="1"/>
    <col min="10" max="13" width="11.125" style="514" customWidth="1"/>
    <col min="14" max="15" width="11.625" style="514" customWidth="1"/>
    <col min="16" max="19" width="11.125" style="514" customWidth="1"/>
    <col min="20" max="20" width="11.625" style="514" customWidth="1"/>
    <col min="21" max="22" width="12.5" style="514" customWidth="1"/>
    <col min="23" max="23" width="12" style="514" customWidth="1"/>
    <col min="24" max="24" width="11.375" style="514" customWidth="1"/>
    <col min="25" max="25" width="11.5" style="514" customWidth="1"/>
    <col min="26" max="26" width="11.625" style="514" customWidth="1"/>
    <col min="27" max="28" width="12.5" style="514" customWidth="1"/>
    <col min="29" max="29" width="12" style="514" customWidth="1"/>
    <col min="30" max="30" width="11.375" style="514" customWidth="1"/>
    <col min="31" max="31" width="11.5" style="514" customWidth="1"/>
    <col min="32" max="32" width="11.625" style="514" customWidth="1"/>
    <col min="33" max="34" width="12.5" style="514" customWidth="1"/>
    <col min="35" max="35" width="12" style="514" customWidth="1"/>
    <col min="36" max="36" width="11.375" style="514" customWidth="1"/>
    <col min="37" max="37" width="11.5" style="514" customWidth="1"/>
    <col min="38" max="38" width="11.625" style="514" customWidth="1"/>
    <col min="39" max="39" width="9" style="514" customWidth="1"/>
    <col min="40" max="256" width="9" style="514"/>
    <col min="257" max="257" width="0" style="514" hidden="1" customWidth="1"/>
    <col min="258" max="258" width="11.625" style="514" customWidth="1"/>
    <col min="259" max="264" width="0" style="514" hidden="1" customWidth="1"/>
    <col min="265" max="265" width="11.625" style="514" customWidth="1"/>
    <col min="266" max="269" width="11.125" style="514" customWidth="1"/>
    <col min="270" max="271" width="11.625" style="514" customWidth="1"/>
    <col min="272" max="275" width="11.125" style="514" customWidth="1"/>
    <col min="276" max="276" width="11.625" style="514" customWidth="1"/>
    <col min="277" max="278" width="12.5" style="514" customWidth="1"/>
    <col min="279" max="279" width="12" style="514" customWidth="1"/>
    <col min="280" max="280" width="11.375" style="514" customWidth="1"/>
    <col min="281" max="281" width="11.5" style="514" customWidth="1"/>
    <col min="282" max="282" width="11.625" style="514" customWidth="1"/>
    <col min="283" max="284" width="12.5" style="514" customWidth="1"/>
    <col min="285" max="285" width="12" style="514" customWidth="1"/>
    <col min="286" max="286" width="11.375" style="514" customWidth="1"/>
    <col min="287" max="287" width="11.5" style="514" customWidth="1"/>
    <col min="288" max="288" width="11.625" style="514" customWidth="1"/>
    <col min="289" max="290" width="12.5" style="514" customWidth="1"/>
    <col min="291" max="291" width="12" style="514" customWidth="1"/>
    <col min="292" max="292" width="11.375" style="514" customWidth="1"/>
    <col min="293" max="293" width="11.5" style="514" customWidth="1"/>
    <col min="294" max="294" width="11.625" style="514" customWidth="1"/>
    <col min="295" max="295" width="9" style="514" customWidth="1"/>
    <col min="296" max="512" width="9" style="514"/>
    <col min="513" max="513" width="0" style="514" hidden="1" customWidth="1"/>
    <col min="514" max="514" width="11.625" style="514" customWidth="1"/>
    <col min="515" max="520" width="0" style="514" hidden="1" customWidth="1"/>
    <col min="521" max="521" width="11.625" style="514" customWidth="1"/>
    <col min="522" max="525" width="11.125" style="514" customWidth="1"/>
    <col min="526" max="527" width="11.625" style="514" customWidth="1"/>
    <col min="528" max="531" width="11.125" style="514" customWidth="1"/>
    <col min="532" max="532" width="11.625" style="514" customWidth="1"/>
    <col min="533" max="534" width="12.5" style="514" customWidth="1"/>
    <col min="535" max="535" width="12" style="514" customWidth="1"/>
    <col min="536" max="536" width="11.375" style="514" customWidth="1"/>
    <col min="537" max="537" width="11.5" style="514" customWidth="1"/>
    <col min="538" max="538" width="11.625" style="514" customWidth="1"/>
    <col min="539" max="540" width="12.5" style="514" customWidth="1"/>
    <col min="541" max="541" width="12" style="514" customWidth="1"/>
    <col min="542" max="542" width="11.375" style="514" customWidth="1"/>
    <col min="543" max="543" width="11.5" style="514" customWidth="1"/>
    <col min="544" max="544" width="11.625" style="514" customWidth="1"/>
    <col min="545" max="546" width="12.5" style="514" customWidth="1"/>
    <col min="547" max="547" width="12" style="514" customWidth="1"/>
    <col min="548" max="548" width="11.375" style="514" customWidth="1"/>
    <col min="549" max="549" width="11.5" style="514" customWidth="1"/>
    <col min="550" max="550" width="11.625" style="514" customWidth="1"/>
    <col min="551" max="551" width="9" style="514" customWidth="1"/>
    <col min="552" max="768" width="9" style="514"/>
    <col min="769" max="769" width="0" style="514" hidden="1" customWidth="1"/>
    <col min="770" max="770" width="11.625" style="514" customWidth="1"/>
    <col min="771" max="776" width="0" style="514" hidden="1" customWidth="1"/>
    <col min="777" max="777" width="11.625" style="514" customWidth="1"/>
    <col min="778" max="781" width="11.125" style="514" customWidth="1"/>
    <col min="782" max="783" width="11.625" style="514" customWidth="1"/>
    <col min="784" max="787" width="11.125" style="514" customWidth="1"/>
    <col min="788" max="788" width="11.625" style="514" customWidth="1"/>
    <col min="789" max="790" width="12.5" style="514" customWidth="1"/>
    <col min="791" max="791" width="12" style="514" customWidth="1"/>
    <col min="792" max="792" width="11.375" style="514" customWidth="1"/>
    <col min="793" max="793" width="11.5" style="514" customWidth="1"/>
    <col min="794" max="794" width="11.625" style="514" customWidth="1"/>
    <col min="795" max="796" width="12.5" style="514" customWidth="1"/>
    <col min="797" max="797" width="12" style="514" customWidth="1"/>
    <col min="798" max="798" width="11.375" style="514" customWidth="1"/>
    <col min="799" max="799" width="11.5" style="514" customWidth="1"/>
    <col min="800" max="800" width="11.625" style="514" customWidth="1"/>
    <col min="801" max="802" width="12.5" style="514" customWidth="1"/>
    <col min="803" max="803" width="12" style="514" customWidth="1"/>
    <col min="804" max="804" width="11.375" style="514" customWidth="1"/>
    <col min="805" max="805" width="11.5" style="514" customWidth="1"/>
    <col min="806" max="806" width="11.625" style="514" customWidth="1"/>
    <col min="807" max="807" width="9" style="514" customWidth="1"/>
    <col min="808" max="1024" width="9" style="514"/>
    <col min="1025" max="1025" width="0" style="514" hidden="1" customWidth="1"/>
    <col min="1026" max="1026" width="11.625" style="514" customWidth="1"/>
    <col min="1027" max="1032" width="0" style="514" hidden="1" customWidth="1"/>
    <col min="1033" max="1033" width="11.625" style="514" customWidth="1"/>
    <col min="1034" max="1037" width="11.125" style="514" customWidth="1"/>
    <col min="1038" max="1039" width="11.625" style="514" customWidth="1"/>
    <col min="1040" max="1043" width="11.125" style="514" customWidth="1"/>
    <col min="1044" max="1044" width="11.625" style="514" customWidth="1"/>
    <col min="1045" max="1046" width="12.5" style="514" customWidth="1"/>
    <col min="1047" max="1047" width="12" style="514" customWidth="1"/>
    <col min="1048" max="1048" width="11.375" style="514" customWidth="1"/>
    <col min="1049" max="1049" width="11.5" style="514" customWidth="1"/>
    <col min="1050" max="1050" width="11.625" style="514" customWidth="1"/>
    <col min="1051" max="1052" width="12.5" style="514" customWidth="1"/>
    <col min="1053" max="1053" width="12" style="514" customWidth="1"/>
    <col min="1054" max="1054" width="11.375" style="514" customWidth="1"/>
    <col min="1055" max="1055" width="11.5" style="514" customWidth="1"/>
    <col min="1056" max="1056" width="11.625" style="514" customWidth="1"/>
    <col min="1057" max="1058" width="12.5" style="514" customWidth="1"/>
    <col min="1059" max="1059" width="12" style="514" customWidth="1"/>
    <col min="1060" max="1060" width="11.375" style="514" customWidth="1"/>
    <col min="1061" max="1061" width="11.5" style="514" customWidth="1"/>
    <col min="1062" max="1062" width="11.625" style="514" customWidth="1"/>
    <col min="1063" max="1063" width="9" style="514" customWidth="1"/>
    <col min="1064" max="1280" width="9" style="514"/>
    <col min="1281" max="1281" width="0" style="514" hidden="1" customWidth="1"/>
    <col min="1282" max="1282" width="11.625" style="514" customWidth="1"/>
    <col min="1283" max="1288" width="0" style="514" hidden="1" customWidth="1"/>
    <col min="1289" max="1289" width="11.625" style="514" customWidth="1"/>
    <col min="1290" max="1293" width="11.125" style="514" customWidth="1"/>
    <col min="1294" max="1295" width="11.625" style="514" customWidth="1"/>
    <col min="1296" max="1299" width="11.125" style="514" customWidth="1"/>
    <col min="1300" max="1300" width="11.625" style="514" customWidth="1"/>
    <col min="1301" max="1302" width="12.5" style="514" customWidth="1"/>
    <col min="1303" max="1303" width="12" style="514" customWidth="1"/>
    <col min="1304" max="1304" width="11.375" style="514" customWidth="1"/>
    <col min="1305" max="1305" width="11.5" style="514" customWidth="1"/>
    <col min="1306" max="1306" width="11.625" style="514" customWidth="1"/>
    <col min="1307" max="1308" width="12.5" style="514" customWidth="1"/>
    <col min="1309" max="1309" width="12" style="514" customWidth="1"/>
    <col min="1310" max="1310" width="11.375" style="514" customWidth="1"/>
    <col min="1311" max="1311" width="11.5" style="514" customWidth="1"/>
    <col min="1312" max="1312" width="11.625" style="514" customWidth="1"/>
    <col min="1313" max="1314" width="12.5" style="514" customWidth="1"/>
    <col min="1315" max="1315" width="12" style="514" customWidth="1"/>
    <col min="1316" max="1316" width="11.375" style="514" customWidth="1"/>
    <col min="1317" max="1317" width="11.5" style="514" customWidth="1"/>
    <col min="1318" max="1318" width="11.625" style="514" customWidth="1"/>
    <col min="1319" max="1319" width="9" style="514" customWidth="1"/>
    <col min="1320" max="1536" width="9" style="514"/>
    <col min="1537" max="1537" width="0" style="514" hidden="1" customWidth="1"/>
    <col min="1538" max="1538" width="11.625" style="514" customWidth="1"/>
    <col min="1539" max="1544" width="0" style="514" hidden="1" customWidth="1"/>
    <col min="1545" max="1545" width="11.625" style="514" customWidth="1"/>
    <col min="1546" max="1549" width="11.125" style="514" customWidth="1"/>
    <col min="1550" max="1551" width="11.625" style="514" customWidth="1"/>
    <col min="1552" max="1555" width="11.125" style="514" customWidth="1"/>
    <col min="1556" max="1556" width="11.625" style="514" customWidth="1"/>
    <col min="1557" max="1558" width="12.5" style="514" customWidth="1"/>
    <col min="1559" max="1559" width="12" style="514" customWidth="1"/>
    <col min="1560" max="1560" width="11.375" style="514" customWidth="1"/>
    <col min="1561" max="1561" width="11.5" style="514" customWidth="1"/>
    <col min="1562" max="1562" width="11.625" style="514" customWidth="1"/>
    <col min="1563" max="1564" width="12.5" style="514" customWidth="1"/>
    <col min="1565" max="1565" width="12" style="514" customWidth="1"/>
    <col min="1566" max="1566" width="11.375" style="514" customWidth="1"/>
    <col min="1567" max="1567" width="11.5" style="514" customWidth="1"/>
    <col min="1568" max="1568" width="11.625" style="514" customWidth="1"/>
    <col min="1569" max="1570" width="12.5" style="514" customWidth="1"/>
    <col min="1571" max="1571" width="12" style="514" customWidth="1"/>
    <col min="1572" max="1572" width="11.375" style="514" customWidth="1"/>
    <col min="1573" max="1573" width="11.5" style="514" customWidth="1"/>
    <col min="1574" max="1574" width="11.625" style="514" customWidth="1"/>
    <col min="1575" max="1575" width="9" style="514" customWidth="1"/>
    <col min="1576" max="1792" width="9" style="514"/>
    <col min="1793" max="1793" width="0" style="514" hidden="1" customWidth="1"/>
    <col min="1794" max="1794" width="11.625" style="514" customWidth="1"/>
    <col min="1795" max="1800" width="0" style="514" hidden="1" customWidth="1"/>
    <col min="1801" max="1801" width="11.625" style="514" customWidth="1"/>
    <col min="1802" max="1805" width="11.125" style="514" customWidth="1"/>
    <col min="1806" max="1807" width="11.625" style="514" customWidth="1"/>
    <col min="1808" max="1811" width="11.125" style="514" customWidth="1"/>
    <col min="1812" max="1812" width="11.625" style="514" customWidth="1"/>
    <col min="1813" max="1814" width="12.5" style="514" customWidth="1"/>
    <col min="1815" max="1815" width="12" style="514" customWidth="1"/>
    <col min="1816" max="1816" width="11.375" style="514" customWidth="1"/>
    <col min="1817" max="1817" width="11.5" style="514" customWidth="1"/>
    <col min="1818" max="1818" width="11.625" style="514" customWidth="1"/>
    <col min="1819" max="1820" width="12.5" style="514" customWidth="1"/>
    <col min="1821" max="1821" width="12" style="514" customWidth="1"/>
    <col min="1822" max="1822" width="11.375" style="514" customWidth="1"/>
    <col min="1823" max="1823" width="11.5" style="514" customWidth="1"/>
    <col min="1824" max="1824" width="11.625" style="514" customWidth="1"/>
    <col min="1825" max="1826" width="12.5" style="514" customWidth="1"/>
    <col min="1827" max="1827" width="12" style="514" customWidth="1"/>
    <col min="1828" max="1828" width="11.375" style="514" customWidth="1"/>
    <col min="1829" max="1829" width="11.5" style="514" customWidth="1"/>
    <col min="1830" max="1830" width="11.625" style="514" customWidth="1"/>
    <col min="1831" max="1831" width="9" style="514" customWidth="1"/>
    <col min="1832" max="2048" width="9" style="514"/>
    <col min="2049" max="2049" width="0" style="514" hidden="1" customWidth="1"/>
    <col min="2050" max="2050" width="11.625" style="514" customWidth="1"/>
    <col min="2051" max="2056" width="0" style="514" hidden="1" customWidth="1"/>
    <col min="2057" max="2057" width="11.625" style="514" customWidth="1"/>
    <col min="2058" max="2061" width="11.125" style="514" customWidth="1"/>
    <col min="2062" max="2063" width="11.625" style="514" customWidth="1"/>
    <col min="2064" max="2067" width="11.125" style="514" customWidth="1"/>
    <col min="2068" max="2068" width="11.625" style="514" customWidth="1"/>
    <col min="2069" max="2070" width="12.5" style="514" customWidth="1"/>
    <col min="2071" max="2071" width="12" style="514" customWidth="1"/>
    <col min="2072" max="2072" width="11.375" style="514" customWidth="1"/>
    <col min="2073" max="2073" width="11.5" style="514" customWidth="1"/>
    <col min="2074" max="2074" width="11.625" style="514" customWidth="1"/>
    <col min="2075" max="2076" width="12.5" style="514" customWidth="1"/>
    <col min="2077" max="2077" width="12" style="514" customWidth="1"/>
    <col min="2078" max="2078" width="11.375" style="514" customWidth="1"/>
    <col min="2079" max="2079" width="11.5" style="514" customWidth="1"/>
    <col min="2080" max="2080" width="11.625" style="514" customWidth="1"/>
    <col min="2081" max="2082" width="12.5" style="514" customWidth="1"/>
    <col min="2083" max="2083" width="12" style="514" customWidth="1"/>
    <col min="2084" max="2084" width="11.375" style="514" customWidth="1"/>
    <col min="2085" max="2085" width="11.5" style="514" customWidth="1"/>
    <col min="2086" max="2086" width="11.625" style="514" customWidth="1"/>
    <col min="2087" max="2087" width="9" style="514" customWidth="1"/>
    <col min="2088" max="2304" width="9" style="514"/>
    <col min="2305" max="2305" width="0" style="514" hidden="1" customWidth="1"/>
    <col min="2306" max="2306" width="11.625" style="514" customWidth="1"/>
    <col min="2307" max="2312" width="0" style="514" hidden="1" customWidth="1"/>
    <col min="2313" max="2313" width="11.625" style="514" customWidth="1"/>
    <col min="2314" max="2317" width="11.125" style="514" customWidth="1"/>
    <col min="2318" max="2319" width="11.625" style="514" customWidth="1"/>
    <col min="2320" max="2323" width="11.125" style="514" customWidth="1"/>
    <col min="2324" max="2324" width="11.625" style="514" customWidth="1"/>
    <col min="2325" max="2326" width="12.5" style="514" customWidth="1"/>
    <col min="2327" max="2327" width="12" style="514" customWidth="1"/>
    <col min="2328" max="2328" width="11.375" style="514" customWidth="1"/>
    <col min="2329" max="2329" width="11.5" style="514" customWidth="1"/>
    <col min="2330" max="2330" width="11.625" style="514" customWidth="1"/>
    <col min="2331" max="2332" width="12.5" style="514" customWidth="1"/>
    <col min="2333" max="2333" width="12" style="514" customWidth="1"/>
    <col min="2334" max="2334" width="11.375" style="514" customWidth="1"/>
    <col min="2335" max="2335" width="11.5" style="514" customWidth="1"/>
    <col min="2336" max="2336" width="11.625" style="514" customWidth="1"/>
    <col min="2337" max="2338" width="12.5" style="514" customWidth="1"/>
    <col min="2339" max="2339" width="12" style="514" customWidth="1"/>
    <col min="2340" max="2340" width="11.375" style="514" customWidth="1"/>
    <col min="2341" max="2341" width="11.5" style="514" customWidth="1"/>
    <col min="2342" max="2342" width="11.625" style="514" customWidth="1"/>
    <col min="2343" max="2343" width="9" style="514" customWidth="1"/>
    <col min="2344" max="2560" width="9" style="514"/>
    <col min="2561" max="2561" width="0" style="514" hidden="1" customWidth="1"/>
    <col min="2562" max="2562" width="11.625" style="514" customWidth="1"/>
    <col min="2563" max="2568" width="0" style="514" hidden="1" customWidth="1"/>
    <col min="2569" max="2569" width="11.625" style="514" customWidth="1"/>
    <col min="2570" max="2573" width="11.125" style="514" customWidth="1"/>
    <col min="2574" max="2575" width="11.625" style="514" customWidth="1"/>
    <col min="2576" max="2579" width="11.125" style="514" customWidth="1"/>
    <col min="2580" max="2580" width="11.625" style="514" customWidth="1"/>
    <col min="2581" max="2582" width="12.5" style="514" customWidth="1"/>
    <col min="2583" max="2583" width="12" style="514" customWidth="1"/>
    <col min="2584" max="2584" width="11.375" style="514" customWidth="1"/>
    <col min="2585" max="2585" width="11.5" style="514" customWidth="1"/>
    <col min="2586" max="2586" width="11.625" style="514" customWidth="1"/>
    <col min="2587" max="2588" width="12.5" style="514" customWidth="1"/>
    <col min="2589" max="2589" width="12" style="514" customWidth="1"/>
    <col min="2590" max="2590" width="11.375" style="514" customWidth="1"/>
    <col min="2591" max="2591" width="11.5" style="514" customWidth="1"/>
    <col min="2592" max="2592" width="11.625" style="514" customWidth="1"/>
    <col min="2593" max="2594" width="12.5" style="514" customWidth="1"/>
    <col min="2595" max="2595" width="12" style="514" customWidth="1"/>
    <col min="2596" max="2596" width="11.375" style="514" customWidth="1"/>
    <col min="2597" max="2597" width="11.5" style="514" customWidth="1"/>
    <col min="2598" max="2598" width="11.625" style="514" customWidth="1"/>
    <col min="2599" max="2599" width="9" style="514" customWidth="1"/>
    <col min="2600" max="2816" width="9" style="514"/>
    <col min="2817" max="2817" width="0" style="514" hidden="1" customWidth="1"/>
    <col min="2818" max="2818" width="11.625" style="514" customWidth="1"/>
    <col min="2819" max="2824" width="0" style="514" hidden="1" customWidth="1"/>
    <col min="2825" max="2825" width="11.625" style="514" customWidth="1"/>
    <col min="2826" max="2829" width="11.125" style="514" customWidth="1"/>
    <col min="2830" max="2831" width="11.625" style="514" customWidth="1"/>
    <col min="2832" max="2835" width="11.125" style="514" customWidth="1"/>
    <col min="2836" max="2836" width="11.625" style="514" customWidth="1"/>
    <col min="2837" max="2838" width="12.5" style="514" customWidth="1"/>
    <col min="2839" max="2839" width="12" style="514" customWidth="1"/>
    <col min="2840" max="2840" width="11.375" style="514" customWidth="1"/>
    <col min="2841" max="2841" width="11.5" style="514" customWidth="1"/>
    <col min="2842" max="2842" width="11.625" style="514" customWidth="1"/>
    <col min="2843" max="2844" width="12.5" style="514" customWidth="1"/>
    <col min="2845" max="2845" width="12" style="514" customWidth="1"/>
    <col min="2846" max="2846" width="11.375" style="514" customWidth="1"/>
    <col min="2847" max="2847" width="11.5" style="514" customWidth="1"/>
    <col min="2848" max="2848" width="11.625" style="514" customWidth="1"/>
    <col min="2849" max="2850" width="12.5" style="514" customWidth="1"/>
    <col min="2851" max="2851" width="12" style="514" customWidth="1"/>
    <col min="2852" max="2852" width="11.375" style="514" customWidth="1"/>
    <col min="2853" max="2853" width="11.5" style="514" customWidth="1"/>
    <col min="2854" max="2854" width="11.625" style="514" customWidth="1"/>
    <col min="2855" max="2855" width="9" style="514" customWidth="1"/>
    <col min="2856" max="3072" width="9" style="514"/>
    <col min="3073" max="3073" width="0" style="514" hidden="1" customWidth="1"/>
    <col min="3074" max="3074" width="11.625" style="514" customWidth="1"/>
    <col min="3075" max="3080" width="0" style="514" hidden="1" customWidth="1"/>
    <col min="3081" max="3081" width="11.625" style="514" customWidth="1"/>
    <col min="3082" max="3085" width="11.125" style="514" customWidth="1"/>
    <col min="3086" max="3087" width="11.625" style="514" customWidth="1"/>
    <col min="3088" max="3091" width="11.125" style="514" customWidth="1"/>
    <col min="3092" max="3092" width="11.625" style="514" customWidth="1"/>
    <col min="3093" max="3094" width="12.5" style="514" customWidth="1"/>
    <col min="3095" max="3095" width="12" style="514" customWidth="1"/>
    <col min="3096" max="3096" width="11.375" style="514" customWidth="1"/>
    <col min="3097" max="3097" width="11.5" style="514" customWidth="1"/>
    <col min="3098" max="3098" width="11.625" style="514" customWidth="1"/>
    <col min="3099" max="3100" width="12.5" style="514" customWidth="1"/>
    <col min="3101" max="3101" width="12" style="514" customWidth="1"/>
    <col min="3102" max="3102" width="11.375" style="514" customWidth="1"/>
    <col min="3103" max="3103" width="11.5" style="514" customWidth="1"/>
    <col min="3104" max="3104" width="11.625" style="514" customWidth="1"/>
    <col min="3105" max="3106" width="12.5" style="514" customWidth="1"/>
    <col min="3107" max="3107" width="12" style="514" customWidth="1"/>
    <col min="3108" max="3108" width="11.375" style="514" customWidth="1"/>
    <col min="3109" max="3109" width="11.5" style="514" customWidth="1"/>
    <col min="3110" max="3110" width="11.625" style="514" customWidth="1"/>
    <col min="3111" max="3111" width="9" style="514" customWidth="1"/>
    <col min="3112" max="3328" width="9" style="514"/>
    <col min="3329" max="3329" width="0" style="514" hidden="1" customWidth="1"/>
    <col min="3330" max="3330" width="11.625" style="514" customWidth="1"/>
    <col min="3331" max="3336" width="0" style="514" hidden="1" customWidth="1"/>
    <col min="3337" max="3337" width="11.625" style="514" customWidth="1"/>
    <col min="3338" max="3341" width="11.125" style="514" customWidth="1"/>
    <col min="3342" max="3343" width="11.625" style="514" customWidth="1"/>
    <col min="3344" max="3347" width="11.125" style="514" customWidth="1"/>
    <col min="3348" max="3348" width="11.625" style="514" customWidth="1"/>
    <col min="3349" max="3350" width="12.5" style="514" customWidth="1"/>
    <col min="3351" max="3351" width="12" style="514" customWidth="1"/>
    <col min="3352" max="3352" width="11.375" style="514" customWidth="1"/>
    <col min="3353" max="3353" width="11.5" style="514" customWidth="1"/>
    <col min="3354" max="3354" width="11.625" style="514" customWidth="1"/>
    <col min="3355" max="3356" width="12.5" style="514" customWidth="1"/>
    <col min="3357" max="3357" width="12" style="514" customWidth="1"/>
    <col min="3358" max="3358" width="11.375" style="514" customWidth="1"/>
    <col min="3359" max="3359" width="11.5" style="514" customWidth="1"/>
    <col min="3360" max="3360" width="11.625" style="514" customWidth="1"/>
    <col min="3361" max="3362" width="12.5" style="514" customWidth="1"/>
    <col min="3363" max="3363" width="12" style="514" customWidth="1"/>
    <col min="3364" max="3364" width="11.375" style="514" customWidth="1"/>
    <col min="3365" max="3365" width="11.5" style="514" customWidth="1"/>
    <col min="3366" max="3366" width="11.625" style="514" customWidth="1"/>
    <col min="3367" max="3367" width="9" style="514" customWidth="1"/>
    <col min="3368" max="3584" width="9" style="514"/>
    <col min="3585" max="3585" width="0" style="514" hidden="1" customWidth="1"/>
    <col min="3586" max="3586" width="11.625" style="514" customWidth="1"/>
    <col min="3587" max="3592" width="0" style="514" hidden="1" customWidth="1"/>
    <col min="3593" max="3593" width="11.625" style="514" customWidth="1"/>
    <col min="3594" max="3597" width="11.125" style="514" customWidth="1"/>
    <col min="3598" max="3599" width="11.625" style="514" customWidth="1"/>
    <col min="3600" max="3603" width="11.125" style="514" customWidth="1"/>
    <col min="3604" max="3604" width="11.625" style="514" customWidth="1"/>
    <col min="3605" max="3606" width="12.5" style="514" customWidth="1"/>
    <col min="3607" max="3607" width="12" style="514" customWidth="1"/>
    <col min="3608" max="3608" width="11.375" style="514" customWidth="1"/>
    <col min="3609" max="3609" width="11.5" style="514" customWidth="1"/>
    <col min="3610" max="3610" width="11.625" style="514" customWidth="1"/>
    <col min="3611" max="3612" width="12.5" style="514" customWidth="1"/>
    <col min="3613" max="3613" width="12" style="514" customWidth="1"/>
    <col min="3614" max="3614" width="11.375" style="514" customWidth="1"/>
    <col min="3615" max="3615" width="11.5" style="514" customWidth="1"/>
    <col min="3616" max="3616" width="11.625" style="514" customWidth="1"/>
    <col min="3617" max="3618" width="12.5" style="514" customWidth="1"/>
    <col min="3619" max="3619" width="12" style="514" customWidth="1"/>
    <col min="3620" max="3620" width="11.375" style="514" customWidth="1"/>
    <col min="3621" max="3621" width="11.5" style="514" customWidth="1"/>
    <col min="3622" max="3622" width="11.625" style="514" customWidth="1"/>
    <col min="3623" max="3623" width="9" style="514" customWidth="1"/>
    <col min="3624" max="3840" width="9" style="514"/>
    <col min="3841" max="3841" width="0" style="514" hidden="1" customWidth="1"/>
    <col min="3842" max="3842" width="11.625" style="514" customWidth="1"/>
    <col min="3843" max="3848" width="0" style="514" hidden="1" customWidth="1"/>
    <col min="3849" max="3849" width="11.625" style="514" customWidth="1"/>
    <col min="3850" max="3853" width="11.125" style="514" customWidth="1"/>
    <col min="3854" max="3855" width="11.625" style="514" customWidth="1"/>
    <col min="3856" max="3859" width="11.125" style="514" customWidth="1"/>
    <col min="3860" max="3860" width="11.625" style="514" customWidth="1"/>
    <col min="3861" max="3862" width="12.5" style="514" customWidth="1"/>
    <col min="3863" max="3863" width="12" style="514" customWidth="1"/>
    <col min="3864" max="3864" width="11.375" style="514" customWidth="1"/>
    <col min="3865" max="3865" width="11.5" style="514" customWidth="1"/>
    <col min="3866" max="3866" width="11.625" style="514" customWidth="1"/>
    <col min="3867" max="3868" width="12.5" style="514" customWidth="1"/>
    <col min="3869" max="3869" width="12" style="514" customWidth="1"/>
    <col min="3870" max="3870" width="11.375" style="514" customWidth="1"/>
    <col min="3871" max="3871" width="11.5" style="514" customWidth="1"/>
    <col min="3872" max="3872" width="11.625" style="514" customWidth="1"/>
    <col min="3873" max="3874" width="12.5" style="514" customWidth="1"/>
    <col min="3875" max="3875" width="12" style="514" customWidth="1"/>
    <col min="3876" max="3876" width="11.375" style="514" customWidth="1"/>
    <col min="3877" max="3877" width="11.5" style="514" customWidth="1"/>
    <col min="3878" max="3878" width="11.625" style="514" customWidth="1"/>
    <col min="3879" max="3879" width="9" style="514" customWidth="1"/>
    <col min="3880" max="4096" width="9" style="514"/>
    <col min="4097" max="4097" width="0" style="514" hidden="1" customWidth="1"/>
    <col min="4098" max="4098" width="11.625" style="514" customWidth="1"/>
    <col min="4099" max="4104" width="0" style="514" hidden="1" customWidth="1"/>
    <col min="4105" max="4105" width="11.625" style="514" customWidth="1"/>
    <col min="4106" max="4109" width="11.125" style="514" customWidth="1"/>
    <col min="4110" max="4111" width="11.625" style="514" customWidth="1"/>
    <col min="4112" max="4115" width="11.125" style="514" customWidth="1"/>
    <col min="4116" max="4116" width="11.625" style="514" customWidth="1"/>
    <col min="4117" max="4118" width="12.5" style="514" customWidth="1"/>
    <col min="4119" max="4119" width="12" style="514" customWidth="1"/>
    <col min="4120" max="4120" width="11.375" style="514" customWidth="1"/>
    <col min="4121" max="4121" width="11.5" style="514" customWidth="1"/>
    <col min="4122" max="4122" width="11.625" style="514" customWidth="1"/>
    <col min="4123" max="4124" width="12.5" style="514" customWidth="1"/>
    <col min="4125" max="4125" width="12" style="514" customWidth="1"/>
    <col min="4126" max="4126" width="11.375" style="514" customWidth="1"/>
    <col min="4127" max="4127" width="11.5" style="514" customWidth="1"/>
    <col min="4128" max="4128" width="11.625" style="514" customWidth="1"/>
    <col min="4129" max="4130" width="12.5" style="514" customWidth="1"/>
    <col min="4131" max="4131" width="12" style="514" customWidth="1"/>
    <col min="4132" max="4132" width="11.375" style="514" customWidth="1"/>
    <col min="4133" max="4133" width="11.5" style="514" customWidth="1"/>
    <col min="4134" max="4134" width="11.625" style="514" customWidth="1"/>
    <col min="4135" max="4135" width="9" style="514" customWidth="1"/>
    <col min="4136" max="4352" width="9" style="514"/>
    <col min="4353" max="4353" width="0" style="514" hidden="1" customWidth="1"/>
    <col min="4354" max="4354" width="11.625" style="514" customWidth="1"/>
    <col min="4355" max="4360" width="0" style="514" hidden="1" customWidth="1"/>
    <col min="4361" max="4361" width="11.625" style="514" customWidth="1"/>
    <col min="4362" max="4365" width="11.125" style="514" customWidth="1"/>
    <col min="4366" max="4367" width="11.625" style="514" customWidth="1"/>
    <col min="4368" max="4371" width="11.125" style="514" customWidth="1"/>
    <col min="4372" max="4372" width="11.625" style="514" customWidth="1"/>
    <col min="4373" max="4374" width="12.5" style="514" customWidth="1"/>
    <col min="4375" max="4375" width="12" style="514" customWidth="1"/>
    <col min="4376" max="4376" width="11.375" style="514" customWidth="1"/>
    <col min="4377" max="4377" width="11.5" style="514" customWidth="1"/>
    <col min="4378" max="4378" width="11.625" style="514" customWidth="1"/>
    <col min="4379" max="4380" width="12.5" style="514" customWidth="1"/>
    <col min="4381" max="4381" width="12" style="514" customWidth="1"/>
    <col min="4382" max="4382" width="11.375" style="514" customWidth="1"/>
    <col min="4383" max="4383" width="11.5" style="514" customWidth="1"/>
    <col min="4384" max="4384" width="11.625" style="514" customWidth="1"/>
    <col min="4385" max="4386" width="12.5" style="514" customWidth="1"/>
    <col min="4387" max="4387" width="12" style="514" customWidth="1"/>
    <col min="4388" max="4388" width="11.375" style="514" customWidth="1"/>
    <col min="4389" max="4389" width="11.5" style="514" customWidth="1"/>
    <col min="4390" max="4390" width="11.625" style="514" customWidth="1"/>
    <col min="4391" max="4391" width="9" style="514" customWidth="1"/>
    <col min="4392" max="4608" width="9" style="514"/>
    <col min="4609" max="4609" width="0" style="514" hidden="1" customWidth="1"/>
    <col min="4610" max="4610" width="11.625" style="514" customWidth="1"/>
    <col min="4611" max="4616" width="0" style="514" hidden="1" customWidth="1"/>
    <col min="4617" max="4617" width="11.625" style="514" customWidth="1"/>
    <col min="4618" max="4621" width="11.125" style="514" customWidth="1"/>
    <col min="4622" max="4623" width="11.625" style="514" customWidth="1"/>
    <col min="4624" max="4627" width="11.125" style="514" customWidth="1"/>
    <col min="4628" max="4628" width="11.625" style="514" customWidth="1"/>
    <col min="4629" max="4630" width="12.5" style="514" customWidth="1"/>
    <col min="4631" max="4631" width="12" style="514" customWidth="1"/>
    <col min="4632" max="4632" width="11.375" style="514" customWidth="1"/>
    <col min="4633" max="4633" width="11.5" style="514" customWidth="1"/>
    <col min="4634" max="4634" width="11.625" style="514" customWidth="1"/>
    <col min="4635" max="4636" width="12.5" style="514" customWidth="1"/>
    <col min="4637" max="4637" width="12" style="514" customWidth="1"/>
    <col min="4638" max="4638" width="11.375" style="514" customWidth="1"/>
    <col min="4639" max="4639" width="11.5" style="514" customWidth="1"/>
    <col min="4640" max="4640" width="11.625" style="514" customWidth="1"/>
    <col min="4641" max="4642" width="12.5" style="514" customWidth="1"/>
    <col min="4643" max="4643" width="12" style="514" customWidth="1"/>
    <col min="4644" max="4644" width="11.375" style="514" customWidth="1"/>
    <col min="4645" max="4645" width="11.5" style="514" customWidth="1"/>
    <col min="4646" max="4646" width="11.625" style="514" customWidth="1"/>
    <col min="4647" max="4647" width="9" style="514" customWidth="1"/>
    <col min="4648" max="4864" width="9" style="514"/>
    <col min="4865" max="4865" width="0" style="514" hidden="1" customWidth="1"/>
    <col min="4866" max="4866" width="11.625" style="514" customWidth="1"/>
    <col min="4867" max="4872" width="0" style="514" hidden="1" customWidth="1"/>
    <col min="4873" max="4873" width="11.625" style="514" customWidth="1"/>
    <col min="4874" max="4877" width="11.125" style="514" customWidth="1"/>
    <col min="4878" max="4879" width="11.625" style="514" customWidth="1"/>
    <col min="4880" max="4883" width="11.125" style="514" customWidth="1"/>
    <col min="4884" max="4884" width="11.625" style="514" customWidth="1"/>
    <col min="4885" max="4886" width="12.5" style="514" customWidth="1"/>
    <col min="4887" max="4887" width="12" style="514" customWidth="1"/>
    <col min="4888" max="4888" width="11.375" style="514" customWidth="1"/>
    <col min="4889" max="4889" width="11.5" style="514" customWidth="1"/>
    <col min="4890" max="4890" width="11.625" style="514" customWidth="1"/>
    <col min="4891" max="4892" width="12.5" style="514" customWidth="1"/>
    <col min="4893" max="4893" width="12" style="514" customWidth="1"/>
    <col min="4894" max="4894" width="11.375" style="514" customWidth="1"/>
    <col min="4895" max="4895" width="11.5" style="514" customWidth="1"/>
    <col min="4896" max="4896" width="11.625" style="514" customWidth="1"/>
    <col min="4897" max="4898" width="12.5" style="514" customWidth="1"/>
    <col min="4899" max="4899" width="12" style="514" customWidth="1"/>
    <col min="4900" max="4900" width="11.375" style="514" customWidth="1"/>
    <col min="4901" max="4901" width="11.5" style="514" customWidth="1"/>
    <col min="4902" max="4902" width="11.625" style="514" customWidth="1"/>
    <col min="4903" max="4903" width="9" style="514" customWidth="1"/>
    <col min="4904" max="5120" width="9" style="514"/>
    <col min="5121" max="5121" width="0" style="514" hidden="1" customWidth="1"/>
    <col min="5122" max="5122" width="11.625" style="514" customWidth="1"/>
    <col min="5123" max="5128" width="0" style="514" hidden="1" customWidth="1"/>
    <col min="5129" max="5129" width="11.625" style="514" customWidth="1"/>
    <col min="5130" max="5133" width="11.125" style="514" customWidth="1"/>
    <col min="5134" max="5135" width="11.625" style="514" customWidth="1"/>
    <col min="5136" max="5139" width="11.125" style="514" customWidth="1"/>
    <col min="5140" max="5140" width="11.625" style="514" customWidth="1"/>
    <col min="5141" max="5142" width="12.5" style="514" customWidth="1"/>
    <col min="5143" max="5143" width="12" style="514" customWidth="1"/>
    <col min="5144" max="5144" width="11.375" style="514" customWidth="1"/>
    <col min="5145" max="5145" width="11.5" style="514" customWidth="1"/>
    <col min="5146" max="5146" width="11.625" style="514" customWidth="1"/>
    <col min="5147" max="5148" width="12.5" style="514" customWidth="1"/>
    <col min="5149" max="5149" width="12" style="514" customWidth="1"/>
    <col min="5150" max="5150" width="11.375" style="514" customWidth="1"/>
    <col min="5151" max="5151" width="11.5" style="514" customWidth="1"/>
    <col min="5152" max="5152" width="11.625" style="514" customWidth="1"/>
    <col min="5153" max="5154" width="12.5" style="514" customWidth="1"/>
    <col min="5155" max="5155" width="12" style="514" customWidth="1"/>
    <col min="5156" max="5156" width="11.375" style="514" customWidth="1"/>
    <col min="5157" max="5157" width="11.5" style="514" customWidth="1"/>
    <col min="5158" max="5158" width="11.625" style="514" customWidth="1"/>
    <col min="5159" max="5159" width="9" style="514" customWidth="1"/>
    <col min="5160" max="5376" width="9" style="514"/>
    <col min="5377" max="5377" width="0" style="514" hidden="1" customWidth="1"/>
    <col min="5378" max="5378" width="11.625" style="514" customWidth="1"/>
    <col min="5379" max="5384" width="0" style="514" hidden="1" customWidth="1"/>
    <col min="5385" max="5385" width="11.625" style="514" customWidth="1"/>
    <col min="5386" max="5389" width="11.125" style="514" customWidth="1"/>
    <col min="5390" max="5391" width="11.625" style="514" customWidth="1"/>
    <col min="5392" max="5395" width="11.125" style="514" customWidth="1"/>
    <col min="5396" max="5396" width="11.625" style="514" customWidth="1"/>
    <col min="5397" max="5398" width="12.5" style="514" customWidth="1"/>
    <col min="5399" max="5399" width="12" style="514" customWidth="1"/>
    <col min="5400" max="5400" width="11.375" style="514" customWidth="1"/>
    <col min="5401" max="5401" width="11.5" style="514" customWidth="1"/>
    <col min="5402" max="5402" width="11.625" style="514" customWidth="1"/>
    <col min="5403" max="5404" width="12.5" style="514" customWidth="1"/>
    <col min="5405" max="5405" width="12" style="514" customWidth="1"/>
    <col min="5406" max="5406" width="11.375" style="514" customWidth="1"/>
    <col min="5407" max="5407" width="11.5" style="514" customWidth="1"/>
    <col min="5408" max="5408" width="11.625" style="514" customWidth="1"/>
    <col min="5409" max="5410" width="12.5" style="514" customWidth="1"/>
    <col min="5411" max="5411" width="12" style="514" customWidth="1"/>
    <col min="5412" max="5412" width="11.375" style="514" customWidth="1"/>
    <col min="5413" max="5413" width="11.5" style="514" customWidth="1"/>
    <col min="5414" max="5414" width="11.625" style="514" customWidth="1"/>
    <col min="5415" max="5415" width="9" style="514" customWidth="1"/>
    <col min="5416" max="5632" width="9" style="514"/>
    <col min="5633" max="5633" width="0" style="514" hidden="1" customWidth="1"/>
    <col min="5634" max="5634" width="11.625" style="514" customWidth="1"/>
    <col min="5635" max="5640" width="0" style="514" hidden="1" customWidth="1"/>
    <col min="5641" max="5641" width="11.625" style="514" customWidth="1"/>
    <col min="5642" max="5645" width="11.125" style="514" customWidth="1"/>
    <col min="5646" max="5647" width="11.625" style="514" customWidth="1"/>
    <col min="5648" max="5651" width="11.125" style="514" customWidth="1"/>
    <col min="5652" max="5652" width="11.625" style="514" customWidth="1"/>
    <col min="5653" max="5654" width="12.5" style="514" customWidth="1"/>
    <col min="5655" max="5655" width="12" style="514" customWidth="1"/>
    <col min="5656" max="5656" width="11.375" style="514" customWidth="1"/>
    <col min="5657" max="5657" width="11.5" style="514" customWidth="1"/>
    <col min="5658" max="5658" width="11.625" style="514" customWidth="1"/>
    <col min="5659" max="5660" width="12.5" style="514" customWidth="1"/>
    <col min="5661" max="5661" width="12" style="514" customWidth="1"/>
    <col min="5662" max="5662" width="11.375" style="514" customWidth="1"/>
    <col min="5663" max="5663" width="11.5" style="514" customWidth="1"/>
    <col min="5664" max="5664" width="11.625" style="514" customWidth="1"/>
    <col min="5665" max="5666" width="12.5" style="514" customWidth="1"/>
    <col min="5667" max="5667" width="12" style="514" customWidth="1"/>
    <col min="5668" max="5668" width="11.375" style="514" customWidth="1"/>
    <col min="5669" max="5669" width="11.5" style="514" customWidth="1"/>
    <col min="5670" max="5670" width="11.625" style="514" customWidth="1"/>
    <col min="5671" max="5671" width="9" style="514" customWidth="1"/>
    <col min="5672" max="5888" width="9" style="514"/>
    <col min="5889" max="5889" width="0" style="514" hidden="1" customWidth="1"/>
    <col min="5890" max="5890" width="11.625" style="514" customWidth="1"/>
    <col min="5891" max="5896" width="0" style="514" hidden="1" customWidth="1"/>
    <col min="5897" max="5897" width="11.625" style="514" customWidth="1"/>
    <col min="5898" max="5901" width="11.125" style="514" customWidth="1"/>
    <col min="5902" max="5903" width="11.625" style="514" customWidth="1"/>
    <col min="5904" max="5907" width="11.125" style="514" customWidth="1"/>
    <col min="5908" max="5908" width="11.625" style="514" customWidth="1"/>
    <col min="5909" max="5910" width="12.5" style="514" customWidth="1"/>
    <col min="5911" max="5911" width="12" style="514" customWidth="1"/>
    <col min="5912" max="5912" width="11.375" style="514" customWidth="1"/>
    <col min="5913" max="5913" width="11.5" style="514" customWidth="1"/>
    <col min="5914" max="5914" width="11.625" style="514" customWidth="1"/>
    <col min="5915" max="5916" width="12.5" style="514" customWidth="1"/>
    <col min="5917" max="5917" width="12" style="514" customWidth="1"/>
    <col min="5918" max="5918" width="11.375" style="514" customWidth="1"/>
    <col min="5919" max="5919" width="11.5" style="514" customWidth="1"/>
    <col min="5920" max="5920" width="11.625" style="514" customWidth="1"/>
    <col min="5921" max="5922" width="12.5" style="514" customWidth="1"/>
    <col min="5923" max="5923" width="12" style="514" customWidth="1"/>
    <col min="5924" max="5924" width="11.375" style="514" customWidth="1"/>
    <col min="5925" max="5925" width="11.5" style="514" customWidth="1"/>
    <col min="5926" max="5926" width="11.625" style="514" customWidth="1"/>
    <col min="5927" max="5927" width="9" style="514" customWidth="1"/>
    <col min="5928" max="6144" width="9" style="514"/>
    <col min="6145" max="6145" width="0" style="514" hidden="1" customWidth="1"/>
    <col min="6146" max="6146" width="11.625" style="514" customWidth="1"/>
    <col min="6147" max="6152" width="0" style="514" hidden="1" customWidth="1"/>
    <col min="6153" max="6153" width="11.625" style="514" customWidth="1"/>
    <col min="6154" max="6157" width="11.125" style="514" customWidth="1"/>
    <col min="6158" max="6159" width="11.625" style="514" customWidth="1"/>
    <col min="6160" max="6163" width="11.125" style="514" customWidth="1"/>
    <col min="6164" max="6164" width="11.625" style="514" customWidth="1"/>
    <col min="6165" max="6166" width="12.5" style="514" customWidth="1"/>
    <col min="6167" max="6167" width="12" style="514" customWidth="1"/>
    <col min="6168" max="6168" width="11.375" style="514" customWidth="1"/>
    <col min="6169" max="6169" width="11.5" style="514" customWidth="1"/>
    <col min="6170" max="6170" width="11.625" style="514" customWidth="1"/>
    <col min="6171" max="6172" width="12.5" style="514" customWidth="1"/>
    <col min="6173" max="6173" width="12" style="514" customWidth="1"/>
    <col min="6174" max="6174" width="11.375" style="514" customWidth="1"/>
    <col min="6175" max="6175" width="11.5" style="514" customWidth="1"/>
    <col min="6176" max="6176" width="11.625" style="514" customWidth="1"/>
    <col min="6177" max="6178" width="12.5" style="514" customWidth="1"/>
    <col min="6179" max="6179" width="12" style="514" customWidth="1"/>
    <col min="6180" max="6180" width="11.375" style="514" customWidth="1"/>
    <col min="6181" max="6181" width="11.5" style="514" customWidth="1"/>
    <col min="6182" max="6182" width="11.625" style="514" customWidth="1"/>
    <col min="6183" max="6183" width="9" style="514" customWidth="1"/>
    <col min="6184" max="6400" width="9" style="514"/>
    <col min="6401" max="6401" width="0" style="514" hidden="1" customWidth="1"/>
    <col min="6402" max="6402" width="11.625" style="514" customWidth="1"/>
    <col min="6403" max="6408" width="0" style="514" hidden="1" customWidth="1"/>
    <col min="6409" max="6409" width="11.625" style="514" customWidth="1"/>
    <col min="6410" max="6413" width="11.125" style="514" customWidth="1"/>
    <col min="6414" max="6415" width="11.625" style="514" customWidth="1"/>
    <col min="6416" max="6419" width="11.125" style="514" customWidth="1"/>
    <col min="6420" max="6420" width="11.625" style="514" customWidth="1"/>
    <col min="6421" max="6422" width="12.5" style="514" customWidth="1"/>
    <col min="6423" max="6423" width="12" style="514" customWidth="1"/>
    <col min="6424" max="6424" width="11.375" style="514" customWidth="1"/>
    <col min="6425" max="6425" width="11.5" style="514" customWidth="1"/>
    <col min="6426" max="6426" width="11.625" style="514" customWidth="1"/>
    <col min="6427" max="6428" width="12.5" style="514" customWidth="1"/>
    <col min="6429" max="6429" width="12" style="514" customWidth="1"/>
    <col min="6430" max="6430" width="11.375" style="514" customWidth="1"/>
    <col min="6431" max="6431" width="11.5" style="514" customWidth="1"/>
    <col min="6432" max="6432" width="11.625" style="514" customWidth="1"/>
    <col min="6433" max="6434" width="12.5" style="514" customWidth="1"/>
    <col min="6435" max="6435" width="12" style="514" customWidth="1"/>
    <col min="6436" max="6436" width="11.375" style="514" customWidth="1"/>
    <col min="6437" max="6437" width="11.5" style="514" customWidth="1"/>
    <col min="6438" max="6438" width="11.625" style="514" customWidth="1"/>
    <col min="6439" max="6439" width="9" style="514" customWidth="1"/>
    <col min="6440" max="6656" width="9" style="514"/>
    <col min="6657" max="6657" width="0" style="514" hidden="1" customWidth="1"/>
    <col min="6658" max="6658" width="11.625" style="514" customWidth="1"/>
    <col min="6659" max="6664" width="0" style="514" hidden="1" customWidth="1"/>
    <col min="6665" max="6665" width="11.625" style="514" customWidth="1"/>
    <col min="6666" max="6669" width="11.125" style="514" customWidth="1"/>
    <col min="6670" max="6671" width="11.625" style="514" customWidth="1"/>
    <col min="6672" max="6675" width="11.125" style="514" customWidth="1"/>
    <col min="6676" max="6676" width="11.625" style="514" customWidth="1"/>
    <col min="6677" max="6678" width="12.5" style="514" customWidth="1"/>
    <col min="6679" max="6679" width="12" style="514" customWidth="1"/>
    <col min="6680" max="6680" width="11.375" style="514" customWidth="1"/>
    <col min="6681" max="6681" width="11.5" style="514" customWidth="1"/>
    <col min="6682" max="6682" width="11.625" style="514" customWidth="1"/>
    <col min="6683" max="6684" width="12.5" style="514" customWidth="1"/>
    <col min="6685" max="6685" width="12" style="514" customWidth="1"/>
    <col min="6686" max="6686" width="11.375" style="514" customWidth="1"/>
    <col min="6687" max="6687" width="11.5" style="514" customWidth="1"/>
    <col min="6688" max="6688" width="11.625" style="514" customWidth="1"/>
    <col min="6689" max="6690" width="12.5" style="514" customWidth="1"/>
    <col min="6691" max="6691" width="12" style="514" customWidth="1"/>
    <col min="6692" max="6692" width="11.375" style="514" customWidth="1"/>
    <col min="6693" max="6693" width="11.5" style="514" customWidth="1"/>
    <col min="6694" max="6694" width="11.625" style="514" customWidth="1"/>
    <col min="6695" max="6695" width="9" style="514" customWidth="1"/>
    <col min="6696" max="6912" width="9" style="514"/>
    <col min="6913" max="6913" width="0" style="514" hidden="1" customWidth="1"/>
    <col min="6914" max="6914" width="11.625" style="514" customWidth="1"/>
    <col min="6915" max="6920" width="0" style="514" hidden="1" customWidth="1"/>
    <col min="6921" max="6921" width="11.625" style="514" customWidth="1"/>
    <col min="6922" max="6925" width="11.125" style="514" customWidth="1"/>
    <col min="6926" max="6927" width="11.625" style="514" customWidth="1"/>
    <col min="6928" max="6931" width="11.125" style="514" customWidth="1"/>
    <col min="6932" max="6932" width="11.625" style="514" customWidth="1"/>
    <col min="6933" max="6934" width="12.5" style="514" customWidth="1"/>
    <col min="6935" max="6935" width="12" style="514" customWidth="1"/>
    <col min="6936" max="6936" width="11.375" style="514" customWidth="1"/>
    <col min="6937" max="6937" width="11.5" style="514" customWidth="1"/>
    <col min="6938" max="6938" width="11.625" style="514" customWidth="1"/>
    <col min="6939" max="6940" width="12.5" style="514" customWidth="1"/>
    <col min="6941" max="6941" width="12" style="514" customWidth="1"/>
    <col min="6942" max="6942" width="11.375" style="514" customWidth="1"/>
    <col min="6943" max="6943" width="11.5" style="514" customWidth="1"/>
    <col min="6944" max="6944" width="11.625" style="514" customWidth="1"/>
    <col min="6945" max="6946" width="12.5" style="514" customWidth="1"/>
    <col min="6947" max="6947" width="12" style="514" customWidth="1"/>
    <col min="6948" max="6948" width="11.375" style="514" customWidth="1"/>
    <col min="6949" max="6949" width="11.5" style="514" customWidth="1"/>
    <col min="6950" max="6950" width="11.625" style="514" customWidth="1"/>
    <col min="6951" max="6951" width="9" style="514" customWidth="1"/>
    <col min="6952" max="7168" width="9" style="514"/>
    <col min="7169" max="7169" width="0" style="514" hidden="1" customWidth="1"/>
    <col min="7170" max="7170" width="11.625" style="514" customWidth="1"/>
    <col min="7171" max="7176" width="0" style="514" hidden="1" customWidth="1"/>
    <col min="7177" max="7177" width="11.625" style="514" customWidth="1"/>
    <col min="7178" max="7181" width="11.125" style="514" customWidth="1"/>
    <col min="7182" max="7183" width="11.625" style="514" customWidth="1"/>
    <col min="7184" max="7187" width="11.125" style="514" customWidth="1"/>
    <col min="7188" max="7188" width="11.625" style="514" customWidth="1"/>
    <col min="7189" max="7190" width="12.5" style="514" customWidth="1"/>
    <col min="7191" max="7191" width="12" style="514" customWidth="1"/>
    <col min="7192" max="7192" width="11.375" style="514" customWidth="1"/>
    <col min="7193" max="7193" width="11.5" style="514" customWidth="1"/>
    <col min="7194" max="7194" width="11.625" style="514" customWidth="1"/>
    <col min="7195" max="7196" width="12.5" style="514" customWidth="1"/>
    <col min="7197" max="7197" width="12" style="514" customWidth="1"/>
    <col min="7198" max="7198" width="11.375" style="514" customWidth="1"/>
    <col min="7199" max="7199" width="11.5" style="514" customWidth="1"/>
    <col min="7200" max="7200" width="11.625" style="514" customWidth="1"/>
    <col min="7201" max="7202" width="12.5" style="514" customWidth="1"/>
    <col min="7203" max="7203" width="12" style="514" customWidth="1"/>
    <col min="7204" max="7204" width="11.375" style="514" customWidth="1"/>
    <col min="7205" max="7205" width="11.5" style="514" customWidth="1"/>
    <col min="7206" max="7206" width="11.625" style="514" customWidth="1"/>
    <col min="7207" max="7207" width="9" style="514" customWidth="1"/>
    <col min="7208" max="7424" width="9" style="514"/>
    <col min="7425" max="7425" width="0" style="514" hidden="1" customWidth="1"/>
    <col min="7426" max="7426" width="11.625" style="514" customWidth="1"/>
    <col min="7427" max="7432" width="0" style="514" hidden="1" customWidth="1"/>
    <col min="7433" max="7433" width="11.625" style="514" customWidth="1"/>
    <col min="7434" max="7437" width="11.125" style="514" customWidth="1"/>
    <col min="7438" max="7439" width="11.625" style="514" customWidth="1"/>
    <col min="7440" max="7443" width="11.125" style="514" customWidth="1"/>
    <col min="7444" max="7444" width="11.625" style="514" customWidth="1"/>
    <col min="7445" max="7446" width="12.5" style="514" customWidth="1"/>
    <col min="7447" max="7447" width="12" style="514" customWidth="1"/>
    <col min="7448" max="7448" width="11.375" style="514" customWidth="1"/>
    <col min="7449" max="7449" width="11.5" style="514" customWidth="1"/>
    <col min="7450" max="7450" width="11.625" style="514" customWidth="1"/>
    <col min="7451" max="7452" width="12.5" style="514" customWidth="1"/>
    <col min="7453" max="7453" width="12" style="514" customWidth="1"/>
    <col min="7454" max="7454" width="11.375" style="514" customWidth="1"/>
    <col min="7455" max="7455" width="11.5" style="514" customWidth="1"/>
    <col min="7456" max="7456" width="11.625" style="514" customWidth="1"/>
    <col min="7457" max="7458" width="12.5" style="514" customWidth="1"/>
    <col min="7459" max="7459" width="12" style="514" customWidth="1"/>
    <col min="7460" max="7460" width="11.375" style="514" customWidth="1"/>
    <col min="7461" max="7461" width="11.5" style="514" customWidth="1"/>
    <col min="7462" max="7462" width="11.625" style="514" customWidth="1"/>
    <col min="7463" max="7463" width="9" style="514" customWidth="1"/>
    <col min="7464" max="7680" width="9" style="514"/>
    <col min="7681" max="7681" width="0" style="514" hidden="1" customWidth="1"/>
    <col min="7682" max="7682" width="11.625" style="514" customWidth="1"/>
    <col min="7683" max="7688" width="0" style="514" hidden="1" customWidth="1"/>
    <col min="7689" max="7689" width="11.625" style="514" customWidth="1"/>
    <col min="7690" max="7693" width="11.125" style="514" customWidth="1"/>
    <col min="7694" max="7695" width="11.625" style="514" customWidth="1"/>
    <col min="7696" max="7699" width="11.125" style="514" customWidth="1"/>
    <col min="7700" max="7700" width="11.625" style="514" customWidth="1"/>
    <col min="7701" max="7702" width="12.5" style="514" customWidth="1"/>
    <col min="7703" max="7703" width="12" style="514" customWidth="1"/>
    <col min="7704" max="7704" width="11.375" style="514" customWidth="1"/>
    <col min="7705" max="7705" width="11.5" style="514" customWidth="1"/>
    <col min="7706" max="7706" width="11.625" style="514" customWidth="1"/>
    <col min="7707" max="7708" width="12.5" style="514" customWidth="1"/>
    <col min="7709" max="7709" width="12" style="514" customWidth="1"/>
    <col min="7710" max="7710" width="11.375" style="514" customWidth="1"/>
    <col min="7711" max="7711" width="11.5" style="514" customWidth="1"/>
    <col min="7712" max="7712" width="11.625" style="514" customWidth="1"/>
    <col min="7713" max="7714" width="12.5" style="514" customWidth="1"/>
    <col min="7715" max="7715" width="12" style="514" customWidth="1"/>
    <col min="7716" max="7716" width="11.375" style="514" customWidth="1"/>
    <col min="7717" max="7717" width="11.5" style="514" customWidth="1"/>
    <col min="7718" max="7718" width="11.625" style="514" customWidth="1"/>
    <col min="7719" max="7719" width="9" style="514" customWidth="1"/>
    <col min="7720" max="7936" width="9" style="514"/>
    <col min="7937" max="7937" width="0" style="514" hidden="1" customWidth="1"/>
    <col min="7938" max="7938" width="11.625" style="514" customWidth="1"/>
    <col min="7939" max="7944" width="0" style="514" hidden="1" customWidth="1"/>
    <col min="7945" max="7945" width="11.625" style="514" customWidth="1"/>
    <col min="7946" max="7949" width="11.125" style="514" customWidth="1"/>
    <col min="7950" max="7951" width="11.625" style="514" customWidth="1"/>
    <col min="7952" max="7955" width="11.125" style="514" customWidth="1"/>
    <col min="7956" max="7956" width="11.625" style="514" customWidth="1"/>
    <col min="7957" max="7958" width="12.5" style="514" customWidth="1"/>
    <col min="7959" max="7959" width="12" style="514" customWidth="1"/>
    <col min="7960" max="7960" width="11.375" style="514" customWidth="1"/>
    <col min="7961" max="7961" width="11.5" style="514" customWidth="1"/>
    <col min="7962" max="7962" width="11.625" style="514" customWidth="1"/>
    <col min="7963" max="7964" width="12.5" style="514" customWidth="1"/>
    <col min="7965" max="7965" width="12" style="514" customWidth="1"/>
    <col min="7966" max="7966" width="11.375" style="514" customWidth="1"/>
    <col min="7967" max="7967" width="11.5" style="514" customWidth="1"/>
    <col min="7968" max="7968" width="11.625" style="514" customWidth="1"/>
    <col min="7969" max="7970" width="12.5" style="514" customWidth="1"/>
    <col min="7971" max="7971" width="12" style="514" customWidth="1"/>
    <col min="7972" max="7972" width="11.375" style="514" customWidth="1"/>
    <col min="7973" max="7973" width="11.5" style="514" customWidth="1"/>
    <col min="7974" max="7974" width="11.625" style="514" customWidth="1"/>
    <col min="7975" max="7975" width="9" style="514" customWidth="1"/>
    <col min="7976" max="8192" width="9" style="514"/>
    <col min="8193" max="8193" width="0" style="514" hidden="1" customWidth="1"/>
    <col min="8194" max="8194" width="11.625" style="514" customWidth="1"/>
    <col min="8195" max="8200" width="0" style="514" hidden="1" customWidth="1"/>
    <col min="8201" max="8201" width="11.625" style="514" customWidth="1"/>
    <col min="8202" max="8205" width="11.125" style="514" customWidth="1"/>
    <col min="8206" max="8207" width="11.625" style="514" customWidth="1"/>
    <col min="8208" max="8211" width="11.125" style="514" customWidth="1"/>
    <col min="8212" max="8212" width="11.625" style="514" customWidth="1"/>
    <col min="8213" max="8214" width="12.5" style="514" customWidth="1"/>
    <col min="8215" max="8215" width="12" style="514" customWidth="1"/>
    <col min="8216" max="8216" width="11.375" style="514" customWidth="1"/>
    <col min="8217" max="8217" width="11.5" style="514" customWidth="1"/>
    <col min="8218" max="8218" width="11.625" style="514" customWidth="1"/>
    <col min="8219" max="8220" width="12.5" style="514" customWidth="1"/>
    <col min="8221" max="8221" width="12" style="514" customWidth="1"/>
    <col min="8222" max="8222" width="11.375" style="514" customWidth="1"/>
    <col min="8223" max="8223" width="11.5" style="514" customWidth="1"/>
    <col min="8224" max="8224" width="11.625" style="514" customWidth="1"/>
    <col min="8225" max="8226" width="12.5" style="514" customWidth="1"/>
    <col min="8227" max="8227" width="12" style="514" customWidth="1"/>
    <col min="8228" max="8228" width="11.375" style="514" customWidth="1"/>
    <col min="8229" max="8229" width="11.5" style="514" customWidth="1"/>
    <col min="8230" max="8230" width="11.625" style="514" customWidth="1"/>
    <col min="8231" max="8231" width="9" style="514" customWidth="1"/>
    <col min="8232" max="8448" width="9" style="514"/>
    <col min="8449" max="8449" width="0" style="514" hidden="1" customWidth="1"/>
    <col min="8450" max="8450" width="11.625" style="514" customWidth="1"/>
    <col min="8451" max="8456" width="0" style="514" hidden="1" customWidth="1"/>
    <col min="8457" max="8457" width="11.625" style="514" customWidth="1"/>
    <col min="8458" max="8461" width="11.125" style="514" customWidth="1"/>
    <col min="8462" max="8463" width="11.625" style="514" customWidth="1"/>
    <col min="8464" max="8467" width="11.125" style="514" customWidth="1"/>
    <col min="8468" max="8468" width="11.625" style="514" customWidth="1"/>
    <col min="8469" max="8470" width="12.5" style="514" customWidth="1"/>
    <col min="8471" max="8471" width="12" style="514" customWidth="1"/>
    <col min="8472" max="8472" width="11.375" style="514" customWidth="1"/>
    <col min="8473" max="8473" width="11.5" style="514" customWidth="1"/>
    <col min="8474" max="8474" width="11.625" style="514" customWidth="1"/>
    <col min="8475" max="8476" width="12.5" style="514" customWidth="1"/>
    <col min="8477" max="8477" width="12" style="514" customWidth="1"/>
    <col min="8478" max="8478" width="11.375" style="514" customWidth="1"/>
    <col min="8479" max="8479" width="11.5" style="514" customWidth="1"/>
    <col min="8480" max="8480" width="11.625" style="514" customWidth="1"/>
    <col min="8481" max="8482" width="12.5" style="514" customWidth="1"/>
    <col min="8483" max="8483" width="12" style="514" customWidth="1"/>
    <col min="8484" max="8484" width="11.375" style="514" customWidth="1"/>
    <col min="8485" max="8485" width="11.5" style="514" customWidth="1"/>
    <col min="8486" max="8486" width="11.625" style="514" customWidth="1"/>
    <col min="8487" max="8487" width="9" style="514" customWidth="1"/>
    <col min="8488" max="8704" width="9" style="514"/>
    <col min="8705" max="8705" width="0" style="514" hidden="1" customWidth="1"/>
    <col min="8706" max="8706" width="11.625" style="514" customWidth="1"/>
    <col min="8707" max="8712" width="0" style="514" hidden="1" customWidth="1"/>
    <col min="8713" max="8713" width="11.625" style="514" customWidth="1"/>
    <col min="8714" max="8717" width="11.125" style="514" customWidth="1"/>
    <col min="8718" max="8719" width="11.625" style="514" customWidth="1"/>
    <col min="8720" max="8723" width="11.125" style="514" customWidth="1"/>
    <col min="8724" max="8724" width="11.625" style="514" customWidth="1"/>
    <col min="8725" max="8726" width="12.5" style="514" customWidth="1"/>
    <col min="8727" max="8727" width="12" style="514" customWidth="1"/>
    <col min="8728" max="8728" width="11.375" style="514" customWidth="1"/>
    <col min="8729" max="8729" width="11.5" style="514" customWidth="1"/>
    <col min="8730" max="8730" width="11.625" style="514" customWidth="1"/>
    <col min="8731" max="8732" width="12.5" style="514" customWidth="1"/>
    <col min="8733" max="8733" width="12" style="514" customWidth="1"/>
    <col min="8734" max="8734" width="11.375" style="514" customWidth="1"/>
    <col min="8735" max="8735" width="11.5" style="514" customWidth="1"/>
    <col min="8736" max="8736" width="11.625" style="514" customWidth="1"/>
    <col min="8737" max="8738" width="12.5" style="514" customWidth="1"/>
    <col min="8739" max="8739" width="12" style="514" customWidth="1"/>
    <col min="8740" max="8740" width="11.375" style="514" customWidth="1"/>
    <col min="8741" max="8741" width="11.5" style="514" customWidth="1"/>
    <col min="8742" max="8742" width="11.625" style="514" customWidth="1"/>
    <col min="8743" max="8743" width="9" style="514" customWidth="1"/>
    <col min="8744" max="8960" width="9" style="514"/>
    <col min="8961" max="8961" width="0" style="514" hidden="1" customWidth="1"/>
    <col min="8962" max="8962" width="11.625" style="514" customWidth="1"/>
    <col min="8963" max="8968" width="0" style="514" hidden="1" customWidth="1"/>
    <col min="8969" max="8969" width="11.625" style="514" customWidth="1"/>
    <col min="8970" max="8973" width="11.125" style="514" customWidth="1"/>
    <col min="8974" max="8975" width="11.625" style="514" customWidth="1"/>
    <col min="8976" max="8979" width="11.125" style="514" customWidth="1"/>
    <col min="8980" max="8980" width="11.625" style="514" customWidth="1"/>
    <col min="8981" max="8982" width="12.5" style="514" customWidth="1"/>
    <col min="8983" max="8983" width="12" style="514" customWidth="1"/>
    <col min="8984" max="8984" width="11.375" style="514" customWidth="1"/>
    <col min="8985" max="8985" width="11.5" style="514" customWidth="1"/>
    <col min="8986" max="8986" width="11.625" style="514" customWidth="1"/>
    <col min="8987" max="8988" width="12.5" style="514" customWidth="1"/>
    <col min="8989" max="8989" width="12" style="514" customWidth="1"/>
    <col min="8990" max="8990" width="11.375" style="514" customWidth="1"/>
    <col min="8991" max="8991" width="11.5" style="514" customWidth="1"/>
    <col min="8992" max="8992" width="11.625" style="514" customWidth="1"/>
    <col min="8993" max="8994" width="12.5" style="514" customWidth="1"/>
    <col min="8995" max="8995" width="12" style="514" customWidth="1"/>
    <col min="8996" max="8996" width="11.375" style="514" customWidth="1"/>
    <col min="8997" max="8997" width="11.5" style="514" customWidth="1"/>
    <col min="8998" max="8998" width="11.625" style="514" customWidth="1"/>
    <col min="8999" max="8999" width="9" style="514" customWidth="1"/>
    <col min="9000" max="9216" width="9" style="514"/>
    <col min="9217" max="9217" width="0" style="514" hidden="1" customWidth="1"/>
    <col min="9218" max="9218" width="11.625" style="514" customWidth="1"/>
    <col min="9219" max="9224" width="0" style="514" hidden="1" customWidth="1"/>
    <col min="9225" max="9225" width="11.625" style="514" customWidth="1"/>
    <col min="9226" max="9229" width="11.125" style="514" customWidth="1"/>
    <col min="9230" max="9231" width="11.625" style="514" customWidth="1"/>
    <col min="9232" max="9235" width="11.125" style="514" customWidth="1"/>
    <col min="9236" max="9236" width="11.625" style="514" customWidth="1"/>
    <col min="9237" max="9238" width="12.5" style="514" customWidth="1"/>
    <col min="9239" max="9239" width="12" style="514" customWidth="1"/>
    <col min="9240" max="9240" width="11.375" style="514" customWidth="1"/>
    <col min="9241" max="9241" width="11.5" style="514" customWidth="1"/>
    <col min="9242" max="9242" width="11.625" style="514" customWidth="1"/>
    <col min="9243" max="9244" width="12.5" style="514" customWidth="1"/>
    <col min="9245" max="9245" width="12" style="514" customWidth="1"/>
    <col min="9246" max="9246" width="11.375" style="514" customWidth="1"/>
    <col min="9247" max="9247" width="11.5" style="514" customWidth="1"/>
    <col min="9248" max="9248" width="11.625" style="514" customWidth="1"/>
    <col min="9249" max="9250" width="12.5" style="514" customWidth="1"/>
    <col min="9251" max="9251" width="12" style="514" customWidth="1"/>
    <col min="9252" max="9252" width="11.375" style="514" customWidth="1"/>
    <col min="9253" max="9253" width="11.5" style="514" customWidth="1"/>
    <col min="9254" max="9254" width="11.625" style="514" customWidth="1"/>
    <col min="9255" max="9255" width="9" style="514" customWidth="1"/>
    <col min="9256" max="9472" width="9" style="514"/>
    <col min="9473" max="9473" width="0" style="514" hidden="1" customWidth="1"/>
    <col min="9474" max="9474" width="11.625" style="514" customWidth="1"/>
    <col min="9475" max="9480" width="0" style="514" hidden="1" customWidth="1"/>
    <col min="9481" max="9481" width="11.625" style="514" customWidth="1"/>
    <col min="9482" max="9485" width="11.125" style="514" customWidth="1"/>
    <col min="9486" max="9487" width="11.625" style="514" customWidth="1"/>
    <col min="9488" max="9491" width="11.125" style="514" customWidth="1"/>
    <col min="9492" max="9492" width="11.625" style="514" customWidth="1"/>
    <col min="9493" max="9494" width="12.5" style="514" customWidth="1"/>
    <col min="9495" max="9495" width="12" style="514" customWidth="1"/>
    <col min="9496" max="9496" width="11.375" style="514" customWidth="1"/>
    <col min="9497" max="9497" width="11.5" style="514" customWidth="1"/>
    <col min="9498" max="9498" width="11.625" style="514" customWidth="1"/>
    <col min="9499" max="9500" width="12.5" style="514" customWidth="1"/>
    <col min="9501" max="9501" width="12" style="514" customWidth="1"/>
    <col min="9502" max="9502" width="11.375" style="514" customWidth="1"/>
    <col min="9503" max="9503" width="11.5" style="514" customWidth="1"/>
    <col min="9504" max="9504" width="11.625" style="514" customWidth="1"/>
    <col min="9505" max="9506" width="12.5" style="514" customWidth="1"/>
    <col min="9507" max="9507" width="12" style="514" customWidth="1"/>
    <col min="9508" max="9508" width="11.375" style="514" customWidth="1"/>
    <col min="9509" max="9509" width="11.5" style="514" customWidth="1"/>
    <col min="9510" max="9510" width="11.625" style="514" customWidth="1"/>
    <col min="9511" max="9511" width="9" style="514" customWidth="1"/>
    <col min="9512" max="9728" width="9" style="514"/>
    <col min="9729" max="9729" width="0" style="514" hidden="1" customWidth="1"/>
    <col min="9730" max="9730" width="11.625" style="514" customWidth="1"/>
    <col min="9731" max="9736" width="0" style="514" hidden="1" customWidth="1"/>
    <col min="9737" max="9737" width="11.625" style="514" customWidth="1"/>
    <col min="9738" max="9741" width="11.125" style="514" customWidth="1"/>
    <col min="9742" max="9743" width="11.625" style="514" customWidth="1"/>
    <col min="9744" max="9747" width="11.125" style="514" customWidth="1"/>
    <col min="9748" max="9748" width="11.625" style="514" customWidth="1"/>
    <col min="9749" max="9750" width="12.5" style="514" customWidth="1"/>
    <col min="9751" max="9751" width="12" style="514" customWidth="1"/>
    <col min="9752" max="9752" width="11.375" style="514" customWidth="1"/>
    <col min="9753" max="9753" width="11.5" style="514" customWidth="1"/>
    <col min="9754" max="9754" width="11.625" style="514" customWidth="1"/>
    <col min="9755" max="9756" width="12.5" style="514" customWidth="1"/>
    <col min="9757" max="9757" width="12" style="514" customWidth="1"/>
    <col min="9758" max="9758" width="11.375" style="514" customWidth="1"/>
    <col min="9759" max="9759" width="11.5" style="514" customWidth="1"/>
    <col min="9760" max="9760" width="11.625" style="514" customWidth="1"/>
    <col min="9761" max="9762" width="12.5" style="514" customWidth="1"/>
    <col min="9763" max="9763" width="12" style="514" customWidth="1"/>
    <col min="9764" max="9764" width="11.375" style="514" customWidth="1"/>
    <col min="9765" max="9765" width="11.5" style="514" customWidth="1"/>
    <col min="9766" max="9766" width="11.625" style="514" customWidth="1"/>
    <col min="9767" max="9767" width="9" style="514" customWidth="1"/>
    <col min="9768" max="9984" width="9" style="514"/>
    <col min="9985" max="9985" width="0" style="514" hidden="1" customWidth="1"/>
    <col min="9986" max="9986" width="11.625" style="514" customWidth="1"/>
    <col min="9987" max="9992" width="0" style="514" hidden="1" customWidth="1"/>
    <col min="9993" max="9993" width="11.625" style="514" customWidth="1"/>
    <col min="9994" max="9997" width="11.125" style="514" customWidth="1"/>
    <col min="9998" max="9999" width="11.625" style="514" customWidth="1"/>
    <col min="10000" max="10003" width="11.125" style="514" customWidth="1"/>
    <col min="10004" max="10004" width="11.625" style="514" customWidth="1"/>
    <col min="10005" max="10006" width="12.5" style="514" customWidth="1"/>
    <col min="10007" max="10007" width="12" style="514" customWidth="1"/>
    <col min="10008" max="10008" width="11.375" style="514" customWidth="1"/>
    <col min="10009" max="10009" width="11.5" style="514" customWidth="1"/>
    <col min="10010" max="10010" width="11.625" style="514" customWidth="1"/>
    <col min="10011" max="10012" width="12.5" style="514" customWidth="1"/>
    <col min="10013" max="10013" width="12" style="514" customWidth="1"/>
    <col min="10014" max="10014" width="11.375" style="514" customWidth="1"/>
    <col min="10015" max="10015" width="11.5" style="514" customWidth="1"/>
    <col min="10016" max="10016" width="11.625" style="514" customWidth="1"/>
    <col min="10017" max="10018" width="12.5" style="514" customWidth="1"/>
    <col min="10019" max="10019" width="12" style="514" customWidth="1"/>
    <col min="10020" max="10020" width="11.375" style="514" customWidth="1"/>
    <col min="10021" max="10021" width="11.5" style="514" customWidth="1"/>
    <col min="10022" max="10022" width="11.625" style="514" customWidth="1"/>
    <col min="10023" max="10023" width="9" style="514" customWidth="1"/>
    <col min="10024" max="10240" width="9" style="514"/>
    <col min="10241" max="10241" width="0" style="514" hidden="1" customWidth="1"/>
    <col min="10242" max="10242" width="11.625" style="514" customWidth="1"/>
    <col min="10243" max="10248" width="0" style="514" hidden="1" customWidth="1"/>
    <col min="10249" max="10249" width="11.625" style="514" customWidth="1"/>
    <col min="10250" max="10253" width="11.125" style="514" customWidth="1"/>
    <col min="10254" max="10255" width="11.625" style="514" customWidth="1"/>
    <col min="10256" max="10259" width="11.125" style="514" customWidth="1"/>
    <col min="10260" max="10260" width="11.625" style="514" customWidth="1"/>
    <col min="10261" max="10262" width="12.5" style="514" customWidth="1"/>
    <col min="10263" max="10263" width="12" style="514" customWidth="1"/>
    <col min="10264" max="10264" width="11.375" style="514" customWidth="1"/>
    <col min="10265" max="10265" width="11.5" style="514" customWidth="1"/>
    <col min="10266" max="10266" width="11.625" style="514" customWidth="1"/>
    <col min="10267" max="10268" width="12.5" style="514" customWidth="1"/>
    <col min="10269" max="10269" width="12" style="514" customWidth="1"/>
    <col min="10270" max="10270" width="11.375" style="514" customWidth="1"/>
    <col min="10271" max="10271" width="11.5" style="514" customWidth="1"/>
    <col min="10272" max="10272" width="11.625" style="514" customWidth="1"/>
    <col min="10273" max="10274" width="12.5" style="514" customWidth="1"/>
    <col min="10275" max="10275" width="12" style="514" customWidth="1"/>
    <col min="10276" max="10276" width="11.375" style="514" customWidth="1"/>
    <col min="10277" max="10277" width="11.5" style="514" customWidth="1"/>
    <col min="10278" max="10278" width="11.625" style="514" customWidth="1"/>
    <col min="10279" max="10279" width="9" style="514" customWidth="1"/>
    <col min="10280" max="10496" width="9" style="514"/>
    <col min="10497" max="10497" width="0" style="514" hidden="1" customWidth="1"/>
    <col min="10498" max="10498" width="11.625" style="514" customWidth="1"/>
    <col min="10499" max="10504" width="0" style="514" hidden="1" customWidth="1"/>
    <col min="10505" max="10505" width="11.625" style="514" customWidth="1"/>
    <col min="10506" max="10509" width="11.125" style="514" customWidth="1"/>
    <col min="10510" max="10511" width="11.625" style="514" customWidth="1"/>
    <col min="10512" max="10515" width="11.125" style="514" customWidth="1"/>
    <col min="10516" max="10516" width="11.625" style="514" customWidth="1"/>
    <col min="10517" max="10518" width="12.5" style="514" customWidth="1"/>
    <col min="10519" max="10519" width="12" style="514" customWidth="1"/>
    <col min="10520" max="10520" width="11.375" style="514" customWidth="1"/>
    <col min="10521" max="10521" width="11.5" style="514" customWidth="1"/>
    <col min="10522" max="10522" width="11.625" style="514" customWidth="1"/>
    <col min="10523" max="10524" width="12.5" style="514" customWidth="1"/>
    <col min="10525" max="10525" width="12" style="514" customWidth="1"/>
    <col min="10526" max="10526" width="11.375" style="514" customWidth="1"/>
    <col min="10527" max="10527" width="11.5" style="514" customWidth="1"/>
    <col min="10528" max="10528" width="11.625" style="514" customWidth="1"/>
    <col min="10529" max="10530" width="12.5" style="514" customWidth="1"/>
    <col min="10531" max="10531" width="12" style="514" customWidth="1"/>
    <col min="10532" max="10532" width="11.375" style="514" customWidth="1"/>
    <col min="10533" max="10533" width="11.5" style="514" customWidth="1"/>
    <col min="10534" max="10534" width="11.625" style="514" customWidth="1"/>
    <col min="10535" max="10535" width="9" style="514" customWidth="1"/>
    <col min="10536" max="10752" width="9" style="514"/>
    <col min="10753" max="10753" width="0" style="514" hidden="1" customWidth="1"/>
    <col min="10754" max="10754" width="11.625" style="514" customWidth="1"/>
    <col min="10755" max="10760" width="0" style="514" hidden="1" customWidth="1"/>
    <col min="10761" max="10761" width="11.625" style="514" customWidth="1"/>
    <col min="10762" max="10765" width="11.125" style="514" customWidth="1"/>
    <col min="10766" max="10767" width="11.625" style="514" customWidth="1"/>
    <col min="10768" max="10771" width="11.125" style="514" customWidth="1"/>
    <col min="10772" max="10772" width="11.625" style="514" customWidth="1"/>
    <col min="10773" max="10774" width="12.5" style="514" customWidth="1"/>
    <col min="10775" max="10775" width="12" style="514" customWidth="1"/>
    <col min="10776" max="10776" width="11.375" style="514" customWidth="1"/>
    <col min="10777" max="10777" width="11.5" style="514" customWidth="1"/>
    <col min="10778" max="10778" width="11.625" style="514" customWidth="1"/>
    <col min="10779" max="10780" width="12.5" style="514" customWidth="1"/>
    <col min="10781" max="10781" width="12" style="514" customWidth="1"/>
    <col min="10782" max="10782" width="11.375" style="514" customWidth="1"/>
    <col min="10783" max="10783" width="11.5" style="514" customWidth="1"/>
    <col min="10784" max="10784" width="11.625" style="514" customWidth="1"/>
    <col min="10785" max="10786" width="12.5" style="514" customWidth="1"/>
    <col min="10787" max="10787" width="12" style="514" customWidth="1"/>
    <col min="10788" max="10788" width="11.375" style="514" customWidth="1"/>
    <col min="10789" max="10789" width="11.5" style="514" customWidth="1"/>
    <col min="10790" max="10790" width="11.625" style="514" customWidth="1"/>
    <col min="10791" max="10791" width="9" style="514" customWidth="1"/>
    <col min="10792" max="11008" width="9" style="514"/>
    <col min="11009" max="11009" width="0" style="514" hidden="1" customWidth="1"/>
    <col min="11010" max="11010" width="11.625" style="514" customWidth="1"/>
    <col min="11011" max="11016" width="0" style="514" hidden="1" customWidth="1"/>
    <col min="11017" max="11017" width="11.625" style="514" customWidth="1"/>
    <col min="11018" max="11021" width="11.125" style="514" customWidth="1"/>
    <col min="11022" max="11023" width="11.625" style="514" customWidth="1"/>
    <col min="11024" max="11027" width="11.125" style="514" customWidth="1"/>
    <col min="11028" max="11028" width="11.625" style="514" customWidth="1"/>
    <col min="11029" max="11030" width="12.5" style="514" customWidth="1"/>
    <col min="11031" max="11031" width="12" style="514" customWidth="1"/>
    <col min="11032" max="11032" width="11.375" style="514" customWidth="1"/>
    <col min="11033" max="11033" width="11.5" style="514" customWidth="1"/>
    <col min="11034" max="11034" width="11.625" style="514" customWidth="1"/>
    <col min="11035" max="11036" width="12.5" style="514" customWidth="1"/>
    <col min="11037" max="11037" width="12" style="514" customWidth="1"/>
    <col min="11038" max="11038" width="11.375" style="514" customWidth="1"/>
    <col min="11039" max="11039" width="11.5" style="514" customWidth="1"/>
    <col min="11040" max="11040" width="11.625" style="514" customWidth="1"/>
    <col min="11041" max="11042" width="12.5" style="514" customWidth="1"/>
    <col min="11043" max="11043" width="12" style="514" customWidth="1"/>
    <col min="11044" max="11044" width="11.375" style="514" customWidth="1"/>
    <col min="11045" max="11045" width="11.5" style="514" customWidth="1"/>
    <col min="11046" max="11046" width="11.625" style="514" customWidth="1"/>
    <col min="11047" max="11047" width="9" style="514" customWidth="1"/>
    <col min="11048" max="11264" width="9" style="514"/>
    <col min="11265" max="11265" width="0" style="514" hidden="1" customWidth="1"/>
    <col min="11266" max="11266" width="11.625" style="514" customWidth="1"/>
    <col min="11267" max="11272" width="0" style="514" hidden="1" customWidth="1"/>
    <col min="11273" max="11273" width="11.625" style="514" customWidth="1"/>
    <col min="11274" max="11277" width="11.125" style="514" customWidth="1"/>
    <col min="11278" max="11279" width="11.625" style="514" customWidth="1"/>
    <col min="11280" max="11283" width="11.125" style="514" customWidth="1"/>
    <col min="11284" max="11284" width="11.625" style="514" customWidth="1"/>
    <col min="11285" max="11286" width="12.5" style="514" customWidth="1"/>
    <col min="11287" max="11287" width="12" style="514" customWidth="1"/>
    <col min="11288" max="11288" width="11.375" style="514" customWidth="1"/>
    <col min="11289" max="11289" width="11.5" style="514" customWidth="1"/>
    <col min="11290" max="11290" width="11.625" style="514" customWidth="1"/>
    <col min="11291" max="11292" width="12.5" style="514" customWidth="1"/>
    <col min="11293" max="11293" width="12" style="514" customWidth="1"/>
    <col min="11294" max="11294" width="11.375" style="514" customWidth="1"/>
    <col min="11295" max="11295" width="11.5" style="514" customWidth="1"/>
    <col min="11296" max="11296" width="11.625" style="514" customWidth="1"/>
    <col min="11297" max="11298" width="12.5" style="514" customWidth="1"/>
    <col min="11299" max="11299" width="12" style="514" customWidth="1"/>
    <col min="11300" max="11300" width="11.375" style="514" customWidth="1"/>
    <col min="11301" max="11301" width="11.5" style="514" customWidth="1"/>
    <col min="11302" max="11302" width="11.625" style="514" customWidth="1"/>
    <col min="11303" max="11303" width="9" style="514" customWidth="1"/>
    <col min="11304" max="11520" width="9" style="514"/>
    <col min="11521" max="11521" width="0" style="514" hidden="1" customWidth="1"/>
    <col min="11522" max="11522" width="11.625" style="514" customWidth="1"/>
    <col min="11523" max="11528" width="0" style="514" hidden="1" customWidth="1"/>
    <col min="11529" max="11529" width="11.625" style="514" customWidth="1"/>
    <col min="11530" max="11533" width="11.125" style="514" customWidth="1"/>
    <col min="11534" max="11535" width="11.625" style="514" customWidth="1"/>
    <col min="11536" max="11539" width="11.125" style="514" customWidth="1"/>
    <col min="11540" max="11540" width="11.625" style="514" customWidth="1"/>
    <col min="11541" max="11542" width="12.5" style="514" customWidth="1"/>
    <col min="11543" max="11543" width="12" style="514" customWidth="1"/>
    <col min="11544" max="11544" width="11.375" style="514" customWidth="1"/>
    <col min="11545" max="11545" width="11.5" style="514" customWidth="1"/>
    <col min="11546" max="11546" width="11.625" style="514" customWidth="1"/>
    <col min="11547" max="11548" width="12.5" style="514" customWidth="1"/>
    <col min="11549" max="11549" width="12" style="514" customWidth="1"/>
    <col min="11550" max="11550" width="11.375" style="514" customWidth="1"/>
    <col min="11551" max="11551" width="11.5" style="514" customWidth="1"/>
    <col min="11552" max="11552" width="11.625" style="514" customWidth="1"/>
    <col min="11553" max="11554" width="12.5" style="514" customWidth="1"/>
    <col min="11555" max="11555" width="12" style="514" customWidth="1"/>
    <col min="11556" max="11556" width="11.375" style="514" customWidth="1"/>
    <col min="11557" max="11557" width="11.5" style="514" customWidth="1"/>
    <col min="11558" max="11558" width="11.625" style="514" customWidth="1"/>
    <col min="11559" max="11559" width="9" style="514" customWidth="1"/>
    <col min="11560" max="11776" width="9" style="514"/>
    <col min="11777" max="11777" width="0" style="514" hidden="1" customWidth="1"/>
    <col min="11778" max="11778" width="11.625" style="514" customWidth="1"/>
    <col min="11779" max="11784" width="0" style="514" hidden="1" customWidth="1"/>
    <col min="11785" max="11785" width="11.625" style="514" customWidth="1"/>
    <col min="11786" max="11789" width="11.125" style="514" customWidth="1"/>
    <col min="11790" max="11791" width="11.625" style="514" customWidth="1"/>
    <col min="11792" max="11795" width="11.125" style="514" customWidth="1"/>
    <col min="11796" max="11796" width="11.625" style="514" customWidth="1"/>
    <col min="11797" max="11798" width="12.5" style="514" customWidth="1"/>
    <col min="11799" max="11799" width="12" style="514" customWidth="1"/>
    <col min="11800" max="11800" width="11.375" style="514" customWidth="1"/>
    <col min="11801" max="11801" width="11.5" style="514" customWidth="1"/>
    <col min="11802" max="11802" width="11.625" style="514" customWidth="1"/>
    <col min="11803" max="11804" width="12.5" style="514" customWidth="1"/>
    <col min="11805" max="11805" width="12" style="514" customWidth="1"/>
    <col min="11806" max="11806" width="11.375" style="514" customWidth="1"/>
    <col min="11807" max="11807" width="11.5" style="514" customWidth="1"/>
    <col min="11808" max="11808" width="11.625" style="514" customWidth="1"/>
    <col min="11809" max="11810" width="12.5" style="514" customWidth="1"/>
    <col min="11811" max="11811" width="12" style="514" customWidth="1"/>
    <col min="11812" max="11812" width="11.375" style="514" customWidth="1"/>
    <col min="11813" max="11813" width="11.5" style="514" customWidth="1"/>
    <col min="11814" max="11814" width="11.625" style="514" customWidth="1"/>
    <col min="11815" max="11815" width="9" style="514" customWidth="1"/>
    <col min="11816" max="12032" width="9" style="514"/>
    <col min="12033" max="12033" width="0" style="514" hidden="1" customWidth="1"/>
    <col min="12034" max="12034" width="11.625" style="514" customWidth="1"/>
    <col min="12035" max="12040" width="0" style="514" hidden="1" customWidth="1"/>
    <col min="12041" max="12041" width="11.625" style="514" customWidth="1"/>
    <col min="12042" max="12045" width="11.125" style="514" customWidth="1"/>
    <col min="12046" max="12047" width="11.625" style="514" customWidth="1"/>
    <col min="12048" max="12051" width="11.125" style="514" customWidth="1"/>
    <col min="12052" max="12052" width="11.625" style="514" customWidth="1"/>
    <col min="12053" max="12054" width="12.5" style="514" customWidth="1"/>
    <col min="12055" max="12055" width="12" style="514" customWidth="1"/>
    <col min="12056" max="12056" width="11.375" style="514" customWidth="1"/>
    <col min="12057" max="12057" width="11.5" style="514" customWidth="1"/>
    <col min="12058" max="12058" width="11.625" style="514" customWidth="1"/>
    <col min="12059" max="12060" width="12.5" style="514" customWidth="1"/>
    <col min="12061" max="12061" width="12" style="514" customWidth="1"/>
    <col min="12062" max="12062" width="11.375" style="514" customWidth="1"/>
    <col min="12063" max="12063" width="11.5" style="514" customWidth="1"/>
    <col min="12064" max="12064" width="11.625" style="514" customWidth="1"/>
    <col min="12065" max="12066" width="12.5" style="514" customWidth="1"/>
    <col min="12067" max="12067" width="12" style="514" customWidth="1"/>
    <col min="12068" max="12068" width="11.375" style="514" customWidth="1"/>
    <col min="12069" max="12069" width="11.5" style="514" customWidth="1"/>
    <col min="12070" max="12070" width="11.625" style="514" customWidth="1"/>
    <col min="12071" max="12071" width="9" style="514" customWidth="1"/>
    <col min="12072" max="12288" width="9" style="514"/>
    <col min="12289" max="12289" width="0" style="514" hidden="1" customWidth="1"/>
    <col min="12290" max="12290" width="11.625" style="514" customWidth="1"/>
    <col min="12291" max="12296" width="0" style="514" hidden="1" customWidth="1"/>
    <col min="12297" max="12297" width="11.625" style="514" customWidth="1"/>
    <col min="12298" max="12301" width="11.125" style="514" customWidth="1"/>
    <col min="12302" max="12303" width="11.625" style="514" customWidth="1"/>
    <col min="12304" max="12307" width="11.125" style="514" customWidth="1"/>
    <col min="12308" max="12308" width="11.625" style="514" customWidth="1"/>
    <col min="12309" max="12310" width="12.5" style="514" customWidth="1"/>
    <col min="12311" max="12311" width="12" style="514" customWidth="1"/>
    <col min="12312" max="12312" width="11.375" style="514" customWidth="1"/>
    <col min="12313" max="12313" width="11.5" style="514" customWidth="1"/>
    <col min="12314" max="12314" width="11.625" style="514" customWidth="1"/>
    <col min="12315" max="12316" width="12.5" style="514" customWidth="1"/>
    <col min="12317" max="12317" width="12" style="514" customWidth="1"/>
    <col min="12318" max="12318" width="11.375" style="514" customWidth="1"/>
    <col min="12319" max="12319" width="11.5" style="514" customWidth="1"/>
    <col min="12320" max="12320" width="11.625" style="514" customWidth="1"/>
    <col min="12321" max="12322" width="12.5" style="514" customWidth="1"/>
    <col min="12323" max="12323" width="12" style="514" customWidth="1"/>
    <col min="12324" max="12324" width="11.375" style="514" customWidth="1"/>
    <col min="12325" max="12325" width="11.5" style="514" customWidth="1"/>
    <col min="12326" max="12326" width="11.625" style="514" customWidth="1"/>
    <col min="12327" max="12327" width="9" style="514" customWidth="1"/>
    <col min="12328" max="12544" width="9" style="514"/>
    <col min="12545" max="12545" width="0" style="514" hidden="1" customWidth="1"/>
    <col min="12546" max="12546" width="11.625" style="514" customWidth="1"/>
    <col min="12547" max="12552" width="0" style="514" hidden="1" customWidth="1"/>
    <col min="12553" max="12553" width="11.625" style="514" customWidth="1"/>
    <col min="12554" max="12557" width="11.125" style="514" customWidth="1"/>
    <col min="12558" max="12559" width="11.625" style="514" customWidth="1"/>
    <col min="12560" max="12563" width="11.125" style="514" customWidth="1"/>
    <col min="12564" max="12564" width="11.625" style="514" customWidth="1"/>
    <col min="12565" max="12566" width="12.5" style="514" customWidth="1"/>
    <col min="12567" max="12567" width="12" style="514" customWidth="1"/>
    <col min="12568" max="12568" width="11.375" style="514" customWidth="1"/>
    <col min="12569" max="12569" width="11.5" style="514" customWidth="1"/>
    <col min="12570" max="12570" width="11.625" style="514" customWidth="1"/>
    <col min="12571" max="12572" width="12.5" style="514" customWidth="1"/>
    <col min="12573" max="12573" width="12" style="514" customWidth="1"/>
    <col min="12574" max="12574" width="11.375" style="514" customWidth="1"/>
    <col min="12575" max="12575" width="11.5" style="514" customWidth="1"/>
    <col min="12576" max="12576" width="11.625" style="514" customWidth="1"/>
    <col min="12577" max="12578" width="12.5" style="514" customWidth="1"/>
    <col min="12579" max="12579" width="12" style="514" customWidth="1"/>
    <col min="12580" max="12580" width="11.375" style="514" customWidth="1"/>
    <col min="12581" max="12581" width="11.5" style="514" customWidth="1"/>
    <col min="12582" max="12582" width="11.625" style="514" customWidth="1"/>
    <col min="12583" max="12583" width="9" style="514" customWidth="1"/>
    <col min="12584" max="12800" width="9" style="514"/>
    <col min="12801" max="12801" width="0" style="514" hidden="1" customWidth="1"/>
    <col min="12802" max="12802" width="11.625" style="514" customWidth="1"/>
    <col min="12803" max="12808" width="0" style="514" hidden="1" customWidth="1"/>
    <col min="12809" max="12809" width="11.625" style="514" customWidth="1"/>
    <col min="12810" max="12813" width="11.125" style="514" customWidth="1"/>
    <col min="12814" max="12815" width="11.625" style="514" customWidth="1"/>
    <col min="12816" max="12819" width="11.125" style="514" customWidth="1"/>
    <col min="12820" max="12820" width="11.625" style="514" customWidth="1"/>
    <col min="12821" max="12822" width="12.5" style="514" customWidth="1"/>
    <col min="12823" max="12823" width="12" style="514" customWidth="1"/>
    <col min="12824" max="12824" width="11.375" style="514" customWidth="1"/>
    <col min="12825" max="12825" width="11.5" style="514" customWidth="1"/>
    <col min="12826" max="12826" width="11.625" style="514" customWidth="1"/>
    <col min="12827" max="12828" width="12.5" style="514" customWidth="1"/>
    <col min="12829" max="12829" width="12" style="514" customWidth="1"/>
    <col min="12830" max="12830" width="11.375" style="514" customWidth="1"/>
    <col min="12831" max="12831" width="11.5" style="514" customWidth="1"/>
    <col min="12832" max="12832" width="11.625" style="514" customWidth="1"/>
    <col min="12833" max="12834" width="12.5" style="514" customWidth="1"/>
    <col min="12835" max="12835" width="12" style="514" customWidth="1"/>
    <col min="12836" max="12836" width="11.375" style="514" customWidth="1"/>
    <col min="12837" max="12837" width="11.5" style="514" customWidth="1"/>
    <col min="12838" max="12838" width="11.625" style="514" customWidth="1"/>
    <col min="12839" max="12839" width="9" style="514" customWidth="1"/>
    <col min="12840" max="13056" width="9" style="514"/>
    <col min="13057" max="13057" width="0" style="514" hidden="1" customWidth="1"/>
    <col min="13058" max="13058" width="11.625" style="514" customWidth="1"/>
    <col min="13059" max="13064" width="0" style="514" hidden="1" customWidth="1"/>
    <col min="13065" max="13065" width="11.625" style="514" customWidth="1"/>
    <col min="13066" max="13069" width="11.125" style="514" customWidth="1"/>
    <col min="13070" max="13071" width="11.625" style="514" customWidth="1"/>
    <col min="13072" max="13075" width="11.125" style="514" customWidth="1"/>
    <col min="13076" max="13076" width="11.625" style="514" customWidth="1"/>
    <col min="13077" max="13078" width="12.5" style="514" customWidth="1"/>
    <col min="13079" max="13079" width="12" style="514" customWidth="1"/>
    <col min="13080" max="13080" width="11.375" style="514" customWidth="1"/>
    <col min="13081" max="13081" width="11.5" style="514" customWidth="1"/>
    <col min="13082" max="13082" width="11.625" style="514" customWidth="1"/>
    <col min="13083" max="13084" width="12.5" style="514" customWidth="1"/>
    <col min="13085" max="13085" width="12" style="514" customWidth="1"/>
    <col min="13086" max="13086" width="11.375" style="514" customWidth="1"/>
    <col min="13087" max="13087" width="11.5" style="514" customWidth="1"/>
    <col min="13088" max="13088" width="11.625" style="514" customWidth="1"/>
    <col min="13089" max="13090" width="12.5" style="514" customWidth="1"/>
    <col min="13091" max="13091" width="12" style="514" customWidth="1"/>
    <col min="13092" max="13092" width="11.375" style="514" customWidth="1"/>
    <col min="13093" max="13093" width="11.5" style="514" customWidth="1"/>
    <col min="13094" max="13094" width="11.625" style="514" customWidth="1"/>
    <col min="13095" max="13095" width="9" style="514" customWidth="1"/>
    <col min="13096" max="13312" width="9" style="514"/>
    <col min="13313" max="13313" width="0" style="514" hidden="1" customWidth="1"/>
    <col min="13314" max="13314" width="11.625" style="514" customWidth="1"/>
    <col min="13315" max="13320" width="0" style="514" hidden="1" customWidth="1"/>
    <col min="13321" max="13321" width="11.625" style="514" customWidth="1"/>
    <col min="13322" max="13325" width="11.125" style="514" customWidth="1"/>
    <col min="13326" max="13327" width="11.625" style="514" customWidth="1"/>
    <col min="13328" max="13331" width="11.125" style="514" customWidth="1"/>
    <col min="13332" max="13332" width="11.625" style="514" customWidth="1"/>
    <col min="13333" max="13334" width="12.5" style="514" customWidth="1"/>
    <col min="13335" max="13335" width="12" style="514" customWidth="1"/>
    <col min="13336" max="13336" width="11.375" style="514" customWidth="1"/>
    <col min="13337" max="13337" width="11.5" style="514" customWidth="1"/>
    <col min="13338" max="13338" width="11.625" style="514" customWidth="1"/>
    <col min="13339" max="13340" width="12.5" style="514" customWidth="1"/>
    <col min="13341" max="13341" width="12" style="514" customWidth="1"/>
    <col min="13342" max="13342" width="11.375" style="514" customWidth="1"/>
    <col min="13343" max="13343" width="11.5" style="514" customWidth="1"/>
    <col min="13344" max="13344" width="11.625" style="514" customWidth="1"/>
    <col min="13345" max="13346" width="12.5" style="514" customWidth="1"/>
    <col min="13347" max="13347" width="12" style="514" customWidth="1"/>
    <col min="13348" max="13348" width="11.375" style="514" customWidth="1"/>
    <col min="13349" max="13349" width="11.5" style="514" customWidth="1"/>
    <col min="13350" max="13350" width="11.625" style="514" customWidth="1"/>
    <col min="13351" max="13351" width="9" style="514" customWidth="1"/>
    <col min="13352" max="13568" width="9" style="514"/>
    <col min="13569" max="13569" width="0" style="514" hidden="1" customWidth="1"/>
    <col min="13570" max="13570" width="11.625" style="514" customWidth="1"/>
    <col min="13571" max="13576" width="0" style="514" hidden="1" customWidth="1"/>
    <col min="13577" max="13577" width="11.625" style="514" customWidth="1"/>
    <col min="13578" max="13581" width="11.125" style="514" customWidth="1"/>
    <col min="13582" max="13583" width="11.625" style="514" customWidth="1"/>
    <col min="13584" max="13587" width="11.125" style="514" customWidth="1"/>
    <col min="13588" max="13588" width="11.625" style="514" customWidth="1"/>
    <col min="13589" max="13590" width="12.5" style="514" customWidth="1"/>
    <col min="13591" max="13591" width="12" style="514" customWidth="1"/>
    <col min="13592" max="13592" width="11.375" style="514" customWidth="1"/>
    <col min="13593" max="13593" width="11.5" style="514" customWidth="1"/>
    <col min="13594" max="13594" width="11.625" style="514" customWidth="1"/>
    <col min="13595" max="13596" width="12.5" style="514" customWidth="1"/>
    <col min="13597" max="13597" width="12" style="514" customWidth="1"/>
    <col min="13598" max="13598" width="11.375" style="514" customWidth="1"/>
    <col min="13599" max="13599" width="11.5" style="514" customWidth="1"/>
    <col min="13600" max="13600" width="11.625" style="514" customWidth="1"/>
    <col min="13601" max="13602" width="12.5" style="514" customWidth="1"/>
    <col min="13603" max="13603" width="12" style="514" customWidth="1"/>
    <col min="13604" max="13604" width="11.375" style="514" customWidth="1"/>
    <col min="13605" max="13605" width="11.5" style="514" customWidth="1"/>
    <col min="13606" max="13606" width="11.625" style="514" customWidth="1"/>
    <col min="13607" max="13607" width="9" style="514" customWidth="1"/>
    <col min="13608" max="13824" width="9" style="514"/>
    <col min="13825" max="13825" width="0" style="514" hidden="1" customWidth="1"/>
    <col min="13826" max="13826" width="11.625" style="514" customWidth="1"/>
    <col min="13827" max="13832" width="0" style="514" hidden="1" customWidth="1"/>
    <col min="13833" max="13833" width="11.625" style="514" customWidth="1"/>
    <col min="13834" max="13837" width="11.125" style="514" customWidth="1"/>
    <col min="13838" max="13839" width="11.625" style="514" customWidth="1"/>
    <col min="13840" max="13843" width="11.125" style="514" customWidth="1"/>
    <col min="13844" max="13844" width="11.625" style="514" customWidth="1"/>
    <col min="13845" max="13846" width="12.5" style="514" customWidth="1"/>
    <col min="13847" max="13847" width="12" style="514" customWidth="1"/>
    <col min="13848" max="13848" width="11.375" style="514" customWidth="1"/>
    <col min="13849" max="13849" width="11.5" style="514" customWidth="1"/>
    <col min="13850" max="13850" width="11.625" style="514" customWidth="1"/>
    <col min="13851" max="13852" width="12.5" style="514" customWidth="1"/>
    <col min="13853" max="13853" width="12" style="514" customWidth="1"/>
    <col min="13854" max="13854" width="11.375" style="514" customWidth="1"/>
    <col min="13855" max="13855" width="11.5" style="514" customWidth="1"/>
    <col min="13856" max="13856" width="11.625" style="514" customWidth="1"/>
    <col min="13857" max="13858" width="12.5" style="514" customWidth="1"/>
    <col min="13859" max="13859" width="12" style="514" customWidth="1"/>
    <col min="13860" max="13860" width="11.375" style="514" customWidth="1"/>
    <col min="13861" max="13861" width="11.5" style="514" customWidth="1"/>
    <col min="13862" max="13862" width="11.625" style="514" customWidth="1"/>
    <col min="13863" max="13863" width="9" style="514" customWidth="1"/>
    <col min="13864" max="14080" width="9" style="514"/>
    <col min="14081" max="14081" width="0" style="514" hidden="1" customWidth="1"/>
    <col min="14082" max="14082" width="11.625" style="514" customWidth="1"/>
    <col min="14083" max="14088" width="0" style="514" hidden="1" customWidth="1"/>
    <col min="14089" max="14089" width="11.625" style="514" customWidth="1"/>
    <col min="14090" max="14093" width="11.125" style="514" customWidth="1"/>
    <col min="14094" max="14095" width="11.625" style="514" customWidth="1"/>
    <col min="14096" max="14099" width="11.125" style="514" customWidth="1"/>
    <col min="14100" max="14100" width="11.625" style="514" customWidth="1"/>
    <col min="14101" max="14102" width="12.5" style="514" customWidth="1"/>
    <col min="14103" max="14103" width="12" style="514" customWidth="1"/>
    <col min="14104" max="14104" width="11.375" style="514" customWidth="1"/>
    <col min="14105" max="14105" width="11.5" style="514" customWidth="1"/>
    <col min="14106" max="14106" width="11.625" style="514" customWidth="1"/>
    <col min="14107" max="14108" width="12.5" style="514" customWidth="1"/>
    <col min="14109" max="14109" width="12" style="514" customWidth="1"/>
    <col min="14110" max="14110" width="11.375" style="514" customWidth="1"/>
    <col min="14111" max="14111" width="11.5" style="514" customWidth="1"/>
    <col min="14112" max="14112" width="11.625" style="514" customWidth="1"/>
    <col min="14113" max="14114" width="12.5" style="514" customWidth="1"/>
    <col min="14115" max="14115" width="12" style="514" customWidth="1"/>
    <col min="14116" max="14116" width="11.375" style="514" customWidth="1"/>
    <col min="14117" max="14117" width="11.5" style="514" customWidth="1"/>
    <col min="14118" max="14118" width="11.625" style="514" customWidth="1"/>
    <col min="14119" max="14119" width="9" style="514" customWidth="1"/>
    <col min="14120" max="14336" width="9" style="514"/>
    <col min="14337" max="14337" width="0" style="514" hidden="1" customWidth="1"/>
    <col min="14338" max="14338" width="11.625" style="514" customWidth="1"/>
    <col min="14339" max="14344" width="0" style="514" hidden="1" customWidth="1"/>
    <col min="14345" max="14345" width="11.625" style="514" customWidth="1"/>
    <col min="14346" max="14349" width="11.125" style="514" customWidth="1"/>
    <col min="14350" max="14351" width="11.625" style="514" customWidth="1"/>
    <col min="14352" max="14355" width="11.125" style="514" customWidth="1"/>
    <col min="14356" max="14356" width="11.625" style="514" customWidth="1"/>
    <col min="14357" max="14358" width="12.5" style="514" customWidth="1"/>
    <col min="14359" max="14359" width="12" style="514" customWidth="1"/>
    <col min="14360" max="14360" width="11.375" style="514" customWidth="1"/>
    <col min="14361" max="14361" width="11.5" style="514" customWidth="1"/>
    <col min="14362" max="14362" width="11.625" style="514" customWidth="1"/>
    <col min="14363" max="14364" width="12.5" style="514" customWidth="1"/>
    <col min="14365" max="14365" width="12" style="514" customWidth="1"/>
    <col min="14366" max="14366" width="11.375" style="514" customWidth="1"/>
    <col min="14367" max="14367" width="11.5" style="514" customWidth="1"/>
    <col min="14368" max="14368" width="11.625" style="514" customWidth="1"/>
    <col min="14369" max="14370" width="12.5" style="514" customWidth="1"/>
    <col min="14371" max="14371" width="12" style="514" customWidth="1"/>
    <col min="14372" max="14372" width="11.375" style="514" customWidth="1"/>
    <col min="14373" max="14373" width="11.5" style="514" customWidth="1"/>
    <col min="14374" max="14374" width="11.625" style="514" customWidth="1"/>
    <col min="14375" max="14375" width="9" style="514" customWidth="1"/>
    <col min="14376" max="14592" width="9" style="514"/>
    <col min="14593" max="14593" width="0" style="514" hidden="1" customWidth="1"/>
    <col min="14594" max="14594" width="11.625" style="514" customWidth="1"/>
    <col min="14595" max="14600" width="0" style="514" hidden="1" customWidth="1"/>
    <col min="14601" max="14601" width="11.625" style="514" customWidth="1"/>
    <col min="14602" max="14605" width="11.125" style="514" customWidth="1"/>
    <col min="14606" max="14607" width="11.625" style="514" customWidth="1"/>
    <col min="14608" max="14611" width="11.125" style="514" customWidth="1"/>
    <col min="14612" max="14612" width="11.625" style="514" customWidth="1"/>
    <col min="14613" max="14614" width="12.5" style="514" customWidth="1"/>
    <col min="14615" max="14615" width="12" style="514" customWidth="1"/>
    <col min="14616" max="14616" width="11.375" style="514" customWidth="1"/>
    <col min="14617" max="14617" width="11.5" style="514" customWidth="1"/>
    <col min="14618" max="14618" width="11.625" style="514" customWidth="1"/>
    <col min="14619" max="14620" width="12.5" style="514" customWidth="1"/>
    <col min="14621" max="14621" width="12" style="514" customWidth="1"/>
    <col min="14622" max="14622" width="11.375" style="514" customWidth="1"/>
    <col min="14623" max="14623" width="11.5" style="514" customWidth="1"/>
    <col min="14624" max="14624" width="11.625" style="514" customWidth="1"/>
    <col min="14625" max="14626" width="12.5" style="514" customWidth="1"/>
    <col min="14627" max="14627" width="12" style="514" customWidth="1"/>
    <col min="14628" max="14628" width="11.375" style="514" customWidth="1"/>
    <col min="14629" max="14629" width="11.5" style="514" customWidth="1"/>
    <col min="14630" max="14630" width="11.625" style="514" customWidth="1"/>
    <col min="14631" max="14631" width="9" style="514" customWidth="1"/>
    <col min="14632" max="14848" width="9" style="514"/>
    <col min="14849" max="14849" width="0" style="514" hidden="1" customWidth="1"/>
    <col min="14850" max="14850" width="11.625" style="514" customWidth="1"/>
    <col min="14851" max="14856" width="0" style="514" hidden="1" customWidth="1"/>
    <col min="14857" max="14857" width="11.625" style="514" customWidth="1"/>
    <col min="14858" max="14861" width="11.125" style="514" customWidth="1"/>
    <col min="14862" max="14863" width="11.625" style="514" customWidth="1"/>
    <col min="14864" max="14867" width="11.125" style="514" customWidth="1"/>
    <col min="14868" max="14868" width="11.625" style="514" customWidth="1"/>
    <col min="14869" max="14870" width="12.5" style="514" customWidth="1"/>
    <col min="14871" max="14871" width="12" style="514" customWidth="1"/>
    <col min="14872" max="14872" width="11.375" style="514" customWidth="1"/>
    <col min="14873" max="14873" width="11.5" style="514" customWidth="1"/>
    <col min="14874" max="14874" width="11.625" style="514" customWidth="1"/>
    <col min="14875" max="14876" width="12.5" style="514" customWidth="1"/>
    <col min="14877" max="14877" width="12" style="514" customWidth="1"/>
    <col min="14878" max="14878" width="11.375" style="514" customWidth="1"/>
    <col min="14879" max="14879" width="11.5" style="514" customWidth="1"/>
    <col min="14880" max="14880" width="11.625" style="514" customWidth="1"/>
    <col min="14881" max="14882" width="12.5" style="514" customWidth="1"/>
    <col min="14883" max="14883" width="12" style="514" customWidth="1"/>
    <col min="14884" max="14884" width="11.375" style="514" customWidth="1"/>
    <col min="14885" max="14885" width="11.5" style="514" customWidth="1"/>
    <col min="14886" max="14886" width="11.625" style="514" customWidth="1"/>
    <col min="14887" max="14887" width="9" style="514" customWidth="1"/>
    <col min="14888" max="15104" width="9" style="514"/>
    <col min="15105" max="15105" width="0" style="514" hidden="1" customWidth="1"/>
    <col min="15106" max="15106" width="11.625" style="514" customWidth="1"/>
    <col min="15107" max="15112" width="0" style="514" hidden="1" customWidth="1"/>
    <col min="15113" max="15113" width="11.625" style="514" customWidth="1"/>
    <col min="15114" max="15117" width="11.125" style="514" customWidth="1"/>
    <col min="15118" max="15119" width="11.625" style="514" customWidth="1"/>
    <col min="15120" max="15123" width="11.125" style="514" customWidth="1"/>
    <col min="15124" max="15124" width="11.625" style="514" customWidth="1"/>
    <col min="15125" max="15126" width="12.5" style="514" customWidth="1"/>
    <col min="15127" max="15127" width="12" style="514" customWidth="1"/>
    <col min="15128" max="15128" width="11.375" style="514" customWidth="1"/>
    <col min="15129" max="15129" width="11.5" style="514" customWidth="1"/>
    <col min="15130" max="15130" width="11.625" style="514" customWidth="1"/>
    <col min="15131" max="15132" width="12.5" style="514" customWidth="1"/>
    <col min="15133" max="15133" width="12" style="514" customWidth="1"/>
    <col min="15134" max="15134" width="11.375" style="514" customWidth="1"/>
    <col min="15135" max="15135" width="11.5" style="514" customWidth="1"/>
    <col min="15136" max="15136" width="11.625" style="514" customWidth="1"/>
    <col min="15137" max="15138" width="12.5" style="514" customWidth="1"/>
    <col min="15139" max="15139" width="12" style="514" customWidth="1"/>
    <col min="15140" max="15140" width="11.375" style="514" customWidth="1"/>
    <col min="15141" max="15141" width="11.5" style="514" customWidth="1"/>
    <col min="15142" max="15142" width="11.625" style="514" customWidth="1"/>
    <col min="15143" max="15143" width="9" style="514" customWidth="1"/>
    <col min="15144" max="15360" width="9" style="514"/>
    <col min="15361" max="15361" width="0" style="514" hidden="1" customWidth="1"/>
    <col min="15362" max="15362" width="11.625" style="514" customWidth="1"/>
    <col min="15363" max="15368" width="0" style="514" hidden="1" customWidth="1"/>
    <col min="15369" max="15369" width="11.625" style="514" customWidth="1"/>
    <col min="15370" max="15373" width="11.125" style="514" customWidth="1"/>
    <col min="15374" max="15375" width="11.625" style="514" customWidth="1"/>
    <col min="15376" max="15379" width="11.125" style="514" customWidth="1"/>
    <col min="15380" max="15380" width="11.625" style="514" customWidth="1"/>
    <col min="15381" max="15382" width="12.5" style="514" customWidth="1"/>
    <col min="15383" max="15383" width="12" style="514" customWidth="1"/>
    <col min="15384" max="15384" width="11.375" style="514" customWidth="1"/>
    <col min="15385" max="15385" width="11.5" style="514" customWidth="1"/>
    <col min="15386" max="15386" width="11.625" style="514" customWidth="1"/>
    <col min="15387" max="15388" width="12.5" style="514" customWidth="1"/>
    <col min="15389" max="15389" width="12" style="514" customWidth="1"/>
    <col min="15390" max="15390" width="11.375" style="514" customWidth="1"/>
    <col min="15391" max="15391" width="11.5" style="514" customWidth="1"/>
    <col min="15392" max="15392" width="11.625" style="514" customWidth="1"/>
    <col min="15393" max="15394" width="12.5" style="514" customWidth="1"/>
    <col min="15395" max="15395" width="12" style="514" customWidth="1"/>
    <col min="15396" max="15396" width="11.375" style="514" customWidth="1"/>
    <col min="15397" max="15397" width="11.5" style="514" customWidth="1"/>
    <col min="15398" max="15398" width="11.625" style="514" customWidth="1"/>
    <col min="15399" max="15399" width="9" style="514" customWidth="1"/>
    <col min="15400" max="15616" width="9" style="514"/>
    <col min="15617" max="15617" width="0" style="514" hidden="1" customWidth="1"/>
    <col min="15618" max="15618" width="11.625" style="514" customWidth="1"/>
    <col min="15619" max="15624" width="0" style="514" hidden="1" customWidth="1"/>
    <col min="15625" max="15625" width="11.625" style="514" customWidth="1"/>
    <col min="15626" max="15629" width="11.125" style="514" customWidth="1"/>
    <col min="15630" max="15631" width="11.625" style="514" customWidth="1"/>
    <col min="15632" max="15635" width="11.125" style="514" customWidth="1"/>
    <col min="15636" max="15636" width="11.625" style="514" customWidth="1"/>
    <col min="15637" max="15638" width="12.5" style="514" customWidth="1"/>
    <col min="15639" max="15639" width="12" style="514" customWidth="1"/>
    <col min="15640" max="15640" width="11.375" style="514" customWidth="1"/>
    <col min="15641" max="15641" width="11.5" style="514" customWidth="1"/>
    <col min="15642" max="15642" width="11.625" style="514" customWidth="1"/>
    <col min="15643" max="15644" width="12.5" style="514" customWidth="1"/>
    <col min="15645" max="15645" width="12" style="514" customWidth="1"/>
    <col min="15646" max="15646" width="11.375" style="514" customWidth="1"/>
    <col min="15647" max="15647" width="11.5" style="514" customWidth="1"/>
    <col min="15648" max="15648" width="11.625" style="514" customWidth="1"/>
    <col min="15649" max="15650" width="12.5" style="514" customWidth="1"/>
    <col min="15651" max="15651" width="12" style="514" customWidth="1"/>
    <col min="15652" max="15652" width="11.375" style="514" customWidth="1"/>
    <col min="15653" max="15653" width="11.5" style="514" customWidth="1"/>
    <col min="15654" max="15654" width="11.625" style="514" customWidth="1"/>
    <col min="15655" max="15655" width="9" style="514" customWidth="1"/>
    <col min="15656" max="15872" width="9" style="514"/>
    <col min="15873" max="15873" width="0" style="514" hidden="1" customWidth="1"/>
    <col min="15874" max="15874" width="11.625" style="514" customWidth="1"/>
    <col min="15875" max="15880" width="0" style="514" hidden="1" customWidth="1"/>
    <col min="15881" max="15881" width="11.625" style="514" customWidth="1"/>
    <col min="15882" max="15885" width="11.125" style="514" customWidth="1"/>
    <col min="15886" max="15887" width="11.625" style="514" customWidth="1"/>
    <col min="15888" max="15891" width="11.125" style="514" customWidth="1"/>
    <col min="15892" max="15892" width="11.625" style="514" customWidth="1"/>
    <col min="15893" max="15894" width="12.5" style="514" customWidth="1"/>
    <col min="15895" max="15895" width="12" style="514" customWidth="1"/>
    <col min="15896" max="15896" width="11.375" style="514" customWidth="1"/>
    <col min="15897" max="15897" width="11.5" style="514" customWidth="1"/>
    <col min="15898" max="15898" width="11.625" style="514" customWidth="1"/>
    <col min="15899" max="15900" width="12.5" style="514" customWidth="1"/>
    <col min="15901" max="15901" width="12" style="514" customWidth="1"/>
    <col min="15902" max="15902" width="11.375" style="514" customWidth="1"/>
    <col min="15903" max="15903" width="11.5" style="514" customWidth="1"/>
    <col min="15904" max="15904" width="11.625" style="514" customWidth="1"/>
    <col min="15905" max="15906" width="12.5" style="514" customWidth="1"/>
    <col min="15907" max="15907" width="12" style="514" customWidth="1"/>
    <col min="15908" max="15908" width="11.375" style="514" customWidth="1"/>
    <col min="15909" max="15909" width="11.5" style="514" customWidth="1"/>
    <col min="15910" max="15910" width="11.625" style="514" customWidth="1"/>
    <col min="15911" max="15911" width="9" style="514" customWidth="1"/>
    <col min="15912" max="16128" width="9" style="514"/>
    <col min="16129" max="16129" width="0" style="514" hidden="1" customWidth="1"/>
    <col min="16130" max="16130" width="11.625" style="514" customWidth="1"/>
    <col min="16131" max="16136" width="0" style="514" hidden="1" customWidth="1"/>
    <col min="16137" max="16137" width="11.625" style="514" customWidth="1"/>
    <col min="16138" max="16141" width="11.125" style="514" customWidth="1"/>
    <col min="16142" max="16143" width="11.625" style="514" customWidth="1"/>
    <col min="16144" max="16147" width="11.125" style="514" customWidth="1"/>
    <col min="16148" max="16148" width="11.625" style="514" customWidth="1"/>
    <col min="16149" max="16150" width="12.5" style="514" customWidth="1"/>
    <col min="16151" max="16151" width="12" style="514" customWidth="1"/>
    <col min="16152" max="16152" width="11.375" style="514" customWidth="1"/>
    <col min="16153" max="16153" width="11.5" style="514" customWidth="1"/>
    <col min="16154" max="16154" width="11.625" style="514" customWidth="1"/>
    <col min="16155" max="16156" width="12.5" style="514" customWidth="1"/>
    <col min="16157" max="16157" width="12" style="514" customWidth="1"/>
    <col min="16158" max="16158" width="11.375" style="514" customWidth="1"/>
    <col min="16159" max="16159" width="11.5" style="514" customWidth="1"/>
    <col min="16160" max="16160" width="11.625" style="514" customWidth="1"/>
    <col min="16161" max="16162" width="12.5" style="514" customWidth="1"/>
    <col min="16163" max="16163" width="12" style="514" customWidth="1"/>
    <col min="16164" max="16164" width="11.375" style="514" customWidth="1"/>
    <col min="16165" max="16165" width="11.5" style="514" customWidth="1"/>
    <col min="16166" max="16166" width="11.625" style="514" customWidth="1"/>
    <col min="16167" max="16167" width="9" style="514" customWidth="1"/>
    <col min="16168" max="16384" width="9" style="514"/>
  </cols>
  <sheetData>
    <row r="1" spans="1:38" ht="42" customHeight="1" thickBot="1">
      <c r="A1" s="515" t="s">
        <v>306</v>
      </c>
      <c r="B1" s="515" t="s">
        <v>307</v>
      </c>
      <c r="C1" s="604"/>
      <c r="D1" s="604"/>
      <c r="E1" s="604"/>
      <c r="F1" s="604"/>
      <c r="G1" s="604"/>
      <c r="H1" s="604"/>
      <c r="I1" s="605"/>
      <c r="K1" s="519"/>
      <c r="L1" s="519"/>
      <c r="M1" s="519"/>
      <c r="N1" s="519"/>
      <c r="O1" s="605"/>
      <c r="Q1" s="520"/>
      <c r="R1" s="519"/>
      <c r="S1" s="519"/>
      <c r="T1" s="519"/>
      <c r="W1" s="520"/>
      <c r="X1" s="520"/>
      <c r="AC1" s="520"/>
      <c r="AD1" s="520"/>
      <c r="AI1" s="520"/>
      <c r="AJ1" s="520"/>
      <c r="AL1" s="521" t="s">
        <v>264</v>
      </c>
    </row>
    <row r="2" spans="1:38" s="518" customFormat="1" ht="30" customHeight="1">
      <c r="A2" s="522"/>
      <c r="B2" s="397" t="s">
        <v>265</v>
      </c>
      <c r="C2" s="1625" t="s">
        <v>292</v>
      </c>
      <c r="D2" s="1626"/>
      <c r="E2" s="1626"/>
      <c r="F2" s="1626"/>
      <c r="G2" s="1626"/>
      <c r="H2" s="1627"/>
      <c r="I2" s="1639" t="s">
        <v>268</v>
      </c>
      <c r="J2" s="1640"/>
      <c r="K2" s="1640"/>
      <c r="L2" s="1640"/>
      <c r="M2" s="1640"/>
      <c r="N2" s="1641"/>
      <c r="O2" s="1639" t="s">
        <v>269</v>
      </c>
      <c r="P2" s="1640"/>
      <c r="Q2" s="1640"/>
      <c r="R2" s="1640"/>
      <c r="S2" s="1640"/>
      <c r="T2" s="1641"/>
      <c r="U2" s="1639" t="s">
        <v>270</v>
      </c>
      <c r="V2" s="1640"/>
      <c r="W2" s="1640"/>
      <c r="X2" s="1640"/>
      <c r="Y2" s="1640"/>
      <c r="Z2" s="1641"/>
      <c r="AA2" s="1639" t="s">
        <v>271</v>
      </c>
      <c r="AB2" s="1640"/>
      <c r="AC2" s="1640"/>
      <c r="AD2" s="1640"/>
      <c r="AE2" s="1640"/>
      <c r="AF2" s="1641"/>
      <c r="AG2" s="1639" t="s">
        <v>272</v>
      </c>
      <c r="AH2" s="1640"/>
      <c r="AI2" s="1640"/>
      <c r="AJ2" s="1640"/>
      <c r="AK2" s="1640"/>
      <c r="AL2" s="1641"/>
    </row>
    <row r="3" spans="1:38" ht="30" customHeight="1" thickBot="1">
      <c r="A3" s="523"/>
      <c r="B3" s="398" t="s">
        <v>294</v>
      </c>
      <c r="C3" s="399" t="s">
        <v>274</v>
      </c>
      <c r="D3" s="400" t="s">
        <v>275</v>
      </c>
      <c r="E3" s="401" t="s">
        <v>276</v>
      </c>
      <c r="F3" s="401" t="s">
        <v>277</v>
      </c>
      <c r="G3" s="402" t="s">
        <v>278</v>
      </c>
      <c r="H3" s="403" t="s">
        <v>279</v>
      </c>
      <c r="I3" s="524" t="s">
        <v>280</v>
      </c>
      <c r="J3" s="525" t="s">
        <v>281</v>
      </c>
      <c r="K3" s="526" t="s">
        <v>282</v>
      </c>
      <c r="L3" s="526" t="s">
        <v>283</v>
      </c>
      <c r="M3" s="527" t="s">
        <v>284</v>
      </c>
      <c r="N3" s="528" t="s">
        <v>285</v>
      </c>
      <c r="O3" s="524" t="s">
        <v>280</v>
      </c>
      <c r="P3" s="525" t="s">
        <v>281</v>
      </c>
      <c r="Q3" s="526" t="s">
        <v>282</v>
      </c>
      <c r="R3" s="526" t="s">
        <v>283</v>
      </c>
      <c r="S3" s="527" t="s">
        <v>284</v>
      </c>
      <c r="T3" s="528" t="s">
        <v>285</v>
      </c>
      <c r="U3" s="524" t="s">
        <v>280</v>
      </c>
      <c r="V3" s="525" t="s">
        <v>281</v>
      </c>
      <c r="W3" s="526" t="s">
        <v>282</v>
      </c>
      <c r="X3" s="526" t="s">
        <v>283</v>
      </c>
      <c r="Y3" s="527" t="s">
        <v>284</v>
      </c>
      <c r="Z3" s="528" t="s">
        <v>285</v>
      </c>
      <c r="AA3" s="524" t="s">
        <v>280</v>
      </c>
      <c r="AB3" s="525" t="s">
        <v>281</v>
      </c>
      <c r="AC3" s="526" t="s">
        <v>282</v>
      </c>
      <c r="AD3" s="526" t="s">
        <v>283</v>
      </c>
      <c r="AE3" s="527" t="s">
        <v>284</v>
      </c>
      <c r="AF3" s="528" t="s">
        <v>285</v>
      </c>
      <c r="AG3" s="524" t="s">
        <v>280</v>
      </c>
      <c r="AH3" s="525" t="s">
        <v>281</v>
      </c>
      <c r="AI3" s="526" t="s">
        <v>282</v>
      </c>
      <c r="AJ3" s="526" t="s">
        <v>283</v>
      </c>
      <c r="AK3" s="527" t="s">
        <v>284</v>
      </c>
      <c r="AL3" s="528" t="s">
        <v>285</v>
      </c>
    </row>
    <row r="4" spans="1:38" ht="67.5" customHeight="1">
      <c r="A4" s="523"/>
      <c r="B4" s="540" t="s">
        <v>308</v>
      </c>
      <c r="C4" s="541">
        <v>17195</v>
      </c>
      <c r="D4" s="606">
        <v>16287</v>
      </c>
      <c r="E4" s="366">
        <v>908</v>
      </c>
      <c r="F4" s="366">
        <v>7531</v>
      </c>
      <c r="G4" s="367">
        <v>9664</v>
      </c>
      <c r="H4" s="368">
        <v>63168</v>
      </c>
      <c r="I4" s="543">
        <v>18186</v>
      </c>
      <c r="J4" s="607">
        <v>16996</v>
      </c>
      <c r="K4" s="545">
        <v>1190</v>
      </c>
      <c r="L4" s="545">
        <v>8097</v>
      </c>
      <c r="M4" s="546">
        <v>10089</v>
      </c>
      <c r="N4" s="547">
        <v>80550</v>
      </c>
      <c r="O4" s="543">
        <v>20902</v>
      </c>
      <c r="P4" s="607">
        <v>19572</v>
      </c>
      <c r="Q4" s="545">
        <v>1330</v>
      </c>
      <c r="R4" s="545">
        <v>9306</v>
      </c>
      <c r="S4" s="546">
        <v>11596</v>
      </c>
      <c r="T4" s="547">
        <v>98150</v>
      </c>
      <c r="U4" s="543">
        <v>21235</v>
      </c>
      <c r="V4" s="607">
        <v>19722</v>
      </c>
      <c r="W4" s="545">
        <v>1513</v>
      </c>
      <c r="X4" s="545">
        <v>9454</v>
      </c>
      <c r="Y4" s="546">
        <v>11781</v>
      </c>
      <c r="Z4" s="547">
        <v>100005</v>
      </c>
      <c r="AA4" s="543">
        <v>21243</v>
      </c>
      <c r="AB4" s="608">
        <v>19685</v>
      </c>
      <c r="AC4" s="549">
        <v>1558</v>
      </c>
      <c r="AD4" s="549">
        <v>9457</v>
      </c>
      <c r="AE4" s="550">
        <v>11786</v>
      </c>
      <c r="AF4" s="558">
        <v>100530</v>
      </c>
      <c r="AG4" s="552">
        <f>SUM(AH4:AI4)</f>
        <v>25714</v>
      </c>
      <c r="AH4" s="608">
        <v>21978</v>
      </c>
      <c r="AI4" s="549">
        <v>3736</v>
      </c>
      <c r="AJ4" s="549">
        <v>11448</v>
      </c>
      <c r="AK4" s="550">
        <v>14266</v>
      </c>
      <c r="AL4" s="558">
        <v>106780</v>
      </c>
    </row>
    <row r="5" spans="1:38" ht="67.5" customHeight="1">
      <c r="A5" s="523"/>
      <c r="B5" s="540" t="s">
        <v>238</v>
      </c>
      <c r="C5" s="541">
        <v>462</v>
      </c>
      <c r="D5" s="542">
        <v>433</v>
      </c>
      <c r="E5" s="366">
        <v>29</v>
      </c>
      <c r="F5" s="366">
        <v>63</v>
      </c>
      <c r="G5" s="367">
        <v>399</v>
      </c>
      <c r="H5" s="368">
        <v>798</v>
      </c>
      <c r="I5" s="543">
        <v>463</v>
      </c>
      <c r="J5" s="544">
        <v>433</v>
      </c>
      <c r="K5" s="545">
        <v>30</v>
      </c>
      <c r="L5" s="545">
        <v>63</v>
      </c>
      <c r="M5" s="546">
        <v>400</v>
      </c>
      <c r="N5" s="547">
        <v>799</v>
      </c>
      <c r="O5" s="543">
        <v>463</v>
      </c>
      <c r="P5" s="544">
        <v>434</v>
      </c>
      <c r="Q5" s="545">
        <v>29</v>
      </c>
      <c r="R5" s="545">
        <v>63</v>
      </c>
      <c r="S5" s="546">
        <v>400</v>
      </c>
      <c r="T5" s="547">
        <v>799</v>
      </c>
      <c r="U5" s="543">
        <v>464</v>
      </c>
      <c r="V5" s="544">
        <v>435</v>
      </c>
      <c r="W5" s="545">
        <v>29</v>
      </c>
      <c r="X5" s="545">
        <v>63</v>
      </c>
      <c r="Y5" s="546">
        <v>401</v>
      </c>
      <c r="Z5" s="547">
        <v>799</v>
      </c>
      <c r="AA5" s="543">
        <v>287</v>
      </c>
      <c r="AB5" s="548">
        <v>264</v>
      </c>
      <c r="AC5" s="549">
        <v>23</v>
      </c>
      <c r="AD5" s="549">
        <v>51</v>
      </c>
      <c r="AE5" s="550">
        <v>236</v>
      </c>
      <c r="AF5" s="551">
        <v>385</v>
      </c>
      <c r="AG5" s="552">
        <f>SUM(AH5:AI5)</f>
        <v>269</v>
      </c>
      <c r="AH5" s="548">
        <v>253</v>
      </c>
      <c r="AI5" s="549">
        <v>16</v>
      </c>
      <c r="AJ5" s="549">
        <v>42</v>
      </c>
      <c r="AK5" s="550">
        <v>227</v>
      </c>
      <c r="AL5" s="551">
        <v>565</v>
      </c>
    </row>
    <row r="6" spans="1:38" ht="67.5" customHeight="1">
      <c r="A6" s="523"/>
      <c r="B6" s="540" t="s">
        <v>240</v>
      </c>
      <c r="C6" s="541">
        <v>2017</v>
      </c>
      <c r="D6" s="542">
        <v>2007</v>
      </c>
      <c r="E6" s="366">
        <v>10</v>
      </c>
      <c r="F6" s="366">
        <v>744</v>
      </c>
      <c r="G6" s="367">
        <v>1273</v>
      </c>
      <c r="H6" s="368">
        <v>876</v>
      </c>
      <c r="I6" s="543">
        <v>1689</v>
      </c>
      <c r="J6" s="544">
        <v>1682</v>
      </c>
      <c r="K6" s="545">
        <v>7</v>
      </c>
      <c r="L6" s="545">
        <v>604</v>
      </c>
      <c r="M6" s="546">
        <v>1085</v>
      </c>
      <c r="N6" s="547">
        <v>781</v>
      </c>
      <c r="O6" s="543">
        <v>1691</v>
      </c>
      <c r="P6" s="544">
        <v>1684</v>
      </c>
      <c r="Q6" s="545">
        <v>7</v>
      </c>
      <c r="R6" s="545">
        <v>575</v>
      </c>
      <c r="S6" s="546">
        <v>1116</v>
      </c>
      <c r="T6" s="547">
        <v>782</v>
      </c>
      <c r="U6" s="543">
        <v>1750</v>
      </c>
      <c r="V6" s="544">
        <v>1744</v>
      </c>
      <c r="W6" s="545">
        <v>6</v>
      </c>
      <c r="X6" s="545">
        <v>582</v>
      </c>
      <c r="Y6" s="546">
        <v>1168</v>
      </c>
      <c r="Z6" s="547">
        <v>748</v>
      </c>
      <c r="AA6" s="543">
        <v>2473</v>
      </c>
      <c r="AB6" s="548">
        <v>2467</v>
      </c>
      <c r="AC6" s="549">
        <v>6</v>
      </c>
      <c r="AD6" s="549">
        <v>557</v>
      </c>
      <c r="AE6" s="550">
        <v>1916</v>
      </c>
      <c r="AF6" s="551">
        <v>1274</v>
      </c>
      <c r="AG6" s="552">
        <f>SUM(AH6:AI6)</f>
        <v>2513</v>
      </c>
      <c r="AH6" s="548">
        <v>2507</v>
      </c>
      <c r="AI6" s="549">
        <v>6</v>
      </c>
      <c r="AJ6" s="549">
        <v>584</v>
      </c>
      <c r="AK6" s="550">
        <v>1929</v>
      </c>
      <c r="AL6" s="551">
        <v>859</v>
      </c>
    </row>
    <row r="7" spans="1:38" ht="67.5" customHeight="1">
      <c r="A7" s="523"/>
      <c r="B7" s="540" t="s">
        <v>242</v>
      </c>
      <c r="C7" s="541">
        <v>145</v>
      </c>
      <c r="D7" s="542">
        <v>145</v>
      </c>
      <c r="E7" s="366">
        <v>0</v>
      </c>
      <c r="F7" s="366">
        <v>0</v>
      </c>
      <c r="G7" s="367">
        <v>145</v>
      </c>
      <c r="H7" s="554" t="s">
        <v>295</v>
      </c>
      <c r="I7" s="543">
        <v>48</v>
      </c>
      <c r="J7" s="544">
        <v>48</v>
      </c>
      <c r="K7" s="545">
        <v>0</v>
      </c>
      <c r="L7" s="545">
        <v>0</v>
      </c>
      <c r="M7" s="546">
        <v>48</v>
      </c>
      <c r="N7" s="556" t="s">
        <v>295</v>
      </c>
      <c r="O7" s="543">
        <v>49</v>
      </c>
      <c r="P7" s="544">
        <v>49</v>
      </c>
      <c r="Q7" s="545">
        <v>0</v>
      </c>
      <c r="R7" s="545">
        <v>0</v>
      </c>
      <c r="S7" s="546">
        <v>49</v>
      </c>
      <c r="T7" s="556" t="s">
        <v>295</v>
      </c>
      <c r="U7" s="543">
        <v>48</v>
      </c>
      <c r="V7" s="544">
        <v>48</v>
      </c>
      <c r="W7" s="545">
        <v>0</v>
      </c>
      <c r="X7" s="545">
        <v>0</v>
      </c>
      <c r="Y7" s="546">
        <v>48</v>
      </c>
      <c r="Z7" s="556" t="s">
        <v>295</v>
      </c>
      <c r="AA7" s="543">
        <v>44</v>
      </c>
      <c r="AB7" s="548">
        <v>44</v>
      </c>
      <c r="AC7" s="549">
        <v>0</v>
      </c>
      <c r="AD7" s="549">
        <v>0</v>
      </c>
      <c r="AE7" s="550">
        <v>44</v>
      </c>
      <c r="AF7" s="558" t="s">
        <v>295</v>
      </c>
      <c r="AG7" s="552">
        <f t="shared" ref="AG7:AG12" si="0">SUM(AH7:AI7)</f>
        <v>71</v>
      </c>
      <c r="AH7" s="548">
        <v>71</v>
      </c>
      <c r="AI7" s="549">
        <v>0</v>
      </c>
      <c r="AJ7" s="549">
        <v>0</v>
      </c>
      <c r="AK7" s="550">
        <v>71</v>
      </c>
      <c r="AL7" s="558" t="s">
        <v>127</v>
      </c>
    </row>
    <row r="8" spans="1:38" ht="67.5" customHeight="1">
      <c r="A8" s="523"/>
      <c r="B8" s="540" t="s">
        <v>244</v>
      </c>
      <c r="C8" s="541">
        <v>509</v>
      </c>
      <c r="D8" s="542">
        <v>480</v>
      </c>
      <c r="E8" s="366">
        <v>29</v>
      </c>
      <c r="F8" s="366">
        <v>21</v>
      </c>
      <c r="G8" s="367">
        <v>488</v>
      </c>
      <c r="H8" s="554" t="s">
        <v>295</v>
      </c>
      <c r="I8" s="543">
        <v>498</v>
      </c>
      <c r="J8" s="544">
        <v>476</v>
      </c>
      <c r="K8" s="545">
        <v>22</v>
      </c>
      <c r="L8" s="545">
        <v>18</v>
      </c>
      <c r="M8" s="546">
        <v>480</v>
      </c>
      <c r="N8" s="556" t="s">
        <v>295</v>
      </c>
      <c r="O8" s="543">
        <v>572</v>
      </c>
      <c r="P8" s="544">
        <v>548</v>
      </c>
      <c r="Q8" s="545">
        <v>24</v>
      </c>
      <c r="R8" s="545">
        <v>29</v>
      </c>
      <c r="S8" s="546">
        <v>543</v>
      </c>
      <c r="T8" s="556" t="s">
        <v>295</v>
      </c>
      <c r="U8" s="543">
        <v>570</v>
      </c>
      <c r="V8" s="544">
        <v>546</v>
      </c>
      <c r="W8" s="545">
        <v>24</v>
      </c>
      <c r="X8" s="545">
        <v>28</v>
      </c>
      <c r="Y8" s="546">
        <v>542</v>
      </c>
      <c r="Z8" s="556" t="s">
        <v>295</v>
      </c>
      <c r="AA8" s="543">
        <v>564</v>
      </c>
      <c r="AB8" s="548">
        <v>548</v>
      </c>
      <c r="AC8" s="549">
        <v>16</v>
      </c>
      <c r="AD8" s="549">
        <v>28</v>
      </c>
      <c r="AE8" s="550">
        <v>536</v>
      </c>
      <c r="AF8" s="558" t="s">
        <v>295</v>
      </c>
      <c r="AG8" s="552">
        <f t="shared" si="0"/>
        <v>652</v>
      </c>
      <c r="AH8" s="548">
        <v>631</v>
      </c>
      <c r="AI8" s="549">
        <v>21</v>
      </c>
      <c r="AJ8" s="549">
        <v>32</v>
      </c>
      <c r="AK8" s="550">
        <v>620</v>
      </c>
      <c r="AL8" s="558" t="s">
        <v>127</v>
      </c>
    </row>
    <row r="9" spans="1:38" ht="67.5" customHeight="1">
      <c r="A9" s="523"/>
      <c r="B9" s="540" t="s">
        <v>246</v>
      </c>
      <c r="C9" s="541">
        <v>40</v>
      </c>
      <c r="D9" s="542">
        <v>40</v>
      </c>
      <c r="E9" s="366">
        <v>0</v>
      </c>
      <c r="F9" s="366">
        <v>0</v>
      </c>
      <c r="G9" s="367">
        <v>40</v>
      </c>
      <c r="H9" s="554" t="s">
        <v>295</v>
      </c>
      <c r="I9" s="543">
        <v>29</v>
      </c>
      <c r="J9" s="544">
        <v>29</v>
      </c>
      <c r="K9" s="545">
        <v>0</v>
      </c>
      <c r="L9" s="545">
        <v>0</v>
      </c>
      <c r="M9" s="546">
        <v>29</v>
      </c>
      <c r="N9" s="556" t="s">
        <v>295</v>
      </c>
      <c r="O9" s="543">
        <v>28</v>
      </c>
      <c r="P9" s="544">
        <v>28</v>
      </c>
      <c r="Q9" s="545">
        <v>0</v>
      </c>
      <c r="R9" s="545">
        <v>0</v>
      </c>
      <c r="S9" s="546">
        <v>28</v>
      </c>
      <c r="T9" s="556" t="s">
        <v>295</v>
      </c>
      <c r="U9" s="543">
        <v>23</v>
      </c>
      <c r="V9" s="544">
        <v>23</v>
      </c>
      <c r="W9" s="545">
        <v>0</v>
      </c>
      <c r="X9" s="545">
        <v>0</v>
      </c>
      <c r="Y9" s="546">
        <v>23</v>
      </c>
      <c r="Z9" s="556" t="s">
        <v>295</v>
      </c>
      <c r="AA9" s="543">
        <v>34</v>
      </c>
      <c r="AB9" s="548">
        <v>34</v>
      </c>
      <c r="AC9" s="549">
        <v>0</v>
      </c>
      <c r="AD9" s="549">
        <v>0</v>
      </c>
      <c r="AE9" s="550">
        <v>34</v>
      </c>
      <c r="AF9" s="558" t="s">
        <v>295</v>
      </c>
      <c r="AG9" s="552">
        <f t="shared" si="0"/>
        <v>48</v>
      </c>
      <c r="AH9" s="548">
        <v>48</v>
      </c>
      <c r="AI9" s="549">
        <v>0</v>
      </c>
      <c r="AJ9" s="549">
        <v>0</v>
      </c>
      <c r="AK9" s="550">
        <v>48</v>
      </c>
      <c r="AL9" s="558" t="s">
        <v>127</v>
      </c>
    </row>
    <row r="10" spans="1:38" ht="67.5" customHeight="1">
      <c r="A10" s="523"/>
      <c r="B10" s="540" t="s">
        <v>248</v>
      </c>
      <c r="C10" s="541">
        <v>287</v>
      </c>
      <c r="D10" s="542">
        <v>278</v>
      </c>
      <c r="E10" s="366">
        <v>9</v>
      </c>
      <c r="F10" s="366">
        <v>1</v>
      </c>
      <c r="G10" s="367">
        <v>286</v>
      </c>
      <c r="H10" s="554">
        <v>499</v>
      </c>
      <c r="I10" s="543">
        <v>312</v>
      </c>
      <c r="J10" s="544">
        <v>303</v>
      </c>
      <c r="K10" s="545">
        <v>9</v>
      </c>
      <c r="L10" s="545">
        <v>1</v>
      </c>
      <c r="M10" s="546">
        <v>311</v>
      </c>
      <c r="N10" s="556">
        <v>546</v>
      </c>
      <c r="O10" s="543">
        <v>309</v>
      </c>
      <c r="P10" s="544">
        <v>302</v>
      </c>
      <c r="Q10" s="545">
        <v>7</v>
      </c>
      <c r="R10" s="545">
        <v>0</v>
      </c>
      <c r="S10" s="546">
        <v>309</v>
      </c>
      <c r="T10" s="556">
        <v>537</v>
      </c>
      <c r="U10" s="543">
        <v>309</v>
      </c>
      <c r="V10" s="544">
        <v>302</v>
      </c>
      <c r="W10" s="545">
        <v>7</v>
      </c>
      <c r="X10" s="545">
        <v>0</v>
      </c>
      <c r="Y10" s="546">
        <v>309</v>
      </c>
      <c r="Z10" s="556">
        <v>537</v>
      </c>
      <c r="AA10" s="543">
        <v>314</v>
      </c>
      <c r="AB10" s="548">
        <v>306</v>
      </c>
      <c r="AC10" s="549">
        <v>8</v>
      </c>
      <c r="AD10" s="549">
        <v>3</v>
      </c>
      <c r="AE10" s="550">
        <v>311</v>
      </c>
      <c r="AF10" s="558">
        <v>540</v>
      </c>
      <c r="AG10" s="552">
        <f t="shared" si="0"/>
        <v>317</v>
      </c>
      <c r="AH10" s="548">
        <v>309</v>
      </c>
      <c r="AI10" s="549">
        <v>8</v>
      </c>
      <c r="AJ10" s="549">
        <v>4</v>
      </c>
      <c r="AK10" s="550">
        <v>313</v>
      </c>
      <c r="AL10" s="558">
        <v>542</v>
      </c>
    </row>
    <row r="11" spans="1:38" ht="67.5" customHeight="1">
      <c r="A11" s="523"/>
      <c r="B11" s="540" t="s">
        <v>250</v>
      </c>
      <c r="C11" s="541">
        <v>190</v>
      </c>
      <c r="D11" s="542">
        <v>190</v>
      </c>
      <c r="E11" s="366">
        <v>0</v>
      </c>
      <c r="F11" s="366">
        <v>0</v>
      </c>
      <c r="G11" s="367">
        <v>190</v>
      </c>
      <c r="H11" s="368">
        <v>19</v>
      </c>
      <c r="I11" s="543">
        <v>98</v>
      </c>
      <c r="J11" s="544">
        <v>98</v>
      </c>
      <c r="K11" s="545">
        <v>0</v>
      </c>
      <c r="L11" s="545">
        <v>0</v>
      </c>
      <c r="M11" s="546">
        <v>98</v>
      </c>
      <c r="N11" s="547" t="s">
        <v>295</v>
      </c>
      <c r="O11" s="543">
        <v>99</v>
      </c>
      <c r="P11" s="544">
        <v>99</v>
      </c>
      <c r="Q11" s="545">
        <v>0</v>
      </c>
      <c r="R11" s="545">
        <v>0</v>
      </c>
      <c r="S11" s="546">
        <v>99</v>
      </c>
      <c r="T11" s="547" t="s">
        <v>295</v>
      </c>
      <c r="U11" s="543">
        <v>87</v>
      </c>
      <c r="V11" s="544">
        <v>87</v>
      </c>
      <c r="W11" s="545">
        <v>0</v>
      </c>
      <c r="X11" s="545">
        <v>0</v>
      </c>
      <c r="Y11" s="546">
        <v>87</v>
      </c>
      <c r="Z11" s="556" t="s">
        <v>295</v>
      </c>
      <c r="AA11" s="543">
        <v>95</v>
      </c>
      <c r="AB11" s="548">
        <v>95</v>
      </c>
      <c r="AC11" s="549">
        <v>0</v>
      </c>
      <c r="AD11" s="549">
        <v>0</v>
      </c>
      <c r="AE11" s="550">
        <v>95</v>
      </c>
      <c r="AF11" s="558" t="s">
        <v>295</v>
      </c>
      <c r="AG11" s="552">
        <f t="shared" si="0"/>
        <v>93</v>
      </c>
      <c r="AH11" s="548">
        <v>93</v>
      </c>
      <c r="AI11" s="549">
        <v>0</v>
      </c>
      <c r="AJ11" s="549">
        <v>0</v>
      </c>
      <c r="AK11" s="550">
        <v>93</v>
      </c>
      <c r="AL11" s="558" t="s">
        <v>127</v>
      </c>
    </row>
    <row r="12" spans="1:38" ht="67.5" customHeight="1">
      <c r="A12" s="523"/>
      <c r="B12" s="540" t="s">
        <v>252</v>
      </c>
      <c r="C12" s="541">
        <v>266</v>
      </c>
      <c r="D12" s="542">
        <v>266</v>
      </c>
      <c r="E12" s="366">
        <v>0</v>
      </c>
      <c r="F12" s="366">
        <v>27</v>
      </c>
      <c r="G12" s="367">
        <v>239</v>
      </c>
      <c r="H12" s="554" t="s">
        <v>295</v>
      </c>
      <c r="I12" s="543">
        <v>193</v>
      </c>
      <c r="J12" s="544">
        <v>99</v>
      </c>
      <c r="K12" s="545">
        <v>94</v>
      </c>
      <c r="L12" s="545">
        <v>23</v>
      </c>
      <c r="M12" s="546">
        <v>170</v>
      </c>
      <c r="N12" s="556" t="s">
        <v>295</v>
      </c>
      <c r="O12" s="543">
        <v>193</v>
      </c>
      <c r="P12" s="544">
        <v>193</v>
      </c>
      <c r="Q12" s="545">
        <v>0</v>
      </c>
      <c r="R12" s="545">
        <v>12</v>
      </c>
      <c r="S12" s="546">
        <v>181</v>
      </c>
      <c r="T12" s="556" t="s">
        <v>295</v>
      </c>
      <c r="U12" s="543">
        <v>183</v>
      </c>
      <c r="V12" s="544">
        <v>183</v>
      </c>
      <c r="W12" s="545">
        <v>0</v>
      </c>
      <c r="X12" s="545">
        <v>13</v>
      </c>
      <c r="Y12" s="546">
        <v>170</v>
      </c>
      <c r="Z12" s="556" t="s">
        <v>295</v>
      </c>
      <c r="AA12" s="543">
        <v>224</v>
      </c>
      <c r="AB12" s="548">
        <v>224</v>
      </c>
      <c r="AC12" s="549">
        <v>0</v>
      </c>
      <c r="AD12" s="549">
        <v>17</v>
      </c>
      <c r="AE12" s="550">
        <v>207</v>
      </c>
      <c r="AF12" s="558" t="s">
        <v>295</v>
      </c>
      <c r="AG12" s="552">
        <f t="shared" si="0"/>
        <v>261</v>
      </c>
      <c r="AH12" s="548">
        <v>192</v>
      </c>
      <c r="AI12" s="549">
        <v>69</v>
      </c>
      <c r="AJ12" s="549">
        <v>44</v>
      </c>
      <c r="AK12" s="550">
        <v>217</v>
      </c>
      <c r="AL12" s="558" t="s">
        <v>127</v>
      </c>
    </row>
    <row r="13" spans="1:38" ht="67.5" customHeight="1">
      <c r="A13" s="523"/>
      <c r="B13" s="562" t="s">
        <v>254</v>
      </c>
      <c r="C13" s="541">
        <v>1260</v>
      </c>
      <c r="D13" s="542">
        <v>1260</v>
      </c>
      <c r="E13" s="366">
        <v>0</v>
      </c>
      <c r="F13" s="366">
        <v>10</v>
      </c>
      <c r="G13" s="367">
        <v>1250</v>
      </c>
      <c r="H13" s="554" t="s">
        <v>295</v>
      </c>
      <c r="I13" s="543">
        <v>1204</v>
      </c>
      <c r="J13" s="544">
        <v>1194</v>
      </c>
      <c r="K13" s="545">
        <v>10</v>
      </c>
      <c r="L13" s="545">
        <v>12</v>
      </c>
      <c r="M13" s="546">
        <v>1192</v>
      </c>
      <c r="N13" s="556" t="s">
        <v>295</v>
      </c>
      <c r="O13" s="543">
        <v>1180</v>
      </c>
      <c r="P13" s="544">
        <v>1170</v>
      </c>
      <c r="Q13" s="545">
        <v>10</v>
      </c>
      <c r="R13" s="545">
        <v>12</v>
      </c>
      <c r="S13" s="546">
        <v>1168</v>
      </c>
      <c r="T13" s="556" t="s">
        <v>295</v>
      </c>
      <c r="U13" s="543">
        <v>1169</v>
      </c>
      <c r="V13" s="544">
        <v>1165</v>
      </c>
      <c r="W13" s="545">
        <v>4</v>
      </c>
      <c r="X13" s="545">
        <v>12</v>
      </c>
      <c r="Y13" s="546">
        <v>1157</v>
      </c>
      <c r="Z13" s="556" t="s">
        <v>295</v>
      </c>
      <c r="AA13" s="543">
        <v>1164</v>
      </c>
      <c r="AB13" s="548">
        <v>1160</v>
      </c>
      <c r="AC13" s="549">
        <v>4</v>
      </c>
      <c r="AD13" s="549">
        <v>0</v>
      </c>
      <c r="AE13" s="550">
        <v>1164</v>
      </c>
      <c r="AF13" s="558" t="s">
        <v>295</v>
      </c>
      <c r="AG13" s="552">
        <f>SUM(AH13:AI13)</f>
        <v>1178</v>
      </c>
      <c r="AH13" s="548">
        <v>1174</v>
      </c>
      <c r="AI13" s="549">
        <v>4</v>
      </c>
      <c r="AJ13" s="549">
        <v>0</v>
      </c>
      <c r="AK13" s="550">
        <v>1178</v>
      </c>
      <c r="AL13" s="558" t="s">
        <v>127</v>
      </c>
    </row>
    <row r="14" spans="1:38" ht="72.75" customHeight="1">
      <c r="A14" s="523"/>
      <c r="B14" s="540" t="s">
        <v>256</v>
      </c>
      <c r="C14" s="541">
        <v>10</v>
      </c>
      <c r="D14" s="542">
        <v>10</v>
      </c>
      <c r="E14" s="366">
        <v>0</v>
      </c>
      <c r="F14" s="366">
        <v>3</v>
      </c>
      <c r="G14" s="367">
        <v>7</v>
      </c>
      <c r="H14" s="368">
        <v>8</v>
      </c>
      <c r="I14" s="543">
        <v>11</v>
      </c>
      <c r="J14" s="544">
        <v>11</v>
      </c>
      <c r="K14" s="545">
        <v>0</v>
      </c>
      <c r="L14" s="545">
        <v>3</v>
      </c>
      <c r="M14" s="546">
        <v>8</v>
      </c>
      <c r="N14" s="547">
        <v>7</v>
      </c>
      <c r="O14" s="543">
        <v>11</v>
      </c>
      <c r="P14" s="544">
        <v>11</v>
      </c>
      <c r="Q14" s="545">
        <v>0</v>
      </c>
      <c r="R14" s="545">
        <v>3</v>
      </c>
      <c r="S14" s="546">
        <v>8</v>
      </c>
      <c r="T14" s="547">
        <v>7</v>
      </c>
      <c r="U14" s="543">
        <v>11</v>
      </c>
      <c r="V14" s="544">
        <v>11</v>
      </c>
      <c r="W14" s="545">
        <v>0</v>
      </c>
      <c r="X14" s="545">
        <v>3</v>
      </c>
      <c r="Y14" s="546">
        <v>8</v>
      </c>
      <c r="Z14" s="547">
        <v>7</v>
      </c>
      <c r="AA14" s="543">
        <v>11</v>
      </c>
      <c r="AB14" s="548">
        <v>11</v>
      </c>
      <c r="AC14" s="549">
        <v>0</v>
      </c>
      <c r="AD14" s="549">
        <v>4</v>
      </c>
      <c r="AE14" s="550">
        <v>7</v>
      </c>
      <c r="AF14" s="551">
        <v>7</v>
      </c>
      <c r="AG14" s="552">
        <f>SUM(AH14:AI14)</f>
        <v>11</v>
      </c>
      <c r="AH14" s="548">
        <v>11</v>
      </c>
      <c r="AI14" s="549">
        <v>0</v>
      </c>
      <c r="AJ14" s="549">
        <v>4</v>
      </c>
      <c r="AK14" s="550">
        <v>7</v>
      </c>
      <c r="AL14" s="551">
        <v>7</v>
      </c>
    </row>
    <row r="15" spans="1:38" ht="72.75" customHeight="1">
      <c r="A15" s="523"/>
      <c r="B15" s="562" t="s">
        <v>258</v>
      </c>
      <c r="C15" s="541">
        <v>1312</v>
      </c>
      <c r="D15" s="609">
        <v>1305</v>
      </c>
      <c r="E15" s="610">
        <v>7</v>
      </c>
      <c r="F15" s="610">
        <v>393</v>
      </c>
      <c r="G15" s="610">
        <v>919</v>
      </c>
      <c r="H15" s="611">
        <v>690</v>
      </c>
      <c r="I15" s="543">
        <v>1368</v>
      </c>
      <c r="J15" s="612">
        <v>1362</v>
      </c>
      <c r="K15" s="613">
        <v>6</v>
      </c>
      <c r="L15" s="613">
        <v>410</v>
      </c>
      <c r="M15" s="613">
        <v>958</v>
      </c>
      <c r="N15" s="614">
        <v>861</v>
      </c>
      <c r="O15" s="543">
        <v>1385</v>
      </c>
      <c r="P15" s="612">
        <v>1381</v>
      </c>
      <c r="Q15" s="613">
        <v>4</v>
      </c>
      <c r="R15" s="613">
        <v>415</v>
      </c>
      <c r="S15" s="613">
        <v>970</v>
      </c>
      <c r="T15" s="614">
        <v>853</v>
      </c>
      <c r="U15" s="543">
        <v>1098</v>
      </c>
      <c r="V15" s="612">
        <v>1095</v>
      </c>
      <c r="W15" s="613">
        <v>3</v>
      </c>
      <c r="X15" s="613">
        <v>329</v>
      </c>
      <c r="Y15" s="613">
        <v>769</v>
      </c>
      <c r="Z15" s="614">
        <v>584</v>
      </c>
      <c r="AA15" s="543">
        <v>1264</v>
      </c>
      <c r="AB15" s="615">
        <v>1261</v>
      </c>
      <c r="AC15" s="616">
        <v>3</v>
      </c>
      <c r="AD15" s="616">
        <v>379</v>
      </c>
      <c r="AE15" s="616">
        <v>885</v>
      </c>
      <c r="AF15" s="617">
        <v>808</v>
      </c>
      <c r="AG15" s="552">
        <f>SUM(AH15:AI15)</f>
        <v>1236</v>
      </c>
      <c r="AH15" s="615">
        <v>1231</v>
      </c>
      <c r="AI15" s="616">
        <v>5</v>
      </c>
      <c r="AJ15" s="616">
        <v>371</v>
      </c>
      <c r="AK15" s="616">
        <v>865</v>
      </c>
      <c r="AL15" s="617">
        <v>1419</v>
      </c>
    </row>
    <row r="16" spans="1:38" ht="72.75" customHeight="1" thickBot="1">
      <c r="A16" s="523"/>
      <c r="B16" s="618" t="s">
        <v>260</v>
      </c>
      <c r="C16" s="619">
        <v>528</v>
      </c>
      <c r="D16" s="620">
        <v>521</v>
      </c>
      <c r="E16" s="621">
        <v>7</v>
      </c>
      <c r="F16" s="621">
        <v>56</v>
      </c>
      <c r="G16" s="622">
        <v>472</v>
      </c>
      <c r="H16" s="623">
        <v>429</v>
      </c>
      <c r="I16" s="624">
        <v>522</v>
      </c>
      <c r="J16" s="625">
        <v>515</v>
      </c>
      <c r="K16" s="626">
        <v>7</v>
      </c>
      <c r="L16" s="626">
        <v>101</v>
      </c>
      <c r="M16" s="627">
        <v>421</v>
      </c>
      <c r="N16" s="628">
        <v>335</v>
      </c>
      <c r="O16" s="624">
        <v>525</v>
      </c>
      <c r="P16" s="625">
        <v>521</v>
      </c>
      <c r="Q16" s="626">
        <v>4</v>
      </c>
      <c r="R16" s="626">
        <v>53</v>
      </c>
      <c r="S16" s="627">
        <v>472</v>
      </c>
      <c r="T16" s="628">
        <v>867</v>
      </c>
      <c r="U16" s="624">
        <v>956</v>
      </c>
      <c r="V16" s="625">
        <v>951</v>
      </c>
      <c r="W16" s="626">
        <v>5</v>
      </c>
      <c r="X16" s="626">
        <v>102</v>
      </c>
      <c r="Y16" s="627">
        <v>854</v>
      </c>
      <c r="Z16" s="628">
        <v>1649</v>
      </c>
      <c r="AA16" s="624">
        <v>883</v>
      </c>
      <c r="AB16" s="629">
        <v>878</v>
      </c>
      <c r="AC16" s="630">
        <v>5</v>
      </c>
      <c r="AD16" s="630">
        <v>93</v>
      </c>
      <c r="AE16" s="631">
        <v>790</v>
      </c>
      <c r="AF16" s="632" t="s">
        <v>295</v>
      </c>
      <c r="AG16" s="624">
        <f>SUM(AH16:AI16)</f>
        <v>880</v>
      </c>
      <c r="AH16" s="629">
        <v>875</v>
      </c>
      <c r="AI16" s="630">
        <v>5</v>
      </c>
      <c r="AJ16" s="630">
        <v>91</v>
      </c>
      <c r="AK16" s="631">
        <v>789</v>
      </c>
      <c r="AL16" s="633" t="s">
        <v>127</v>
      </c>
    </row>
    <row r="17" spans="1:38" ht="72.75" customHeight="1" thickBot="1">
      <c r="A17" s="523"/>
      <c r="B17" s="598" t="s">
        <v>309</v>
      </c>
      <c r="C17" s="598">
        <f t="shared" ref="C17:AL17" si="1">SUM(C4:C16)</f>
        <v>24221</v>
      </c>
      <c r="D17" s="599">
        <f t="shared" si="1"/>
        <v>23222</v>
      </c>
      <c r="E17" s="599">
        <f t="shared" si="1"/>
        <v>999</v>
      </c>
      <c r="F17" s="599">
        <f t="shared" si="1"/>
        <v>8849</v>
      </c>
      <c r="G17" s="599">
        <f t="shared" si="1"/>
        <v>15372</v>
      </c>
      <c r="H17" s="600">
        <f t="shared" si="1"/>
        <v>66487</v>
      </c>
      <c r="I17" s="601">
        <f t="shared" si="1"/>
        <v>24621</v>
      </c>
      <c r="J17" s="602">
        <f t="shared" si="1"/>
        <v>23246</v>
      </c>
      <c r="K17" s="602">
        <f t="shared" si="1"/>
        <v>1375</v>
      </c>
      <c r="L17" s="602">
        <f t="shared" si="1"/>
        <v>9332</v>
      </c>
      <c r="M17" s="602">
        <f t="shared" si="1"/>
        <v>15289</v>
      </c>
      <c r="N17" s="602">
        <f t="shared" si="1"/>
        <v>83879</v>
      </c>
      <c r="O17" s="601">
        <f t="shared" si="1"/>
        <v>27407</v>
      </c>
      <c r="P17" s="602">
        <f t="shared" si="1"/>
        <v>25992</v>
      </c>
      <c r="Q17" s="602">
        <f t="shared" si="1"/>
        <v>1415</v>
      </c>
      <c r="R17" s="602">
        <f t="shared" si="1"/>
        <v>10468</v>
      </c>
      <c r="S17" s="602">
        <f t="shared" si="1"/>
        <v>16939</v>
      </c>
      <c r="T17" s="603">
        <f t="shared" si="1"/>
        <v>101995</v>
      </c>
      <c r="U17" s="601">
        <f t="shared" si="1"/>
        <v>27903</v>
      </c>
      <c r="V17" s="602">
        <f t="shared" si="1"/>
        <v>26312</v>
      </c>
      <c r="W17" s="602">
        <f t="shared" si="1"/>
        <v>1591</v>
      </c>
      <c r="X17" s="602">
        <f t="shared" si="1"/>
        <v>10586</v>
      </c>
      <c r="Y17" s="602">
        <f t="shared" si="1"/>
        <v>17317</v>
      </c>
      <c r="Z17" s="603">
        <f t="shared" si="1"/>
        <v>104329</v>
      </c>
      <c r="AA17" s="601">
        <f t="shared" si="1"/>
        <v>28600</v>
      </c>
      <c r="AB17" s="602">
        <f t="shared" si="1"/>
        <v>26977</v>
      </c>
      <c r="AC17" s="602">
        <f t="shared" si="1"/>
        <v>1623</v>
      </c>
      <c r="AD17" s="602">
        <f t="shared" si="1"/>
        <v>10589</v>
      </c>
      <c r="AE17" s="602">
        <f t="shared" si="1"/>
        <v>18011</v>
      </c>
      <c r="AF17" s="603">
        <f t="shared" si="1"/>
        <v>103544</v>
      </c>
      <c r="AG17" s="601">
        <f t="shared" si="1"/>
        <v>33243</v>
      </c>
      <c r="AH17" s="602">
        <f t="shared" si="1"/>
        <v>29373</v>
      </c>
      <c r="AI17" s="602">
        <f t="shared" si="1"/>
        <v>3870</v>
      </c>
      <c r="AJ17" s="602">
        <f t="shared" si="1"/>
        <v>12620</v>
      </c>
      <c r="AK17" s="602">
        <f t="shared" si="1"/>
        <v>20623</v>
      </c>
      <c r="AL17" s="603">
        <f t="shared" si="1"/>
        <v>110172</v>
      </c>
    </row>
  </sheetData>
  <mergeCells count="6">
    <mergeCell ref="AG2:AL2"/>
    <mergeCell ref="C2:H2"/>
    <mergeCell ref="I2:N2"/>
    <mergeCell ref="O2:T2"/>
    <mergeCell ref="U2:Z2"/>
    <mergeCell ref="AA2:AF2"/>
  </mergeCells>
  <phoneticPr fontId="2"/>
  <pageMargins left="0.98425196850393704" right="0.19685039370078741" top="0.78740157480314965" bottom="0.31496062992125984" header="0.15748031496062992" footer="0.19685039370078741"/>
  <pageSetup paperSize="9" scale="37" firstPageNumber="8" orientation="landscape" useFirstPageNumber="1" r:id="rId1"/>
  <headerFooter alignWithMargins="0">
    <oddFooter>&amp;C&amp;24&amp;P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zoomScale="80" zoomScaleNormal="75" zoomScaleSheetLayoutView="80" zoomScalePageLayoutView="75" workbookViewId="0">
      <selection activeCell="Y19" sqref="Y19"/>
    </sheetView>
  </sheetViews>
  <sheetFormatPr defaultColWidth="15.625" defaultRowHeight="17.25" customHeight="1"/>
  <cols>
    <col min="1" max="1" width="0.75" style="173" customWidth="1"/>
    <col min="2" max="2" width="12.375" style="173" customWidth="1"/>
    <col min="3" max="14" width="10.125" style="173" customWidth="1"/>
    <col min="15" max="15" width="77.75" style="172" customWidth="1"/>
    <col min="16" max="16" width="3.5" style="173" customWidth="1"/>
    <col min="17" max="256" width="15.625" style="173"/>
    <col min="257" max="257" width="0.75" style="173" customWidth="1"/>
    <col min="258" max="258" width="12.375" style="173" customWidth="1"/>
    <col min="259" max="270" width="10.125" style="173" customWidth="1"/>
    <col min="271" max="271" width="77.75" style="173" customWidth="1"/>
    <col min="272" max="272" width="3.5" style="173" customWidth="1"/>
    <col min="273" max="512" width="15.625" style="173"/>
    <col min="513" max="513" width="0.75" style="173" customWidth="1"/>
    <col min="514" max="514" width="12.375" style="173" customWidth="1"/>
    <col min="515" max="526" width="10.125" style="173" customWidth="1"/>
    <col min="527" max="527" width="77.75" style="173" customWidth="1"/>
    <col min="528" max="528" width="3.5" style="173" customWidth="1"/>
    <col min="529" max="768" width="15.625" style="173"/>
    <col min="769" max="769" width="0.75" style="173" customWidth="1"/>
    <col min="770" max="770" width="12.375" style="173" customWidth="1"/>
    <col min="771" max="782" width="10.125" style="173" customWidth="1"/>
    <col min="783" max="783" width="77.75" style="173" customWidth="1"/>
    <col min="784" max="784" width="3.5" style="173" customWidth="1"/>
    <col min="785" max="1024" width="15.625" style="173"/>
    <col min="1025" max="1025" width="0.75" style="173" customWidth="1"/>
    <col min="1026" max="1026" width="12.375" style="173" customWidth="1"/>
    <col min="1027" max="1038" width="10.125" style="173" customWidth="1"/>
    <col min="1039" max="1039" width="77.75" style="173" customWidth="1"/>
    <col min="1040" max="1040" width="3.5" style="173" customWidth="1"/>
    <col min="1041" max="1280" width="15.625" style="173"/>
    <col min="1281" max="1281" width="0.75" style="173" customWidth="1"/>
    <col min="1282" max="1282" width="12.375" style="173" customWidth="1"/>
    <col min="1283" max="1294" width="10.125" style="173" customWidth="1"/>
    <col min="1295" max="1295" width="77.75" style="173" customWidth="1"/>
    <col min="1296" max="1296" width="3.5" style="173" customWidth="1"/>
    <col min="1297" max="1536" width="15.625" style="173"/>
    <col min="1537" max="1537" width="0.75" style="173" customWidth="1"/>
    <col min="1538" max="1538" width="12.375" style="173" customWidth="1"/>
    <col min="1539" max="1550" width="10.125" style="173" customWidth="1"/>
    <col min="1551" max="1551" width="77.75" style="173" customWidth="1"/>
    <col min="1552" max="1552" width="3.5" style="173" customWidth="1"/>
    <col min="1553" max="1792" width="15.625" style="173"/>
    <col min="1793" max="1793" width="0.75" style="173" customWidth="1"/>
    <col min="1794" max="1794" width="12.375" style="173" customWidth="1"/>
    <col min="1795" max="1806" width="10.125" style="173" customWidth="1"/>
    <col min="1807" max="1807" width="77.75" style="173" customWidth="1"/>
    <col min="1808" max="1808" width="3.5" style="173" customWidth="1"/>
    <col min="1809" max="2048" width="15.625" style="173"/>
    <col min="2049" max="2049" width="0.75" style="173" customWidth="1"/>
    <col min="2050" max="2050" width="12.375" style="173" customWidth="1"/>
    <col min="2051" max="2062" width="10.125" style="173" customWidth="1"/>
    <col min="2063" max="2063" width="77.75" style="173" customWidth="1"/>
    <col min="2064" max="2064" width="3.5" style="173" customWidth="1"/>
    <col min="2065" max="2304" width="15.625" style="173"/>
    <col min="2305" max="2305" width="0.75" style="173" customWidth="1"/>
    <col min="2306" max="2306" width="12.375" style="173" customWidth="1"/>
    <col min="2307" max="2318" width="10.125" style="173" customWidth="1"/>
    <col min="2319" max="2319" width="77.75" style="173" customWidth="1"/>
    <col min="2320" max="2320" width="3.5" style="173" customWidth="1"/>
    <col min="2321" max="2560" width="15.625" style="173"/>
    <col min="2561" max="2561" width="0.75" style="173" customWidth="1"/>
    <col min="2562" max="2562" width="12.375" style="173" customWidth="1"/>
    <col min="2563" max="2574" width="10.125" style="173" customWidth="1"/>
    <col min="2575" max="2575" width="77.75" style="173" customWidth="1"/>
    <col min="2576" max="2576" width="3.5" style="173" customWidth="1"/>
    <col min="2577" max="2816" width="15.625" style="173"/>
    <col min="2817" max="2817" width="0.75" style="173" customWidth="1"/>
    <col min="2818" max="2818" width="12.375" style="173" customWidth="1"/>
    <col min="2819" max="2830" width="10.125" style="173" customWidth="1"/>
    <col min="2831" max="2831" width="77.75" style="173" customWidth="1"/>
    <col min="2832" max="2832" width="3.5" style="173" customWidth="1"/>
    <col min="2833" max="3072" width="15.625" style="173"/>
    <col min="3073" max="3073" width="0.75" style="173" customWidth="1"/>
    <col min="3074" max="3074" width="12.375" style="173" customWidth="1"/>
    <col min="3075" max="3086" width="10.125" style="173" customWidth="1"/>
    <col min="3087" max="3087" width="77.75" style="173" customWidth="1"/>
    <col min="3088" max="3088" width="3.5" style="173" customWidth="1"/>
    <col min="3089" max="3328" width="15.625" style="173"/>
    <col min="3329" max="3329" width="0.75" style="173" customWidth="1"/>
    <col min="3330" max="3330" width="12.375" style="173" customWidth="1"/>
    <col min="3331" max="3342" width="10.125" style="173" customWidth="1"/>
    <col min="3343" max="3343" width="77.75" style="173" customWidth="1"/>
    <col min="3344" max="3344" width="3.5" style="173" customWidth="1"/>
    <col min="3345" max="3584" width="15.625" style="173"/>
    <col min="3585" max="3585" width="0.75" style="173" customWidth="1"/>
    <col min="3586" max="3586" width="12.375" style="173" customWidth="1"/>
    <col min="3587" max="3598" width="10.125" style="173" customWidth="1"/>
    <col min="3599" max="3599" width="77.75" style="173" customWidth="1"/>
    <col min="3600" max="3600" width="3.5" style="173" customWidth="1"/>
    <col min="3601" max="3840" width="15.625" style="173"/>
    <col min="3841" max="3841" width="0.75" style="173" customWidth="1"/>
    <col min="3842" max="3842" width="12.375" style="173" customWidth="1"/>
    <col min="3843" max="3854" width="10.125" style="173" customWidth="1"/>
    <col min="3855" max="3855" width="77.75" style="173" customWidth="1"/>
    <col min="3856" max="3856" width="3.5" style="173" customWidth="1"/>
    <col min="3857" max="4096" width="15.625" style="173"/>
    <col min="4097" max="4097" width="0.75" style="173" customWidth="1"/>
    <col min="4098" max="4098" width="12.375" style="173" customWidth="1"/>
    <col min="4099" max="4110" width="10.125" style="173" customWidth="1"/>
    <col min="4111" max="4111" width="77.75" style="173" customWidth="1"/>
    <col min="4112" max="4112" width="3.5" style="173" customWidth="1"/>
    <col min="4113" max="4352" width="15.625" style="173"/>
    <col min="4353" max="4353" width="0.75" style="173" customWidth="1"/>
    <col min="4354" max="4354" width="12.375" style="173" customWidth="1"/>
    <col min="4355" max="4366" width="10.125" style="173" customWidth="1"/>
    <col min="4367" max="4367" width="77.75" style="173" customWidth="1"/>
    <col min="4368" max="4368" width="3.5" style="173" customWidth="1"/>
    <col min="4369" max="4608" width="15.625" style="173"/>
    <col min="4609" max="4609" width="0.75" style="173" customWidth="1"/>
    <col min="4610" max="4610" width="12.375" style="173" customWidth="1"/>
    <col min="4611" max="4622" width="10.125" style="173" customWidth="1"/>
    <col min="4623" max="4623" width="77.75" style="173" customWidth="1"/>
    <col min="4624" max="4624" width="3.5" style="173" customWidth="1"/>
    <col min="4625" max="4864" width="15.625" style="173"/>
    <col min="4865" max="4865" width="0.75" style="173" customWidth="1"/>
    <col min="4866" max="4866" width="12.375" style="173" customWidth="1"/>
    <col min="4867" max="4878" width="10.125" style="173" customWidth="1"/>
    <col min="4879" max="4879" width="77.75" style="173" customWidth="1"/>
    <col min="4880" max="4880" width="3.5" style="173" customWidth="1"/>
    <col min="4881" max="5120" width="15.625" style="173"/>
    <col min="5121" max="5121" width="0.75" style="173" customWidth="1"/>
    <col min="5122" max="5122" width="12.375" style="173" customWidth="1"/>
    <col min="5123" max="5134" width="10.125" style="173" customWidth="1"/>
    <col min="5135" max="5135" width="77.75" style="173" customWidth="1"/>
    <col min="5136" max="5136" width="3.5" style="173" customWidth="1"/>
    <col min="5137" max="5376" width="15.625" style="173"/>
    <col min="5377" max="5377" width="0.75" style="173" customWidth="1"/>
    <col min="5378" max="5378" width="12.375" style="173" customWidth="1"/>
    <col min="5379" max="5390" width="10.125" style="173" customWidth="1"/>
    <col min="5391" max="5391" width="77.75" style="173" customWidth="1"/>
    <col min="5392" max="5392" width="3.5" style="173" customWidth="1"/>
    <col min="5393" max="5632" width="15.625" style="173"/>
    <col min="5633" max="5633" width="0.75" style="173" customWidth="1"/>
    <col min="5634" max="5634" width="12.375" style="173" customWidth="1"/>
    <col min="5635" max="5646" width="10.125" style="173" customWidth="1"/>
    <col min="5647" max="5647" width="77.75" style="173" customWidth="1"/>
    <col min="5648" max="5648" width="3.5" style="173" customWidth="1"/>
    <col min="5649" max="5888" width="15.625" style="173"/>
    <col min="5889" max="5889" width="0.75" style="173" customWidth="1"/>
    <col min="5890" max="5890" width="12.375" style="173" customWidth="1"/>
    <col min="5891" max="5902" width="10.125" style="173" customWidth="1"/>
    <col min="5903" max="5903" width="77.75" style="173" customWidth="1"/>
    <col min="5904" max="5904" width="3.5" style="173" customWidth="1"/>
    <col min="5905" max="6144" width="15.625" style="173"/>
    <col min="6145" max="6145" width="0.75" style="173" customWidth="1"/>
    <col min="6146" max="6146" width="12.375" style="173" customWidth="1"/>
    <col min="6147" max="6158" width="10.125" style="173" customWidth="1"/>
    <col min="6159" max="6159" width="77.75" style="173" customWidth="1"/>
    <col min="6160" max="6160" width="3.5" style="173" customWidth="1"/>
    <col min="6161" max="6400" width="15.625" style="173"/>
    <col min="6401" max="6401" width="0.75" style="173" customWidth="1"/>
    <col min="6402" max="6402" width="12.375" style="173" customWidth="1"/>
    <col min="6403" max="6414" width="10.125" style="173" customWidth="1"/>
    <col min="6415" max="6415" width="77.75" style="173" customWidth="1"/>
    <col min="6416" max="6416" width="3.5" style="173" customWidth="1"/>
    <col min="6417" max="6656" width="15.625" style="173"/>
    <col min="6657" max="6657" width="0.75" style="173" customWidth="1"/>
    <col min="6658" max="6658" width="12.375" style="173" customWidth="1"/>
    <col min="6659" max="6670" width="10.125" style="173" customWidth="1"/>
    <col min="6671" max="6671" width="77.75" style="173" customWidth="1"/>
    <col min="6672" max="6672" width="3.5" style="173" customWidth="1"/>
    <col min="6673" max="6912" width="15.625" style="173"/>
    <col min="6913" max="6913" width="0.75" style="173" customWidth="1"/>
    <col min="6914" max="6914" width="12.375" style="173" customWidth="1"/>
    <col min="6915" max="6926" width="10.125" style="173" customWidth="1"/>
    <col min="6927" max="6927" width="77.75" style="173" customWidth="1"/>
    <col min="6928" max="6928" width="3.5" style="173" customWidth="1"/>
    <col min="6929" max="7168" width="15.625" style="173"/>
    <col min="7169" max="7169" width="0.75" style="173" customWidth="1"/>
    <col min="7170" max="7170" width="12.375" style="173" customWidth="1"/>
    <col min="7171" max="7182" width="10.125" style="173" customWidth="1"/>
    <col min="7183" max="7183" width="77.75" style="173" customWidth="1"/>
    <col min="7184" max="7184" width="3.5" style="173" customWidth="1"/>
    <col min="7185" max="7424" width="15.625" style="173"/>
    <col min="7425" max="7425" width="0.75" style="173" customWidth="1"/>
    <col min="7426" max="7426" width="12.375" style="173" customWidth="1"/>
    <col min="7427" max="7438" width="10.125" style="173" customWidth="1"/>
    <col min="7439" max="7439" width="77.75" style="173" customWidth="1"/>
    <col min="7440" max="7440" width="3.5" style="173" customWidth="1"/>
    <col min="7441" max="7680" width="15.625" style="173"/>
    <col min="7681" max="7681" width="0.75" style="173" customWidth="1"/>
    <col min="7682" max="7682" width="12.375" style="173" customWidth="1"/>
    <col min="7683" max="7694" width="10.125" style="173" customWidth="1"/>
    <col min="7695" max="7695" width="77.75" style="173" customWidth="1"/>
    <col min="7696" max="7696" width="3.5" style="173" customWidth="1"/>
    <col min="7697" max="7936" width="15.625" style="173"/>
    <col min="7937" max="7937" width="0.75" style="173" customWidth="1"/>
    <col min="7938" max="7938" width="12.375" style="173" customWidth="1"/>
    <col min="7939" max="7950" width="10.125" style="173" customWidth="1"/>
    <col min="7951" max="7951" width="77.75" style="173" customWidth="1"/>
    <col min="7952" max="7952" width="3.5" style="173" customWidth="1"/>
    <col min="7953" max="8192" width="15.625" style="173"/>
    <col min="8193" max="8193" width="0.75" style="173" customWidth="1"/>
    <col min="8194" max="8194" width="12.375" style="173" customWidth="1"/>
    <col min="8195" max="8206" width="10.125" style="173" customWidth="1"/>
    <col min="8207" max="8207" width="77.75" style="173" customWidth="1"/>
    <col min="8208" max="8208" width="3.5" style="173" customWidth="1"/>
    <col min="8209" max="8448" width="15.625" style="173"/>
    <col min="8449" max="8449" width="0.75" style="173" customWidth="1"/>
    <col min="8450" max="8450" width="12.375" style="173" customWidth="1"/>
    <col min="8451" max="8462" width="10.125" style="173" customWidth="1"/>
    <col min="8463" max="8463" width="77.75" style="173" customWidth="1"/>
    <col min="8464" max="8464" width="3.5" style="173" customWidth="1"/>
    <col min="8465" max="8704" width="15.625" style="173"/>
    <col min="8705" max="8705" width="0.75" style="173" customWidth="1"/>
    <col min="8706" max="8706" width="12.375" style="173" customWidth="1"/>
    <col min="8707" max="8718" width="10.125" style="173" customWidth="1"/>
    <col min="8719" max="8719" width="77.75" style="173" customWidth="1"/>
    <col min="8720" max="8720" width="3.5" style="173" customWidth="1"/>
    <col min="8721" max="8960" width="15.625" style="173"/>
    <col min="8961" max="8961" width="0.75" style="173" customWidth="1"/>
    <col min="8962" max="8962" width="12.375" style="173" customWidth="1"/>
    <col min="8963" max="8974" width="10.125" style="173" customWidth="1"/>
    <col min="8975" max="8975" width="77.75" style="173" customWidth="1"/>
    <col min="8976" max="8976" width="3.5" style="173" customWidth="1"/>
    <col min="8977" max="9216" width="15.625" style="173"/>
    <col min="9217" max="9217" width="0.75" style="173" customWidth="1"/>
    <col min="9218" max="9218" width="12.375" style="173" customWidth="1"/>
    <col min="9219" max="9230" width="10.125" style="173" customWidth="1"/>
    <col min="9231" max="9231" width="77.75" style="173" customWidth="1"/>
    <col min="9232" max="9232" width="3.5" style="173" customWidth="1"/>
    <col min="9233" max="9472" width="15.625" style="173"/>
    <col min="9473" max="9473" width="0.75" style="173" customWidth="1"/>
    <col min="9474" max="9474" width="12.375" style="173" customWidth="1"/>
    <col min="9475" max="9486" width="10.125" style="173" customWidth="1"/>
    <col min="9487" max="9487" width="77.75" style="173" customWidth="1"/>
    <col min="9488" max="9488" width="3.5" style="173" customWidth="1"/>
    <col min="9489" max="9728" width="15.625" style="173"/>
    <col min="9729" max="9729" width="0.75" style="173" customWidth="1"/>
    <col min="9730" max="9730" width="12.375" style="173" customWidth="1"/>
    <col min="9731" max="9742" width="10.125" style="173" customWidth="1"/>
    <col min="9743" max="9743" width="77.75" style="173" customWidth="1"/>
    <col min="9744" max="9744" width="3.5" style="173" customWidth="1"/>
    <col min="9745" max="9984" width="15.625" style="173"/>
    <col min="9985" max="9985" width="0.75" style="173" customWidth="1"/>
    <col min="9986" max="9986" width="12.375" style="173" customWidth="1"/>
    <col min="9987" max="9998" width="10.125" style="173" customWidth="1"/>
    <col min="9999" max="9999" width="77.75" style="173" customWidth="1"/>
    <col min="10000" max="10000" width="3.5" style="173" customWidth="1"/>
    <col min="10001" max="10240" width="15.625" style="173"/>
    <col min="10241" max="10241" width="0.75" style="173" customWidth="1"/>
    <col min="10242" max="10242" width="12.375" style="173" customWidth="1"/>
    <col min="10243" max="10254" width="10.125" style="173" customWidth="1"/>
    <col min="10255" max="10255" width="77.75" style="173" customWidth="1"/>
    <col min="10256" max="10256" width="3.5" style="173" customWidth="1"/>
    <col min="10257" max="10496" width="15.625" style="173"/>
    <col min="10497" max="10497" width="0.75" style="173" customWidth="1"/>
    <col min="10498" max="10498" width="12.375" style="173" customWidth="1"/>
    <col min="10499" max="10510" width="10.125" style="173" customWidth="1"/>
    <col min="10511" max="10511" width="77.75" style="173" customWidth="1"/>
    <col min="10512" max="10512" width="3.5" style="173" customWidth="1"/>
    <col min="10513" max="10752" width="15.625" style="173"/>
    <col min="10753" max="10753" width="0.75" style="173" customWidth="1"/>
    <col min="10754" max="10754" width="12.375" style="173" customWidth="1"/>
    <col min="10755" max="10766" width="10.125" style="173" customWidth="1"/>
    <col min="10767" max="10767" width="77.75" style="173" customWidth="1"/>
    <col min="10768" max="10768" width="3.5" style="173" customWidth="1"/>
    <col min="10769" max="11008" width="15.625" style="173"/>
    <col min="11009" max="11009" width="0.75" style="173" customWidth="1"/>
    <col min="11010" max="11010" width="12.375" style="173" customWidth="1"/>
    <col min="11011" max="11022" width="10.125" style="173" customWidth="1"/>
    <col min="11023" max="11023" width="77.75" style="173" customWidth="1"/>
    <col min="11024" max="11024" width="3.5" style="173" customWidth="1"/>
    <col min="11025" max="11264" width="15.625" style="173"/>
    <col min="11265" max="11265" width="0.75" style="173" customWidth="1"/>
    <col min="11266" max="11266" width="12.375" style="173" customWidth="1"/>
    <col min="11267" max="11278" width="10.125" style="173" customWidth="1"/>
    <col min="11279" max="11279" width="77.75" style="173" customWidth="1"/>
    <col min="11280" max="11280" width="3.5" style="173" customWidth="1"/>
    <col min="11281" max="11520" width="15.625" style="173"/>
    <col min="11521" max="11521" width="0.75" style="173" customWidth="1"/>
    <col min="11522" max="11522" width="12.375" style="173" customWidth="1"/>
    <col min="11523" max="11534" width="10.125" style="173" customWidth="1"/>
    <col min="11535" max="11535" width="77.75" style="173" customWidth="1"/>
    <col min="11536" max="11536" width="3.5" style="173" customWidth="1"/>
    <col min="11537" max="11776" width="15.625" style="173"/>
    <col min="11777" max="11777" width="0.75" style="173" customWidth="1"/>
    <col min="11778" max="11778" width="12.375" style="173" customWidth="1"/>
    <col min="11779" max="11790" width="10.125" style="173" customWidth="1"/>
    <col min="11791" max="11791" width="77.75" style="173" customWidth="1"/>
    <col min="11792" max="11792" width="3.5" style="173" customWidth="1"/>
    <col min="11793" max="12032" width="15.625" style="173"/>
    <col min="12033" max="12033" width="0.75" style="173" customWidth="1"/>
    <col min="12034" max="12034" width="12.375" style="173" customWidth="1"/>
    <col min="12035" max="12046" width="10.125" style="173" customWidth="1"/>
    <col min="12047" max="12047" width="77.75" style="173" customWidth="1"/>
    <col min="12048" max="12048" width="3.5" style="173" customWidth="1"/>
    <col min="12049" max="12288" width="15.625" style="173"/>
    <col min="12289" max="12289" width="0.75" style="173" customWidth="1"/>
    <col min="12290" max="12290" width="12.375" style="173" customWidth="1"/>
    <col min="12291" max="12302" width="10.125" style="173" customWidth="1"/>
    <col min="12303" max="12303" width="77.75" style="173" customWidth="1"/>
    <col min="12304" max="12304" width="3.5" style="173" customWidth="1"/>
    <col min="12305" max="12544" width="15.625" style="173"/>
    <col min="12545" max="12545" width="0.75" style="173" customWidth="1"/>
    <col min="12546" max="12546" width="12.375" style="173" customWidth="1"/>
    <col min="12547" max="12558" width="10.125" style="173" customWidth="1"/>
    <col min="12559" max="12559" width="77.75" style="173" customWidth="1"/>
    <col min="12560" max="12560" width="3.5" style="173" customWidth="1"/>
    <col min="12561" max="12800" width="15.625" style="173"/>
    <col min="12801" max="12801" width="0.75" style="173" customWidth="1"/>
    <col min="12802" max="12802" width="12.375" style="173" customWidth="1"/>
    <col min="12803" max="12814" width="10.125" style="173" customWidth="1"/>
    <col min="12815" max="12815" width="77.75" style="173" customWidth="1"/>
    <col min="12816" max="12816" width="3.5" style="173" customWidth="1"/>
    <col min="12817" max="13056" width="15.625" style="173"/>
    <col min="13057" max="13057" width="0.75" style="173" customWidth="1"/>
    <col min="13058" max="13058" width="12.375" style="173" customWidth="1"/>
    <col min="13059" max="13070" width="10.125" style="173" customWidth="1"/>
    <col min="13071" max="13071" width="77.75" style="173" customWidth="1"/>
    <col min="13072" max="13072" width="3.5" style="173" customWidth="1"/>
    <col min="13073" max="13312" width="15.625" style="173"/>
    <col min="13313" max="13313" width="0.75" style="173" customWidth="1"/>
    <col min="13314" max="13314" width="12.375" style="173" customWidth="1"/>
    <col min="13315" max="13326" width="10.125" style="173" customWidth="1"/>
    <col min="13327" max="13327" width="77.75" style="173" customWidth="1"/>
    <col min="13328" max="13328" width="3.5" style="173" customWidth="1"/>
    <col min="13329" max="13568" width="15.625" style="173"/>
    <col min="13569" max="13569" width="0.75" style="173" customWidth="1"/>
    <col min="13570" max="13570" width="12.375" style="173" customWidth="1"/>
    <col min="13571" max="13582" width="10.125" style="173" customWidth="1"/>
    <col min="13583" max="13583" width="77.75" style="173" customWidth="1"/>
    <col min="13584" max="13584" width="3.5" style="173" customWidth="1"/>
    <col min="13585" max="13824" width="15.625" style="173"/>
    <col min="13825" max="13825" width="0.75" style="173" customWidth="1"/>
    <col min="13826" max="13826" width="12.375" style="173" customWidth="1"/>
    <col min="13827" max="13838" width="10.125" style="173" customWidth="1"/>
    <col min="13839" max="13839" width="77.75" style="173" customWidth="1"/>
    <col min="13840" max="13840" width="3.5" style="173" customWidth="1"/>
    <col min="13841" max="14080" width="15.625" style="173"/>
    <col min="14081" max="14081" width="0.75" style="173" customWidth="1"/>
    <col min="14082" max="14082" width="12.375" style="173" customWidth="1"/>
    <col min="14083" max="14094" width="10.125" style="173" customWidth="1"/>
    <col min="14095" max="14095" width="77.75" style="173" customWidth="1"/>
    <col min="14096" max="14096" width="3.5" style="173" customWidth="1"/>
    <col min="14097" max="14336" width="15.625" style="173"/>
    <col min="14337" max="14337" width="0.75" style="173" customWidth="1"/>
    <col min="14338" max="14338" width="12.375" style="173" customWidth="1"/>
    <col min="14339" max="14350" width="10.125" style="173" customWidth="1"/>
    <col min="14351" max="14351" width="77.75" style="173" customWidth="1"/>
    <col min="14352" max="14352" width="3.5" style="173" customWidth="1"/>
    <col min="14353" max="14592" width="15.625" style="173"/>
    <col min="14593" max="14593" width="0.75" style="173" customWidth="1"/>
    <col min="14594" max="14594" width="12.375" style="173" customWidth="1"/>
    <col min="14595" max="14606" width="10.125" style="173" customWidth="1"/>
    <col min="14607" max="14607" width="77.75" style="173" customWidth="1"/>
    <col min="14608" max="14608" width="3.5" style="173" customWidth="1"/>
    <col min="14609" max="14848" width="15.625" style="173"/>
    <col min="14849" max="14849" width="0.75" style="173" customWidth="1"/>
    <col min="14850" max="14850" width="12.375" style="173" customWidth="1"/>
    <col min="14851" max="14862" width="10.125" style="173" customWidth="1"/>
    <col min="14863" max="14863" width="77.75" style="173" customWidth="1"/>
    <col min="14864" max="14864" width="3.5" style="173" customWidth="1"/>
    <col min="14865" max="15104" width="15.625" style="173"/>
    <col min="15105" max="15105" width="0.75" style="173" customWidth="1"/>
    <col min="15106" max="15106" width="12.375" style="173" customWidth="1"/>
    <col min="15107" max="15118" width="10.125" style="173" customWidth="1"/>
    <col min="15119" max="15119" width="77.75" style="173" customWidth="1"/>
    <col min="15120" max="15120" width="3.5" style="173" customWidth="1"/>
    <col min="15121" max="15360" width="15.625" style="173"/>
    <col min="15361" max="15361" width="0.75" style="173" customWidth="1"/>
    <col min="15362" max="15362" width="12.375" style="173" customWidth="1"/>
    <col min="15363" max="15374" width="10.125" style="173" customWidth="1"/>
    <col min="15375" max="15375" width="77.75" style="173" customWidth="1"/>
    <col min="15376" max="15376" width="3.5" style="173" customWidth="1"/>
    <col min="15377" max="15616" width="15.625" style="173"/>
    <col min="15617" max="15617" width="0.75" style="173" customWidth="1"/>
    <col min="15618" max="15618" width="12.375" style="173" customWidth="1"/>
    <col min="15619" max="15630" width="10.125" style="173" customWidth="1"/>
    <col min="15631" max="15631" width="77.75" style="173" customWidth="1"/>
    <col min="15632" max="15632" width="3.5" style="173" customWidth="1"/>
    <col min="15633" max="15872" width="15.625" style="173"/>
    <col min="15873" max="15873" width="0.75" style="173" customWidth="1"/>
    <col min="15874" max="15874" width="12.375" style="173" customWidth="1"/>
    <col min="15875" max="15886" width="10.125" style="173" customWidth="1"/>
    <col min="15887" max="15887" width="77.75" style="173" customWidth="1"/>
    <col min="15888" max="15888" width="3.5" style="173" customWidth="1"/>
    <col min="15889" max="16128" width="15.625" style="173"/>
    <col min="16129" max="16129" width="0.75" style="173" customWidth="1"/>
    <col min="16130" max="16130" width="12.375" style="173" customWidth="1"/>
    <col min="16131" max="16142" width="10.125" style="173" customWidth="1"/>
    <col min="16143" max="16143" width="77.75" style="173" customWidth="1"/>
    <col min="16144" max="16144" width="3.5" style="173" customWidth="1"/>
    <col min="16145" max="16384" width="15.625" style="173"/>
  </cols>
  <sheetData>
    <row r="1" spans="1:17" s="168" customFormat="1" ht="24.75" customHeight="1">
      <c r="A1" s="167"/>
      <c r="B1" s="1642" t="s">
        <v>99</v>
      </c>
      <c r="C1" s="1642"/>
      <c r="D1" s="1642"/>
      <c r="E1" s="1642"/>
      <c r="O1" s="169"/>
    </row>
    <row r="2" spans="1:17" ht="17.25" customHeight="1" thickBot="1">
      <c r="A2" s="170" t="s">
        <v>68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643" t="s">
        <v>100</v>
      </c>
      <c r="N2" s="1643"/>
    </row>
    <row r="3" spans="1:17" s="179" customFormat="1" ht="21.75" customHeight="1">
      <c r="A3" s="174"/>
      <c r="B3" s="175" t="s">
        <v>101</v>
      </c>
      <c r="C3" s="1644" t="s">
        <v>102</v>
      </c>
      <c r="D3" s="1646" t="s">
        <v>103</v>
      </c>
      <c r="E3" s="176" t="s">
        <v>104</v>
      </c>
      <c r="F3" s="177" t="s">
        <v>105</v>
      </c>
      <c r="G3" s="177" t="s">
        <v>106</v>
      </c>
      <c r="H3" s="1646" t="s">
        <v>107</v>
      </c>
      <c r="I3" s="1646" t="s">
        <v>108</v>
      </c>
      <c r="J3" s="1646" t="s">
        <v>109</v>
      </c>
      <c r="K3" s="1646" t="s">
        <v>110</v>
      </c>
      <c r="L3" s="177" t="s">
        <v>111</v>
      </c>
      <c r="M3" s="1646" t="s">
        <v>112</v>
      </c>
      <c r="N3" s="1648" t="s">
        <v>94</v>
      </c>
      <c r="O3" s="178"/>
    </row>
    <row r="4" spans="1:17" s="179" customFormat="1" ht="21.75" customHeight="1" thickBot="1">
      <c r="A4" s="174"/>
      <c r="B4" s="180" t="s">
        <v>113</v>
      </c>
      <c r="C4" s="1645"/>
      <c r="D4" s="1647"/>
      <c r="E4" s="181" t="s">
        <v>114</v>
      </c>
      <c r="F4" s="182" t="s">
        <v>115</v>
      </c>
      <c r="G4" s="183" t="s">
        <v>116</v>
      </c>
      <c r="H4" s="1647"/>
      <c r="I4" s="1647"/>
      <c r="J4" s="1647"/>
      <c r="K4" s="1647"/>
      <c r="L4" s="183" t="s">
        <v>117</v>
      </c>
      <c r="M4" s="1647"/>
      <c r="N4" s="1649"/>
      <c r="O4" s="184"/>
    </row>
    <row r="5" spans="1:17" ht="28.5" customHeight="1">
      <c r="A5" s="185"/>
      <c r="B5" s="186" t="s">
        <v>118</v>
      </c>
      <c r="C5" s="187">
        <f>C34</f>
        <v>34350</v>
      </c>
      <c r="D5" s="188">
        <f t="shared" ref="D5:N5" si="0">D34</f>
        <v>1815</v>
      </c>
      <c r="E5" s="188">
        <f t="shared" si="0"/>
        <v>16373</v>
      </c>
      <c r="F5" s="188">
        <f t="shared" si="0"/>
        <v>781</v>
      </c>
      <c r="G5" s="188">
        <f t="shared" si="0"/>
        <v>274</v>
      </c>
      <c r="H5" s="188">
        <f t="shared" si="0"/>
        <v>83</v>
      </c>
      <c r="I5" s="188">
        <f t="shared" si="0"/>
        <v>482</v>
      </c>
      <c r="J5" s="188">
        <f t="shared" si="0"/>
        <v>27</v>
      </c>
      <c r="K5" s="188">
        <f t="shared" si="0"/>
        <v>980</v>
      </c>
      <c r="L5" s="188">
        <f t="shared" si="0"/>
        <v>177</v>
      </c>
      <c r="M5" s="188">
        <f t="shared" si="0"/>
        <v>2951</v>
      </c>
      <c r="N5" s="188">
        <f t="shared" si="0"/>
        <v>58293</v>
      </c>
      <c r="O5" s="189"/>
    </row>
    <row r="6" spans="1:17" ht="28.5" customHeight="1">
      <c r="A6" s="185"/>
      <c r="B6" s="190" t="s">
        <v>119</v>
      </c>
      <c r="C6" s="191">
        <f>[2]筑後地区!C17</f>
        <v>9566</v>
      </c>
      <c r="D6" s="192">
        <f>[2]筑後地区!D17</f>
        <v>3419</v>
      </c>
      <c r="E6" s="192">
        <f>[2]筑後地区!E17</f>
        <v>1374</v>
      </c>
      <c r="F6" s="192">
        <f>[2]筑後地区!F17</f>
        <v>121</v>
      </c>
      <c r="G6" s="192">
        <f>[2]筑後地区!G17</f>
        <v>0</v>
      </c>
      <c r="H6" s="192">
        <f>[2]筑後地区!H17</f>
        <v>38</v>
      </c>
      <c r="I6" s="192">
        <f>[2]筑後地区!I17</f>
        <v>42</v>
      </c>
      <c r="J6" s="192">
        <f>[2]筑後地区!J17</f>
        <v>289</v>
      </c>
      <c r="K6" s="192">
        <f>[2]筑後地区!K17</f>
        <v>339</v>
      </c>
      <c r="L6" s="192">
        <f>[2]筑後地区!L17</f>
        <v>12</v>
      </c>
      <c r="M6" s="192">
        <f>[2]筑後地区!M17</f>
        <v>1156</v>
      </c>
      <c r="N6" s="192">
        <f>[2]筑後地区!N17</f>
        <v>16356</v>
      </c>
      <c r="O6" s="189"/>
    </row>
    <row r="7" spans="1:17" ht="28.5" customHeight="1">
      <c r="A7" s="185"/>
      <c r="B7" s="190" t="s">
        <v>120</v>
      </c>
      <c r="C7" s="191">
        <f>[2]筑豊地区!C19</f>
        <v>5185</v>
      </c>
      <c r="D7" s="192">
        <f>[2]筑豊地区!D19</f>
        <v>1516</v>
      </c>
      <c r="E7" s="192">
        <f>[2]筑豊地区!E19</f>
        <v>970</v>
      </c>
      <c r="F7" s="192">
        <f>[2]筑豊地区!F19</f>
        <v>420</v>
      </c>
      <c r="G7" s="192">
        <f>[2]筑豊地区!G19</f>
        <v>0</v>
      </c>
      <c r="H7" s="192">
        <f>[2]筑豊地区!H19</f>
        <v>80</v>
      </c>
      <c r="I7" s="192">
        <f>[2]筑豊地区!I19</f>
        <v>15</v>
      </c>
      <c r="J7" s="192">
        <f>[2]筑豊地区!J19</f>
        <v>43</v>
      </c>
      <c r="K7" s="192">
        <f>[2]筑豊地区!K19</f>
        <v>706</v>
      </c>
      <c r="L7" s="192">
        <f>[2]筑豊地区!L19</f>
        <v>0</v>
      </c>
      <c r="M7" s="192">
        <f>[2]筑豊地区!M19</f>
        <v>1243</v>
      </c>
      <c r="N7" s="192">
        <f>[2]筑豊地区!N19</f>
        <v>10178</v>
      </c>
      <c r="O7" s="189"/>
    </row>
    <row r="8" spans="1:17" ht="28.5" customHeight="1" thickBot="1">
      <c r="A8" s="185"/>
      <c r="B8" s="193" t="s">
        <v>121</v>
      </c>
      <c r="C8" s="194">
        <f>[2]北九州地区!C17</f>
        <v>19898</v>
      </c>
      <c r="D8" s="195">
        <f>[2]北九州地区!D17</f>
        <v>10176</v>
      </c>
      <c r="E8" s="195">
        <f>[2]北九州地区!E17</f>
        <v>612</v>
      </c>
      <c r="F8" s="195">
        <f>[2]北九州地区!F17</f>
        <v>110</v>
      </c>
      <c r="G8" s="195">
        <f>[2]北九州地区!G17</f>
        <v>50</v>
      </c>
      <c r="H8" s="195">
        <f>[2]北九州地区!H17</f>
        <v>16</v>
      </c>
      <c r="I8" s="195">
        <f>[2]北九州地区!I17</f>
        <v>121</v>
      </c>
      <c r="J8" s="195">
        <f>[2]北九州地区!J17</f>
        <v>53</v>
      </c>
      <c r="K8" s="195">
        <f>[2]北九州地区!K17</f>
        <v>106</v>
      </c>
      <c r="L8" s="195">
        <f>[2]北九州地区!L17</f>
        <v>2</v>
      </c>
      <c r="M8" s="195">
        <f>[2]北九州地区!M17</f>
        <v>2099</v>
      </c>
      <c r="N8" s="195">
        <f>[2]北九州地区!N17</f>
        <v>33243</v>
      </c>
      <c r="O8" s="189"/>
    </row>
    <row r="9" spans="1:17" ht="28.5" customHeight="1" thickTop="1" thickBot="1">
      <c r="A9" s="185"/>
      <c r="B9" s="196" t="s">
        <v>122</v>
      </c>
      <c r="C9" s="197">
        <f>SUM(C5:C8)</f>
        <v>68999</v>
      </c>
      <c r="D9" s="198">
        <f t="shared" ref="D9:N9" si="1">SUM(D5:D8)</f>
        <v>16926</v>
      </c>
      <c r="E9" s="198">
        <f t="shared" si="1"/>
        <v>19329</v>
      </c>
      <c r="F9" s="198">
        <f t="shared" si="1"/>
        <v>1432</v>
      </c>
      <c r="G9" s="198">
        <f t="shared" si="1"/>
        <v>324</v>
      </c>
      <c r="H9" s="198">
        <f t="shared" si="1"/>
        <v>217</v>
      </c>
      <c r="I9" s="198">
        <f t="shared" si="1"/>
        <v>660</v>
      </c>
      <c r="J9" s="198">
        <f t="shared" si="1"/>
        <v>412</v>
      </c>
      <c r="K9" s="198">
        <f t="shared" si="1"/>
        <v>2131</v>
      </c>
      <c r="L9" s="198">
        <f t="shared" si="1"/>
        <v>191</v>
      </c>
      <c r="M9" s="198">
        <f t="shared" si="1"/>
        <v>7449</v>
      </c>
      <c r="N9" s="198">
        <f t="shared" si="1"/>
        <v>118070</v>
      </c>
      <c r="O9" s="189"/>
    </row>
    <row r="10" spans="1:17" ht="27" customHeight="1">
      <c r="C10" s="199"/>
      <c r="D10" s="199"/>
      <c r="E10" s="199"/>
      <c r="F10" s="199"/>
      <c r="G10" s="199"/>
      <c r="H10" s="199"/>
      <c r="I10" s="199" t="s">
        <v>123</v>
      </c>
      <c r="J10" s="199"/>
      <c r="K10" s="199"/>
      <c r="L10" s="199"/>
      <c r="M10" s="199"/>
      <c r="N10" s="199"/>
      <c r="O10" s="200"/>
    </row>
    <row r="11" spans="1:17" ht="27" customHeight="1" thickBot="1">
      <c r="A11" s="201" t="s">
        <v>124</v>
      </c>
      <c r="B11" s="202"/>
      <c r="C11" s="203"/>
      <c r="D11" s="204"/>
      <c r="E11" s="204"/>
      <c r="F11" s="204"/>
      <c r="G11" s="204"/>
      <c r="H11" s="204"/>
      <c r="I11" s="204"/>
      <c r="J11" s="204"/>
      <c r="K11" s="204"/>
      <c r="L11" s="204"/>
      <c r="M11" s="1654" t="s">
        <v>100</v>
      </c>
      <c r="N11" s="1654"/>
      <c r="O11" s="205"/>
    </row>
    <row r="12" spans="1:17" ht="27" customHeight="1">
      <c r="A12" s="185"/>
      <c r="B12" s="206" t="s">
        <v>101</v>
      </c>
      <c r="C12" s="1655" t="s">
        <v>102</v>
      </c>
      <c r="D12" s="1657" t="s">
        <v>103</v>
      </c>
      <c r="E12" s="207" t="s">
        <v>104</v>
      </c>
      <c r="F12" s="208" t="s">
        <v>105</v>
      </c>
      <c r="G12" s="209" t="s">
        <v>106</v>
      </c>
      <c r="H12" s="1657" t="s">
        <v>107</v>
      </c>
      <c r="I12" s="1657" t="s">
        <v>108</v>
      </c>
      <c r="J12" s="1657" t="s">
        <v>109</v>
      </c>
      <c r="K12" s="1657" t="s">
        <v>110</v>
      </c>
      <c r="L12" s="209" t="s">
        <v>111</v>
      </c>
      <c r="M12" s="1657" t="s">
        <v>112</v>
      </c>
      <c r="N12" s="1659" t="s">
        <v>94</v>
      </c>
      <c r="O12" s="1650" t="s">
        <v>125</v>
      </c>
      <c r="P12" s="210"/>
    </row>
    <row r="13" spans="1:17" ht="27" customHeight="1" thickBot="1">
      <c r="A13" s="185"/>
      <c r="B13" s="211" t="s">
        <v>113</v>
      </c>
      <c r="C13" s="1656"/>
      <c r="D13" s="1658"/>
      <c r="E13" s="212" t="s">
        <v>114</v>
      </c>
      <c r="F13" s="213" t="s">
        <v>115</v>
      </c>
      <c r="G13" s="214" t="s">
        <v>116</v>
      </c>
      <c r="H13" s="1658"/>
      <c r="I13" s="1658"/>
      <c r="J13" s="1658"/>
      <c r="K13" s="1658"/>
      <c r="L13" s="214" t="s">
        <v>117</v>
      </c>
      <c r="M13" s="1658"/>
      <c r="N13" s="1660"/>
      <c r="O13" s="1651"/>
      <c r="P13" s="210"/>
    </row>
    <row r="14" spans="1:17" ht="27" customHeight="1">
      <c r="A14" s="185"/>
      <c r="B14" s="215" t="s">
        <v>126</v>
      </c>
      <c r="C14" s="216">
        <v>19740</v>
      </c>
      <c r="D14" s="217" t="s">
        <v>127</v>
      </c>
      <c r="E14" s="217" t="s">
        <v>127</v>
      </c>
      <c r="F14" s="217" t="s">
        <v>127</v>
      </c>
      <c r="G14" s="217" t="s">
        <v>127</v>
      </c>
      <c r="H14" s="217" t="s">
        <v>127</v>
      </c>
      <c r="I14" s="217" t="s">
        <v>127</v>
      </c>
      <c r="J14" s="217" t="s">
        <v>127</v>
      </c>
      <c r="K14" s="217" t="s">
        <v>127</v>
      </c>
      <c r="L14" s="217" t="s">
        <v>127</v>
      </c>
      <c r="M14" s="217" t="s">
        <v>127</v>
      </c>
      <c r="N14" s="218">
        <f>SUM(C14:M14)</f>
        <v>19740</v>
      </c>
      <c r="O14" s="219" t="s">
        <v>128</v>
      </c>
      <c r="P14" s="210"/>
      <c r="Q14" s="220"/>
    </row>
    <row r="15" spans="1:17" ht="27" customHeight="1">
      <c r="A15" s="185"/>
      <c r="B15" s="215" t="s">
        <v>129</v>
      </c>
      <c r="C15" s="221">
        <v>1368</v>
      </c>
      <c r="D15" s="222">
        <v>27</v>
      </c>
      <c r="E15" s="222">
        <v>31</v>
      </c>
      <c r="F15" s="222">
        <v>218</v>
      </c>
      <c r="G15" s="217">
        <v>0</v>
      </c>
      <c r="H15" s="217">
        <v>12</v>
      </c>
      <c r="I15" s="222">
        <v>3</v>
      </c>
      <c r="J15" s="217">
        <v>0</v>
      </c>
      <c r="K15" s="222">
        <v>165</v>
      </c>
      <c r="L15" s="217">
        <v>0</v>
      </c>
      <c r="M15" s="217">
        <v>0</v>
      </c>
      <c r="N15" s="218">
        <f>SUM(C15:M15)</f>
        <v>1824</v>
      </c>
      <c r="O15" s="219" t="s">
        <v>130</v>
      </c>
      <c r="P15" s="210"/>
      <c r="Q15" s="220"/>
    </row>
    <row r="16" spans="1:17" ht="27" customHeight="1">
      <c r="A16" s="185"/>
      <c r="B16" s="223" t="s">
        <v>131</v>
      </c>
      <c r="C16" s="221">
        <v>323</v>
      </c>
      <c r="D16" s="222">
        <v>85</v>
      </c>
      <c r="E16" s="222">
        <v>12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22">
        <v>0</v>
      </c>
      <c r="L16" s="217">
        <v>0</v>
      </c>
      <c r="M16" s="217">
        <v>9</v>
      </c>
      <c r="N16" s="218">
        <f t="shared" ref="N16:N31" si="2">SUM(C16:M16)</f>
        <v>429</v>
      </c>
      <c r="O16" s="224" t="s">
        <v>132</v>
      </c>
      <c r="P16" s="210"/>
      <c r="Q16" s="220"/>
    </row>
    <row r="17" spans="1:17" ht="27" customHeight="1">
      <c r="A17" s="185"/>
      <c r="B17" s="215" t="s">
        <v>133</v>
      </c>
      <c r="C17" s="216">
        <v>65</v>
      </c>
      <c r="D17" s="217">
        <v>147</v>
      </c>
      <c r="E17" s="217">
        <v>0</v>
      </c>
      <c r="F17" s="217">
        <v>0</v>
      </c>
      <c r="G17" s="217">
        <v>0</v>
      </c>
      <c r="H17" s="217">
        <v>13</v>
      </c>
      <c r="I17" s="217">
        <v>0</v>
      </c>
      <c r="J17" s="217">
        <v>0</v>
      </c>
      <c r="K17" s="217">
        <v>0</v>
      </c>
      <c r="L17" s="217">
        <v>0</v>
      </c>
      <c r="M17" s="217">
        <v>14</v>
      </c>
      <c r="N17" s="218">
        <f t="shared" si="2"/>
        <v>239</v>
      </c>
      <c r="O17" s="219" t="s">
        <v>134</v>
      </c>
      <c r="P17" s="210"/>
      <c r="Q17" s="220"/>
    </row>
    <row r="18" spans="1:17" s="229" customFormat="1" ht="27" customHeight="1">
      <c r="A18" s="225"/>
      <c r="B18" s="223" t="s">
        <v>135</v>
      </c>
      <c r="C18" s="221">
        <v>3714</v>
      </c>
      <c r="D18" s="222">
        <v>412</v>
      </c>
      <c r="E18" s="222">
        <v>1649</v>
      </c>
      <c r="F18" s="222">
        <v>25</v>
      </c>
      <c r="G18" s="222">
        <v>9</v>
      </c>
      <c r="H18" s="217">
        <v>0</v>
      </c>
      <c r="I18" s="222">
        <v>16</v>
      </c>
      <c r="J18" s="217">
        <v>0</v>
      </c>
      <c r="K18" s="217">
        <v>153</v>
      </c>
      <c r="L18" s="217">
        <v>0</v>
      </c>
      <c r="M18" s="222">
        <v>538</v>
      </c>
      <c r="N18" s="218">
        <f t="shared" si="2"/>
        <v>6516</v>
      </c>
      <c r="O18" s="226" t="s">
        <v>136</v>
      </c>
      <c r="P18" s="227"/>
      <c r="Q18" s="228"/>
    </row>
    <row r="19" spans="1:17" ht="27" customHeight="1">
      <c r="A19" s="185"/>
      <c r="B19" s="215" t="s">
        <v>137</v>
      </c>
      <c r="C19" s="216">
        <v>0</v>
      </c>
      <c r="D19" s="217">
        <v>0</v>
      </c>
      <c r="E19" s="222">
        <v>8518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159</v>
      </c>
      <c r="M19" s="217">
        <v>0</v>
      </c>
      <c r="N19" s="218">
        <f t="shared" si="2"/>
        <v>8677</v>
      </c>
      <c r="O19" s="230" t="s">
        <v>138</v>
      </c>
      <c r="P19" s="210"/>
      <c r="Q19" s="220"/>
    </row>
    <row r="20" spans="1:17" ht="27" customHeight="1">
      <c r="A20" s="185"/>
      <c r="B20" s="215" t="s">
        <v>139</v>
      </c>
      <c r="C20" s="221">
        <v>532</v>
      </c>
      <c r="D20" s="222">
        <v>84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10</v>
      </c>
      <c r="K20" s="217">
        <v>31</v>
      </c>
      <c r="L20" s="217">
        <v>0</v>
      </c>
      <c r="M20" s="217">
        <v>0</v>
      </c>
      <c r="N20" s="218">
        <f t="shared" si="2"/>
        <v>657</v>
      </c>
      <c r="O20" s="230" t="s">
        <v>140</v>
      </c>
      <c r="P20" s="210"/>
      <c r="Q20" s="220"/>
    </row>
    <row r="21" spans="1:17" ht="27" customHeight="1">
      <c r="A21" s="185"/>
      <c r="B21" s="223" t="s">
        <v>141</v>
      </c>
      <c r="C21" s="221">
        <v>740</v>
      </c>
      <c r="D21" s="222">
        <v>131</v>
      </c>
      <c r="E21" s="217">
        <v>3300</v>
      </c>
      <c r="F21" s="222">
        <v>35</v>
      </c>
      <c r="G21" s="222">
        <v>61</v>
      </c>
      <c r="H21" s="222">
        <v>1</v>
      </c>
      <c r="I21" s="217">
        <v>45</v>
      </c>
      <c r="J21" s="217">
        <v>0</v>
      </c>
      <c r="K21" s="217">
        <v>0</v>
      </c>
      <c r="L21" s="217">
        <v>0</v>
      </c>
      <c r="M21" s="222">
        <v>703</v>
      </c>
      <c r="N21" s="218">
        <f>SUM(C21:M21)</f>
        <v>5016</v>
      </c>
      <c r="O21" s="231" t="s">
        <v>142</v>
      </c>
      <c r="P21" s="210"/>
      <c r="Q21" s="220"/>
    </row>
    <row r="22" spans="1:17" ht="30.75" customHeight="1">
      <c r="A22" s="185"/>
      <c r="B22" s="232" t="s">
        <v>143</v>
      </c>
      <c r="C22" s="216">
        <v>2477</v>
      </c>
      <c r="D22" s="217">
        <v>103</v>
      </c>
      <c r="E22" s="222">
        <v>478</v>
      </c>
      <c r="F22" s="217">
        <v>11</v>
      </c>
      <c r="G22" s="217">
        <v>0</v>
      </c>
      <c r="H22" s="217">
        <v>0</v>
      </c>
      <c r="I22" s="217">
        <v>9</v>
      </c>
      <c r="J22" s="217">
        <v>2</v>
      </c>
      <c r="K22" s="217">
        <v>40</v>
      </c>
      <c r="L22" s="222">
        <v>18</v>
      </c>
      <c r="M22" s="222">
        <v>14</v>
      </c>
      <c r="N22" s="233">
        <f>SUM(C22:M22)</f>
        <v>3152</v>
      </c>
      <c r="O22" s="224" t="s">
        <v>144</v>
      </c>
      <c r="P22" s="210"/>
      <c r="Q22" s="234"/>
    </row>
    <row r="23" spans="1:17" ht="27" customHeight="1">
      <c r="A23" s="185"/>
      <c r="B23" s="235" t="s">
        <v>145</v>
      </c>
      <c r="C23" s="221">
        <v>3680</v>
      </c>
      <c r="D23" s="222">
        <v>113</v>
      </c>
      <c r="E23" s="217">
        <v>416</v>
      </c>
      <c r="F23" s="222">
        <v>98</v>
      </c>
      <c r="G23" s="222">
        <v>170</v>
      </c>
      <c r="H23" s="222">
        <v>10</v>
      </c>
      <c r="I23" s="217">
        <v>391</v>
      </c>
      <c r="J23" s="217">
        <v>4</v>
      </c>
      <c r="K23" s="217">
        <v>302</v>
      </c>
      <c r="L23" s="217">
        <v>0</v>
      </c>
      <c r="M23" s="222">
        <v>953</v>
      </c>
      <c r="N23" s="218">
        <f>SUM(C23:M23)</f>
        <v>6137</v>
      </c>
      <c r="O23" s="230" t="s">
        <v>146</v>
      </c>
      <c r="P23" s="210"/>
      <c r="Q23" s="220"/>
    </row>
    <row r="24" spans="1:17" ht="27" customHeight="1">
      <c r="A24" s="185"/>
      <c r="B24" s="223" t="s">
        <v>147</v>
      </c>
      <c r="C24" s="221">
        <v>80</v>
      </c>
      <c r="D24" s="222">
        <v>69</v>
      </c>
      <c r="E24" s="217">
        <v>1</v>
      </c>
      <c r="F24" s="222">
        <v>2</v>
      </c>
      <c r="G24" s="217">
        <v>0</v>
      </c>
      <c r="H24" s="222">
        <v>27</v>
      </c>
      <c r="I24" s="222">
        <v>1</v>
      </c>
      <c r="J24" s="217">
        <v>0</v>
      </c>
      <c r="K24" s="222">
        <v>178</v>
      </c>
      <c r="L24" s="217">
        <v>0</v>
      </c>
      <c r="M24" s="217">
        <v>0</v>
      </c>
      <c r="N24" s="218">
        <f t="shared" si="2"/>
        <v>358</v>
      </c>
      <c r="O24" s="230" t="s">
        <v>148</v>
      </c>
      <c r="P24" s="210"/>
      <c r="Q24" s="220"/>
    </row>
    <row r="25" spans="1:17" ht="27" customHeight="1">
      <c r="A25" s="185"/>
      <c r="B25" s="223" t="s">
        <v>149</v>
      </c>
      <c r="C25" s="216">
        <v>33</v>
      </c>
      <c r="D25" s="222">
        <v>130</v>
      </c>
      <c r="E25" s="222">
        <v>512</v>
      </c>
      <c r="F25" s="222">
        <v>274</v>
      </c>
      <c r="G25" s="217">
        <v>0</v>
      </c>
      <c r="H25" s="217">
        <v>5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8">
        <f t="shared" si="2"/>
        <v>954</v>
      </c>
      <c r="O25" s="230" t="s">
        <v>150</v>
      </c>
      <c r="P25" s="210"/>
      <c r="Q25" s="220"/>
    </row>
    <row r="26" spans="1:17" ht="27" customHeight="1">
      <c r="A26" s="185"/>
      <c r="B26" s="215" t="s">
        <v>151</v>
      </c>
      <c r="C26" s="221">
        <v>22</v>
      </c>
      <c r="D26" s="222">
        <v>19</v>
      </c>
      <c r="E26" s="222">
        <v>1373</v>
      </c>
      <c r="F26" s="222">
        <v>45</v>
      </c>
      <c r="G26" s="217">
        <v>0</v>
      </c>
      <c r="H26" s="222">
        <v>6</v>
      </c>
      <c r="I26" s="217">
        <v>0</v>
      </c>
      <c r="J26" s="217">
        <v>0</v>
      </c>
      <c r="K26" s="217">
        <v>0</v>
      </c>
      <c r="L26" s="217">
        <v>0</v>
      </c>
      <c r="M26" s="222">
        <v>405</v>
      </c>
      <c r="N26" s="218">
        <f t="shared" si="2"/>
        <v>1870</v>
      </c>
      <c r="O26" s="230" t="s">
        <v>152</v>
      </c>
      <c r="P26" s="210"/>
      <c r="Q26" s="220"/>
    </row>
    <row r="27" spans="1:17" ht="27" customHeight="1">
      <c r="A27" s="185"/>
      <c r="B27" s="215" t="s">
        <v>153</v>
      </c>
      <c r="C27" s="221">
        <v>0</v>
      </c>
      <c r="D27" s="217">
        <v>0</v>
      </c>
      <c r="E27" s="217">
        <v>4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  <c r="N27" s="218">
        <f t="shared" si="2"/>
        <v>4</v>
      </c>
      <c r="O27" s="236" t="s">
        <v>154</v>
      </c>
      <c r="P27" s="210"/>
      <c r="Q27" s="220"/>
    </row>
    <row r="28" spans="1:17" ht="27" customHeight="1">
      <c r="A28" s="185"/>
      <c r="B28" s="215" t="s">
        <v>155</v>
      </c>
      <c r="C28" s="221">
        <v>30</v>
      </c>
      <c r="D28" s="217">
        <v>4</v>
      </c>
      <c r="E28" s="217">
        <v>9</v>
      </c>
      <c r="F28" s="222">
        <v>11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  <c r="M28" s="217">
        <v>0</v>
      </c>
      <c r="N28" s="218">
        <f t="shared" si="2"/>
        <v>54</v>
      </c>
      <c r="O28" s="230" t="s">
        <v>156</v>
      </c>
      <c r="P28" s="210"/>
      <c r="Q28" s="220"/>
    </row>
    <row r="29" spans="1:17" ht="27" customHeight="1">
      <c r="A29" s="185"/>
      <c r="B29" s="215" t="s">
        <v>157</v>
      </c>
      <c r="C29" s="216">
        <v>0</v>
      </c>
      <c r="D29" s="222">
        <v>257</v>
      </c>
      <c r="E29" s="222">
        <v>2</v>
      </c>
      <c r="F29" s="222">
        <v>60</v>
      </c>
      <c r="G29" s="222">
        <v>34</v>
      </c>
      <c r="H29" s="217">
        <v>0</v>
      </c>
      <c r="I29" s="222">
        <v>17</v>
      </c>
      <c r="J29" s="222">
        <v>11</v>
      </c>
      <c r="K29" s="217">
        <v>0</v>
      </c>
      <c r="L29" s="217">
        <v>0</v>
      </c>
      <c r="M29" s="217">
        <v>0</v>
      </c>
      <c r="N29" s="218">
        <f t="shared" si="2"/>
        <v>381</v>
      </c>
      <c r="O29" s="230" t="s">
        <v>158</v>
      </c>
      <c r="P29" s="210"/>
      <c r="Q29" s="220"/>
    </row>
    <row r="30" spans="1:17" s="229" customFormat="1" ht="27" customHeight="1">
      <c r="A30" s="225"/>
      <c r="B30" s="223" t="s">
        <v>159</v>
      </c>
      <c r="C30" s="221">
        <v>56</v>
      </c>
      <c r="D30" s="222">
        <v>21</v>
      </c>
      <c r="E30" s="222">
        <v>35</v>
      </c>
      <c r="F30" s="217">
        <v>1</v>
      </c>
      <c r="G30" s="217">
        <v>0</v>
      </c>
      <c r="H30" s="217">
        <v>0</v>
      </c>
      <c r="I30" s="217">
        <v>0</v>
      </c>
      <c r="J30" s="217">
        <v>0</v>
      </c>
      <c r="K30" s="222">
        <v>47</v>
      </c>
      <c r="L30" s="217">
        <v>0</v>
      </c>
      <c r="M30" s="222">
        <v>174</v>
      </c>
      <c r="N30" s="218">
        <f t="shared" si="2"/>
        <v>334</v>
      </c>
      <c r="O30" s="237" t="s">
        <v>160</v>
      </c>
      <c r="P30" s="227"/>
      <c r="Q30" s="228"/>
    </row>
    <row r="31" spans="1:17" ht="27" customHeight="1">
      <c r="A31" s="185"/>
      <c r="B31" s="238" t="s">
        <v>161</v>
      </c>
      <c r="C31" s="239">
        <v>21</v>
      </c>
      <c r="D31" s="240">
        <v>25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1">
        <f t="shared" si="2"/>
        <v>46</v>
      </c>
      <c r="O31" s="242" t="s">
        <v>162</v>
      </c>
      <c r="P31" s="210"/>
      <c r="Q31" s="220"/>
    </row>
    <row r="32" spans="1:17" ht="30.75" customHeight="1">
      <c r="A32" s="185"/>
      <c r="B32" s="243" t="s">
        <v>163</v>
      </c>
      <c r="C32" s="221">
        <v>1004</v>
      </c>
      <c r="D32" s="222">
        <v>37</v>
      </c>
      <c r="E32" s="222">
        <v>3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22">
        <v>64</v>
      </c>
      <c r="L32" s="217">
        <v>0</v>
      </c>
      <c r="M32" s="217">
        <v>0</v>
      </c>
      <c r="N32" s="244">
        <f>SUM(C32:M32)</f>
        <v>1108</v>
      </c>
      <c r="O32" s="245" t="s">
        <v>164</v>
      </c>
      <c r="P32" s="210"/>
      <c r="Q32" s="234"/>
    </row>
    <row r="33" spans="1:17" ht="30.75" customHeight="1" thickBot="1">
      <c r="A33" s="225"/>
      <c r="B33" s="246" t="s">
        <v>165</v>
      </c>
      <c r="C33" s="247">
        <v>465</v>
      </c>
      <c r="D33" s="248">
        <v>151</v>
      </c>
      <c r="E33" s="248">
        <v>30</v>
      </c>
      <c r="F33" s="248">
        <v>1</v>
      </c>
      <c r="G33" s="249">
        <v>0</v>
      </c>
      <c r="H33" s="248">
        <v>9</v>
      </c>
      <c r="I33" s="249">
        <v>0</v>
      </c>
      <c r="J33" s="249">
        <v>0</v>
      </c>
      <c r="K33" s="249">
        <v>0</v>
      </c>
      <c r="L33" s="249">
        <v>0</v>
      </c>
      <c r="M33" s="248">
        <v>141</v>
      </c>
      <c r="N33" s="250">
        <f>SUM(C33:M33)</f>
        <v>797</v>
      </c>
      <c r="O33" s="251" t="s">
        <v>166</v>
      </c>
      <c r="P33" s="210"/>
      <c r="Q33" s="234"/>
    </row>
    <row r="34" spans="1:17" ht="27" customHeight="1" thickBot="1">
      <c r="A34" s="185"/>
      <c r="B34" s="252" t="s">
        <v>167</v>
      </c>
      <c r="C34" s="197">
        <f>SUM(C14:C33)</f>
        <v>34350</v>
      </c>
      <c r="D34" s="197">
        <f t="shared" ref="D34:N34" si="3">SUM(D14:D33)</f>
        <v>1815</v>
      </c>
      <c r="E34" s="197">
        <f t="shared" si="3"/>
        <v>16373</v>
      </c>
      <c r="F34" s="197">
        <f t="shared" si="3"/>
        <v>781</v>
      </c>
      <c r="G34" s="197">
        <f t="shared" si="3"/>
        <v>274</v>
      </c>
      <c r="H34" s="197">
        <f t="shared" si="3"/>
        <v>83</v>
      </c>
      <c r="I34" s="197">
        <f t="shared" si="3"/>
        <v>482</v>
      </c>
      <c r="J34" s="197">
        <f t="shared" si="3"/>
        <v>27</v>
      </c>
      <c r="K34" s="197">
        <f t="shared" si="3"/>
        <v>980</v>
      </c>
      <c r="L34" s="197">
        <f t="shared" si="3"/>
        <v>177</v>
      </c>
      <c r="M34" s="197">
        <f t="shared" si="3"/>
        <v>2951</v>
      </c>
      <c r="N34" s="197">
        <f t="shared" si="3"/>
        <v>58293</v>
      </c>
      <c r="O34" s="253"/>
      <c r="P34" s="210"/>
      <c r="Q34" s="220"/>
    </row>
    <row r="35" spans="1:17" ht="27" customHeight="1">
      <c r="A35" s="170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5"/>
      <c r="M35" s="254"/>
      <c r="N35" s="254"/>
      <c r="O35" s="256"/>
      <c r="P35" s="170"/>
    </row>
    <row r="38" spans="1:17" ht="17.25" customHeight="1"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8"/>
    </row>
    <row r="39" spans="1:17" ht="17.25" customHeight="1">
      <c r="B39" s="1652"/>
      <c r="C39" s="1652"/>
      <c r="D39" s="1652"/>
      <c r="E39" s="1652"/>
      <c r="F39" s="1652"/>
      <c r="G39" s="1652"/>
      <c r="H39" s="1652"/>
      <c r="I39" s="1652"/>
      <c r="J39" s="1652"/>
      <c r="K39" s="1652"/>
      <c r="L39" s="1652"/>
      <c r="M39" s="1652"/>
      <c r="N39" s="1652"/>
      <c r="O39" s="1652"/>
    </row>
    <row r="40" spans="1:17" ht="17.25" customHeight="1">
      <c r="B40" s="1652"/>
      <c r="C40" s="1652"/>
      <c r="D40" s="1652"/>
      <c r="E40" s="1652"/>
      <c r="F40" s="1652"/>
      <c r="G40" s="1652"/>
      <c r="H40" s="1652"/>
      <c r="I40" s="1652"/>
      <c r="J40" s="1652"/>
      <c r="K40" s="1652"/>
      <c r="L40" s="1652"/>
      <c r="M40" s="1652"/>
      <c r="N40" s="1652"/>
      <c r="O40" s="1652"/>
    </row>
    <row r="50" spans="2:16" ht="17.25" customHeight="1">
      <c r="B50" s="1653"/>
      <c r="C50" s="1653"/>
      <c r="D50" s="1653"/>
      <c r="E50" s="1653"/>
      <c r="F50" s="1653"/>
      <c r="G50" s="1653"/>
      <c r="H50" s="1653"/>
      <c r="I50" s="1653"/>
      <c r="J50" s="1653"/>
      <c r="K50" s="1653"/>
      <c r="L50" s="1653"/>
      <c r="M50" s="1653"/>
      <c r="N50" s="1653"/>
      <c r="O50" s="1653"/>
      <c r="P50" s="1653"/>
    </row>
    <row r="51" spans="2:16" ht="17.25" customHeight="1">
      <c r="B51" s="1653"/>
      <c r="C51" s="1653"/>
      <c r="D51" s="1653"/>
      <c r="E51" s="1653"/>
      <c r="F51" s="1653"/>
      <c r="G51" s="1653"/>
      <c r="H51" s="1653"/>
      <c r="I51" s="1653"/>
      <c r="J51" s="1653"/>
      <c r="K51" s="1653"/>
      <c r="L51" s="1653"/>
      <c r="M51" s="1653"/>
      <c r="N51" s="1653"/>
      <c r="O51" s="1653"/>
      <c r="P51" s="1653"/>
    </row>
    <row r="52" spans="2:16" ht="17.25" customHeight="1">
      <c r="B52" s="1653"/>
      <c r="C52" s="1653"/>
      <c r="D52" s="1653"/>
      <c r="E52" s="1653"/>
      <c r="F52" s="1653"/>
      <c r="G52" s="1653"/>
      <c r="H52" s="1653"/>
      <c r="I52" s="1653"/>
      <c r="J52" s="1653"/>
      <c r="K52" s="1653"/>
      <c r="L52" s="1653"/>
      <c r="M52" s="1653"/>
      <c r="N52" s="1653"/>
      <c r="O52" s="1653"/>
      <c r="P52" s="1653"/>
    </row>
  </sheetData>
  <mergeCells count="22">
    <mergeCell ref="O12:O13"/>
    <mergeCell ref="B39:O40"/>
    <mergeCell ref="B50:P52"/>
    <mergeCell ref="M11:N11"/>
    <mergeCell ref="C12:C13"/>
    <mergeCell ref="D12:D13"/>
    <mergeCell ref="H12:H13"/>
    <mergeCell ref="I12:I13"/>
    <mergeCell ref="J12:J13"/>
    <mergeCell ref="K12:K13"/>
    <mergeCell ref="M12:M13"/>
    <mergeCell ref="N12:N13"/>
    <mergeCell ref="B1:E1"/>
    <mergeCell ref="M2:N2"/>
    <mergeCell ref="C3:C4"/>
    <mergeCell ref="D3:D4"/>
    <mergeCell ref="H3:H4"/>
    <mergeCell ref="I3:I4"/>
    <mergeCell ref="J3:J4"/>
    <mergeCell ref="K3:K4"/>
    <mergeCell ref="M3:M4"/>
    <mergeCell ref="N3:N4"/>
  </mergeCells>
  <phoneticPr fontId="2"/>
  <printOptions horizontalCentered="1" verticalCentered="1"/>
  <pageMargins left="0.98425196850393704" right="0.39370078740157483" top="0.59055118110236227" bottom="0.31496062992125984" header="0" footer="0"/>
  <pageSetup paperSize="9" scale="62" firstPageNumber="9" orientation="landscape" useFirstPageNumber="1" r:id="rId1"/>
  <headerFooter alignWithMargins="0">
    <oddFooter>&amp;C&amp;P</oddFooter>
    <firstFooter>&amp;C&amp;9&amp;P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Q45"/>
  <sheetViews>
    <sheetView view="pageBreakPreview" zoomScaleNormal="75" zoomScaleSheetLayoutView="100" workbookViewId="0">
      <selection activeCell="Y19" sqref="Y19"/>
    </sheetView>
  </sheetViews>
  <sheetFormatPr defaultColWidth="15.625" defaultRowHeight="12"/>
  <cols>
    <col min="1" max="1" width="0.75" style="173" customWidth="1"/>
    <col min="2" max="2" width="11.375" style="173" customWidth="1"/>
    <col min="3" max="14" width="10.125" style="173" customWidth="1"/>
    <col min="15" max="15" width="76.125" style="172" customWidth="1"/>
    <col min="16" max="16" width="3.5" style="173" customWidth="1"/>
    <col min="17" max="256" width="15.625" style="173"/>
    <col min="257" max="257" width="0.75" style="173" customWidth="1"/>
    <col min="258" max="258" width="11.375" style="173" customWidth="1"/>
    <col min="259" max="270" width="10.125" style="173" customWidth="1"/>
    <col min="271" max="271" width="76.125" style="173" customWidth="1"/>
    <col min="272" max="272" width="3.5" style="173" customWidth="1"/>
    <col min="273" max="512" width="15.625" style="173"/>
    <col min="513" max="513" width="0.75" style="173" customWidth="1"/>
    <col min="514" max="514" width="11.375" style="173" customWidth="1"/>
    <col min="515" max="526" width="10.125" style="173" customWidth="1"/>
    <col min="527" max="527" width="76.125" style="173" customWidth="1"/>
    <col min="528" max="528" width="3.5" style="173" customWidth="1"/>
    <col min="529" max="768" width="15.625" style="173"/>
    <col min="769" max="769" width="0.75" style="173" customWidth="1"/>
    <col min="770" max="770" width="11.375" style="173" customWidth="1"/>
    <col min="771" max="782" width="10.125" style="173" customWidth="1"/>
    <col min="783" max="783" width="76.125" style="173" customWidth="1"/>
    <col min="784" max="784" width="3.5" style="173" customWidth="1"/>
    <col min="785" max="1024" width="15.625" style="173"/>
    <col min="1025" max="1025" width="0.75" style="173" customWidth="1"/>
    <col min="1026" max="1026" width="11.375" style="173" customWidth="1"/>
    <col min="1027" max="1038" width="10.125" style="173" customWidth="1"/>
    <col min="1039" max="1039" width="76.125" style="173" customWidth="1"/>
    <col min="1040" max="1040" width="3.5" style="173" customWidth="1"/>
    <col min="1041" max="1280" width="15.625" style="173"/>
    <col min="1281" max="1281" width="0.75" style="173" customWidth="1"/>
    <col min="1282" max="1282" width="11.375" style="173" customWidth="1"/>
    <col min="1283" max="1294" width="10.125" style="173" customWidth="1"/>
    <col min="1295" max="1295" width="76.125" style="173" customWidth="1"/>
    <col min="1296" max="1296" width="3.5" style="173" customWidth="1"/>
    <col min="1297" max="1536" width="15.625" style="173"/>
    <col min="1537" max="1537" width="0.75" style="173" customWidth="1"/>
    <col min="1538" max="1538" width="11.375" style="173" customWidth="1"/>
    <col min="1539" max="1550" width="10.125" style="173" customWidth="1"/>
    <col min="1551" max="1551" width="76.125" style="173" customWidth="1"/>
    <col min="1552" max="1552" width="3.5" style="173" customWidth="1"/>
    <col min="1553" max="1792" width="15.625" style="173"/>
    <col min="1793" max="1793" width="0.75" style="173" customWidth="1"/>
    <col min="1794" max="1794" width="11.375" style="173" customWidth="1"/>
    <col min="1795" max="1806" width="10.125" style="173" customWidth="1"/>
    <col min="1807" max="1807" width="76.125" style="173" customWidth="1"/>
    <col min="1808" max="1808" width="3.5" style="173" customWidth="1"/>
    <col min="1809" max="2048" width="15.625" style="173"/>
    <col min="2049" max="2049" width="0.75" style="173" customWidth="1"/>
    <col min="2050" max="2050" width="11.375" style="173" customWidth="1"/>
    <col min="2051" max="2062" width="10.125" style="173" customWidth="1"/>
    <col min="2063" max="2063" width="76.125" style="173" customWidth="1"/>
    <col min="2064" max="2064" width="3.5" style="173" customWidth="1"/>
    <col min="2065" max="2304" width="15.625" style="173"/>
    <col min="2305" max="2305" width="0.75" style="173" customWidth="1"/>
    <col min="2306" max="2306" width="11.375" style="173" customWidth="1"/>
    <col min="2307" max="2318" width="10.125" style="173" customWidth="1"/>
    <col min="2319" max="2319" width="76.125" style="173" customWidth="1"/>
    <col min="2320" max="2320" width="3.5" style="173" customWidth="1"/>
    <col min="2321" max="2560" width="15.625" style="173"/>
    <col min="2561" max="2561" width="0.75" style="173" customWidth="1"/>
    <col min="2562" max="2562" width="11.375" style="173" customWidth="1"/>
    <col min="2563" max="2574" width="10.125" style="173" customWidth="1"/>
    <col min="2575" max="2575" width="76.125" style="173" customWidth="1"/>
    <col min="2576" max="2576" width="3.5" style="173" customWidth="1"/>
    <col min="2577" max="2816" width="15.625" style="173"/>
    <col min="2817" max="2817" width="0.75" style="173" customWidth="1"/>
    <col min="2818" max="2818" width="11.375" style="173" customWidth="1"/>
    <col min="2819" max="2830" width="10.125" style="173" customWidth="1"/>
    <col min="2831" max="2831" width="76.125" style="173" customWidth="1"/>
    <col min="2832" max="2832" width="3.5" style="173" customWidth="1"/>
    <col min="2833" max="3072" width="15.625" style="173"/>
    <col min="3073" max="3073" width="0.75" style="173" customWidth="1"/>
    <col min="3074" max="3074" width="11.375" style="173" customWidth="1"/>
    <col min="3075" max="3086" width="10.125" style="173" customWidth="1"/>
    <col min="3087" max="3087" width="76.125" style="173" customWidth="1"/>
    <col min="3088" max="3088" width="3.5" style="173" customWidth="1"/>
    <col min="3089" max="3328" width="15.625" style="173"/>
    <col min="3329" max="3329" width="0.75" style="173" customWidth="1"/>
    <col min="3330" max="3330" width="11.375" style="173" customWidth="1"/>
    <col min="3331" max="3342" width="10.125" style="173" customWidth="1"/>
    <col min="3343" max="3343" width="76.125" style="173" customWidth="1"/>
    <col min="3344" max="3344" width="3.5" style="173" customWidth="1"/>
    <col min="3345" max="3584" width="15.625" style="173"/>
    <col min="3585" max="3585" width="0.75" style="173" customWidth="1"/>
    <col min="3586" max="3586" width="11.375" style="173" customWidth="1"/>
    <col min="3587" max="3598" width="10.125" style="173" customWidth="1"/>
    <col min="3599" max="3599" width="76.125" style="173" customWidth="1"/>
    <col min="3600" max="3600" width="3.5" style="173" customWidth="1"/>
    <col min="3601" max="3840" width="15.625" style="173"/>
    <col min="3841" max="3841" width="0.75" style="173" customWidth="1"/>
    <col min="3842" max="3842" width="11.375" style="173" customWidth="1"/>
    <col min="3843" max="3854" width="10.125" style="173" customWidth="1"/>
    <col min="3855" max="3855" width="76.125" style="173" customWidth="1"/>
    <col min="3856" max="3856" width="3.5" style="173" customWidth="1"/>
    <col min="3857" max="4096" width="15.625" style="173"/>
    <col min="4097" max="4097" width="0.75" style="173" customWidth="1"/>
    <col min="4098" max="4098" width="11.375" style="173" customWidth="1"/>
    <col min="4099" max="4110" width="10.125" style="173" customWidth="1"/>
    <col min="4111" max="4111" width="76.125" style="173" customWidth="1"/>
    <col min="4112" max="4112" width="3.5" style="173" customWidth="1"/>
    <col min="4113" max="4352" width="15.625" style="173"/>
    <col min="4353" max="4353" width="0.75" style="173" customWidth="1"/>
    <col min="4354" max="4354" width="11.375" style="173" customWidth="1"/>
    <col min="4355" max="4366" width="10.125" style="173" customWidth="1"/>
    <col min="4367" max="4367" width="76.125" style="173" customWidth="1"/>
    <col min="4368" max="4368" width="3.5" style="173" customWidth="1"/>
    <col min="4369" max="4608" width="15.625" style="173"/>
    <col min="4609" max="4609" width="0.75" style="173" customWidth="1"/>
    <col min="4610" max="4610" width="11.375" style="173" customWidth="1"/>
    <col min="4611" max="4622" width="10.125" style="173" customWidth="1"/>
    <col min="4623" max="4623" width="76.125" style="173" customWidth="1"/>
    <col min="4624" max="4624" width="3.5" style="173" customWidth="1"/>
    <col min="4625" max="4864" width="15.625" style="173"/>
    <col min="4865" max="4865" width="0.75" style="173" customWidth="1"/>
    <col min="4866" max="4866" width="11.375" style="173" customWidth="1"/>
    <col min="4867" max="4878" width="10.125" style="173" customWidth="1"/>
    <col min="4879" max="4879" width="76.125" style="173" customWidth="1"/>
    <col min="4880" max="4880" width="3.5" style="173" customWidth="1"/>
    <col min="4881" max="5120" width="15.625" style="173"/>
    <col min="5121" max="5121" width="0.75" style="173" customWidth="1"/>
    <col min="5122" max="5122" width="11.375" style="173" customWidth="1"/>
    <col min="5123" max="5134" width="10.125" style="173" customWidth="1"/>
    <col min="5135" max="5135" width="76.125" style="173" customWidth="1"/>
    <col min="5136" max="5136" width="3.5" style="173" customWidth="1"/>
    <col min="5137" max="5376" width="15.625" style="173"/>
    <col min="5377" max="5377" width="0.75" style="173" customWidth="1"/>
    <col min="5378" max="5378" width="11.375" style="173" customWidth="1"/>
    <col min="5379" max="5390" width="10.125" style="173" customWidth="1"/>
    <col min="5391" max="5391" width="76.125" style="173" customWidth="1"/>
    <col min="5392" max="5392" width="3.5" style="173" customWidth="1"/>
    <col min="5393" max="5632" width="15.625" style="173"/>
    <col min="5633" max="5633" width="0.75" style="173" customWidth="1"/>
    <col min="5634" max="5634" width="11.375" style="173" customWidth="1"/>
    <col min="5635" max="5646" width="10.125" style="173" customWidth="1"/>
    <col min="5647" max="5647" width="76.125" style="173" customWidth="1"/>
    <col min="5648" max="5648" width="3.5" style="173" customWidth="1"/>
    <col min="5649" max="5888" width="15.625" style="173"/>
    <col min="5889" max="5889" width="0.75" style="173" customWidth="1"/>
    <col min="5890" max="5890" width="11.375" style="173" customWidth="1"/>
    <col min="5891" max="5902" width="10.125" style="173" customWidth="1"/>
    <col min="5903" max="5903" width="76.125" style="173" customWidth="1"/>
    <col min="5904" max="5904" width="3.5" style="173" customWidth="1"/>
    <col min="5905" max="6144" width="15.625" style="173"/>
    <col min="6145" max="6145" width="0.75" style="173" customWidth="1"/>
    <col min="6146" max="6146" width="11.375" style="173" customWidth="1"/>
    <col min="6147" max="6158" width="10.125" style="173" customWidth="1"/>
    <col min="6159" max="6159" width="76.125" style="173" customWidth="1"/>
    <col min="6160" max="6160" width="3.5" style="173" customWidth="1"/>
    <col min="6161" max="6400" width="15.625" style="173"/>
    <col min="6401" max="6401" width="0.75" style="173" customWidth="1"/>
    <col min="6402" max="6402" width="11.375" style="173" customWidth="1"/>
    <col min="6403" max="6414" width="10.125" style="173" customWidth="1"/>
    <col min="6415" max="6415" width="76.125" style="173" customWidth="1"/>
    <col min="6416" max="6416" width="3.5" style="173" customWidth="1"/>
    <col min="6417" max="6656" width="15.625" style="173"/>
    <col min="6657" max="6657" width="0.75" style="173" customWidth="1"/>
    <col min="6658" max="6658" width="11.375" style="173" customWidth="1"/>
    <col min="6659" max="6670" width="10.125" style="173" customWidth="1"/>
    <col min="6671" max="6671" width="76.125" style="173" customWidth="1"/>
    <col min="6672" max="6672" width="3.5" style="173" customWidth="1"/>
    <col min="6673" max="6912" width="15.625" style="173"/>
    <col min="6913" max="6913" width="0.75" style="173" customWidth="1"/>
    <col min="6914" max="6914" width="11.375" style="173" customWidth="1"/>
    <col min="6915" max="6926" width="10.125" style="173" customWidth="1"/>
    <col min="6927" max="6927" width="76.125" style="173" customWidth="1"/>
    <col min="6928" max="6928" width="3.5" style="173" customWidth="1"/>
    <col min="6929" max="7168" width="15.625" style="173"/>
    <col min="7169" max="7169" width="0.75" style="173" customWidth="1"/>
    <col min="7170" max="7170" width="11.375" style="173" customWidth="1"/>
    <col min="7171" max="7182" width="10.125" style="173" customWidth="1"/>
    <col min="7183" max="7183" width="76.125" style="173" customWidth="1"/>
    <col min="7184" max="7184" width="3.5" style="173" customWidth="1"/>
    <col min="7185" max="7424" width="15.625" style="173"/>
    <col min="7425" max="7425" width="0.75" style="173" customWidth="1"/>
    <col min="7426" max="7426" width="11.375" style="173" customWidth="1"/>
    <col min="7427" max="7438" width="10.125" style="173" customWidth="1"/>
    <col min="7439" max="7439" width="76.125" style="173" customWidth="1"/>
    <col min="7440" max="7440" width="3.5" style="173" customWidth="1"/>
    <col min="7441" max="7680" width="15.625" style="173"/>
    <col min="7681" max="7681" width="0.75" style="173" customWidth="1"/>
    <col min="7682" max="7682" width="11.375" style="173" customWidth="1"/>
    <col min="7683" max="7694" width="10.125" style="173" customWidth="1"/>
    <col min="7695" max="7695" width="76.125" style="173" customWidth="1"/>
    <col min="7696" max="7696" width="3.5" style="173" customWidth="1"/>
    <col min="7697" max="7936" width="15.625" style="173"/>
    <col min="7937" max="7937" width="0.75" style="173" customWidth="1"/>
    <col min="7938" max="7938" width="11.375" style="173" customWidth="1"/>
    <col min="7939" max="7950" width="10.125" style="173" customWidth="1"/>
    <col min="7951" max="7951" width="76.125" style="173" customWidth="1"/>
    <col min="7952" max="7952" width="3.5" style="173" customWidth="1"/>
    <col min="7953" max="8192" width="15.625" style="173"/>
    <col min="8193" max="8193" width="0.75" style="173" customWidth="1"/>
    <col min="8194" max="8194" width="11.375" style="173" customWidth="1"/>
    <col min="8195" max="8206" width="10.125" style="173" customWidth="1"/>
    <col min="8207" max="8207" width="76.125" style="173" customWidth="1"/>
    <col min="8208" max="8208" width="3.5" style="173" customWidth="1"/>
    <col min="8209" max="8448" width="15.625" style="173"/>
    <col min="8449" max="8449" width="0.75" style="173" customWidth="1"/>
    <col min="8450" max="8450" width="11.375" style="173" customWidth="1"/>
    <col min="8451" max="8462" width="10.125" style="173" customWidth="1"/>
    <col min="8463" max="8463" width="76.125" style="173" customWidth="1"/>
    <col min="8464" max="8464" width="3.5" style="173" customWidth="1"/>
    <col min="8465" max="8704" width="15.625" style="173"/>
    <col min="8705" max="8705" width="0.75" style="173" customWidth="1"/>
    <col min="8706" max="8706" width="11.375" style="173" customWidth="1"/>
    <col min="8707" max="8718" width="10.125" style="173" customWidth="1"/>
    <col min="8719" max="8719" width="76.125" style="173" customWidth="1"/>
    <col min="8720" max="8720" width="3.5" style="173" customWidth="1"/>
    <col min="8721" max="8960" width="15.625" style="173"/>
    <col min="8961" max="8961" width="0.75" style="173" customWidth="1"/>
    <col min="8962" max="8962" width="11.375" style="173" customWidth="1"/>
    <col min="8963" max="8974" width="10.125" style="173" customWidth="1"/>
    <col min="8975" max="8975" width="76.125" style="173" customWidth="1"/>
    <col min="8976" max="8976" width="3.5" style="173" customWidth="1"/>
    <col min="8977" max="9216" width="15.625" style="173"/>
    <col min="9217" max="9217" width="0.75" style="173" customWidth="1"/>
    <col min="9218" max="9218" width="11.375" style="173" customWidth="1"/>
    <col min="9219" max="9230" width="10.125" style="173" customWidth="1"/>
    <col min="9231" max="9231" width="76.125" style="173" customWidth="1"/>
    <col min="9232" max="9232" width="3.5" style="173" customWidth="1"/>
    <col min="9233" max="9472" width="15.625" style="173"/>
    <col min="9473" max="9473" width="0.75" style="173" customWidth="1"/>
    <col min="9474" max="9474" width="11.375" style="173" customWidth="1"/>
    <col min="9475" max="9486" width="10.125" style="173" customWidth="1"/>
    <col min="9487" max="9487" width="76.125" style="173" customWidth="1"/>
    <col min="9488" max="9488" width="3.5" style="173" customWidth="1"/>
    <col min="9489" max="9728" width="15.625" style="173"/>
    <col min="9729" max="9729" width="0.75" style="173" customWidth="1"/>
    <col min="9730" max="9730" width="11.375" style="173" customWidth="1"/>
    <col min="9731" max="9742" width="10.125" style="173" customWidth="1"/>
    <col min="9743" max="9743" width="76.125" style="173" customWidth="1"/>
    <col min="9744" max="9744" width="3.5" style="173" customWidth="1"/>
    <col min="9745" max="9984" width="15.625" style="173"/>
    <col min="9985" max="9985" width="0.75" style="173" customWidth="1"/>
    <col min="9986" max="9986" width="11.375" style="173" customWidth="1"/>
    <col min="9987" max="9998" width="10.125" style="173" customWidth="1"/>
    <col min="9999" max="9999" width="76.125" style="173" customWidth="1"/>
    <col min="10000" max="10000" width="3.5" style="173" customWidth="1"/>
    <col min="10001" max="10240" width="15.625" style="173"/>
    <col min="10241" max="10241" width="0.75" style="173" customWidth="1"/>
    <col min="10242" max="10242" width="11.375" style="173" customWidth="1"/>
    <col min="10243" max="10254" width="10.125" style="173" customWidth="1"/>
    <col min="10255" max="10255" width="76.125" style="173" customWidth="1"/>
    <col min="10256" max="10256" width="3.5" style="173" customWidth="1"/>
    <col min="10257" max="10496" width="15.625" style="173"/>
    <col min="10497" max="10497" width="0.75" style="173" customWidth="1"/>
    <col min="10498" max="10498" width="11.375" style="173" customWidth="1"/>
    <col min="10499" max="10510" width="10.125" style="173" customWidth="1"/>
    <col min="10511" max="10511" width="76.125" style="173" customWidth="1"/>
    <col min="10512" max="10512" width="3.5" style="173" customWidth="1"/>
    <col min="10513" max="10752" width="15.625" style="173"/>
    <col min="10753" max="10753" width="0.75" style="173" customWidth="1"/>
    <col min="10754" max="10754" width="11.375" style="173" customWidth="1"/>
    <col min="10755" max="10766" width="10.125" style="173" customWidth="1"/>
    <col min="10767" max="10767" width="76.125" style="173" customWidth="1"/>
    <col min="10768" max="10768" width="3.5" style="173" customWidth="1"/>
    <col min="10769" max="11008" width="15.625" style="173"/>
    <col min="11009" max="11009" width="0.75" style="173" customWidth="1"/>
    <col min="11010" max="11010" width="11.375" style="173" customWidth="1"/>
    <col min="11011" max="11022" width="10.125" style="173" customWidth="1"/>
    <col min="11023" max="11023" width="76.125" style="173" customWidth="1"/>
    <col min="11024" max="11024" width="3.5" style="173" customWidth="1"/>
    <col min="11025" max="11264" width="15.625" style="173"/>
    <col min="11265" max="11265" width="0.75" style="173" customWidth="1"/>
    <col min="11266" max="11266" width="11.375" style="173" customWidth="1"/>
    <col min="11267" max="11278" width="10.125" style="173" customWidth="1"/>
    <col min="11279" max="11279" width="76.125" style="173" customWidth="1"/>
    <col min="11280" max="11280" width="3.5" style="173" customWidth="1"/>
    <col min="11281" max="11520" width="15.625" style="173"/>
    <col min="11521" max="11521" width="0.75" style="173" customWidth="1"/>
    <col min="11522" max="11522" width="11.375" style="173" customWidth="1"/>
    <col min="11523" max="11534" width="10.125" style="173" customWidth="1"/>
    <col min="11535" max="11535" width="76.125" style="173" customWidth="1"/>
    <col min="11536" max="11536" width="3.5" style="173" customWidth="1"/>
    <col min="11537" max="11776" width="15.625" style="173"/>
    <col min="11777" max="11777" width="0.75" style="173" customWidth="1"/>
    <col min="11778" max="11778" width="11.375" style="173" customWidth="1"/>
    <col min="11779" max="11790" width="10.125" style="173" customWidth="1"/>
    <col min="11791" max="11791" width="76.125" style="173" customWidth="1"/>
    <col min="11792" max="11792" width="3.5" style="173" customWidth="1"/>
    <col min="11793" max="12032" width="15.625" style="173"/>
    <col min="12033" max="12033" width="0.75" style="173" customWidth="1"/>
    <col min="12034" max="12034" width="11.375" style="173" customWidth="1"/>
    <col min="12035" max="12046" width="10.125" style="173" customWidth="1"/>
    <col min="12047" max="12047" width="76.125" style="173" customWidth="1"/>
    <col min="12048" max="12048" width="3.5" style="173" customWidth="1"/>
    <col min="12049" max="12288" width="15.625" style="173"/>
    <col min="12289" max="12289" width="0.75" style="173" customWidth="1"/>
    <col min="12290" max="12290" width="11.375" style="173" customWidth="1"/>
    <col min="12291" max="12302" width="10.125" style="173" customWidth="1"/>
    <col min="12303" max="12303" width="76.125" style="173" customWidth="1"/>
    <col min="12304" max="12304" width="3.5" style="173" customWidth="1"/>
    <col min="12305" max="12544" width="15.625" style="173"/>
    <col min="12545" max="12545" width="0.75" style="173" customWidth="1"/>
    <col min="12546" max="12546" width="11.375" style="173" customWidth="1"/>
    <col min="12547" max="12558" width="10.125" style="173" customWidth="1"/>
    <col min="12559" max="12559" width="76.125" style="173" customWidth="1"/>
    <col min="12560" max="12560" width="3.5" style="173" customWidth="1"/>
    <col min="12561" max="12800" width="15.625" style="173"/>
    <col min="12801" max="12801" width="0.75" style="173" customWidth="1"/>
    <col min="12802" max="12802" width="11.375" style="173" customWidth="1"/>
    <col min="12803" max="12814" width="10.125" style="173" customWidth="1"/>
    <col min="12815" max="12815" width="76.125" style="173" customWidth="1"/>
    <col min="12816" max="12816" width="3.5" style="173" customWidth="1"/>
    <col min="12817" max="13056" width="15.625" style="173"/>
    <col min="13057" max="13057" width="0.75" style="173" customWidth="1"/>
    <col min="13058" max="13058" width="11.375" style="173" customWidth="1"/>
    <col min="13059" max="13070" width="10.125" style="173" customWidth="1"/>
    <col min="13071" max="13071" width="76.125" style="173" customWidth="1"/>
    <col min="13072" max="13072" width="3.5" style="173" customWidth="1"/>
    <col min="13073" max="13312" width="15.625" style="173"/>
    <col min="13313" max="13313" width="0.75" style="173" customWidth="1"/>
    <col min="13314" max="13314" width="11.375" style="173" customWidth="1"/>
    <col min="13315" max="13326" width="10.125" style="173" customWidth="1"/>
    <col min="13327" max="13327" width="76.125" style="173" customWidth="1"/>
    <col min="13328" max="13328" width="3.5" style="173" customWidth="1"/>
    <col min="13329" max="13568" width="15.625" style="173"/>
    <col min="13569" max="13569" width="0.75" style="173" customWidth="1"/>
    <col min="13570" max="13570" width="11.375" style="173" customWidth="1"/>
    <col min="13571" max="13582" width="10.125" style="173" customWidth="1"/>
    <col min="13583" max="13583" width="76.125" style="173" customWidth="1"/>
    <col min="13584" max="13584" width="3.5" style="173" customWidth="1"/>
    <col min="13585" max="13824" width="15.625" style="173"/>
    <col min="13825" max="13825" width="0.75" style="173" customWidth="1"/>
    <col min="13826" max="13826" width="11.375" style="173" customWidth="1"/>
    <col min="13827" max="13838" width="10.125" style="173" customWidth="1"/>
    <col min="13839" max="13839" width="76.125" style="173" customWidth="1"/>
    <col min="13840" max="13840" width="3.5" style="173" customWidth="1"/>
    <col min="13841" max="14080" width="15.625" style="173"/>
    <col min="14081" max="14081" width="0.75" style="173" customWidth="1"/>
    <col min="14082" max="14082" width="11.375" style="173" customWidth="1"/>
    <col min="14083" max="14094" width="10.125" style="173" customWidth="1"/>
    <col min="14095" max="14095" width="76.125" style="173" customWidth="1"/>
    <col min="14096" max="14096" width="3.5" style="173" customWidth="1"/>
    <col min="14097" max="14336" width="15.625" style="173"/>
    <col min="14337" max="14337" width="0.75" style="173" customWidth="1"/>
    <col min="14338" max="14338" width="11.375" style="173" customWidth="1"/>
    <col min="14339" max="14350" width="10.125" style="173" customWidth="1"/>
    <col min="14351" max="14351" width="76.125" style="173" customWidth="1"/>
    <col min="14352" max="14352" width="3.5" style="173" customWidth="1"/>
    <col min="14353" max="14592" width="15.625" style="173"/>
    <col min="14593" max="14593" width="0.75" style="173" customWidth="1"/>
    <col min="14594" max="14594" width="11.375" style="173" customWidth="1"/>
    <col min="14595" max="14606" width="10.125" style="173" customWidth="1"/>
    <col min="14607" max="14607" width="76.125" style="173" customWidth="1"/>
    <col min="14608" max="14608" width="3.5" style="173" customWidth="1"/>
    <col min="14609" max="14848" width="15.625" style="173"/>
    <col min="14849" max="14849" width="0.75" style="173" customWidth="1"/>
    <col min="14850" max="14850" width="11.375" style="173" customWidth="1"/>
    <col min="14851" max="14862" width="10.125" style="173" customWidth="1"/>
    <col min="14863" max="14863" width="76.125" style="173" customWidth="1"/>
    <col min="14864" max="14864" width="3.5" style="173" customWidth="1"/>
    <col min="14865" max="15104" width="15.625" style="173"/>
    <col min="15105" max="15105" width="0.75" style="173" customWidth="1"/>
    <col min="15106" max="15106" width="11.375" style="173" customWidth="1"/>
    <col min="15107" max="15118" width="10.125" style="173" customWidth="1"/>
    <col min="15119" max="15119" width="76.125" style="173" customWidth="1"/>
    <col min="15120" max="15120" width="3.5" style="173" customWidth="1"/>
    <col min="15121" max="15360" width="15.625" style="173"/>
    <col min="15361" max="15361" width="0.75" style="173" customWidth="1"/>
    <col min="15362" max="15362" width="11.375" style="173" customWidth="1"/>
    <col min="15363" max="15374" width="10.125" style="173" customWidth="1"/>
    <col min="15375" max="15375" width="76.125" style="173" customWidth="1"/>
    <col min="15376" max="15376" width="3.5" style="173" customWidth="1"/>
    <col min="15377" max="15616" width="15.625" style="173"/>
    <col min="15617" max="15617" width="0.75" style="173" customWidth="1"/>
    <col min="15618" max="15618" width="11.375" style="173" customWidth="1"/>
    <col min="15619" max="15630" width="10.125" style="173" customWidth="1"/>
    <col min="15631" max="15631" width="76.125" style="173" customWidth="1"/>
    <col min="15632" max="15632" width="3.5" style="173" customWidth="1"/>
    <col min="15633" max="15872" width="15.625" style="173"/>
    <col min="15873" max="15873" width="0.75" style="173" customWidth="1"/>
    <col min="15874" max="15874" width="11.375" style="173" customWidth="1"/>
    <col min="15875" max="15886" width="10.125" style="173" customWidth="1"/>
    <col min="15887" max="15887" width="76.125" style="173" customWidth="1"/>
    <col min="15888" max="15888" width="3.5" style="173" customWidth="1"/>
    <col min="15889" max="16128" width="15.625" style="173"/>
    <col min="16129" max="16129" width="0.75" style="173" customWidth="1"/>
    <col min="16130" max="16130" width="11.375" style="173" customWidth="1"/>
    <col min="16131" max="16142" width="10.125" style="173" customWidth="1"/>
    <col min="16143" max="16143" width="76.125" style="173" customWidth="1"/>
    <col min="16144" max="16144" width="3.5" style="173" customWidth="1"/>
    <col min="16145" max="16384" width="15.625" style="173"/>
  </cols>
  <sheetData>
    <row r="1" spans="1:17" s="1580" customFormat="1" ht="26.25" customHeight="1" thickBot="1">
      <c r="A1" s="1577" t="s">
        <v>882</v>
      </c>
      <c r="B1" s="1577" t="s">
        <v>168</v>
      </c>
      <c r="C1" s="1578"/>
      <c r="D1" s="1578"/>
      <c r="E1" s="1578"/>
      <c r="F1" s="1578"/>
      <c r="G1" s="1578"/>
      <c r="H1" s="1578"/>
      <c r="I1" s="1578"/>
      <c r="J1" s="1578"/>
      <c r="K1" s="1578"/>
      <c r="L1" s="1578"/>
      <c r="M1" s="1662" t="s">
        <v>100</v>
      </c>
      <c r="N1" s="1662"/>
      <c r="O1" s="1579"/>
    </row>
    <row r="2" spans="1:17" s="17" customFormat="1" ht="30.75" customHeight="1">
      <c r="A2" s="262"/>
      <c r="B2" s="206" t="s">
        <v>169</v>
      </c>
      <c r="C2" s="1663" t="s">
        <v>170</v>
      </c>
      <c r="D2" s="1665" t="s">
        <v>103</v>
      </c>
      <c r="E2" s="263" t="s">
        <v>104</v>
      </c>
      <c r="F2" s="264" t="s">
        <v>171</v>
      </c>
      <c r="G2" s="265" t="s">
        <v>106</v>
      </c>
      <c r="H2" s="1665" t="s">
        <v>172</v>
      </c>
      <c r="I2" s="1665" t="s">
        <v>108</v>
      </c>
      <c r="J2" s="1665" t="s">
        <v>109</v>
      </c>
      <c r="K2" s="1665" t="s">
        <v>173</v>
      </c>
      <c r="L2" s="265" t="s">
        <v>111</v>
      </c>
      <c r="M2" s="1665" t="s">
        <v>112</v>
      </c>
      <c r="N2" s="1667" t="s">
        <v>94</v>
      </c>
      <c r="O2" s="1661" t="s">
        <v>125</v>
      </c>
      <c r="P2" s="266"/>
    </row>
    <row r="3" spans="1:17" ht="30.75" customHeight="1" thickBot="1">
      <c r="A3" s="185"/>
      <c r="B3" s="211" t="s">
        <v>113</v>
      </c>
      <c r="C3" s="1664"/>
      <c r="D3" s="1666"/>
      <c r="E3" s="267" t="s">
        <v>114</v>
      </c>
      <c r="F3" s="268" t="s">
        <v>115</v>
      </c>
      <c r="G3" s="269" t="s">
        <v>116</v>
      </c>
      <c r="H3" s="1666"/>
      <c r="I3" s="1666"/>
      <c r="J3" s="1666"/>
      <c r="K3" s="1666"/>
      <c r="L3" s="269" t="s">
        <v>117</v>
      </c>
      <c r="M3" s="1666"/>
      <c r="N3" s="1668"/>
      <c r="O3" s="1651"/>
      <c r="P3" s="210"/>
    </row>
    <row r="4" spans="1:17" s="229" customFormat="1" ht="30.75" customHeight="1">
      <c r="A4" s="225"/>
      <c r="B4" s="270" t="s">
        <v>174</v>
      </c>
      <c r="C4" s="221">
        <v>1199</v>
      </c>
      <c r="D4" s="222">
        <v>353</v>
      </c>
      <c r="E4" s="222">
        <v>167</v>
      </c>
      <c r="F4" s="222">
        <v>7</v>
      </c>
      <c r="G4" s="217">
        <v>0</v>
      </c>
      <c r="H4" s="222">
        <v>0</v>
      </c>
      <c r="I4" s="222">
        <v>7</v>
      </c>
      <c r="J4" s="222">
        <v>0</v>
      </c>
      <c r="K4" s="222">
        <v>53</v>
      </c>
      <c r="L4" s="217">
        <v>0</v>
      </c>
      <c r="M4" s="222">
        <v>60</v>
      </c>
      <c r="N4" s="271">
        <f t="shared" ref="N4:N15" si="0">SUM(C4:M4)</f>
        <v>1846</v>
      </c>
      <c r="O4" s="272" t="s">
        <v>175</v>
      </c>
      <c r="P4" s="227"/>
      <c r="Q4" s="273"/>
    </row>
    <row r="5" spans="1:17" s="229" customFormat="1" ht="30.75" customHeight="1">
      <c r="A5" s="225"/>
      <c r="B5" s="270" t="s">
        <v>176</v>
      </c>
      <c r="C5" s="221">
        <v>3040</v>
      </c>
      <c r="D5" s="222">
        <v>1478</v>
      </c>
      <c r="E5" s="222">
        <v>379</v>
      </c>
      <c r="F5" s="222">
        <v>70</v>
      </c>
      <c r="G5" s="217">
        <v>0</v>
      </c>
      <c r="H5" s="222">
        <v>13</v>
      </c>
      <c r="I5" s="222">
        <v>6</v>
      </c>
      <c r="J5" s="217">
        <v>193</v>
      </c>
      <c r="K5" s="222">
        <v>74</v>
      </c>
      <c r="L5" s="217">
        <v>0</v>
      </c>
      <c r="M5" s="217">
        <v>0</v>
      </c>
      <c r="N5" s="233">
        <f t="shared" si="0"/>
        <v>5253</v>
      </c>
      <c r="O5" s="272" t="s">
        <v>177</v>
      </c>
      <c r="P5" s="227"/>
      <c r="Q5" s="273"/>
    </row>
    <row r="6" spans="1:17" ht="30.75" customHeight="1">
      <c r="A6" s="185"/>
      <c r="B6" s="232" t="s">
        <v>178</v>
      </c>
      <c r="C6" s="216">
        <v>692</v>
      </c>
      <c r="D6" s="217">
        <v>384</v>
      </c>
      <c r="E6" s="222">
        <v>68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12</v>
      </c>
      <c r="M6" s="222">
        <v>211</v>
      </c>
      <c r="N6" s="233">
        <f t="shared" si="0"/>
        <v>1367</v>
      </c>
      <c r="O6" s="219" t="s">
        <v>179</v>
      </c>
      <c r="P6" s="210"/>
      <c r="Q6" s="234"/>
    </row>
    <row r="7" spans="1:17" s="229" customFormat="1" ht="30.75" customHeight="1">
      <c r="A7" s="225"/>
      <c r="B7" s="270" t="s">
        <v>180</v>
      </c>
      <c r="C7" s="216">
        <v>1396</v>
      </c>
      <c r="D7" s="222">
        <v>450</v>
      </c>
      <c r="E7" s="222">
        <v>70</v>
      </c>
      <c r="F7" s="217">
        <v>20</v>
      </c>
      <c r="G7" s="217">
        <v>0</v>
      </c>
      <c r="H7" s="217">
        <v>24</v>
      </c>
      <c r="I7" s="217">
        <v>3</v>
      </c>
      <c r="J7" s="217">
        <v>5</v>
      </c>
      <c r="K7" s="217">
        <v>39</v>
      </c>
      <c r="L7" s="217">
        <v>0</v>
      </c>
      <c r="M7" s="217">
        <v>121</v>
      </c>
      <c r="N7" s="233">
        <f t="shared" si="0"/>
        <v>2128</v>
      </c>
      <c r="O7" s="272" t="s">
        <v>181</v>
      </c>
      <c r="P7" s="227"/>
      <c r="Q7" s="273"/>
    </row>
    <row r="8" spans="1:17" ht="30.75" customHeight="1">
      <c r="A8" s="185"/>
      <c r="B8" s="232" t="s">
        <v>182</v>
      </c>
      <c r="C8" s="221">
        <v>258</v>
      </c>
      <c r="D8" s="222">
        <v>135</v>
      </c>
      <c r="E8" s="222">
        <v>121</v>
      </c>
      <c r="F8" s="217">
        <v>0</v>
      </c>
      <c r="G8" s="217">
        <v>0</v>
      </c>
      <c r="H8" s="217">
        <v>0</v>
      </c>
      <c r="I8" s="222">
        <v>0</v>
      </c>
      <c r="J8" s="222">
        <v>1</v>
      </c>
      <c r="K8" s="217">
        <v>0</v>
      </c>
      <c r="L8" s="217">
        <v>0</v>
      </c>
      <c r="M8" s="222">
        <v>505</v>
      </c>
      <c r="N8" s="233">
        <f t="shared" si="0"/>
        <v>1020</v>
      </c>
      <c r="O8" s="224" t="s">
        <v>183</v>
      </c>
      <c r="P8" s="210"/>
      <c r="Q8" s="234"/>
    </row>
    <row r="9" spans="1:17" ht="30.75" customHeight="1">
      <c r="A9" s="185"/>
      <c r="B9" s="270" t="s">
        <v>184</v>
      </c>
      <c r="C9" s="221">
        <v>11</v>
      </c>
      <c r="D9" s="222">
        <v>267</v>
      </c>
      <c r="E9" s="222">
        <v>393</v>
      </c>
      <c r="F9" s="217">
        <v>0</v>
      </c>
      <c r="G9" s="217">
        <v>0</v>
      </c>
      <c r="H9" s="217">
        <v>0</v>
      </c>
      <c r="I9" s="222">
        <v>18</v>
      </c>
      <c r="J9" s="217">
        <v>3</v>
      </c>
      <c r="K9" s="217">
        <v>0</v>
      </c>
      <c r="L9" s="217">
        <v>0</v>
      </c>
      <c r="M9" s="222">
        <v>16</v>
      </c>
      <c r="N9" s="233">
        <f t="shared" si="0"/>
        <v>708</v>
      </c>
      <c r="O9" s="219" t="s">
        <v>185</v>
      </c>
      <c r="P9" s="210"/>
      <c r="Q9" s="234"/>
    </row>
    <row r="10" spans="1:17" ht="30.75" customHeight="1">
      <c r="A10" s="185"/>
      <c r="B10" s="232" t="s">
        <v>186</v>
      </c>
      <c r="C10" s="221">
        <v>349</v>
      </c>
      <c r="D10" s="222">
        <v>86</v>
      </c>
      <c r="E10" s="222">
        <v>26</v>
      </c>
      <c r="F10" s="217">
        <v>0</v>
      </c>
      <c r="G10" s="217">
        <v>0</v>
      </c>
      <c r="H10" s="217">
        <v>0</v>
      </c>
      <c r="I10" s="217">
        <v>0</v>
      </c>
      <c r="J10" s="217">
        <v>1</v>
      </c>
      <c r="K10" s="222">
        <v>66</v>
      </c>
      <c r="L10" s="217">
        <v>0</v>
      </c>
      <c r="M10" s="217">
        <v>208</v>
      </c>
      <c r="N10" s="233">
        <f t="shared" si="0"/>
        <v>736</v>
      </c>
      <c r="O10" s="219" t="s">
        <v>187</v>
      </c>
      <c r="P10" s="210"/>
      <c r="Q10" s="234"/>
    </row>
    <row r="11" spans="1:17" ht="30.75" customHeight="1">
      <c r="A11" s="185"/>
      <c r="B11" s="274" t="s">
        <v>188</v>
      </c>
      <c r="C11" s="221">
        <v>1621</v>
      </c>
      <c r="D11" s="222">
        <v>144</v>
      </c>
      <c r="E11" s="222">
        <v>115</v>
      </c>
      <c r="F11" s="217">
        <v>16</v>
      </c>
      <c r="G11" s="217">
        <v>0</v>
      </c>
      <c r="H11" s="217">
        <v>0</v>
      </c>
      <c r="I11" s="217">
        <v>0</v>
      </c>
      <c r="J11" s="217">
        <v>62</v>
      </c>
      <c r="K11" s="222">
        <v>29</v>
      </c>
      <c r="L11" s="217">
        <v>0</v>
      </c>
      <c r="M11" s="217">
        <v>29</v>
      </c>
      <c r="N11" s="233">
        <f t="shared" si="0"/>
        <v>2016</v>
      </c>
      <c r="O11" s="224" t="s">
        <v>189</v>
      </c>
      <c r="P11" s="210"/>
      <c r="Q11" s="234"/>
    </row>
    <row r="12" spans="1:17" ht="30.75" customHeight="1">
      <c r="A12" s="185"/>
      <c r="B12" s="274" t="s">
        <v>190</v>
      </c>
      <c r="C12" s="221">
        <v>506</v>
      </c>
      <c r="D12" s="222">
        <v>92</v>
      </c>
      <c r="E12" s="222">
        <v>11</v>
      </c>
      <c r="F12" s="217">
        <v>8</v>
      </c>
      <c r="G12" s="217">
        <v>0</v>
      </c>
      <c r="H12" s="217">
        <v>1</v>
      </c>
      <c r="I12" s="217">
        <v>1</v>
      </c>
      <c r="J12" s="217">
        <v>3</v>
      </c>
      <c r="K12" s="222">
        <v>43</v>
      </c>
      <c r="L12" s="217">
        <v>0</v>
      </c>
      <c r="M12" s="217">
        <v>0</v>
      </c>
      <c r="N12" s="233">
        <f t="shared" si="0"/>
        <v>665</v>
      </c>
      <c r="O12" s="224" t="s">
        <v>191</v>
      </c>
      <c r="P12" s="210"/>
      <c r="Q12" s="234"/>
    </row>
    <row r="13" spans="1:17" ht="30.75" customHeight="1">
      <c r="A13" s="185"/>
      <c r="B13" s="275" t="s">
        <v>192</v>
      </c>
      <c r="C13" s="216">
        <v>7</v>
      </c>
      <c r="D13" s="222">
        <v>11</v>
      </c>
      <c r="E13" s="222">
        <v>7</v>
      </c>
      <c r="F13" s="217">
        <v>0</v>
      </c>
      <c r="G13" s="217">
        <v>0</v>
      </c>
      <c r="H13" s="217">
        <v>0</v>
      </c>
      <c r="I13" s="217">
        <v>2</v>
      </c>
      <c r="J13" s="217">
        <v>0</v>
      </c>
      <c r="K13" s="217">
        <v>0</v>
      </c>
      <c r="L13" s="217">
        <v>0</v>
      </c>
      <c r="M13" s="217">
        <v>0</v>
      </c>
      <c r="N13" s="233">
        <f t="shared" si="0"/>
        <v>27</v>
      </c>
      <c r="O13" s="219" t="s">
        <v>193</v>
      </c>
      <c r="P13" s="210"/>
      <c r="Q13" s="234"/>
    </row>
    <row r="14" spans="1:17" ht="30.75" customHeight="1">
      <c r="A14" s="185"/>
      <c r="B14" s="232" t="s">
        <v>194</v>
      </c>
      <c r="C14" s="221">
        <v>417</v>
      </c>
      <c r="D14" s="217">
        <v>2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22">
        <v>3</v>
      </c>
      <c r="K14" s="217">
        <v>0</v>
      </c>
      <c r="L14" s="217">
        <v>0</v>
      </c>
      <c r="M14" s="217">
        <v>0</v>
      </c>
      <c r="N14" s="233">
        <f t="shared" si="0"/>
        <v>422</v>
      </c>
      <c r="O14" s="219" t="s">
        <v>195</v>
      </c>
      <c r="P14" s="210"/>
      <c r="Q14" s="234"/>
    </row>
    <row r="15" spans="1:17" ht="30.75" customHeight="1" thickBot="1">
      <c r="A15" s="185"/>
      <c r="B15" s="276" t="s">
        <v>196</v>
      </c>
      <c r="C15" s="247">
        <v>70</v>
      </c>
      <c r="D15" s="248">
        <v>17</v>
      </c>
      <c r="E15" s="248">
        <v>17</v>
      </c>
      <c r="F15" s="249">
        <v>0</v>
      </c>
      <c r="G15" s="249">
        <v>0</v>
      </c>
      <c r="H15" s="249">
        <v>0</v>
      </c>
      <c r="I15" s="248">
        <v>5</v>
      </c>
      <c r="J15" s="248">
        <v>18</v>
      </c>
      <c r="K15" s="248">
        <v>35</v>
      </c>
      <c r="L15" s="249">
        <v>0</v>
      </c>
      <c r="M15" s="249">
        <v>6</v>
      </c>
      <c r="N15" s="250">
        <f t="shared" si="0"/>
        <v>168</v>
      </c>
      <c r="O15" s="277" t="s">
        <v>197</v>
      </c>
      <c r="P15" s="210"/>
      <c r="Q15" s="234"/>
    </row>
    <row r="16" spans="1:17" ht="30.75" customHeight="1" thickBot="1">
      <c r="A16" s="185"/>
      <c r="B16" s="278" t="s">
        <v>198</v>
      </c>
      <c r="C16" s="197">
        <f>SUM(C4:C15)</f>
        <v>9566</v>
      </c>
      <c r="D16" s="198">
        <f t="shared" ref="D16:N16" si="1">SUM(D4:D15)</f>
        <v>3419</v>
      </c>
      <c r="E16" s="198">
        <f t="shared" si="1"/>
        <v>1374</v>
      </c>
      <c r="F16" s="198">
        <f t="shared" si="1"/>
        <v>121</v>
      </c>
      <c r="G16" s="198">
        <f t="shared" si="1"/>
        <v>0</v>
      </c>
      <c r="H16" s="198">
        <f t="shared" si="1"/>
        <v>38</v>
      </c>
      <c r="I16" s="198">
        <f t="shared" si="1"/>
        <v>42</v>
      </c>
      <c r="J16" s="198">
        <f t="shared" si="1"/>
        <v>289</v>
      </c>
      <c r="K16" s="198">
        <f t="shared" si="1"/>
        <v>339</v>
      </c>
      <c r="L16" s="198">
        <f t="shared" si="1"/>
        <v>12</v>
      </c>
      <c r="M16" s="198">
        <f t="shared" si="1"/>
        <v>1156</v>
      </c>
      <c r="N16" s="198">
        <f t="shared" si="1"/>
        <v>16356</v>
      </c>
      <c r="O16" s="253"/>
      <c r="P16" s="210"/>
      <c r="Q16" s="234"/>
    </row>
    <row r="18" spans="2:15"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</row>
    <row r="31" spans="2:15" ht="12" customHeigh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8"/>
    </row>
    <row r="32" spans="2:15" ht="12" customHeight="1">
      <c r="B32" s="1652"/>
      <c r="C32" s="1652"/>
      <c r="D32" s="1652"/>
      <c r="E32" s="1652"/>
      <c r="F32" s="1652"/>
      <c r="G32" s="1652"/>
      <c r="H32" s="1652"/>
      <c r="I32" s="1652"/>
      <c r="J32" s="1652"/>
      <c r="K32" s="1652"/>
      <c r="L32" s="1652"/>
      <c r="M32" s="1652"/>
      <c r="N32" s="1652"/>
      <c r="O32" s="1652"/>
    </row>
    <row r="33" spans="2:16" ht="12" customHeight="1">
      <c r="B33" s="1652"/>
      <c r="C33" s="1652"/>
      <c r="D33" s="1652"/>
      <c r="E33" s="1652"/>
      <c r="F33" s="1652"/>
      <c r="G33" s="1652"/>
      <c r="H33" s="1652"/>
      <c r="I33" s="1652"/>
      <c r="J33" s="1652"/>
      <c r="K33" s="1652"/>
      <c r="L33" s="1652"/>
      <c r="M33" s="1652"/>
      <c r="N33" s="1652"/>
      <c r="O33" s="1652"/>
    </row>
    <row r="43" spans="2:16">
      <c r="B43" s="1652"/>
      <c r="C43" s="1652"/>
      <c r="D43" s="1652"/>
      <c r="E43" s="1652"/>
      <c r="F43" s="1652"/>
      <c r="G43" s="1652"/>
      <c r="H43" s="1652"/>
      <c r="I43" s="1652"/>
      <c r="J43" s="1652"/>
      <c r="K43" s="1652"/>
      <c r="L43" s="1652"/>
      <c r="M43" s="1652"/>
      <c r="N43" s="1652"/>
      <c r="O43" s="1652"/>
      <c r="P43" s="1652"/>
    </row>
    <row r="44" spans="2:16">
      <c r="B44" s="1652"/>
      <c r="C44" s="1652"/>
      <c r="D44" s="1652"/>
      <c r="E44" s="1652"/>
      <c r="F44" s="1652"/>
      <c r="G44" s="1652"/>
      <c r="H44" s="1652"/>
      <c r="I44" s="1652"/>
      <c r="J44" s="1652"/>
      <c r="K44" s="1652"/>
      <c r="L44" s="1652"/>
      <c r="M44" s="1652"/>
      <c r="N44" s="1652"/>
      <c r="O44" s="1652"/>
      <c r="P44" s="1652"/>
    </row>
    <row r="45" spans="2:16">
      <c r="B45" s="1652"/>
      <c r="C45" s="1652"/>
      <c r="D45" s="1652"/>
      <c r="E45" s="1652"/>
      <c r="F45" s="1652"/>
      <c r="G45" s="1652"/>
      <c r="H45" s="1652"/>
      <c r="I45" s="1652"/>
      <c r="J45" s="1652"/>
      <c r="K45" s="1652"/>
      <c r="L45" s="1652"/>
      <c r="M45" s="1652"/>
      <c r="N45" s="1652"/>
      <c r="O45" s="1652"/>
      <c r="P45" s="1652"/>
    </row>
  </sheetData>
  <mergeCells count="12">
    <mergeCell ref="O2:O3"/>
    <mergeCell ref="B32:O33"/>
    <mergeCell ref="B43:P45"/>
    <mergeCell ref="M1:N1"/>
    <mergeCell ref="C2:C3"/>
    <mergeCell ref="D2:D3"/>
    <mergeCell ref="H2:H3"/>
    <mergeCell ref="I2:I3"/>
    <mergeCell ref="J2:J3"/>
    <mergeCell ref="K2:K3"/>
    <mergeCell ref="M2:M3"/>
    <mergeCell ref="N2:N3"/>
  </mergeCells>
  <phoneticPr fontId="2"/>
  <printOptions horizontalCentered="1" verticalCentered="1"/>
  <pageMargins left="0.74803149606299213" right="0.74803149606299213" top="0.98425196850393704" bottom="2.75" header="0.51181102362204722" footer="0.51181102362204722"/>
  <pageSetup paperSize="9" scale="62" firstPageNumber="10" orientation="landscape" useFirstPageNumber="1" r:id="rId1"/>
  <headerFooter alignWithMargins="0">
    <oddFooter>&amp;C&amp;P</oddFooter>
    <firstFooter>&amp;C&amp;9&amp;P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49"/>
  <sheetViews>
    <sheetView view="pageBreakPreview" topLeftCell="B1" zoomScale="80" zoomScaleNormal="75" zoomScaleSheetLayoutView="80" zoomScalePageLayoutView="75" workbookViewId="0">
      <selection activeCell="Y19" sqref="Y19"/>
    </sheetView>
  </sheetViews>
  <sheetFormatPr defaultRowHeight="12"/>
  <cols>
    <col min="1" max="1" width="0.75" style="173" customWidth="1"/>
    <col min="2" max="2" width="12.625" style="173" customWidth="1"/>
    <col min="3" max="14" width="10.125" style="173" customWidth="1"/>
    <col min="15" max="15" width="76" style="303" customWidth="1"/>
    <col min="16" max="16" width="9" style="173"/>
    <col min="17" max="17" width="11.125" style="173" bestFit="1" customWidth="1"/>
    <col min="18" max="256" width="9" style="173"/>
    <col min="257" max="257" width="0.75" style="173" customWidth="1"/>
    <col min="258" max="258" width="12.625" style="173" customWidth="1"/>
    <col min="259" max="270" width="10.125" style="173" customWidth="1"/>
    <col min="271" max="271" width="76" style="173" customWidth="1"/>
    <col min="272" max="272" width="9" style="173"/>
    <col min="273" max="273" width="11.125" style="173" bestFit="1" customWidth="1"/>
    <col min="274" max="512" width="9" style="173"/>
    <col min="513" max="513" width="0.75" style="173" customWidth="1"/>
    <col min="514" max="514" width="12.625" style="173" customWidth="1"/>
    <col min="515" max="526" width="10.125" style="173" customWidth="1"/>
    <col min="527" max="527" width="76" style="173" customWidth="1"/>
    <col min="528" max="528" width="9" style="173"/>
    <col min="529" max="529" width="11.125" style="173" bestFit="1" customWidth="1"/>
    <col min="530" max="768" width="9" style="173"/>
    <col min="769" max="769" width="0.75" style="173" customWidth="1"/>
    <col min="770" max="770" width="12.625" style="173" customWidth="1"/>
    <col min="771" max="782" width="10.125" style="173" customWidth="1"/>
    <col min="783" max="783" width="76" style="173" customWidth="1"/>
    <col min="784" max="784" width="9" style="173"/>
    <col min="785" max="785" width="11.125" style="173" bestFit="1" customWidth="1"/>
    <col min="786" max="1024" width="9" style="173"/>
    <col min="1025" max="1025" width="0.75" style="173" customWidth="1"/>
    <col min="1026" max="1026" width="12.625" style="173" customWidth="1"/>
    <col min="1027" max="1038" width="10.125" style="173" customWidth="1"/>
    <col min="1039" max="1039" width="76" style="173" customWidth="1"/>
    <col min="1040" max="1040" width="9" style="173"/>
    <col min="1041" max="1041" width="11.125" style="173" bestFit="1" customWidth="1"/>
    <col min="1042" max="1280" width="9" style="173"/>
    <col min="1281" max="1281" width="0.75" style="173" customWidth="1"/>
    <col min="1282" max="1282" width="12.625" style="173" customWidth="1"/>
    <col min="1283" max="1294" width="10.125" style="173" customWidth="1"/>
    <col min="1295" max="1295" width="76" style="173" customWidth="1"/>
    <col min="1296" max="1296" width="9" style="173"/>
    <col min="1297" max="1297" width="11.125" style="173" bestFit="1" customWidth="1"/>
    <col min="1298" max="1536" width="9" style="173"/>
    <col min="1537" max="1537" width="0.75" style="173" customWidth="1"/>
    <col min="1538" max="1538" width="12.625" style="173" customWidth="1"/>
    <col min="1539" max="1550" width="10.125" style="173" customWidth="1"/>
    <col min="1551" max="1551" width="76" style="173" customWidth="1"/>
    <col min="1552" max="1552" width="9" style="173"/>
    <col min="1553" max="1553" width="11.125" style="173" bestFit="1" customWidth="1"/>
    <col min="1554" max="1792" width="9" style="173"/>
    <col min="1793" max="1793" width="0.75" style="173" customWidth="1"/>
    <col min="1794" max="1794" width="12.625" style="173" customWidth="1"/>
    <col min="1795" max="1806" width="10.125" style="173" customWidth="1"/>
    <col min="1807" max="1807" width="76" style="173" customWidth="1"/>
    <col min="1808" max="1808" width="9" style="173"/>
    <col min="1809" max="1809" width="11.125" style="173" bestFit="1" customWidth="1"/>
    <col min="1810" max="2048" width="9" style="173"/>
    <col min="2049" max="2049" width="0.75" style="173" customWidth="1"/>
    <col min="2050" max="2050" width="12.625" style="173" customWidth="1"/>
    <col min="2051" max="2062" width="10.125" style="173" customWidth="1"/>
    <col min="2063" max="2063" width="76" style="173" customWidth="1"/>
    <col min="2064" max="2064" width="9" style="173"/>
    <col min="2065" max="2065" width="11.125" style="173" bestFit="1" customWidth="1"/>
    <col min="2066" max="2304" width="9" style="173"/>
    <col min="2305" max="2305" width="0.75" style="173" customWidth="1"/>
    <col min="2306" max="2306" width="12.625" style="173" customWidth="1"/>
    <col min="2307" max="2318" width="10.125" style="173" customWidth="1"/>
    <col min="2319" max="2319" width="76" style="173" customWidth="1"/>
    <col min="2320" max="2320" width="9" style="173"/>
    <col min="2321" max="2321" width="11.125" style="173" bestFit="1" customWidth="1"/>
    <col min="2322" max="2560" width="9" style="173"/>
    <col min="2561" max="2561" width="0.75" style="173" customWidth="1"/>
    <col min="2562" max="2562" width="12.625" style="173" customWidth="1"/>
    <col min="2563" max="2574" width="10.125" style="173" customWidth="1"/>
    <col min="2575" max="2575" width="76" style="173" customWidth="1"/>
    <col min="2576" max="2576" width="9" style="173"/>
    <col min="2577" max="2577" width="11.125" style="173" bestFit="1" customWidth="1"/>
    <col min="2578" max="2816" width="9" style="173"/>
    <col min="2817" max="2817" width="0.75" style="173" customWidth="1"/>
    <col min="2818" max="2818" width="12.625" style="173" customWidth="1"/>
    <col min="2819" max="2830" width="10.125" style="173" customWidth="1"/>
    <col min="2831" max="2831" width="76" style="173" customWidth="1"/>
    <col min="2832" max="2832" width="9" style="173"/>
    <col min="2833" max="2833" width="11.125" style="173" bestFit="1" customWidth="1"/>
    <col min="2834" max="3072" width="9" style="173"/>
    <col min="3073" max="3073" width="0.75" style="173" customWidth="1"/>
    <col min="3074" max="3074" width="12.625" style="173" customWidth="1"/>
    <col min="3075" max="3086" width="10.125" style="173" customWidth="1"/>
    <col min="3087" max="3087" width="76" style="173" customWidth="1"/>
    <col min="3088" max="3088" width="9" style="173"/>
    <col min="3089" max="3089" width="11.125" style="173" bestFit="1" customWidth="1"/>
    <col min="3090" max="3328" width="9" style="173"/>
    <col min="3329" max="3329" width="0.75" style="173" customWidth="1"/>
    <col min="3330" max="3330" width="12.625" style="173" customWidth="1"/>
    <col min="3331" max="3342" width="10.125" style="173" customWidth="1"/>
    <col min="3343" max="3343" width="76" style="173" customWidth="1"/>
    <col min="3344" max="3344" width="9" style="173"/>
    <col min="3345" max="3345" width="11.125" style="173" bestFit="1" customWidth="1"/>
    <col min="3346" max="3584" width="9" style="173"/>
    <col min="3585" max="3585" width="0.75" style="173" customWidth="1"/>
    <col min="3586" max="3586" width="12.625" style="173" customWidth="1"/>
    <col min="3587" max="3598" width="10.125" style="173" customWidth="1"/>
    <col min="3599" max="3599" width="76" style="173" customWidth="1"/>
    <col min="3600" max="3600" width="9" style="173"/>
    <col min="3601" max="3601" width="11.125" style="173" bestFit="1" customWidth="1"/>
    <col min="3602" max="3840" width="9" style="173"/>
    <col min="3841" max="3841" width="0.75" style="173" customWidth="1"/>
    <col min="3842" max="3842" width="12.625" style="173" customWidth="1"/>
    <col min="3843" max="3854" width="10.125" style="173" customWidth="1"/>
    <col min="3855" max="3855" width="76" style="173" customWidth="1"/>
    <col min="3856" max="3856" width="9" style="173"/>
    <col min="3857" max="3857" width="11.125" style="173" bestFit="1" customWidth="1"/>
    <col min="3858" max="4096" width="9" style="173"/>
    <col min="4097" max="4097" width="0.75" style="173" customWidth="1"/>
    <col min="4098" max="4098" width="12.625" style="173" customWidth="1"/>
    <col min="4099" max="4110" width="10.125" style="173" customWidth="1"/>
    <col min="4111" max="4111" width="76" style="173" customWidth="1"/>
    <col min="4112" max="4112" width="9" style="173"/>
    <col min="4113" max="4113" width="11.125" style="173" bestFit="1" customWidth="1"/>
    <col min="4114" max="4352" width="9" style="173"/>
    <col min="4353" max="4353" width="0.75" style="173" customWidth="1"/>
    <col min="4354" max="4354" width="12.625" style="173" customWidth="1"/>
    <col min="4355" max="4366" width="10.125" style="173" customWidth="1"/>
    <col min="4367" max="4367" width="76" style="173" customWidth="1"/>
    <col min="4368" max="4368" width="9" style="173"/>
    <col min="4369" max="4369" width="11.125" style="173" bestFit="1" customWidth="1"/>
    <col min="4370" max="4608" width="9" style="173"/>
    <col min="4609" max="4609" width="0.75" style="173" customWidth="1"/>
    <col min="4610" max="4610" width="12.625" style="173" customWidth="1"/>
    <col min="4611" max="4622" width="10.125" style="173" customWidth="1"/>
    <col min="4623" max="4623" width="76" style="173" customWidth="1"/>
    <col min="4624" max="4624" width="9" style="173"/>
    <col min="4625" max="4625" width="11.125" style="173" bestFit="1" customWidth="1"/>
    <col min="4626" max="4864" width="9" style="173"/>
    <col min="4865" max="4865" width="0.75" style="173" customWidth="1"/>
    <col min="4866" max="4866" width="12.625" style="173" customWidth="1"/>
    <col min="4867" max="4878" width="10.125" style="173" customWidth="1"/>
    <col min="4879" max="4879" width="76" style="173" customWidth="1"/>
    <col min="4880" max="4880" width="9" style="173"/>
    <col min="4881" max="4881" width="11.125" style="173" bestFit="1" customWidth="1"/>
    <col min="4882" max="5120" width="9" style="173"/>
    <col min="5121" max="5121" width="0.75" style="173" customWidth="1"/>
    <col min="5122" max="5122" width="12.625" style="173" customWidth="1"/>
    <col min="5123" max="5134" width="10.125" style="173" customWidth="1"/>
    <col min="5135" max="5135" width="76" style="173" customWidth="1"/>
    <col min="5136" max="5136" width="9" style="173"/>
    <col min="5137" max="5137" width="11.125" style="173" bestFit="1" customWidth="1"/>
    <col min="5138" max="5376" width="9" style="173"/>
    <col min="5377" max="5377" width="0.75" style="173" customWidth="1"/>
    <col min="5378" max="5378" width="12.625" style="173" customWidth="1"/>
    <col min="5379" max="5390" width="10.125" style="173" customWidth="1"/>
    <col min="5391" max="5391" width="76" style="173" customWidth="1"/>
    <col min="5392" max="5392" width="9" style="173"/>
    <col min="5393" max="5393" width="11.125" style="173" bestFit="1" customWidth="1"/>
    <col min="5394" max="5632" width="9" style="173"/>
    <col min="5633" max="5633" width="0.75" style="173" customWidth="1"/>
    <col min="5634" max="5634" width="12.625" style="173" customWidth="1"/>
    <col min="5635" max="5646" width="10.125" style="173" customWidth="1"/>
    <col min="5647" max="5647" width="76" style="173" customWidth="1"/>
    <col min="5648" max="5648" width="9" style="173"/>
    <col min="5649" max="5649" width="11.125" style="173" bestFit="1" customWidth="1"/>
    <col min="5650" max="5888" width="9" style="173"/>
    <col min="5889" max="5889" width="0.75" style="173" customWidth="1"/>
    <col min="5890" max="5890" width="12.625" style="173" customWidth="1"/>
    <col min="5891" max="5902" width="10.125" style="173" customWidth="1"/>
    <col min="5903" max="5903" width="76" style="173" customWidth="1"/>
    <col min="5904" max="5904" width="9" style="173"/>
    <col min="5905" max="5905" width="11.125" style="173" bestFit="1" customWidth="1"/>
    <col min="5906" max="6144" width="9" style="173"/>
    <col min="6145" max="6145" width="0.75" style="173" customWidth="1"/>
    <col min="6146" max="6146" width="12.625" style="173" customWidth="1"/>
    <col min="6147" max="6158" width="10.125" style="173" customWidth="1"/>
    <col min="6159" max="6159" width="76" style="173" customWidth="1"/>
    <col min="6160" max="6160" width="9" style="173"/>
    <col min="6161" max="6161" width="11.125" style="173" bestFit="1" customWidth="1"/>
    <col min="6162" max="6400" width="9" style="173"/>
    <col min="6401" max="6401" width="0.75" style="173" customWidth="1"/>
    <col min="6402" max="6402" width="12.625" style="173" customWidth="1"/>
    <col min="6403" max="6414" width="10.125" style="173" customWidth="1"/>
    <col min="6415" max="6415" width="76" style="173" customWidth="1"/>
    <col min="6416" max="6416" width="9" style="173"/>
    <col min="6417" max="6417" width="11.125" style="173" bestFit="1" customWidth="1"/>
    <col min="6418" max="6656" width="9" style="173"/>
    <col min="6657" max="6657" width="0.75" style="173" customWidth="1"/>
    <col min="6658" max="6658" width="12.625" style="173" customWidth="1"/>
    <col min="6659" max="6670" width="10.125" style="173" customWidth="1"/>
    <col min="6671" max="6671" width="76" style="173" customWidth="1"/>
    <col min="6672" max="6672" width="9" style="173"/>
    <col min="6673" max="6673" width="11.125" style="173" bestFit="1" customWidth="1"/>
    <col min="6674" max="6912" width="9" style="173"/>
    <col min="6913" max="6913" width="0.75" style="173" customWidth="1"/>
    <col min="6914" max="6914" width="12.625" style="173" customWidth="1"/>
    <col min="6915" max="6926" width="10.125" style="173" customWidth="1"/>
    <col min="6927" max="6927" width="76" style="173" customWidth="1"/>
    <col min="6928" max="6928" width="9" style="173"/>
    <col min="6929" max="6929" width="11.125" style="173" bestFit="1" customWidth="1"/>
    <col min="6930" max="7168" width="9" style="173"/>
    <col min="7169" max="7169" width="0.75" style="173" customWidth="1"/>
    <col min="7170" max="7170" width="12.625" style="173" customWidth="1"/>
    <col min="7171" max="7182" width="10.125" style="173" customWidth="1"/>
    <col min="7183" max="7183" width="76" style="173" customWidth="1"/>
    <col min="7184" max="7184" width="9" style="173"/>
    <col min="7185" max="7185" width="11.125" style="173" bestFit="1" customWidth="1"/>
    <col min="7186" max="7424" width="9" style="173"/>
    <col min="7425" max="7425" width="0.75" style="173" customWidth="1"/>
    <col min="7426" max="7426" width="12.625" style="173" customWidth="1"/>
    <col min="7427" max="7438" width="10.125" style="173" customWidth="1"/>
    <col min="7439" max="7439" width="76" style="173" customWidth="1"/>
    <col min="7440" max="7440" width="9" style="173"/>
    <col min="7441" max="7441" width="11.125" style="173" bestFit="1" customWidth="1"/>
    <col min="7442" max="7680" width="9" style="173"/>
    <col min="7681" max="7681" width="0.75" style="173" customWidth="1"/>
    <col min="7682" max="7682" width="12.625" style="173" customWidth="1"/>
    <col min="7683" max="7694" width="10.125" style="173" customWidth="1"/>
    <col min="7695" max="7695" width="76" style="173" customWidth="1"/>
    <col min="7696" max="7696" width="9" style="173"/>
    <col min="7697" max="7697" width="11.125" style="173" bestFit="1" customWidth="1"/>
    <col min="7698" max="7936" width="9" style="173"/>
    <col min="7937" max="7937" width="0.75" style="173" customWidth="1"/>
    <col min="7938" max="7938" width="12.625" style="173" customWidth="1"/>
    <col min="7939" max="7950" width="10.125" style="173" customWidth="1"/>
    <col min="7951" max="7951" width="76" style="173" customWidth="1"/>
    <col min="7952" max="7952" width="9" style="173"/>
    <col min="7953" max="7953" width="11.125" style="173" bestFit="1" customWidth="1"/>
    <col min="7954" max="8192" width="9" style="173"/>
    <col min="8193" max="8193" width="0.75" style="173" customWidth="1"/>
    <col min="8194" max="8194" width="12.625" style="173" customWidth="1"/>
    <col min="8195" max="8206" width="10.125" style="173" customWidth="1"/>
    <col min="8207" max="8207" width="76" style="173" customWidth="1"/>
    <col min="8208" max="8208" width="9" style="173"/>
    <col min="8209" max="8209" width="11.125" style="173" bestFit="1" customWidth="1"/>
    <col min="8210" max="8448" width="9" style="173"/>
    <col min="8449" max="8449" width="0.75" style="173" customWidth="1"/>
    <col min="8450" max="8450" width="12.625" style="173" customWidth="1"/>
    <col min="8451" max="8462" width="10.125" style="173" customWidth="1"/>
    <col min="8463" max="8463" width="76" style="173" customWidth="1"/>
    <col min="8464" max="8464" width="9" style="173"/>
    <col min="8465" max="8465" width="11.125" style="173" bestFit="1" customWidth="1"/>
    <col min="8466" max="8704" width="9" style="173"/>
    <col min="8705" max="8705" width="0.75" style="173" customWidth="1"/>
    <col min="8706" max="8706" width="12.625" style="173" customWidth="1"/>
    <col min="8707" max="8718" width="10.125" style="173" customWidth="1"/>
    <col min="8719" max="8719" width="76" style="173" customWidth="1"/>
    <col min="8720" max="8720" width="9" style="173"/>
    <col min="8721" max="8721" width="11.125" style="173" bestFit="1" customWidth="1"/>
    <col min="8722" max="8960" width="9" style="173"/>
    <col min="8961" max="8961" width="0.75" style="173" customWidth="1"/>
    <col min="8962" max="8962" width="12.625" style="173" customWidth="1"/>
    <col min="8963" max="8974" width="10.125" style="173" customWidth="1"/>
    <col min="8975" max="8975" width="76" style="173" customWidth="1"/>
    <col min="8976" max="8976" width="9" style="173"/>
    <col min="8977" max="8977" width="11.125" style="173" bestFit="1" customWidth="1"/>
    <col min="8978" max="9216" width="9" style="173"/>
    <col min="9217" max="9217" width="0.75" style="173" customWidth="1"/>
    <col min="9218" max="9218" width="12.625" style="173" customWidth="1"/>
    <col min="9219" max="9230" width="10.125" style="173" customWidth="1"/>
    <col min="9231" max="9231" width="76" style="173" customWidth="1"/>
    <col min="9232" max="9232" width="9" style="173"/>
    <col min="9233" max="9233" width="11.125" style="173" bestFit="1" customWidth="1"/>
    <col min="9234" max="9472" width="9" style="173"/>
    <col min="9473" max="9473" width="0.75" style="173" customWidth="1"/>
    <col min="9474" max="9474" width="12.625" style="173" customWidth="1"/>
    <col min="9475" max="9486" width="10.125" style="173" customWidth="1"/>
    <col min="9487" max="9487" width="76" style="173" customWidth="1"/>
    <col min="9488" max="9488" width="9" style="173"/>
    <col min="9489" max="9489" width="11.125" style="173" bestFit="1" customWidth="1"/>
    <col min="9490" max="9728" width="9" style="173"/>
    <col min="9729" max="9729" width="0.75" style="173" customWidth="1"/>
    <col min="9730" max="9730" width="12.625" style="173" customWidth="1"/>
    <col min="9731" max="9742" width="10.125" style="173" customWidth="1"/>
    <col min="9743" max="9743" width="76" style="173" customWidth="1"/>
    <col min="9744" max="9744" width="9" style="173"/>
    <col min="9745" max="9745" width="11.125" style="173" bestFit="1" customWidth="1"/>
    <col min="9746" max="9984" width="9" style="173"/>
    <col min="9985" max="9985" width="0.75" style="173" customWidth="1"/>
    <col min="9986" max="9986" width="12.625" style="173" customWidth="1"/>
    <col min="9987" max="9998" width="10.125" style="173" customWidth="1"/>
    <col min="9999" max="9999" width="76" style="173" customWidth="1"/>
    <col min="10000" max="10000" width="9" style="173"/>
    <col min="10001" max="10001" width="11.125" style="173" bestFit="1" customWidth="1"/>
    <col min="10002" max="10240" width="9" style="173"/>
    <col min="10241" max="10241" width="0.75" style="173" customWidth="1"/>
    <col min="10242" max="10242" width="12.625" style="173" customWidth="1"/>
    <col min="10243" max="10254" width="10.125" style="173" customWidth="1"/>
    <col min="10255" max="10255" width="76" style="173" customWidth="1"/>
    <col min="10256" max="10256" width="9" style="173"/>
    <col min="10257" max="10257" width="11.125" style="173" bestFit="1" customWidth="1"/>
    <col min="10258" max="10496" width="9" style="173"/>
    <col min="10497" max="10497" width="0.75" style="173" customWidth="1"/>
    <col min="10498" max="10498" width="12.625" style="173" customWidth="1"/>
    <col min="10499" max="10510" width="10.125" style="173" customWidth="1"/>
    <col min="10511" max="10511" width="76" style="173" customWidth="1"/>
    <col min="10512" max="10512" width="9" style="173"/>
    <col min="10513" max="10513" width="11.125" style="173" bestFit="1" customWidth="1"/>
    <col min="10514" max="10752" width="9" style="173"/>
    <col min="10753" max="10753" width="0.75" style="173" customWidth="1"/>
    <col min="10754" max="10754" width="12.625" style="173" customWidth="1"/>
    <col min="10755" max="10766" width="10.125" style="173" customWidth="1"/>
    <col min="10767" max="10767" width="76" style="173" customWidth="1"/>
    <col min="10768" max="10768" width="9" style="173"/>
    <col min="10769" max="10769" width="11.125" style="173" bestFit="1" customWidth="1"/>
    <col min="10770" max="11008" width="9" style="173"/>
    <col min="11009" max="11009" width="0.75" style="173" customWidth="1"/>
    <col min="11010" max="11010" width="12.625" style="173" customWidth="1"/>
    <col min="11011" max="11022" width="10.125" style="173" customWidth="1"/>
    <col min="11023" max="11023" width="76" style="173" customWidth="1"/>
    <col min="11024" max="11024" width="9" style="173"/>
    <col min="11025" max="11025" width="11.125" style="173" bestFit="1" customWidth="1"/>
    <col min="11026" max="11264" width="9" style="173"/>
    <col min="11265" max="11265" width="0.75" style="173" customWidth="1"/>
    <col min="11266" max="11266" width="12.625" style="173" customWidth="1"/>
    <col min="11267" max="11278" width="10.125" style="173" customWidth="1"/>
    <col min="11279" max="11279" width="76" style="173" customWidth="1"/>
    <col min="11280" max="11280" width="9" style="173"/>
    <col min="11281" max="11281" width="11.125" style="173" bestFit="1" customWidth="1"/>
    <col min="11282" max="11520" width="9" style="173"/>
    <col min="11521" max="11521" width="0.75" style="173" customWidth="1"/>
    <col min="11522" max="11522" width="12.625" style="173" customWidth="1"/>
    <col min="11523" max="11534" width="10.125" style="173" customWidth="1"/>
    <col min="11535" max="11535" width="76" style="173" customWidth="1"/>
    <col min="11536" max="11536" width="9" style="173"/>
    <col min="11537" max="11537" width="11.125" style="173" bestFit="1" customWidth="1"/>
    <col min="11538" max="11776" width="9" style="173"/>
    <col min="11777" max="11777" width="0.75" style="173" customWidth="1"/>
    <col min="11778" max="11778" width="12.625" style="173" customWidth="1"/>
    <col min="11779" max="11790" width="10.125" style="173" customWidth="1"/>
    <col min="11791" max="11791" width="76" style="173" customWidth="1"/>
    <col min="11792" max="11792" width="9" style="173"/>
    <col min="11793" max="11793" width="11.125" style="173" bestFit="1" customWidth="1"/>
    <col min="11794" max="12032" width="9" style="173"/>
    <col min="12033" max="12033" width="0.75" style="173" customWidth="1"/>
    <col min="12034" max="12034" width="12.625" style="173" customWidth="1"/>
    <col min="12035" max="12046" width="10.125" style="173" customWidth="1"/>
    <col min="12047" max="12047" width="76" style="173" customWidth="1"/>
    <col min="12048" max="12048" width="9" style="173"/>
    <col min="12049" max="12049" width="11.125" style="173" bestFit="1" customWidth="1"/>
    <col min="12050" max="12288" width="9" style="173"/>
    <col min="12289" max="12289" width="0.75" style="173" customWidth="1"/>
    <col min="12290" max="12290" width="12.625" style="173" customWidth="1"/>
    <col min="12291" max="12302" width="10.125" style="173" customWidth="1"/>
    <col min="12303" max="12303" width="76" style="173" customWidth="1"/>
    <col min="12304" max="12304" width="9" style="173"/>
    <col min="12305" max="12305" width="11.125" style="173" bestFit="1" customWidth="1"/>
    <col min="12306" max="12544" width="9" style="173"/>
    <col min="12545" max="12545" width="0.75" style="173" customWidth="1"/>
    <col min="12546" max="12546" width="12.625" style="173" customWidth="1"/>
    <col min="12547" max="12558" width="10.125" style="173" customWidth="1"/>
    <col min="12559" max="12559" width="76" style="173" customWidth="1"/>
    <col min="12560" max="12560" width="9" style="173"/>
    <col min="12561" max="12561" width="11.125" style="173" bestFit="1" customWidth="1"/>
    <col min="12562" max="12800" width="9" style="173"/>
    <col min="12801" max="12801" width="0.75" style="173" customWidth="1"/>
    <col min="12802" max="12802" width="12.625" style="173" customWidth="1"/>
    <col min="12803" max="12814" width="10.125" style="173" customWidth="1"/>
    <col min="12815" max="12815" width="76" style="173" customWidth="1"/>
    <col min="12816" max="12816" width="9" style="173"/>
    <col min="12817" max="12817" width="11.125" style="173" bestFit="1" customWidth="1"/>
    <col min="12818" max="13056" width="9" style="173"/>
    <col min="13057" max="13057" width="0.75" style="173" customWidth="1"/>
    <col min="13058" max="13058" width="12.625" style="173" customWidth="1"/>
    <col min="13059" max="13070" width="10.125" style="173" customWidth="1"/>
    <col min="13071" max="13071" width="76" style="173" customWidth="1"/>
    <col min="13072" max="13072" width="9" style="173"/>
    <col min="13073" max="13073" width="11.125" style="173" bestFit="1" customWidth="1"/>
    <col min="13074" max="13312" width="9" style="173"/>
    <col min="13313" max="13313" width="0.75" style="173" customWidth="1"/>
    <col min="13314" max="13314" width="12.625" style="173" customWidth="1"/>
    <col min="13315" max="13326" width="10.125" style="173" customWidth="1"/>
    <col min="13327" max="13327" width="76" style="173" customWidth="1"/>
    <col min="13328" max="13328" width="9" style="173"/>
    <col min="13329" max="13329" width="11.125" style="173" bestFit="1" customWidth="1"/>
    <col min="13330" max="13568" width="9" style="173"/>
    <col min="13569" max="13569" width="0.75" style="173" customWidth="1"/>
    <col min="13570" max="13570" width="12.625" style="173" customWidth="1"/>
    <col min="13571" max="13582" width="10.125" style="173" customWidth="1"/>
    <col min="13583" max="13583" width="76" style="173" customWidth="1"/>
    <col min="13584" max="13584" width="9" style="173"/>
    <col min="13585" max="13585" width="11.125" style="173" bestFit="1" customWidth="1"/>
    <col min="13586" max="13824" width="9" style="173"/>
    <col min="13825" max="13825" width="0.75" style="173" customWidth="1"/>
    <col min="13826" max="13826" width="12.625" style="173" customWidth="1"/>
    <col min="13827" max="13838" width="10.125" style="173" customWidth="1"/>
    <col min="13839" max="13839" width="76" style="173" customWidth="1"/>
    <col min="13840" max="13840" width="9" style="173"/>
    <col min="13841" max="13841" width="11.125" style="173" bestFit="1" customWidth="1"/>
    <col min="13842" max="14080" width="9" style="173"/>
    <col min="14081" max="14081" width="0.75" style="173" customWidth="1"/>
    <col min="14082" max="14082" width="12.625" style="173" customWidth="1"/>
    <col min="14083" max="14094" width="10.125" style="173" customWidth="1"/>
    <col min="14095" max="14095" width="76" style="173" customWidth="1"/>
    <col min="14096" max="14096" width="9" style="173"/>
    <col min="14097" max="14097" width="11.125" style="173" bestFit="1" customWidth="1"/>
    <col min="14098" max="14336" width="9" style="173"/>
    <col min="14337" max="14337" width="0.75" style="173" customWidth="1"/>
    <col min="14338" max="14338" width="12.625" style="173" customWidth="1"/>
    <col min="14339" max="14350" width="10.125" style="173" customWidth="1"/>
    <col min="14351" max="14351" width="76" style="173" customWidth="1"/>
    <col min="14352" max="14352" width="9" style="173"/>
    <col min="14353" max="14353" width="11.125" style="173" bestFit="1" customWidth="1"/>
    <col min="14354" max="14592" width="9" style="173"/>
    <col min="14593" max="14593" width="0.75" style="173" customWidth="1"/>
    <col min="14594" max="14594" width="12.625" style="173" customWidth="1"/>
    <col min="14595" max="14606" width="10.125" style="173" customWidth="1"/>
    <col min="14607" max="14607" width="76" style="173" customWidth="1"/>
    <col min="14608" max="14608" width="9" style="173"/>
    <col min="14609" max="14609" width="11.125" style="173" bestFit="1" customWidth="1"/>
    <col min="14610" max="14848" width="9" style="173"/>
    <col min="14849" max="14849" width="0.75" style="173" customWidth="1"/>
    <col min="14850" max="14850" width="12.625" style="173" customWidth="1"/>
    <col min="14851" max="14862" width="10.125" style="173" customWidth="1"/>
    <col min="14863" max="14863" width="76" style="173" customWidth="1"/>
    <col min="14864" max="14864" width="9" style="173"/>
    <col min="14865" max="14865" width="11.125" style="173" bestFit="1" customWidth="1"/>
    <col min="14866" max="15104" width="9" style="173"/>
    <col min="15105" max="15105" width="0.75" style="173" customWidth="1"/>
    <col min="15106" max="15106" width="12.625" style="173" customWidth="1"/>
    <col min="15107" max="15118" width="10.125" style="173" customWidth="1"/>
    <col min="15119" max="15119" width="76" style="173" customWidth="1"/>
    <col min="15120" max="15120" width="9" style="173"/>
    <col min="15121" max="15121" width="11.125" style="173" bestFit="1" customWidth="1"/>
    <col min="15122" max="15360" width="9" style="173"/>
    <col min="15361" max="15361" width="0.75" style="173" customWidth="1"/>
    <col min="15362" max="15362" width="12.625" style="173" customWidth="1"/>
    <col min="15363" max="15374" width="10.125" style="173" customWidth="1"/>
    <col min="15375" max="15375" width="76" style="173" customWidth="1"/>
    <col min="15376" max="15376" width="9" style="173"/>
    <col min="15377" max="15377" width="11.125" style="173" bestFit="1" customWidth="1"/>
    <col min="15378" max="15616" width="9" style="173"/>
    <col min="15617" max="15617" width="0.75" style="173" customWidth="1"/>
    <col min="15618" max="15618" width="12.625" style="173" customWidth="1"/>
    <col min="15619" max="15630" width="10.125" style="173" customWidth="1"/>
    <col min="15631" max="15631" width="76" style="173" customWidth="1"/>
    <col min="15632" max="15632" width="9" style="173"/>
    <col min="15633" max="15633" width="11.125" style="173" bestFit="1" customWidth="1"/>
    <col min="15634" max="15872" width="9" style="173"/>
    <col min="15873" max="15873" width="0.75" style="173" customWidth="1"/>
    <col min="15874" max="15874" width="12.625" style="173" customWidth="1"/>
    <col min="15875" max="15886" width="10.125" style="173" customWidth="1"/>
    <col min="15887" max="15887" width="76" style="173" customWidth="1"/>
    <col min="15888" max="15888" width="9" style="173"/>
    <col min="15889" max="15889" width="11.125" style="173" bestFit="1" customWidth="1"/>
    <col min="15890" max="16128" width="9" style="173"/>
    <col min="16129" max="16129" width="0.75" style="173" customWidth="1"/>
    <col min="16130" max="16130" width="12.625" style="173" customWidth="1"/>
    <col min="16131" max="16142" width="10.125" style="173" customWidth="1"/>
    <col min="16143" max="16143" width="76" style="173" customWidth="1"/>
    <col min="16144" max="16144" width="9" style="173"/>
    <col min="16145" max="16145" width="11.125" style="173" bestFit="1" customWidth="1"/>
    <col min="16146" max="16384" width="9" style="173"/>
  </cols>
  <sheetData>
    <row r="1" spans="1:17" s="261" customFormat="1" ht="19.5" customHeight="1" thickBot="1">
      <c r="A1" s="280" t="s">
        <v>199</v>
      </c>
      <c r="B1" s="281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643" t="s">
        <v>100</v>
      </c>
      <c r="N1" s="1643"/>
      <c r="O1" s="282"/>
    </row>
    <row r="2" spans="1:17" ht="24.95" customHeight="1">
      <c r="A2" s="185"/>
      <c r="B2" s="206" t="s">
        <v>101</v>
      </c>
      <c r="C2" s="1663" t="s">
        <v>102</v>
      </c>
      <c r="D2" s="1665" t="s">
        <v>103</v>
      </c>
      <c r="E2" s="283" t="s">
        <v>200</v>
      </c>
      <c r="F2" s="283" t="s">
        <v>105</v>
      </c>
      <c r="G2" s="283" t="s">
        <v>106</v>
      </c>
      <c r="H2" s="283" t="s">
        <v>107</v>
      </c>
      <c r="I2" s="1665" t="s">
        <v>108</v>
      </c>
      <c r="J2" s="1665" t="s">
        <v>109</v>
      </c>
      <c r="K2" s="1665" t="s">
        <v>110</v>
      </c>
      <c r="L2" s="284" t="s">
        <v>111</v>
      </c>
      <c r="M2" s="1665" t="s">
        <v>112</v>
      </c>
      <c r="N2" s="1667" t="s">
        <v>94</v>
      </c>
      <c r="O2" s="1661" t="s">
        <v>125</v>
      </c>
      <c r="P2" s="210"/>
    </row>
    <row r="3" spans="1:17" ht="24.95" customHeight="1" thickBot="1">
      <c r="A3" s="185"/>
      <c r="B3" s="211" t="s">
        <v>113</v>
      </c>
      <c r="C3" s="1664"/>
      <c r="D3" s="1666"/>
      <c r="E3" s="285" t="s">
        <v>114</v>
      </c>
      <c r="F3" s="268" t="s">
        <v>115</v>
      </c>
      <c r="G3" s="268" t="s">
        <v>201</v>
      </c>
      <c r="H3" s="268"/>
      <c r="I3" s="1666"/>
      <c r="J3" s="1666"/>
      <c r="K3" s="1666"/>
      <c r="L3" s="286" t="s">
        <v>117</v>
      </c>
      <c r="M3" s="1666"/>
      <c r="N3" s="1668"/>
      <c r="O3" s="1669"/>
      <c r="P3" s="210"/>
    </row>
    <row r="4" spans="1:17" s="229" customFormat="1" ht="30" customHeight="1">
      <c r="A4" s="225"/>
      <c r="B4" s="270" t="s">
        <v>202</v>
      </c>
      <c r="C4" s="221">
        <v>134</v>
      </c>
      <c r="D4" s="222">
        <v>378</v>
      </c>
      <c r="E4" s="222">
        <v>241</v>
      </c>
      <c r="F4" s="222">
        <v>132</v>
      </c>
      <c r="G4" s="217">
        <v>0</v>
      </c>
      <c r="H4" s="222">
        <v>17</v>
      </c>
      <c r="I4" s="222">
        <v>10</v>
      </c>
      <c r="J4" s="222">
        <v>2</v>
      </c>
      <c r="K4" s="222">
        <v>44</v>
      </c>
      <c r="L4" s="217">
        <v>0</v>
      </c>
      <c r="M4" s="217">
        <v>0</v>
      </c>
      <c r="N4" s="244">
        <f>SUM(C4:M4)</f>
        <v>958</v>
      </c>
      <c r="O4" s="226" t="s">
        <v>203</v>
      </c>
      <c r="P4" s="227"/>
      <c r="Q4" s="228"/>
    </row>
    <row r="5" spans="1:17" ht="30" customHeight="1">
      <c r="A5" s="185"/>
      <c r="B5" s="232" t="s">
        <v>204</v>
      </c>
      <c r="C5" s="221">
        <v>866</v>
      </c>
      <c r="D5" s="222">
        <v>409</v>
      </c>
      <c r="E5" s="222">
        <v>189</v>
      </c>
      <c r="F5" s="222">
        <v>11</v>
      </c>
      <c r="G5" s="217">
        <v>0</v>
      </c>
      <c r="H5" s="222">
        <v>5</v>
      </c>
      <c r="I5" s="217">
        <v>0</v>
      </c>
      <c r="J5" s="217">
        <v>7</v>
      </c>
      <c r="K5" s="217">
        <v>350</v>
      </c>
      <c r="L5" s="217">
        <v>0</v>
      </c>
      <c r="M5" s="222">
        <v>257</v>
      </c>
      <c r="N5" s="244">
        <f t="shared" ref="N5:N19" si="0">SUM(C5:M5)</f>
        <v>2094</v>
      </c>
      <c r="O5" s="287" t="s">
        <v>205</v>
      </c>
      <c r="P5" s="210"/>
      <c r="Q5" s="220"/>
    </row>
    <row r="6" spans="1:17" ht="30" customHeight="1">
      <c r="A6" s="185"/>
      <c r="B6" s="232" t="s">
        <v>206</v>
      </c>
      <c r="C6" s="221">
        <v>237</v>
      </c>
      <c r="D6" s="222">
        <v>335</v>
      </c>
      <c r="E6" s="222">
        <v>25</v>
      </c>
      <c r="F6" s="222">
        <v>18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M6" s="217">
        <v>0</v>
      </c>
      <c r="N6" s="244">
        <f>SUM(C6:M6)</f>
        <v>615</v>
      </c>
      <c r="O6" s="288" t="s">
        <v>207</v>
      </c>
      <c r="P6" s="210"/>
      <c r="Q6" s="220"/>
    </row>
    <row r="7" spans="1:17" s="229" customFormat="1" ht="30" customHeight="1">
      <c r="A7" s="225"/>
      <c r="B7" s="270" t="s">
        <v>208</v>
      </c>
      <c r="C7" s="216">
        <v>706</v>
      </c>
      <c r="D7" s="222">
        <v>46</v>
      </c>
      <c r="E7" s="217">
        <v>132</v>
      </c>
      <c r="F7" s="217">
        <v>7</v>
      </c>
      <c r="G7" s="217">
        <v>0</v>
      </c>
      <c r="H7" s="217">
        <v>3</v>
      </c>
      <c r="I7" s="217">
        <v>3</v>
      </c>
      <c r="J7" s="222">
        <v>4</v>
      </c>
      <c r="K7" s="217">
        <v>120</v>
      </c>
      <c r="L7" s="217">
        <v>0</v>
      </c>
      <c r="M7" s="222">
        <v>139</v>
      </c>
      <c r="N7" s="244">
        <f t="shared" si="0"/>
        <v>1160</v>
      </c>
      <c r="O7" s="272" t="s">
        <v>209</v>
      </c>
      <c r="P7" s="227"/>
      <c r="Q7" s="228"/>
    </row>
    <row r="8" spans="1:17" ht="31.5" customHeight="1">
      <c r="A8" s="185"/>
      <c r="B8" s="289" t="s">
        <v>210</v>
      </c>
      <c r="C8" s="216">
        <v>779</v>
      </c>
      <c r="D8" s="222">
        <v>16</v>
      </c>
      <c r="E8" s="217">
        <v>22</v>
      </c>
      <c r="F8" s="217">
        <v>8</v>
      </c>
      <c r="G8" s="217">
        <v>0</v>
      </c>
      <c r="H8" s="217">
        <v>5</v>
      </c>
      <c r="I8" s="217">
        <v>0</v>
      </c>
      <c r="J8" s="222">
        <v>29</v>
      </c>
      <c r="K8" s="217">
        <v>0</v>
      </c>
      <c r="L8" s="217">
        <v>0</v>
      </c>
      <c r="M8" s="222">
        <v>242</v>
      </c>
      <c r="N8" s="244">
        <f>SUM(C8:M8)</f>
        <v>1101</v>
      </c>
      <c r="O8" s="224" t="s">
        <v>211</v>
      </c>
      <c r="P8" s="210"/>
      <c r="Q8" s="220"/>
    </row>
    <row r="9" spans="1:17" ht="31.5" customHeight="1">
      <c r="A9" s="185"/>
      <c r="B9" s="232" t="s">
        <v>212</v>
      </c>
      <c r="C9" s="216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45</v>
      </c>
      <c r="L9" s="217">
        <v>0</v>
      </c>
      <c r="M9" s="217">
        <v>0</v>
      </c>
      <c r="N9" s="244">
        <f t="shared" si="0"/>
        <v>45</v>
      </c>
      <c r="O9" s="224" t="s">
        <v>213</v>
      </c>
      <c r="P9" s="210"/>
      <c r="Q9" s="220"/>
    </row>
    <row r="10" spans="1:17" ht="31.5" customHeight="1">
      <c r="A10" s="185"/>
      <c r="B10" s="270" t="s">
        <v>214</v>
      </c>
      <c r="C10" s="221">
        <v>24</v>
      </c>
      <c r="D10" s="222">
        <v>4</v>
      </c>
      <c r="E10" s="222">
        <v>5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22">
        <v>97</v>
      </c>
      <c r="L10" s="217">
        <v>0</v>
      </c>
      <c r="M10" s="217">
        <v>0</v>
      </c>
      <c r="N10" s="244">
        <f t="shared" si="0"/>
        <v>130</v>
      </c>
      <c r="O10" s="224" t="s">
        <v>215</v>
      </c>
      <c r="P10" s="210"/>
      <c r="Q10" s="220"/>
    </row>
    <row r="11" spans="1:17" ht="31.5" customHeight="1">
      <c r="A11" s="185"/>
      <c r="B11" s="232" t="s">
        <v>216</v>
      </c>
      <c r="C11" s="216">
        <v>0</v>
      </c>
      <c r="D11" s="222">
        <v>6</v>
      </c>
      <c r="E11" s="222">
        <v>2</v>
      </c>
      <c r="F11" s="217">
        <v>0</v>
      </c>
      <c r="G11" s="217">
        <v>0</v>
      </c>
      <c r="H11" s="222">
        <v>1</v>
      </c>
      <c r="I11" s="217">
        <v>0</v>
      </c>
      <c r="J11" s="217">
        <v>0</v>
      </c>
      <c r="K11" s="217">
        <v>0</v>
      </c>
      <c r="L11" s="217">
        <v>0</v>
      </c>
      <c r="M11" s="222">
        <v>6</v>
      </c>
      <c r="N11" s="244">
        <f t="shared" si="0"/>
        <v>15</v>
      </c>
      <c r="O11" s="219" t="s">
        <v>217</v>
      </c>
      <c r="P11" s="210"/>
      <c r="Q11" s="220"/>
    </row>
    <row r="12" spans="1:17" ht="31.5" customHeight="1">
      <c r="A12" s="185"/>
      <c r="B12" s="232" t="s">
        <v>218</v>
      </c>
      <c r="C12" s="221">
        <v>313</v>
      </c>
      <c r="D12" s="222">
        <v>11</v>
      </c>
      <c r="E12" s="222">
        <v>13</v>
      </c>
      <c r="F12" s="222">
        <v>4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244">
        <f t="shared" si="0"/>
        <v>341</v>
      </c>
      <c r="O12" s="219" t="s">
        <v>219</v>
      </c>
      <c r="P12" s="210"/>
      <c r="Q12" s="220"/>
    </row>
    <row r="13" spans="1:17" ht="31.5" customHeight="1">
      <c r="A13" s="185"/>
      <c r="B13" s="232" t="s">
        <v>220</v>
      </c>
      <c r="C13" s="221">
        <v>265</v>
      </c>
      <c r="D13" s="222">
        <v>188</v>
      </c>
      <c r="E13" s="222">
        <v>191</v>
      </c>
      <c r="F13" s="222">
        <v>213</v>
      </c>
      <c r="G13" s="217">
        <v>0</v>
      </c>
      <c r="H13" s="222">
        <v>35</v>
      </c>
      <c r="I13" s="222">
        <v>2</v>
      </c>
      <c r="J13" s="217">
        <v>0</v>
      </c>
      <c r="K13" s="217">
        <v>0</v>
      </c>
      <c r="L13" s="217">
        <v>0</v>
      </c>
      <c r="M13" s="222">
        <v>10</v>
      </c>
      <c r="N13" s="244">
        <f t="shared" si="0"/>
        <v>904</v>
      </c>
      <c r="O13" s="219" t="s">
        <v>221</v>
      </c>
      <c r="P13" s="210"/>
      <c r="Q13" s="220"/>
    </row>
    <row r="14" spans="1:17" ht="31.5" customHeight="1">
      <c r="A14" s="185"/>
      <c r="B14" s="232" t="s">
        <v>222</v>
      </c>
      <c r="C14" s="216">
        <v>237</v>
      </c>
      <c r="D14" s="222">
        <v>31</v>
      </c>
      <c r="E14" s="217">
        <v>65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22">
        <v>0</v>
      </c>
      <c r="N14" s="244">
        <f>SUM(C14:M14)</f>
        <v>333</v>
      </c>
      <c r="O14" s="219" t="s">
        <v>223</v>
      </c>
      <c r="P14" s="210"/>
      <c r="Q14" s="220"/>
    </row>
    <row r="15" spans="1:17" s="229" customFormat="1" ht="31.5" customHeight="1">
      <c r="A15" s="225"/>
      <c r="B15" s="270" t="s">
        <v>224</v>
      </c>
      <c r="C15" s="290">
        <v>32</v>
      </c>
      <c r="D15" s="291">
        <v>27</v>
      </c>
      <c r="E15" s="291">
        <v>24</v>
      </c>
      <c r="F15" s="217">
        <v>0</v>
      </c>
      <c r="G15" s="217">
        <v>0</v>
      </c>
      <c r="H15" s="291">
        <v>12</v>
      </c>
      <c r="I15" s="217">
        <v>0</v>
      </c>
      <c r="J15" s="291">
        <v>1</v>
      </c>
      <c r="K15" s="291">
        <v>50</v>
      </c>
      <c r="L15" s="217">
        <v>0</v>
      </c>
      <c r="M15" s="291">
        <v>124</v>
      </c>
      <c r="N15" s="218">
        <f>SUM(C15:M15)</f>
        <v>270</v>
      </c>
      <c r="O15" s="292" t="s">
        <v>225</v>
      </c>
      <c r="P15" s="227"/>
      <c r="Q15" s="228"/>
    </row>
    <row r="16" spans="1:17" ht="31.5" customHeight="1">
      <c r="A16" s="185"/>
      <c r="B16" s="270" t="s">
        <v>226</v>
      </c>
      <c r="C16" s="216">
        <v>1207</v>
      </c>
      <c r="D16" s="222">
        <v>33</v>
      </c>
      <c r="E16" s="222">
        <v>59</v>
      </c>
      <c r="F16" s="217">
        <v>0</v>
      </c>
      <c r="G16" s="217">
        <v>0</v>
      </c>
      <c r="H16" s="217">
        <v>1</v>
      </c>
      <c r="I16" s="217">
        <v>0</v>
      </c>
      <c r="J16" s="217">
        <v>0</v>
      </c>
      <c r="K16" s="222">
        <v>0</v>
      </c>
      <c r="L16" s="217">
        <v>0</v>
      </c>
      <c r="M16" s="217">
        <v>0</v>
      </c>
      <c r="N16" s="244">
        <f t="shared" si="0"/>
        <v>1300</v>
      </c>
      <c r="O16" s="224" t="s">
        <v>227</v>
      </c>
      <c r="P16" s="210"/>
      <c r="Q16" s="220"/>
    </row>
    <row r="17" spans="1:17" ht="31.5" customHeight="1">
      <c r="A17" s="185"/>
      <c r="B17" s="232" t="s">
        <v>228</v>
      </c>
      <c r="C17" s="293">
        <v>59</v>
      </c>
      <c r="D17" s="294">
        <v>32</v>
      </c>
      <c r="E17" s="294">
        <v>2</v>
      </c>
      <c r="F17" s="294">
        <v>27</v>
      </c>
      <c r="G17" s="295">
        <v>0</v>
      </c>
      <c r="H17" s="295">
        <v>1</v>
      </c>
      <c r="I17" s="295">
        <v>0</v>
      </c>
      <c r="J17" s="295">
        <v>0</v>
      </c>
      <c r="K17" s="295">
        <v>0</v>
      </c>
      <c r="L17" s="295">
        <v>0</v>
      </c>
      <c r="M17" s="295">
        <v>465</v>
      </c>
      <c r="N17" s="244">
        <f>SUM(C17:M17)</f>
        <v>586</v>
      </c>
      <c r="O17" s="245" t="s">
        <v>229</v>
      </c>
      <c r="P17" s="210"/>
      <c r="Q17" s="220"/>
    </row>
    <row r="18" spans="1:17" s="229" customFormat="1" ht="31.5" customHeight="1" thickBot="1">
      <c r="A18" s="225"/>
      <c r="B18" s="296" t="s">
        <v>230</v>
      </c>
      <c r="C18" s="297">
        <v>326</v>
      </c>
      <c r="D18" s="298">
        <v>0</v>
      </c>
      <c r="E18" s="298">
        <v>0</v>
      </c>
      <c r="F18" s="298">
        <v>0</v>
      </c>
      <c r="G18" s="249">
        <v>0</v>
      </c>
      <c r="H18" s="248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99">
        <f t="shared" si="0"/>
        <v>326</v>
      </c>
      <c r="O18" s="300" t="s">
        <v>231</v>
      </c>
      <c r="P18" s="227"/>
      <c r="Q18" s="228"/>
    </row>
    <row r="19" spans="1:17" ht="40.5" customHeight="1" thickBot="1">
      <c r="A19" s="185"/>
      <c r="B19" s="278" t="s">
        <v>232</v>
      </c>
      <c r="C19" s="197">
        <f>SUM(C4:C18)</f>
        <v>5185</v>
      </c>
      <c r="D19" s="198">
        <f t="shared" ref="D19:M19" si="1">SUM(D4:D18)</f>
        <v>1516</v>
      </c>
      <c r="E19" s="198">
        <f t="shared" si="1"/>
        <v>970</v>
      </c>
      <c r="F19" s="198">
        <f t="shared" si="1"/>
        <v>420</v>
      </c>
      <c r="G19" s="198">
        <f t="shared" si="1"/>
        <v>0</v>
      </c>
      <c r="H19" s="198">
        <f t="shared" si="1"/>
        <v>80</v>
      </c>
      <c r="I19" s="198">
        <f t="shared" si="1"/>
        <v>15</v>
      </c>
      <c r="J19" s="198">
        <f t="shared" si="1"/>
        <v>43</v>
      </c>
      <c r="K19" s="198">
        <f t="shared" si="1"/>
        <v>706</v>
      </c>
      <c r="L19" s="198">
        <f t="shared" si="1"/>
        <v>0</v>
      </c>
      <c r="M19" s="198">
        <f t="shared" si="1"/>
        <v>1243</v>
      </c>
      <c r="N19" s="301">
        <f t="shared" si="0"/>
        <v>10178</v>
      </c>
      <c r="O19" s="302"/>
      <c r="P19" s="210"/>
      <c r="Q19" s="220"/>
    </row>
    <row r="20" spans="1:17" ht="39.75" customHeight="1">
      <c r="B20" s="1670"/>
      <c r="C20" s="1670"/>
      <c r="D20" s="1670"/>
      <c r="E20" s="1670"/>
      <c r="F20" s="1670"/>
      <c r="G20" s="1670"/>
      <c r="H20" s="1670"/>
      <c r="I20" s="1670"/>
      <c r="J20" s="1670"/>
      <c r="K20" s="1670"/>
      <c r="L20" s="1670"/>
      <c r="M20" s="1670"/>
      <c r="N20" s="1670"/>
      <c r="O20" s="1670"/>
    </row>
    <row r="35" spans="2:16" ht="12" customHeight="1"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8"/>
    </row>
    <row r="36" spans="2:16" ht="12" customHeight="1">
      <c r="B36" s="1652"/>
      <c r="C36" s="1652"/>
      <c r="D36" s="1652"/>
      <c r="E36" s="1652"/>
      <c r="F36" s="1652"/>
      <c r="G36" s="1652"/>
      <c r="H36" s="1652"/>
      <c r="I36" s="1652"/>
      <c r="J36" s="1652"/>
      <c r="K36" s="1652"/>
      <c r="L36" s="1652"/>
      <c r="M36" s="1652"/>
      <c r="N36" s="1652"/>
      <c r="O36" s="1652"/>
    </row>
    <row r="37" spans="2:16" ht="12" customHeight="1">
      <c r="B37" s="1652"/>
      <c r="C37" s="1652"/>
      <c r="D37" s="1652"/>
      <c r="E37" s="1652"/>
      <c r="F37" s="1652"/>
      <c r="G37" s="1652"/>
      <c r="H37" s="1652"/>
      <c r="I37" s="1652"/>
      <c r="J37" s="1652"/>
      <c r="K37" s="1652"/>
      <c r="L37" s="1652"/>
      <c r="M37" s="1652"/>
      <c r="N37" s="1652"/>
      <c r="O37" s="1652"/>
    </row>
    <row r="43" spans="2:16">
      <c r="B43" s="1652">
        <v>11</v>
      </c>
      <c r="C43" s="1652"/>
      <c r="D43" s="1652"/>
      <c r="E43" s="1652"/>
      <c r="F43" s="1652"/>
      <c r="G43" s="1652"/>
      <c r="H43" s="1652"/>
      <c r="I43" s="1652"/>
      <c r="J43" s="1652"/>
      <c r="K43" s="1652"/>
      <c r="L43" s="1652"/>
      <c r="M43" s="1652"/>
      <c r="N43" s="1652"/>
      <c r="O43" s="1652"/>
    </row>
    <row r="44" spans="2:16">
      <c r="B44" s="1652"/>
      <c r="C44" s="1652"/>
      <c r="D44" s="1652"/>
      <c r="E44" s="1652"/>
      <c r="F44" s="1652"/>
      <c r="G44" s="1652"/>
      <c r="H44" s="1652"/>
      <c r="I44" s="1652"/>
      <c r="J44" s="1652"/>
      <c r="K44" s="1652"/>
      <c r="L44" s="1652"/>
      <c r="M44" s="1652"/>
      <c r="N44" s="1652"/>
      <c r="O44" s="1652"/>
    </row>
    <row r="45" spans="2:16">
      <c r="B45" s="1652"/>
      <c r="C45" s="1652"/>
      <c r="D45" s="1652"/>
      <c r="E45" s="1652"/>
      <c r="F45" s="1652"/>
      <c r="G45" s="1652"/>
      <c r="H45" s="1652"/>
      <c r="I45" s="1652"/>
      <c r="J45" s="1652"/>
      <c r="K45" s="1652"/>
      <c r="L45" s="1652"/>
      <c r="M45" s="1652"/>
      <c r="N45" s="1652"/>
      <c r="O45" s="1652"/>
    </row>
    <row r="47" spans="2:16">
      <c r="B47" s="1653"/>
      <c r="C47" s="1653"/>
      <c r="D47" s="1653"/>
      <c r="E47" s="1653"/>
      <c r="F47" s="1653"/>
      <c r="G47" s="1653"/>
      <c r="H47" s="1653"/>
      <c r="I47" s="1653"/>
      <c r="J47" s="1653"/>
      <c r="K47" s="1653"/>
      <c r="L47" s="1653"/>
      <c r="M47" s="1653"/>
      <c r="N47" s="1653"/>
      <c r="O47" s="1653"/>
      <c r="P47" s="1653"/>
    </row>
    <row r="48" spans="2:16">
      <c r="B48" s="1653"/>
      <c r="C48" s="1653"/>
      <c r="D48" s="1653"/>
      <c r="E48" s="1653"/>
      <c r="F48" s="1653"/>
      <c r="G48" s="1653"/>
      <c r="H48" s="1653"/>
      <c r="I48" s="1653"/>
      <c r="J48" s="1653"/>
      <c r="K48" s="1653"/>
      <c r="L48" s="1653"/>
      <c r="M48" s="1653"/>
      <c r="N48" s="1653"/>
      <c r="O48" s="1653"/>
      <c r="P48" s="1653"/>
    </row>
    <row r="49" spans="2:16">
      <c r="B49" s="1653"/>
      <c r="C49" s="1653"/>
      <c r="D49" s="1653"/>
      <c r="E49" s="1653"/>
      <c r="F49" s="1653"/>
      <c r="G49" s="1653"/>
      <c r="H49" s="1653"/>
      <c r="I49" s="1653"/>
      <c r="J49" s="1653"/>
      <c r="K49" s="1653"/>
      <c r="L49" s="1653"/>
      <c r="M49" s="1653"/>
      <c r="N49" s="1653"/>
      <c r="O49" s="1653"/>
      <c r="P49" s="1653"/>
    </row>
  </sheetData>
  <mergeCells count="13">
    <mergeCell ref="O2:O3"/>
    <mergeCell ref="B20:O20"/>
    <mergeCell ref="B36:O37"/>
    <mergeCell ref="B43:O45"/>
    <mergeCell ref="B47:P49"/>
    <mergeCell ref="M1:N1"/>
    <mergeCell ref="C2:C3"/>
    <mergeCell ref="D2:D3"/>
    <mergeCell ref="I2:I3"/>
    <mergeCell ref="J2:J3"/>
    <mergeCell ref="K2:K3"/>
    <mergeCell ref="M2:M3"/>
    <mergeCell ref="N2:N3"/>
  </mergeCells>
  <phoneticPr fontId="2"/>
  <printOptions horizontalCentered="1" verticalCentered="1"/>
  <pageMargins left="0.98425196850393704" right="0.39370078740157483" top="0.59055118110236227" bottom="1.85" header="0" footer="0"/>
  <pageSetup paperSize="9" scale="62" firstPageNumber="11" orientation="landscape" useFirstPageNumber="1" r:id="rId1"/>
  <headerFooter alignWithMargins="0">
    <oddFooter>&amp;C&amp;P</oddFooter>
    <firstFooter>&amp;C&amp;9&amp;P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Q49"/>
  <sheetViews>
    <sheetView view="pageBreakPreview" zoomScale="70" zoomScaleNormal="75" zoomScaleSheetLayoutView="70" zoomScalePageLayoutView="75" workbookViewId="0">
      <selection activeCell="Y19" sqref="Y19"/>
    </sheetView>
  </sheetViews>
  <sheetFormatPr defaultRowHeight="12"/>
  <cols>
    <col min="1" max="1" width="0.75" style="173" customWidth="1"/>
    <col min="2" max="2" width="12.625" style="173" customWidth="1"/>
    <col min="3" max="14" width="10.125" style="173" customWidth="1"/>
    <col min="15" max="15" width="75.375" style="303" customWidth="1"/>
    <col min="16" max="16" width="9" style="173"/>
    <col min="17" max="17" width="11.125" style="173" bestFit="1" customWidth="1"/>
    <col min="18" max="256" width="9" style="173"/>
    <col min="257" max="257" width="0.75" style="173" customWidth="1"/>
    <col min="258" max="258" width="12.625" style="173" customWidth="1"/>
    <col min="259" max="270" width="10.125" style="173" customWidth="1"/>
    <col min="271" max="271" width="75.375" style="173" customWidth="1"/>
    <col min="272" max="272" width="9" style="173"/>
    <col min="273" max="273" width="11.125" style="173" bestFit="1" customWidth="1"/>
    <col min="274" max="512" width="9" style="173"/>
    <col min="513" max="513" width="0.75" style="173" customWidth="1"/>
    <col min="514" max="514" width="12.625" style="173" customWidth="1"/>
    <col min="515" max="526" width="10.125" style="173" customWidth="1"/>
    <col min="527" max="527" width="75.375" style="173" customWidth="1"/>
    <col min="528" max="528" width="9" style="173"/>
    <col min="529" max="529" width="11.125" style="173" bestFit="1" customWidth="1"/>
    <col min="530" max="768" width="9" style="173"/>
    <col min="769" max="769" width="0.75" style="173" customWidth="1"/>
    <col min="770" max="770" width="12.625" style="173" customWidth="1"/>
    <col min="771" max="782" width="10.125" style="173" customWidth="1"/>
    <col min="783" max="783" width="75.375" style="173" customWidth="1"/>
    <col min="784" max="784" width="9" style="173"/>
    <col min="785" max="785" width="11.125" style="173" bestFit="1" customWidth="1"/>
    <col min="786" max="1024" width="9" style="173"/>
    <col min="1025" max="1025" width="0.75" style="173" customWidth="1"/>
    <col min="1026" max="1026" width="12.625" style="173" customWidth="1"/>
    <col min="1027" max="1038" width="10.125" style="173" customWidth="1"/>
    <col min="1039" max="1039" width="75.375" style="173" customWidth="1"/>
    <col min="1040" max="1040" width="9" style="173"/>
    <col min="1041" max="1041" width="11.125" style="173" bestFit="1" customWidth="1"/>
    <col min="1042" max="1280" width="9" style="173"/>
    <col min="1281" max="1281" width="0.75" style="173" customWidth="1"/>
    <col min="1282" max="1282" width="12.625" style="173" customWidth="1"/>
    <col min="1283" max="1294" width="10.125" style="173" customWidth="1"/>
    <col min="1295" max="1295" width="75.375" style="173" customWidth="1"/>
    <col min="1296" max="1296" width="9" style="173"/>
    <col min="1297" max="1297" width="11.125" style="173" bestFit="1" customWidth="1"/>
    <col min="1298" max="1536" width="9" style="173"/>
    <col min="1537" max="1537" width="0.75" style="173" customWidth="1"/>
    <col min="1538" max="1538" width="12.625" style="173" customWidth="1"/>
    <col min="1539" max="1550" width="10.125" style="173" customWidth="1"/>
    <col min="1551" max="1551" width="75.375" style="173" customWidth="1"/>
    <col min="1552" max="1552" width="9" style="173"/>
    <col min="1553" max="1553" width="11.125" style="173" bestFit="1" customWidth="1"/>
    <col min="1554" max="1792" width="9" style="173"/>
    <col min="1793" max="1793" width="0.75" style="173" customWidth="1"/>
    <col min="1794" max="1794" width="12.625" style="173" customWidth="1"/>
    <col min="1795" max="1806" width="10.125" style="173" customWidth="1"/>
    <col min="1807" max="1807" width="75.375" style="173" customWidth="1"/>
    <col min="1808" max="1808" width="9" style="173"/>
    <col min="1809" max="1809" width="11.125" style="173" bestFit="1" customWidth="1"/>
    <col min="1810" max="2048" width="9" style="173"/>
    <col min="2049" max="2049" width="0.75" style="173" customWidth="1"/>
    <col min="2050" max="2050" width="12.625" style="173" customWidth="1"/>
    <col min="2051" max="2062" width="10.125" style="173" customWidth="1"/>
    <col min="2063" max="2063" width="75.375" style="173" customWidth="1"/>
    <col min="2064" max="2064" width="9" style="173"/>
    <col min="2065" max="2065" width="11.125" style="173" bestFit="1" customWidth="1"/>
    <col min="2066" max="2304" width="9" style="173"/>
    <col min="2305" max="2305" width="0.75" style="173" customWidth="1"/>
    <col min="2306" max="2306" width="12.625" style="173" customWidth="1"/>
    <col min="2307" max="2318" width="10.125" style="173" customWidth="1"/>
    <col min="2319" max="2319" width="75.375" style="173" customWidth="1"/>
    <col min="2320" max="2320" width="9" style="173"/>
    <col min="2321" max="2321" width="11.125" style="173" bestFit="1" customWidth="1"/>
    <col min="2322" max="2560" width="9" style="173"/>
    <col min="2561" max="2561" width="0.75" style="173" customWidth="1"/>
    <col min="2562" max="2562" width="12.625" style="173" customWidth="1"/>
    <col min="2563" max="2574" width="10.125" style="173" customWidth="1"/>
    <col min="2575" max="2575" width="75.375" style="173" customWidth="1"/>
    <col min="2576" max="2576" width="9" style="173"/>
    <col min="2577" max="2577" width="11.125" style="173" bestFit="1" customWidth="1"/>
    <col min="2578" max="2816" width="9" style="173"/>
    <col min="2817" max="2817" width="0.75" style="173" customWidth="1"/>
    <col min="2818" max="2818" width="12.625" style="173" customWidth="1"/>
    <col min="2819" max="2830" width="10.125" style="173" customWidth="1"/>
    <col min="2831" max="2831" width="75.375" style="173" customWidth="1"/>
    <col min="2832" max="2832" width="9" style="173"/>
    <col min="2833" max="2833" width="11.125" style="173" bestFit="1" customWidth="1"/>
    <col min="2834" max="3072" width="9" style="173"/>
    <col min="3073" max="3073" width="0.75" style="173" customWidth="1"/>
    <col min="3074" max="3074" width="12.625" style="173" customWidth="1"/>
    <col min="3075" max="3086" width="10.125" style="173" customWidth="1"/>
    <col min="3087" max="3087" width="75.375" style="173" customWidth="1"/>
    <col min="3088" max="3088" width="9" style="173"/>
    <col min="3089" max="3089" width="11.125" style="173" bestFit="1" customWidth="1"/>
    <col min="3090" max="3328" width="9" style="173"/>
    <col min="3329" max="3329" width="0.75" style="173" customWidth="1"/>
    <col min="3330" max="3330" width="12.625" style="173" customWidth="1"/>
    <col min="3331" max="3342" width="10.125" style="173" customWidth="1"/>
    <col min="3343" max="3343" width="75.375" style="173" customWidth="1"/>
    <col min="3344" max="3344" width="9" style="173"/>
    <col min="3345" max="3345" width="11.125" style="173" bestFit="1" customWidth="1"/>
    <col min="3346" max="3584" width="9" style="173"/>
    <col min="3585" max="3585" width="0.75" style="173" customWidth="1"/>
    <col min="3586" max="3586" width="12.625" style="173" customWidth="1"/>
    <col min="3587" max="3598" width="10.125" style="173" customWidth="1"/>
    <col min="3599" max="3599" width="75.375" style="173" customWidth="1"/>
    <col min="3600" max="3600" width="9" style="173"/>
    <col min="3601" max="3601" width="11.125" style="173" bestFit="1" customWidth="1"/>
    <col min="3602" max="3840" width="9" style="173"/>
    <col min="3841" max="3841" width="0.75" style="173" customWidth="1"/>
    <col min="3842" max="3842" width="12.625" style="173" customWidth="1"/>
    <col min="3843" max="3854" width="10.125" style="173" customWidth="1"/>
    <col min="3855" max="3855" width="75.375" style="173" customWidth="1"/>
    <col min="3856" max="3856" width="9" style="173"/>
    <col min="3857" max="3857" width="11.125" style="173" bestFit="1" customWidth="1"/>
    <col min="3858" max="4096" width="9" style="173"/>
    <col min="4097" max="4097" width="0.75" style="173" customWidth="1"/>
    <col min="4098" max="4098" width="12.625" style="173" customWidth="1"/>
    <col min="4099" max="4110" width="10.125" style="173" customWidth="1"/>
    <col min="4111" max="4111" width="75.375" style="173" customWidth="1"/>
    <col min="4112" max="4112" width="9" style="173"/>
    <col min="4113" max="4113" width="11.125" style="173" bestFit="1" customWidth="1"/>
    <col min="4114" max="4352" width="9" style="173"/>
    <col min="4353" max="4353" width="0.75" style="173" customWidth="1"/>
    <col min="4354" max="4354" width="12.625" style="173" customWidth="1"/>
    <col min="4355" max="4366" width="10.125" style="173" customWidth="1"/>
    <col min="4367" max="4367" width="75.375" style="173" customWidth="1"/>
    <col min="4368" max="4368" width="9" style="173"/>
    <col min="4369" max="4369" width="11.125" style="173" bestFit="1" customWidth="1"/>
    <col min="4370" max="4608" width="9" style="173"/>
    <col min="4609" max="4609" width="0.75" style="173" customWidth="1"/>
    <col min="4610" max="4610" width="12.625" style="173" customWidth="1"/>
    <col min="4611" max="4622" width="10.125" style="173" customWidth="1"/>
    <col min="4623" max="4623" width="75.375" style="173" customWidth="1"/>
    <col min="4624" max="4624" width="9" style="173"/>
    <col min="4625" max="4625" width="11.125" style="173" bestFit="1" customWidth="1"/>
    <col min="4626" max="4864" width="9" style="173"/>
    <col min="4865" max="4865" width="0.75" style="173" customWidth="1"/>
    <col min="4866" max="4866" width="12.625" style="173" customWidth="1"/>
    <col min="4867" max="4878" width="10.125" style="173" customWidth="1"/>
    <col min="4879" max="4879" width="75.375" style="173" customWidth="1"/>
    <col min="4880" max="4880" width="9" style="173"/>
    <col min="4881" max="4881" width="11.125" style="173" bestFit="1" customWidth="1"/>
    <col min="4882" max="5120" width="9" style="173"/>
    <col min="5121" max="5121" width="0.75" style="173" customWidth="1"/>
    <col min="5122" max="5122" width="12.625" style="173" customWidth="1"/>
    <col min="5123" max="5134" width="10.125" style="173" customWidth="1"/>
    <col min="5135" max="5135" width="75.375" style="173" customWidth="1"/>
    <col min="5136" max="5136" width="9" style="173"/>
    <col min="5137" max="5137" width="11.125" style="173" bestFit="1" customWidth="1"/>
    <col min="5138" max="5376" width="9" style="173"/>
    <col min="5377" max="5377" width="0.75" style="173" customWidth="1"/>
    <col min="5378" max="5378" width="12.625" style="173" customWidth="1"/>
    <col min="5379" max="5390" width="10.125" style="173" customWidth="1"/>
    <col min="5391" max="5391" width="75.375" style="173" customWidth="1"/>
    <col min="5392" max="5392" width="9" style="173"/>
    <col min="5393" max="5393" width="11.125" style="173" bestFit="1" customWidth="1"/>
    <col min="5394" max="5632" width="9" style="173"/>
    <col min="5633" max="5633" width="0.75" style="173" customWidth="1"/>
    <col min="5634" max="5634" width="12.625" style="173" customWidth="1"/>
    <col min="5635" max="5646" width="10.125" style="173" customWidth="1"/>
    <col min="5647" max="5647" width="75.375" style="173" customWidth="1"/>
    <col min="5648" max="5648" width="9" style="173"/>
    <col min="5649" max="5649" width="11.125" style="173" bestFit="1" customWidth="1"/>
    <col min="5650" max="5888" width="9" style="173"/>
    <col min="5889" max="5889" width="0.75" style="173" customWidth="1"/>
    <col min="5890" max="5890" width="12.625" style="173" customWidth="1"/>
    <col min="5891" max="5902" width="10.125" style="173" customWidth="1"/>
    <col min="5903" max="5903" width="75.375" style="173" customWidth="1"/>
    <col min="5904" max="5904" width="9" style="173"/>
    <col min="5905" max="5905" width="11.125" style="173" bestFit="1" customWidth="1"/>
    <col min="5906" max="6144" width="9" style="173"/>
    <col min="6145" max="6145" width="0.75" style="173" customWidth="1"/>
    <col min="6146" max="6146" width="12.625" style="173" customWidth="1"/>
    <col min="6147" max="6158" width="10.125" style="173" customWidth="1"/>
    <col min="6159" max="6159" width="75.375" style="173" customWidth="1"/>
    <col min="6160" max="6160" width="9" style="173"/>
    <col min="6161" max="6161" width="11.125" style="173" bestFit="1" customWidth="1"/>
    <col min="6162" max="6400" width="9" style="173"/>
    <col min="6401" max="6401" width="0.75" style="173" customWidth="1"/>
    <col min="6402" max="6402" width="12.625" style="173" customWidth="1"/>
    <col min="6403" max="6414" width="10.125" style="173" customWidth="1"/>
    <col min="6415" max="6415" width="75.375" style="173" customWidth="1"/>
    <col min="6416" max="6416" width="9" style="173"/>
    <col min="6417" max="6417" width="11.125" style="173" bestFit="1" customWidth="1"/>
    <col min="6418" max="6656" width="9" style="173"/>
    <col min="6657" max="6657" width="0.75" style="173" customWidth="1"/>
    <col min="6658" max="6658" width="12.625" style="173" customWidth="1"/>
    <col min="6659" max="6670" width="10.125" style="173" customWidth="1"/>
    <col min="6671" max="6671" width="75.375" style="173" customWidth="1"/>
    <col min="6672" max="6672" width="9" style="173"/>
    <col min="6673" max="6673" width="11.125" style="173" bestFit="1" customWidth="1"/>
    <col min="6674" max="6912" width="9" style="173"/>
    <col min="6913" max="6913" width="0.75" style="173" customWidth="1"/>
    <col min="6914" max="6914" width="12.625" style="173" customWidth="1"/>
    <col min="6915" max="6926" width="10.125" style="173" customWidth="1"/>
    <col min="6927" max="6927" width="75.375" style="173" customWidth="1"/>
    <col min="6928" max="6928" width="9" style="173"/>
    <col min="6929" max="6929" width="11.125" style="173" bestFit="1" customWidth="1"/>
    <col min="6930" max="7168" width="9" style="173"/>
    <col min="7169" max="7169" width="0.75" style="173" customWidth="1"/>
    <col min="7170" max="7170" width="12.625" style="173" customWidth="1"/>
    <col min="7171" max="7182" width="10.125" style="173" customWidth="1"/>
    <col min="7183" max="7183" width="75.375" style="173" customWidth="1"/>
    <col min="7184" max="7184" width="9" style="173"/>
    <col min="7185" max="7185" width="11.125" style="173" bestFit="1" customWidth="1"/>
    <col min="7186" max="7424" width="9" style="173"/>
    <col min="7425" max="7425" width="0.75" style="173" customWidth="1"/>
    <col min="7426" max="7426" width="12.625" style="173" customWidth="1"/>
    <col min="7427" max="7438" width="10.125" style="173" customWidth="1"/>
    <col min="7439" max="7439" width="75.375" style="173" customWidth="1"/>
    <col min="7440" max="7440" width="9" style="173"/>
    <col min="7441" max="7441" width="11.125" style="173" bestFit="1" customWidth="1"/>
    <col min="7442" max="7680" width="9" style="173"/>
    <col min="7681" max="7681" width="0.75" style="173" customWidth="1"/>
    <col min="7682" max="7682" width="12.625" style="173" customWidth="1"/>
    <col min="7683" max="7694" width="10.125" style="173" customWidth="1"/>
    <col min="7695" max="7695" width="75.375" style="173" customWidth="1"/>
    <col min="7696" max="7696" width="9" style="173"/>
    <col min="7697" max="7697" width="11.125" style="173" bestFit="1" customWidth="1"/>
    <col min="7698" max="7936" width="9" style="173"/>
    <col min="7937" max="7937" width="0.75" style="173" customWidth="1"/>
    <col min="7938" max="7938" width="12.625" style="173" customWidth="1"/>
    <col min="7939" max="7950" width="10.125" style="173" customWidth="1"/>
    <col min="7951" max="7951" width="75.375" style="173" customWidth="1"/>
    <col min="7952" max="7952" width="9" style="173"/>
    <col min="7953" max="7953" width="11.125" style="173" bestFit="1" customWidth="1"/>
    <col min="7954" max="8192" width="9" style="173"/>
    <col min="8193" max="8193" width="0.75" style="173" customWidth="1"/>
    <col min="8194" max="8194" width="12.625" style="173" customWidth="1"/>
    <col min="8195" max="8206" width="10.125" style="173" customWidth="1"/>
    <col min="8207" max="8207" width="75.375" style="173" customWidth="1"/>
    <col min="8208" max="8208" width="9" style="173"/>
    <col min="8209" max="8209" width="11.125" style="173" bestFit="1" customWidth="1"/>
    <col min="8210" max="8448" width="9" style="173"/>
    <col min="8449" max="8449" width="0.75" style="173" customWidth="1"/>
    <col min="8450" max="8450" width="12.625" style="173" customWidth="1"/>
    <col min="8451" max="8462" width="10.125" style="173" customWidth="1"/>
    <col min="8463" max="8463" width="75.375" style="173" customWidth="1"/>
    <col min="8464" max="8464" width="9" style="173"/>
    <col min="8465" max="8465" width="11.125" style="173" bestFit="1" customWidth="1"/>
    <col min="8466" max="8704" width="9" style="173"/>
    <col min="8705" max="8705" width="0.75" style="173" customWidth="1"/>
    <col min="8706" max="8706" width="12.625" style="173" customWidth="1"/>
    <col min="8707" max="8718" width="10.125" style="173" customWidth="1"/>
    <col min="8719" max="8719" width="75.375" style="173" customWidth="1"/>
    <col min="8720" max="8720" width="9" style="173"/>
    <col min="8721" max="8721" width="11.125" style="173" bestFit="1" customWidth="1"/>
    <col min="8722" max="8960" width="9" style="173"/>
    <col min="8961" max="8961" width="0.75" style="173" customWidth="1"/>
    <col min="8962" max="8962" width="12.625" style="173" customWidth="1"/>
    <col min="8963" max="8974" width="10.125" style="173" customWidth="1"/>
    <col min="8975" max="8975" width="75.375" style="173" customWidth="1"/>
    <col min="8976" max="8976" width="9" style="173"/>
    <col min="8977" max="8977" width="11.125" style="173" bestFit="1" customWidth="1"/>
    <col min="8978" max="9216" width="9" style="173"/>
    <col min="9217" max="9217" width="0.75" style="173" customWidth="1"/>
    <col min="9218" max="9218" width="12.625" style="173" customWidth="1"/>
    <col min="9219" max="9230" width="10.125" style="173" customWidth="1"/>
    <col min="9231" max="9231" width="75.375" style="173" customWidth="1"/>
    <col min="9232" max="9232" width="9" style="173"/>
    <col min="9233" max="9233" width="11.125" style="173" bestFit="1" customWidth="1"/>
    <col min="9234" max="9472" width="9" style="173"/>
    <col min="9473" max="9473" width="0.75" style="173" customWidth="1"/>
    <col min="9474" max="9474" width="12.625" style="173" customWidth="1"/>
    <col min="9475" max="9486" width="10.125" style="173" customWidth="1"/>
    <col min="9487" max="9487" width="75.375" style="173" customWidth="1"/>
    <col min="9488" max="9488" width="9" style="173"/>
    <col min="9489" max="9489" width="11.125" style="173" bestFit="1" customWidth="1"/>
    <col min="9490" max="9728" width="9" style="173"/>
    <col min="9729" max="9729" width="0.75" style="173" customWidth="1"/>
    <col min="9730" max="9730" width="12.625" style="173" customWidth="1"/>
    <col min="9731" max="9742" width="10.125" style="173" customWidth="1"/>
    <col min="9743" max="9743" width="75.375" style="173" customWidth="1"/>
    <col min="9744" max="9744" width="9" style="173"/>
    <col min="9745" max="9745" width="11.125" style="173" bestFit="1" customWidth="1"/>
    <col min="9746" max="9984" width="9" style="173"/>
    <col min="9985" max="9985" width="0.75" style="173" customWidth="1"/>
    <col min="9986" max="9986" width="12.625" style="173" customWidth="1"/>
    <col min="9987" max="9998" width="10.125" style="173" customWidth="1"/>
    <col min="9999" max="9999" width="75.375" style="173" customWidth="1"/>
    <col min="10000" max="10000" width="9" style="173"/>
    <col min="10001" max="10001" width="11.125" style="173" bestFit="1" customWidth="1"/>
    <col min="10002" max="10240" width="9" style="173"/>
    <col min="10241" max="10241" width="0.75" style="173" customWidth="1"/>
    <col min="10242" max="10242" width="12.625" style="173" customWidth="1"/>
    <col min="10243" max="10254" width="10.125" style="173" customWidth="1"/>
    <col min="10255" max="10255" width="75.375" style="173" customWidth="1"/>
    <col min="10256" max="10256" width="9" style="173"/>
    <col min="10257" max="10257" width="11.125" style="173" bestFit="1" customWidth="1"/>
    <col min="10258" max="10496" width="9" style="173"/>
    <col min="10497" max="10497" width="0.75" style="173" customWidth="1"/>
    <col min="10498" max="10498" width="12.625" style="173" customWidth="1"/>
    <col min="10499" max="10510" width="10.125" style="173" customWidth="1"/>
    <col min="10511" max="10511" width="75.375" style="173" customWidth="1"/>
    <col min="10512" max="10512" width="9" style="173"/>
    <col min="10513" max="10513" width="11.125" style="173" bestFit="1" customWidth="1"/>
    <col min="10514" max="10752" width="9" style="173"/>
    <col min="10753" max="10753" width="0.75" style="173" customWidth="1"/>
    <col min="10754" max="10754" width="12.625" style="173" customWidth="1"/>
    <col min="10755" max="10766" width="10.125" style="173" customWidth="1"/>
    <col min="10767" max="10767" width="75.375" style="173" customWidth="1"/>
    <col min="10768" max="10768" width="9" style="173"/>
    <col min="10769" max="10769" width="11.125" style="173" bestFit="1" customWidth="1"/>
    <col min="10770" max="11008" width="9" style="173"/>
    <col min="11009" max="11009" width="0.75" style="173" customWidth="1"/>
    <col min="11010" max="11010" width="12.625" style="173" customWidth="1"/>
    <col min="11011" max="11022" width="10.125" style="173" customWidth="1"/>
    <col min="11023" max="11023" width="75.375" style="173" customWidth="1"/>
    <col min="11024" max="11024" width="9" style="173"/>
    <col min="11025" max="11025" width="11.125" style="173" bestFit="1" customWidth="1"/>
    <col min="11026" max="11264" width="9" style="173"/>
    <col min="11265" max="11265" width="0.75" style="173" customWidth="1"/>
    <col min="11266" max="11266" width="12.625" style="173" customWidth="1"/>
    <col min="11267" max="11278" width="10.125" style="173" customWidth="1"/>
    <col min="11279" max="11279" width="75.375" style="173" customWidth="1"/>
    <col min="11280" max="11280" width="9" style="173"/>
    <col min="11281" max="11281" width="11.125" style="173" bestFit="1" customWidth="1"/>
    <col min="11282" max="11520" width="9" style="173"/>
    <col min="11521" max="11521" width="0.75" style="173" customWidth="1"/>
    <col min="11522" max="11522" width="12.625" style="173" customWidth="1"/>
    <col min="11523" max="11534" width="10.125" style="173" customWidth="1"/>
    <col min="11535" max="11535" width="75.375" style="173" customWidth="1"/>
    <col min="11536" max="11536" width="9" style="173"/>
    <col min="11537" max="11537" width="11.125" style="173" bestFit="1" customWidth="1"/>
    <col min="11538" max="11776" width="9" style="173"/>
    <col min="11777" max="11777" width="0.75" style="173" customWidth="1"/>
    <col min="11778" max="11778" width="12.625" style="173" customWidth="1"/>
    <col min="11779" max="11790" width="10.125" style="173" customWidth="1"/>
    <col min="11791" max="11791" width="75.375" style="173" customWidth="1"/>
    <col min="11792" max="11792" width="9" style="173"/>
    <col min="11793" max="11793" width="11.125" style="173" bestFit="1" customWidth="1"/>
    <col min="11794" max="12032" width="9" style="173"/>
    <col min="12033" max="12033" width="0.75" style="173" customWidth="1"/>
    <col min="12034" max="12034" width="12.625" style="173" customWidth="1"/>
    <col min="12035" max="12046" width="10.125" style="173" customWidth="1"/>
    <col min="12047" max="12047" width="75.375" style="173" customWidth="1"/>
    <col min="12048" max="12048" width="9" style="173"/>
    <col min="12049" max="12049" width="11.125" style="173" bestFit="1" customWidth="1"/>
    <col min="12050" max="12288" width="9" style="173"/>
    <col min="12289" max="12289" width="0.75" style="173" customWidth="1"/>
    <col min="12290" max="12290" width="12.625" style="173" customWidth="1"/>
    <col min="12291" max="12302" width="10.125" style="173" customWidth="1"/>
    <col min="12303" max="12303" width="75.375" style="173" customWidth="1"/>
    <col min="12304" max="12304" width="9" style="173"/>
    <col min="12305" max="12305" width="11.125" style="173" bestFit="1" customWidth="1"/>
    <col min="12306" max="12544" width="9" style="173"/>
    <col min="12545" max="12545" width="0.75" style="173" customWidth="1"/>
    <col min="12546" max="12546" width="12.625" style="173" customWidth="1"/>
    <col min="12547" max="12558" width="10.125" style="173" customWidth="1"/>
    <col min="12559" max="12559" width="75.375" style="173" customWidth="1"/>
    <col min="12560" max="12560" width="9" style="173"/>
    <col min="12561" max="12561" width="11.125" style="173" bestFit="1" customWidth="1"/>
    <col min="12562" max="12800" width="9" style="173"/>
    <col min="12801" max="12801" width="0.75" style="173" customWidth="1"/>
    <col min="12802" max="12802" width="12.625" style="173" customWidth="1"/>
    <col min="12803" max="12814" width="10.125" style="173" customWidth="1"/>
    <col min="12815" max="12815" width="75.375" style="173" customWidth="1"/>
    <col min="12816" max="12816" width="9" style="173"/>
    <col min="12817" max="12817" width="11.125" style="173" bestFit="1" customWidth="1"/>
    <col min="12818" max="13056" width="9" style="173"/>
    <col min="13057" max="13057" width="0.75" style="173" customWidth="1"/>
    <col min="13058" max="13058" width="12.625" style="173" customWidth="1"/>
    <col min="13059" max="13070" width="10.125" style="173" customWidth="1"/>
    <col min="13071" max="13071" width="75.375" style="173" customWidth="1"/>
    <col min="13072" max="13072" width="9" style="173"/>
    <col min="13073" max="13073" width="11.125" style="173" bestFit="1" customWidth="1"/>
    <col min="13074" max="13312" width="9" style="173"/>
    <col min="13313" max="13313" width="0.75" style="173" customWidth="1"/>
    <col min="13314" max="13314" width="12.625" style="173" customWidth="1"/>
    <col min="13315" max="13326" width="10.125" style="173" customWidth="1"/>
    <col min="13327" max="13327" width="75.375" style="173" customWidth="1"/>
    <col min="13328" max="13328" width="9" style="173"/>
    <col min="13329" max="13329" width="11.125" style="173" bestFit="1" customWidth="1"/>
    <col min="13330" max="13568" width="9" style="173"/>
    <col min="13569" max="13569" width="0.75" style="173" customWidth="1"/>
    <col min="13570" max="13570" width="12.625" style="173" customWidth="1"/>
    <col min="13571" max="13582" width="10.125" style="173" customWidth="1"/>
    <col min="13583" max="13583" width="75.375" style="173" customWidth="1"/>
    <col min="13584" max="13584" width="9" style="173"/>
    <col min="13585" max="13585" width="11.125" style="173" bestFit="1" customWidth="1"/>
    <col min="13586" max="13824" width="9" style="173"/>
    <col min="13825" max="13825" width="0.75" style="173" customWidth="1"/>
    <col min="13826" max="13826" width="12.625" style="173" customWidth="1"/>
    <col min="13827" max="13838" width="10.125" style="173" customWidth="1"/>
    <col min="13839" max="13839" width="75.375" style="173" customWidth="1"/>
    <col min="13840" max="13840" width="9" style="173"/>
    <col min="13841" max="13841" width="11.125" style="173" bestFit="1" customWidth="1"/>
    <col min="13842" max="14080" width="9" style="173"/>
    <col min="14081" max="14081" width="0.75" style="173" customWidth="1"/>
    <col min="14082" max="14082" width="12.625" style="173" customWidth="1"/>
    <col min="14083" max="14094" width="10.125" style="173" customWidth="1"/>
    <col min="14095" max="14095" width="75.375" style="173" customWidth="1"/>
    <col min="14096" max="14096" width="9" style="173"/>
    <col min="14097" max="14097" width="11.125" style="173" bestFit="1" customWidth="1"/>
    <col min="14098" max="14336" width="9" style="173"/>
    <col min="14337" max="14337" width="0.75" style="173" customWidth="1"/>
    <col min="14338" max="14338" width="12.625" style="173" customWidth="1"/>
    <col min="14339" max="14350" width="10.125" style="173" customWidth="1"/>
    <col min="14351" max="14351" width="75.375" style="173" customWidth="1"/>
    <col min="14352" max="14352" width="9" style="173"/>
    <col min="14353" max="14353" width="11.125" style="173" bestFit="1" customWidth="1"/>
    <col min="14354" max="14592" width="9" style="173"/>
    <col min="14593" max="14593" width="0.75" style="173" customWidth="1"/>
    <col min="14594" max="14594" width="12.625" style="173" customWidth="1"/>
    <col min="14595" max="14606" width="10.125" style="173" customWidth="1"/>
    <col min="14607" max="14607" width="75.375" style="173" customWidth="1"/>
    <col min="14608" max="14608" width="9" style="173"/>
    <col min="14609" max="14609" width="11.125" style="173" bestFit="1" customWidth="1"/>
    <col min="14610" max="14848" width="9" style="173"/>
    <col min="14849" max="14849" width="0.75" style="173" customWidth="1"/>
    <col min="14850" max="14850" width="12.625" style="173" customWidth="1"/>
    <col min="14851" max="14862" width="10.125" style="173" customWidth="1"/>
    <col min="14863" max="14863" width="75.375" style="173" customWidth="1"/>
    <col min="14864" max="14864" width="9" style="173"/>
    <col min="14865" max="14865" width="11.125" style="173" bestFit="1" customWidth="1"/>
    <col min="14866" max="15104" width="9" style="173"/>
    <col min="15105" max="15105" width="0.75" style="173" customWidth="1"/>
    <col min="15106" max="15106" width="12.625" style="173" customWidth="1"/>
    <col min="15107" max="15118" width="10.125" style="173" customWidth="1"/>
    <col min="15119" max="15119" width="75.375" style="173" customWidth="1"/>
    <col min="15120" max="15120" width="9" style="173"/>
    <col min="15121" max="15121" width="11.125" style="173" bestFit="1" customWidth="1"/>
    <col min="15122" max="15360" width="9" style="173"/>
    <col min="15361" max="15361" width="0.75" style="173" customWidth="1"/>
    <col min="15362" max="15362" width="12.625" style="173" customWidth="1"/>
    <col min="15363" max="15374" width="10.125" style="173" customWidth="1"/>
    <col min="15375" max="15375" width="75.375" style="173" customWidth="1"/>
    <col min="15376" max="15376" width="9" style="173"/>
    <col min="15377" max="15377" width="11.125" style="173" bestFit="1" customWidth="1"/>
    <col min="15378" max="15616" width="9" style="173"/>
    <col min="15617" max="15617" width="0.75" style="173" customWidth="1"/>
    <col min="15618" max="15618" width="12.625" style="173" customWidth="1"/>
    <col min="15619" max="15630" width="10.125" style="173" customWidth="1"/>
    <col min="15631" max="15631" width="75.375" style="173" customWidth="1"/>
    <col min="15632" max="15632" width="9" style="173"/>
    <col min="15633" max="15633" width="11.125" style="173" bestFit="1" customWidth="1"/>
    <col min="15634" max="15872" width="9" style="173"/>
    <col min="15873" max="15873" width="0.75" style="173" customWidth="1"/>
    <col min="15874" max="15874" width="12.625" style="173" customWidth="1"/>
    <col min="15875" max="15886" width="10.125" style="173" customWidth="1"/>
    <col min="15887" max="15887" width="75.375" style="173" customWidth="1"/>
    <col min="15888" max="15888" width="9" style="173"/>
    <col min="15889" max="15889" width="11.125" style="173" bestFit="1" customWidth="1"/>
    <col min="15890" max="16128" width="9" style="173"/>
    <col min="16129" max="16129" width="0.75" style="173" customWidth="1"/>
    <col min="16130" max="16130" width="12.625" style="173" customWidth="1"/>
    <col min="16131" max="16142" width="10.125" style="173" customWidth="1"/>
    <col min="16143" max="16143" width="75.375" style="173" customWidth="1"/>
    <col min="16144" max="16144" width="9" style="173"/>
    <col min="16145" max="16145" width="11.125" style="173" bestFit="1" customWidth="1"/>
    <col min="16146" max="16384" width="9" style="173"/>
  </cols>
  <sheetData>
    <row r="1" spans="1:17" s="261" customFormat="1" ht="39" customHeight="1" thickBot="1">
      <c r="A1" s="304" t="s">
        <v>233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671" t="s">
        <v>100</v>
      </c>
      <c r="N1" s="1671"/>
      <c r="O1" s="282"/>
    </row>
    <row r="2" spans="1:17" ht="24.95" customHeight="1">
      <c r="A2" s="185"/>
      <c r="B2" s="206" t="s">
        <v>101</v>
      </c>
      <c r="C2" s="1663" t="s">
        <v>102</v>
      </c>
      <c r="D2" s="1665" t="s">
        <v>103</v>
      </c>
      <c r="E2" s="283" t="s">
        <v>234</v>
      </c>
      <c r="F2" s="283" t="s">
        <v>105</v>
      </c>
      <c r="G2" s="283" t="s">
        <v>106</v>
      </c>
      <c r="H2" s="283" t="s">
        <v>107</v>
      </c>
      <c r="I2" s="1665" t="s">
        <v>108</v>
      </c>
      <c r="J2" s="1665" t="s">
        <v>109</v>
      </c>
      <c r="K2" s="1665" t="s">
        <v>110</v>
      </c>
      <c r="L2" s="284" t="s">
        <v>111</v>
      </c>
      <c r="M2" s="1665" t="s">
        <v>112</v>
      </c>
      <c r="N2" s="1667" t="s">
        <v>94</v>
      </c>
      <c r="O2" s="1661" t="s">
        <v>125</v>
      </c>
      <c r="P2" s="170"/>
    </row>
    <row r="3" spans="1:17" ht="24.95" customHeight="1" thickBot="1">
      <c r="A3" s="185"/>
      <c r="B3" s="211" t="s">
        <v>113</v>
      </c>
      <c r="C3" s="1664"/>
      <c r="D3" s="1666"/>
      <c r="E3" s="285" t="s">
        <v>235</v>
      </c>
      <c r="F3" s="268" t="s">
        <v>115</v>
      </c>
      <c r="G3" s="268" t="s">
        <v>201</v>
      </c>
      <c r="H3" s="268"/>
      <c r="I3" s="1666"/>
      <c r="J3" s="1666"/>
      <c r="K3" s="1666"/>
      <c r="L3" s="286" t="s">
        <v>117</v>
      </c>
      <c r="M3" s="1666"/>
      <c r="N3" s="1668"/>
      <c r="O3" s="1669"/>
      <c r="P3" s="170"/>
    </row>
    <row r="4" spans="1:17" ht="43.5" customHeight="1">
      <c r="A4" s="185"/>
      <c r="B4" s="275" t="s">
        <v>236</v>
      </c>
      <c r="C4" s="305">
        <v>16337</v>
      </c>
      <c r="D4" s="306">
        <v>9377</v>
      </c>
      <c r="E4" s="307">
        <v>0</v>
      </c>
      <c r="F4" s="307">
        <v>0</v>
      </c>
      <c r="G4" s="307">
        <v>0</v>
      </c>
      <c r="H4" s="307">
        <v>0</v>
      </c>
      <c r="I4" s="307">
        <v>0</v>
      </c>
      <c r="J4" s="307">
        <v>0</v>
      </c>
      <c r="K4" s="307">
        <v>0</v>
      </c>
      <c r="L4" s="307">
        <v>0</v>
      </c>
      <c r="M4" s="307">
        <v>0</v>
      </c>
      <c r="N4" s="308">
        <f t="shared" ref="N4:N16" si="0">SUM(C4:M4)</f>
        <v>25714</v>
      </c>
      <c r="O4" s="309" t="s">
        <v>237</v>
      </c>
      <c r="P4" s="170"/>
      <c r="Q4" s="220"/>
    </row>
    <row r="5" spans="1:17" ht="43.5" customHeight="1">
      <c r="A5" s="185"/>
      <c r="B5" s="232" t="s">
        <v>238</v>
      </c>
      <c r="C5" s="305">
        <v>25</v>
      </c>
      <c r="D5" s="306">
        <v>80</v>
      </c>
      <c r="E5" s="306">
        <v>86</v>
      </c>
      <c r="F5" s="306">
        <v>17</v>
      </c>
      <c r="G5" s="306">
        <v>4</v>
      </c>
      <c r="H5" s="307">
        <v>0</v>
      </c>
      <c r="I5" s="306">
        <v>29</v>
      </c>
      <c r="J5" s="307">
        <v>0</v>
      </c>
      <c r="K5" s="307">
        <v>0</v>
      </c>
      <c r="L5" s="307">
        <v>0</v>
      </c>
      <c r="M5" s="306">
        <v>28</v>
      </c>
      <c r="N5" s="308">
        <f t="shared" si="0"/>
        <v>269</v>
      </c>
      <c r="O5" s="310" t="s">
        <v>239</v>
      </c>
      <c r="P5" s="170"/>
      <c r="Q5" s="220"/>
    </row>
    <row r="6" spans="1:17" ht="43.5" customHeight="1">
      <c r="A6" s="185"/>
      <c r="B6" s="270" t="s">
        <v>240</v>
      </c>
      <c r="C6" s="305">
        <v>261</v>
      </c>
      <c r="D6" s="306">
        <v>152</v>
      </c>
      <c r="E6" s="306">
        <v>89</v>
      </c>
      <c r="F6" s="306">
        <v>77</v>
      </c>
      <c r="G6" s="307">
        <v>0</v>
      </c>
      <c r="H6" s="306">
        <v>4</v>
      </c>
      <c r="I6" s="306">
        <v>12</v>
      </c>
      <c r="J6" s="306">
        <v>11</v>
      </c>
      <c r="K6" s="307">
        <v>0</v>
      </c>
      <c r="L6" s="307">
        <v>0</v>
      </c>
      <c r="M6" s="306">
        <v>1907</v>
      </c>
      <c r="N6" s="308">
        <f t="shared" si="0"/>
        <v>2513</v>
      </c>
      <c r="O6" s="224" t="s">
        <v>241</v>
      </c>
      <c r="P6" s="170"/>
      <c r="Q6" s="220"/>
    </row>
    <row r="7" spans="1:17" ht="43.5" customHeight="1">
      <c r="A7" s="185"/>
      <c r="B7" s="232" t="s">
        <v>242</v>
      </c>
      <c r="C7" s="311">
        <v>0</v>
      </c>
      <c r="D7" s="306">
        <v>40</v>
      </c>
      <c r="E7" s="307">
        <v>8</v>
      </c>
      <c r="F7" s="307">
        <v>0</v>
      </c>
      <c r="G7" s="307">
        <v>0</v>
      </c>
      <c r="H7" s="307">
        <v>0</v>
      </c>
      <c r="I7" s="307">
        <v>0</v>
      </c>
      <c r="J7" s="307">
        <v>0</v>
      </c>
      <c r="K7" s="307">
        <v>0</v>
      </c>
      <c r="L7" s="307">
        <v>0</v>
      </c>
      <c r="M7" s="306">
        <v>23</v>
      </c>
      <c r="N7" s="308">
        <f t="shared" si="0"/>
        <v>71</v>
      </c>
      <c r="O7" s="310" t="s">
        <v>243</v>
      </c>
      <c r="P7" s="170"/>
      <c r="Q7" s="220"/>
    </row>
    <row r="8" spans="1:17" s="229" customFormat="1" ht="43.5" customHeight="1">
      <c r="A8" s="225"/>
      <c r="B8" s="270" t="s">
        <v>244</v>
      </c>
      <c r="C8" s="305">
        <v>400</v>
      </c>
      <c r="D8" s="306">
        <v>162</v>
      </c>
      <c r="E8" s="307">
        <v>14</v>
      </c>
      <c r="F8" s="307">
        <v>0</v>
      </c>
      <c r="G8" s="306">
        <v>33</v>
      </c>
      <c r="H8" s="307">
        <v>0</v>
      </c>
      <c r="I8" s="306">
        <v>41</v>
      </c>
      <c r="J8" s="307">
        <v>0</v>
      </c>
      <c r="K8" s="307">
        <v>0</v>
      </c>
      <c r="L8" s="306">
        <v>2</v>
      </c>
      <c r="M8" s="307">
        <v>0</v>
      </c>
      <c r="N8" s="308">
        <f>SUM(C8:M8)</f>
        <v>652</v>
      </c>
      <c r="O8" s="312" t="s">
        <v>245</v>
      </c>
      <c r="P8" s="313"/>
      <c r="Q8" s="228"/>
    </row>
    <row r="9" spans="1:17" ht="43.5" customHeight="1">
      <c r="A9" s="185"/>
      <c r="B9" s="232" t="s">
        <v>246</v>
      </c>
      <c r="C9" s="305">
        <v>10</v>
      </c>
      <c r="D9" s="306">
        <v>38</v>
      </c>
      <c r="E9" s="307">
        <v>0</v>
      </c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308">
        <f t="shared" si="0"/>
        <v>48</v>
      </c>
      <c r="O9" s="288" t="s">
        <v>247</v>
      </c>
      <c r="P9" s="170"/>
      <c r="Q9" s="220"/>
    </row>
    <row r="10" spans="1:17" ht="43.5" customHeight="1">
      <c r="A10" s="185"/>
      <c r="B10" s="232" t="s">
        <v>248</v>
      </c>
      <c r="C10" s="305">
        <v>91</v>
      </c>
      <c r="D10" s="306">
        <v>36</v>
      </c>
      <c r="E10" s="306">
        <v>85</v>
      </c>
      <c r="F10" s="306">
        <v>4</v>
      </c>
      <c r="G10" s="306">
        <v>13</v>
      </c>
      <c r="H10" s="307">
        <v>0</v>
      </c>
      <c r="I10" s="306">
        <v>23</v>
      </c>
      <c r="J10" s="306">
        <v>42</v>
      </c>
      <c r="K10" s="307">
        <v>0</v>
      </c>
      <c r="L10" s="307">
        <v>0</v>
      </c>
      <c r="M10" s="306">
        <v>23</v>
      </c>
      <c r="N10" s="308">
        <f t="shared" si="0"/>
        <v>317</v>
      </c>
      <c r="O10" s="288" t="s">
        <v>249</v>
      </c>
      <c r="P10" s="170"/>
      <c r="Q10" s="220"/>
    </row>
    <row r="11" spans="1:17" ht="43.5" customHeight="1">
      <c r="A11" s="185"/>
      <c r="B11" s="232" t="s">
        <v>250</v>
      </c>
      <c r="C11" s="305">
        <v>1</v>
      </c>
      <c r="D11" s="306">
        <v>16</v>
      </c>
      <c r="E11" s="306">
        <v>2</v>
      </c>
      <c r="F11" s="306">
        <v>0</v>
      </c>
      <c r="G11" s="307">
        <v>0</v>
      </c>
      <c r="H11" s="306">
        <v>2</v>
      </c>
      <c r="I11" s="306">
        <v>1</v>
      </c>
      <c r="J11" s="307">
        <v>0</v>
      </c>
      <c r="K11" s="306">
        <v>71</v>
      </c>
      <c r="L11" s="307">
        <v>0</v>
      </c>
      <c r="M11" s="307">
        <v>0</v>
      </c>
      <c r="N11" s="308">
        <f t="shared" si="0"/>
        <v>93</v>
      </c>
      <c r="O11" s="314" t="s">
        <v>251</v>
      </c>
      <c r="P11" s="170"/>
      <c r="Q11" s="220"/>
    </row>
    <row r="12" spans="1:17" ht="43.5" customHeight="1">
      <c r="A12" s="185"/>
      <c r="B12" s="232" t="s">
        <v>252</v>
      </c>
      <c r="C12" s="305">
        <v>35</v>
      </c>
      <c r="D12" s="306">
        <v>54</v>
      </c>
      <c r="E12" s="306">
        <v>60</v>
      </c>
      <c r="F12" s="307">
        <v>0</v>
      </c>
      <c r="G12" s="307">
        <v>0</v>
      </c>
      <c r="H12" s="307">
        <v>1</v>
      </c>
      <c r="I12" s="307">
        <v>2</v>
      </c>
      <c r="J12" s="307">
        <v>0</v>
      </c>
      <c r="K12" s="307">
        <v>0</v>
      </c>
      <c r="L12" s="307">
        <v>0</v>
      </c>
      <c r="M12" s="306">
        <v>109</v>
      </c>
      <c r="N12" s="308">
        <f t="shared" si="0"/>
        <v>261</v>
      </c>
      <c r="O12" s="315" t="s">
        <v>253</v>
      </c>
      <c r="P12" s="170"/>
      <c r="Q12" s="220"/>
    </row>
    <row r="13" spans="1:17" s="229" customFormat="1" ht="43.5" customHeight="1">
      <c r="A13" s="225"/>
      <c r="B13" s="289" t="s">
        <v>254</v>
      </c>
      <c r="C13" s="305">
        <v>1114</v>
      </c>
      <c r="D13" s="306">
        <v>39</v>
      </c>
      <c r="E13" s="306">
        <v>11</v>
      </c>
      <c r="F13" s="306">
        <v>0</v>
      </c>
      <c r="G13" s="307">
        <v>0</v>
      </c>
      <c r="H13" s="307">
        <v>8</v>
      </c>
      <c r="I13" s="316">
        <v>0</v>
      </c>
      <c r="J13" s="307">
        <v>0</v>
      </c>
      <c r="K13" s="307">
        <v>0</v>
      </c>
      <c r="L13" s="307">
        <v>0</v>
      </c>
      <c r="M13" s="306">
        <v>6</v>
      </c>
      <c r="N13" s="308">
        <f>SUM(C13:M13)</f>
        <v>1178</v>
      </c>
      <c r="O13" s="317" t="s">
        <v>255</v>
      </c>
      <c r="P13" s="313"/>
      <c r="Q13" s="228"/>
    </row>
    <row r="14" spans="1:17" ht="43.5" customHeight="1">
      <c r="A14" s="185"/>
      <c r="B14" s="232" t="s">
        <v>256</v>
      </c>
      <c r="C14" s="311">
        <v>0</v>
      </c>
      <c r="D14" s="306">
        <v>4</v>
      </c>
      <c r="E14" s="306">
        <v>6</v>
      </c>
      <c r="F14" s="307">
        <v>0</v>
      </c>
      <c r="G14" s="307">
        <v>0</v>
      </c>
      <c r="H14" s="307">
        <v>0</v>
      </c>
      <c r="I14" s="318">
        <v>1</v>
      </c>
      <c r="J14" s="307">
        <v>0</v>
      </c>
      <c r="K14" s="307">
        <v>0</v>
      </c>
      <c r="L14" s="307">
        <v>0</v>
      </c>
      <c r="M14" s="307">
        <v>0</v>
      </c>
      <c r="N14" s="308">
        <f t="shared" si="0"/>
        <v>11</v>
      </c>
      <c r="O14" s="315" t="s">
        <v>257</v>
      </c>
      <c r="P14" s="170"/>
      <c r="Q14" s="220"/>
    </row>
    <row r="15" spans="1:17" ht="43.5" customHeight="1">
      <c r="A15" s="185"/>
      <c r="B15" s="232" t="s">
        <v>258</v>
      </c>
      <c r="C15" s="305">
        <v>1109</v>
      </c>
      <c r="D15" s="306">
        <v>122</v>
      </c>
      <c r="E15" s="306">
        <v>2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3</v>
      </c>
      <c r="N15" s="308">
        <f t="shared" si="0"/>
        <v>1236</v>
      </c>
      <c r="O15" s="288" t="s">
        <v>259</v>
      </c>
      <c r="P15" s="170"/>
      <c r="Q15" s="220"/>
    </row>
    <row r="16" spans="1:17" ht="43.5" customHeight="1" thickBot="1">
      <c r="A16" s="185"/>
      <c r="B16" s="278" t="s">
        <v>260</v>
      </c>
      <c r="C16" s="319">
        <v>515</v>
      </c>
      <c r="D16" s="320">
        <v>56</v>
      </c>
      <c r="E16" s="321">
        <v>249</v>
      </c>
      <c r="F16" s="320">
        <v>12</v>
      </c>
      <c r="G16" s="320">
        <v>0</v>
      </c>
      <c r="H16" s="320">
        <v>1</v>
      </c>
      <c r="I16" s="320">
        <v>12</v>
      </c>
      <c r="J16" s="320">
        <v>0</v>
      </c>
      <c r="K16" s="320">
        <v>35</v>
      </c>
      <c r="L16" s="320">
        <v>0</v>
      </c>
      <c r="M16" s="320">
        <v>0</v>
      </c>
      <c r="N16" s="322">
        <f t="shared" si="0"/>
        <v>880</v>
      </c>
      <c r="O16" s="323" t="s">
        <v>261</v>
      </c>
      <c r="P16" s="170"/>
      <c r="Q16" s="220"/>
    </row>
    <row r="17" spans="1:17" ht="43.5" customHeight="1" thickBot="1">
      <c r="A17" s="185"/>
      <c r="B17" s="278" t="s">
        <v>262</v>
      </c>
      <c r="C17" s="324">
        <f t="shared" ref="C17:N17" si="1">SUM(C4:C16)</f>
        <v>19898</v>
      </c>
      <c r="D17" s="325">
        <f t="shared" si="1"/>
        <v>10176</v>
      </c>
      <c r="E17" s="325">
        <f t="shared" si="1"/>
        <v>612</v>
      </c>
      <c r="F17" s="325">
        <f t="shared" si="1"/>
        <v>110</v>
      </c>
      <c r="G17" s="325">
        <f t="shared" si="1"/>
        <v>50</v>
      </c>
      <c r="H17" s="325">
        <f t="shared" si="1"/>
        <v>16</v>
      </c>
      <c r="I17" s="325">
        <f t="shared" si="1"/>
        <v>121</v>
      </c>
      <c r="J17" s="325">
        <f t="shared" si="1"/>
        <v>53</v>
      </c>
      <c r="K17" s="325">
        <f t="shared" si="1"/>
        <v>106</v>
      </c>
      <c r="L17" s="325">
        <f t="shared" si="1"/>
        <v>2</v>
      </c>
      <c r="M17" s="325">
        <f t="shared" si="1"/>
        <v>2099</v>
      </c>
      <c r="N17" s="325">
        <f t="shared" si="1"/>
        <v>33243</v>
      </c>
      <c r="O17" s="326"/>
      <c r="P17" s="170"/>
      <c r="Q17" s="220"/>
    </row>
    <row r="18" spans="1:17">
      <c r="N18" s="327"/>
      <c r="O18" s="328"/>
    </row>
    <row r="19" spans="1:17" ht="12" customHeight="1"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</row>
    <row r="20" spans="1:17" ht="12" customHeight="1"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</row>
    <row r="35" spans="2:16" ht="12" customHeight="1"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8"/>
    </row>
    <row r="36" spans="2:16" ht="12" customHeight="1">
      <c r="B36" s="1652"/>
      <c r="C36" s="1652"/>
      <c r="D36" s="1652"/>
      <c r="E36" s="1652"/>
      <c r="F36" s="1652"/>
      <c r="G36" s="1652"/>
      <c r="H36" s="1652"/>
      <c r="I36" s="1652"/>
      <c r="J36" s="1652"/>
      <c r="K36" s="1652"/>
      <c r="L36" s="1652"/>
      <c r="M36" s="1652"/>
      <c r="N36" s="1652"/>
      <c r="O36" s="1652"/>
    </row>
    <row r="37" spans="2:16" ht="12" customHeight="1">
      <c r="B37" s="1652"/>
      <c r="C37" s="1652"/>
      <c r="D37" s="1652"/>
      <c r="E37" s="1652"/>
      <c r="F37" s="1652"/>
      <c r="G37" s="1652"/>
      <c r="H37" s="1652"/>
      <c r="I37" s="1652"/>
      <c r="J37" s="1652"/>
      <c r="K37" s="1652"/>
      <c r="L37" s="1652"/>
      <c r="M37" s="1652"/>
      <c r="N37" s="1652"/>
      <c r="O37" s="1652"/>
    </row>
    <row r="47" spans="2:16">
      <c r="B47" s="1653"/>
      <c r="C47" s="1653"/>
      <c r="D47" s="1653"/>
      <c r="E47" s="1653"/>
      <c r="F47" s="1653"/>
      <c r="G47" s="1653"/>
      <c r="H47" s="1653"/>
      <c r="I47" s="1653"/>
      <c r="J47" s="1653"/>
      <c r="K47" s="1653"/>
      <c r="L47" s="1653"/>
      <c r="M47" s="1653"/>
      <c r="N47" s="1653"/>
      <c r="O47" s="1653"/>
      <c r="P47" s="1653"/>
    </row>
    <row r="48" spans="2:16">
      <c r="B48" s="1653"/>
      <c r="C48" s="1653"/>
      <c r="D48" s="1653"/>
      <c r="E48" s="1653"/>
      <c r="F48" s="1653"/>
      <c r="G48" s="1653"/>
      <c r="H48" s="1653"/>
      <c r="I48" s="1653"/>
      <c r="J48" s="1653"/>
      <c r="K48" s="1653"/>
      <c r="L48" s="1653"/>
      <c r="M48" s="1653"/>
      <c r="N48" s="1653"/>
      <c r="O48" s="1653"/>
      <c r="P48" s="1653"/>
    </row>
    <row r="49" spans="2:16">
      <c r="B49" s="1653"/>
      <c r="C49" s="1653"/>
      <c r="D49" s="1653"/>
      <c r="E49" s="1653"/>
      <c r="F49" s="1653"/>
      <c r="G49" s="1653"/>
      <c r="H49" s="1653"/>
      <c r="I49" s="1653"/>
      <c r="J49" s="1653"/>
      <c r="K49" s="1653"/>
      <c r="L49" s="1653"/>
      <c r="M49" s="1653"/>
      <c r="N49" s="1653"/>
      <c r="O49" s="1653"/>
      <c r="P49" s="1653"/>
    </row>
  </sheetData>
  <mergeCells count="11">
    <mergeCell ref="O2:O3"/>
    <mergeCell ref="B36:O37"/>
    <mergeCell ref="B47:P49"/>
    <mergeCell ref="M1:N1"/>
    <mergeCell ref="C2:C3"/>
    <mergeCell ref="D2:D3"/>
    <mergeCell ref="I2:I3"/>
    <mergeCell ref="J2:J3"/>
    <mergeCell ref="K2:K3"/>
    <mergeCell ref="M2:M3"/>
    <mergeCell ref="N2:N3"/>
  </mergeCells>
  <phoneticPr fontId="2"/>
  <printOptions horizontalCentered="1" verticalCentered="1"/>
  <pageMargins left="0.98425196850393704" right="0.39370078740157483" top="0.59055118110236227" bottom="0.31496062992125984" header="0" footer="0"/>
  <pageSetup paperSize="9" scale="62" firstPageNumber="12" orientation="landscape" useFirstPageNumber="1" r:id="rId1"/>
  <headerFooter alignWithMargins="0">
    <oddFooter>&amp;C&amp;P</oddFooter>
    <firstFooter>&amp;C&amp;9&amp;P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R33"/>
  <sheetViews>
    <sheetView view="pageBreakPreview" zoomScaleNormal="200" zoomScaleSheetLayoutView="100" workbookViewId="0">
      <pane xSplit="2" ySplit="11" topLeftCell="C12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2"/>
  <cols>
    <col min="1" max="1" width="2.5" style="173" customWidth="1"/>
    <col min="2" max="15" width="9.375" style="173" customWidth="1"/>
    <col min="16" max="16" width="2.125" style="173" customWidth="1"/>
    <col min="17" max="256" width="9" style="173"/>
    <col min="257" max="257" width="2.5" style="173" customWidth="1"/>
    <col min="258" max="271" width="9.375" style="173" customWidth="1"/>
    <col min="272" max="272" width="2.125" style="173" customWidth="1"/>
    <col min="273" max="512" width="9" style="173"/>
    <col min="513" max="513" width="2.5" style="173" customWidth="1"/>
    <col min="514" max="527" width="9.375" style="173" customWidth="1"/>
    <col min="528" max="528" width="2.125" style="173" customWidth="1"/>
    <col min="529" max="768" width="9" style="173"/>
    <col min="769" max="769" width="2.5" style="173" customWidth="1"/>
    <col min="770" max="783" width="9.375" style="173" customWidth="1"/>
    <col min="784" max="784" width="2.125" style="173" customWidth="1"/>
    <col min="785" max="1024" width="9" style="173"/>
    <col min="1025" max="1025" width="2.5" style="173" customWidth="1"/>
    <col min="1026" max="1039" width="9.375" style="173" customWidth="1"/>
    <col min="1040" max="1040" width="2.125" style="173" customWidth="1"/>
    <col min="1041" max="1280" width="9" style="173"/>
    <col min="1281" max="1281" width="2.5" style="173" customWidth="1"/>
    <col min="1282" max="1295" width="9.375" style="173" customWidth="1"/>
    <col min="1296" max="1296" width="2.125" style="173" customWidth="1"/>
    <col min="1297" max="1536" width="9" style="173"/>
    <col min="1537" max="1537" width="2.5" style="173" customWidth="1"/>
    <col min="1538" max="1551" width="9.375" style="173" customWidth="1"/>
    <col min="1552" max="1552" width="2.125" style="173" customWidth="1"/>
    <col min="1553" max="1792" width="9" style="173"/>
    <col min="1793" max="1793" width="2.5" style="173" customWidth="1"/>
    <col min="1794" max="1807" width="9.375" style="173" customWidth="1"/>
    <col min="1808" max="1808" width="2.125" style="173" customWidth="1"/>
    <col min="1809" max="2048" width="9" style="173"/>
    <col min="2049" max="2049" width="2.5" style="173" customWidth="1"/>
    <col min="2050" max="2063" width="9.375" style="173" customWidth="1"/>
    <col min="2064" max="2064" width="2.125" style="173" customWidth="1"/>
    <col min="2065" max="2304" width="9" style="173"/>
    <col min="2305" max="2305" width="2.5" style="173" customWidth="1"/>
    <col min="2306" max="2319" width="9.375" style="173" customWidth="1"/>
    <col min="2320" max="2320" width="2.125" style="173" customWidth="1"/>
    <col min="2321" max="2560" width="9" style="173"/>
    <col min="2561" max="2561" width="2.5" style="173" customWidth="1"/>
    <col min="2562" max="2575" width="9.375" style="173" customWidth="1"/>
    <col min="2576" max="2576" width="2.125" style="173" customWidth="1"/>
    <col min="2577" max="2816" width="9" style="173"/>
    <col min="2817" max="2817" width="2.5" style="173" customWidth="1"/>
    <col min="2818" max="2831" width="9.375" style="173" customWidth="1"/>
    <col min="2832" max="2832" width="2.125" style="173" customWidth="1"/>
    <col min="2833" max="3072" width="9" style="173"/>
    <col min="3073" max="3073" width="2.5" style="173" customWidth="1"/>
    <col min="3074" max="3087" width="9.375" style="173" customWidth="1"/>
    <col min="3088" max="3088" width="2.125" style="173" customWidth="1"/>
    <col min="3089" max="3328" width="9" style="173"/>
    <col min="3329" max="3329" width="2.5" style="173" customWidth="1"/>
    <col min="3330" max="3343" width="9.375" style="173" customWidth="1"/>
    <col min="3344" max="3344" width="2.125" style="173" customWidth="1"/>
    <col min="3345" max="3584" width="9" style="173"/>
    <col min="3585" max="3585" width="2.5" style="173" customWidth="1"/>
    <col min="3586" max="3599" width="9.375" style="173" customWidth="1"/>
    <col min="3600" max="3600" width="2.125" style="173" customWidth="1"/>
    <col min="3601" max="3840" width="9" style="173"/>
    <col min="3841" max="3841" width="2.5" style="173" customWidth="1"/>
    <col min="3842" max="3855" width="9.375" style="173" customWidth="1"/>
    <col min="3856" max="3856" width="2.125" style="173" customWidth="1"/>
    <col min="3857" max="4096" width="9" style="173"/>
    <col min="4097" max="4097" width="2.5" style="173" customWidth="1"/>
    <col min="4098" max="4111" width="9.375" style="173" customWidth="1"/>
    <col min="4112" max="4112" width="2.125" style="173" customWidth="1"/>
    <col min="4113" max="4352" width="9" style="173"/>
    <col min="4353" max="4353" width="2.5" style="173" customWidth="1"/>
    <col min="4354" max="4367" width="9.375" style="173" customWidth="1"/>
    <col min="4368" max="4368" width="2.125" style="173" customWidth="1"/>
    <col min="4369" max="4608" width="9" style="173"/>
    <col min="4609" max="4609" width="2.5" style="173" customWidth="1"/>
    <col min="4610" max="4623" width="9.375" style="173" customWidth="1"/>
    <col min="4624" max="4624" width="2.125" style="173" customWidth="1"/>
    <col min="4625" max="4864" width="9" style="173"/>
    <col min="4865" max="4865" width="2.5" style="173" customWidth="1"/>
    <col min="4866" max="4879" width="9.375" style="173" customWidth="1"/>
    <col min="4880" max="4880" width="2.125" style="173" customWidth="1"/>
    <col min="4881" max="5120" width="9" style="173"/>
    <col min="5121" max="5121" width="2.5" style="173" customWidth="1"/>
    <col min="5122" max="5135" width="9.375" style="173" customWidth="1"/>
    <col min="5136" max="5136" width="2.125" style="173" customWidth="1"/>
    <col min="5137" max="5376" width="9" style="173"/>
    <col min="5377" max="5377" width="2.5" style="173" customWidth="1"/>
    <col min="5378" max="5391" width="9.375" style="173" customWidth="1"/>
    <col min="5392" max="5392" width="2.125" style="173" customWidth="1"/>
    <col min="5393" max="5632" width="9" style="173"/>
    <col min="5633" max="5633" width="2.5" style="173" customWidth="1"/>
    <col min="5634" max="5647" width="9.375" style="173" customWidth="1"/>
    <col min="5648" max="5648" width="2.125" style="173" customWidth="1"/>
    <col min="5649" max="5888" width="9" style="173"/>
    <col min="5889" max="5889" width="2.5" style="173" customWidth="1"/>
    <col min="5890" max="5903" width="9.375" style="173" customWidth="1"/>
    <col min="5904" max="5904" width="2.125" style="173" customWidth="1"/>
    <col min="5905" max="6144" width="9" style="173"/>
    <col min="6145" max="6145" width="2.5" style="173" customWidth="1"/>
    <col min="6146" max="6159" width="9.375" style="173" customWidth="1"/>
    <col min="6160" max="6160" width="2.125" style="173" customWidth="1"/>
    <col min="6161" max="6400" width="9" style="173"/>
    <col min="6401" max="6401" width="2.5" style="173" customWidth="1"/>
    <col min="6402" max="6415" width="9.375" style="173" customWidth="1"/>
    <col min="6416" max="6416" width="2.125" style="173" customWidth="1"/>
    <col min="6417" max="6656" width="9" style="173"/>
    <col min="6657" max="6657" width="2.5" style="173" customWidth="1"/>
    <col min="6658" max="6671" width="9.375" style="173" customWidth="1"/>
    <col min="6672" max="6672" width="2.125" style="173" customWidth="1"/>
    <col min="6673" max="6912" width="9" style="173"/>
    <col min="6913" max="6913" width="2.5" style="173" customWidth="1"/>
    <col min="6914" max="6927" width="9.375" style="173" customWidth="1"/>
    <col min="6928" max="6928" width="2.125" style="173" customWidth="1"/>
    <col min="6929" max="7168" width="9" style="173"/>
    <col min="7169" max="7169" width="2.5" style="173" customWidth="1"/>
    <col min="7170" max="7183" width="9.375" style="173" customWidth="1"/>
    <col min="7184" max="7184" width="2.125" style="173" customWidth="1"/>
    <col min="7185" max="7424" width="9" style="173"/>
    <col min="7425" max="7425" width="2.5" style="173" customWidth="1"/>
    <col min="7426" max="7439" width="9.375" style="173" customWidth="1"/>
    <col min="7440" max="7440" width="2.125" style="173" customWidth="1"/>
    <col min="7441" max="7680" width="9" style="173"/>
    <col min="7681" max="7681" width="2.5" style="173" customWidth="1"/>
    <col min="7682" max="7695" width="9.375" style="173" customWidth="1"/>
    <col min="7696" max="7696" width="2.125" style="173" customWidth="1"/>
    <col min="7697" max="7936" width="9" style="173"/>
    <col min="7937" max="7937" width="2.5" style="173" customWidth="1"/>
    <col min="7938" max="7951" width="9.375" style="173" customWidth="1"/>
    <col min="7952" max="7952" width="2.125" style="173" customWidth="1"/>
    <col min="7953" max="8192" width="9" style="173"/>
    <col min="8193" max="8193" width="2.5" style="173" customWidth="1"/>
    <col min="8194" max="8207" width="9.375" style="173" customWidth="1"/>
    <col min="8208" max="8208" width="2.125" style="173" customWidth="1"/>
    <col min="8209" max="8448" width="9" style="173"/>
    <col min="8449" max="8449" width="2.5" style="173" customWidth="1"/>
    <col min="8450" max="8463" width="9.375" style="173" customWidth="1"/>
    <col min="8464" max="8464" width="2.125" style="173" customWidth="1"/>
    <col min="8465" max="8704" width="9" style="173"/>
    <col min="8705" max="8705" width="2.5" style="173" customWidth="1"/>
    <col min="8706" max="8719" width="9.375" style="173" customWidth="1"/>
    <col min="8720" max="8720" width="2.125" style="173" customWidth="1"/>
    <col min="8721" max="8960" width="9" style="173"/>
    <col min="8961" max="8961" width="2.5" style="173" customWidth="1"/>
    <col min="8962" max="8975" width="9.375" style="173" customWidth="1"/>
    <col min="8976" max="8976" width="2.125" style="173" customWidth="1"/>
    <col min="8977" max="9216" width="9" style="173"/>
    <col min="9217" max="9217" width="2.5" style="173" customWidth="1"/>
    <col min="9218" max="9231" width="9.375" style="173" customWidth="1"/>
    <col min="9232" max="9232" width="2.125" style="173" customWidth="1"/>
    <col min="9233" max="9472" width="9" style="173"/>
    <col min="9473" max="9473" width="2.5" style="173" customWidth="1"/>
    <col min="9474" max="9487" width="9.375" style="173" customWidth="1"/>
    <col min="9488" max="9488" width="2.125" style="173" customWidth="1"/>
    <col min="9489" max="9728" width="9" style="173"/>
    <col min="9729" max="9729" width="2.5" style="173" customWidth="1"/>
    <col min="9730" max="9743" width="9.375" style="173" customWidth="1"/>
    <col min="9744" max="9744" width="2.125" style="173" customWidth="1"/>
    <col min="9745" max="9984" width="9" style="173"/>
    <col min="9985" max="9985" width="2.5" style="173" customWidth="1"/>
    <col min="9986" max="9999" width="9.375" style="173" customWidth="1"/>
    <col min="10000" max="10000" width="2.125" style="173" customWidth="1"/>
    <col min="10001" max="10240" width="9" style="173"/>
    <col min="10241" max="10241" width="2.5" style="173" customWidth="1"/>
    <col min="10242" max="10255" width="9.375" style="173" customWidth="1"/>
    <col min="10256" max="10256" width="2.125" style="173" customWidth="1"/>
    <col min="10257" max="10496" width="9" style="173"/>
    <col min="10497" max="10497" width="2.5" style="173" customWidth="1"/>
    <col min="10498" max="10511" width="9.375" style="173" customWidth="1"/>
    <col min="10512" max="10512" width="2.125" style="173" customWidth="1"/>
    <col min="10513" max="10752" width="9" style="173"/>
    <col min="10753" max="10753" width="2.5" style="173" customWidth="1"/>
    <col min="10754" max="10767" width="9.375" style="173" customWidth="1"/>
    <col min="10768" max="10768" width="2.125" style="173" customWidth="1"/>
    <col min="10769" max="11008" width="9" style="173"/>
    <col min="11009" max="11009" width="2.5" style="173" customWidth="1"/>
    <col min="11010" max="11023" width="9.375" style="173" customWidth="1"/>
    <col min="11024" max="11024" width="2.125" style="173" customWidth="1"/>
    <col min="11025" max="11264" width="9" style="173"/>
    <col min="11265" max="11265" width="2.5" style="173" customWidth="1"/>
    <col min="11266" max="11279" width="9.375" style="173" customWidth="1"/>
    <col min="11280" max="11280" width="2.125" style="173" customWidth="1"/>
    <col min="11281" max="11520" width="9" style="173"/>
    <col min="11521" max="11521" width="2.5" style="173" customWidth="1"/>
    <col min="11522" max="11535" width="9.375" style="173" customWidth="1"/>
    <col min="11536" max="11536" width="2.125" style="173" customWidth="1"/>
    <col min="11537" max="11776" width="9" style="173"/>
    <col min="11777" max="11777" width="2.5" style="173" customWidth="1"/>
    <col min="11778" max="11791" width="9.375" style="173" customWidth="1"/>
    <col min="11792" max="11792" width="2.125" style="173" customWidth="1"/>
    <col min="11793" max="12032" width="9" style="173"/>
    <col min="12033" max="12033" width="2.5" style="173" customWidth="1"/>
    <col min="12034" max="12047" width="9.375" style="173" customWidth="1"/>
    <col min="12048" max="12048" width="2.125" style="173" customWidth="1"/>
    <col min="12049" max="12288" width="9" style="173"/>
    <col min="12289" max="12289" width="2.5" style="173" customWidth="1"/>
    <col min="12290" max="12303" width="9.375" style="173" customWidth="1"/>
    <col min="12304" max="12304" width="2.125" style="173" customWidth="1"/>
    <col min="12305" max="12544" width="9" style="173"/>
    <col min="12545" max="12545" width="2.5" style="173" customWidth="1"/>
    <col min="12546" max="12559" width="9.375" style="173" customWidth="1"/>
    <col min="12560" max="12560" width="2.125" style="173" customWidth="1"/>
    <col min="12561" max="12800" width="9" style="173"/>
    <col min="12801" max="12801" width="2.5" style="173" customWidth="1"/>
    <col min="12802" max="12815" width="9.375" style="173" customWidth="1"/>
    <col min="12816" max="12816" width="2.125" style="173" customWidth="1"/>
    <col min="12817" max="13056" width="9" style="173"/>
    <col min="13057" max="13057" width="2.5" style="173" customWidth="1"/>
    <col min="13058" max="13071" width="9.375" style="173" customWidth="1"/>
    <col min="13072" max="13072" width="2.125" style="173" customWidth="1"/>
    <col min="13073" max="13312" width="9" style="173"/>
    <col min="13313" max="13313" width="2.5" style="173" customWidth="1"/>
    <col min="13314" max="13327" width="9.375" style="173" customWidth="1"/>
    <col min="13328" max="13328" width="2.125" style="173" customWidth="1"/>
    <col min="13329" max="13568" width="9" style="173"/>
    <col min="13569" max="13569" width="2.5" style="173" customWidth="1"/>
    <col min="13570" max="13583" width="9.375" style="173" customWidth="1"/>
    <col min="13584" max="13584" width="2.125" style="173" customWidth="1"/>
    <col min="13585" max="13824" width="9" style="173"/>
    <col min="13825" max="13825" width="2.5" style="173" customWidth="1"/>
    <col min="13826" max="13839" width="9.375" style="173" customWidth="1"/>
    <col min="13840" max="13840" width="2.125" style="173" customWidth="1"/>
    <col min="13841" max="14080" width="9" style="173"/>
    <col min="14081" max="14081" width="2.5" style="173" customWidth="1"/>
    <col min="14082" max="14095" width="9.375" style="173" customWidth="1"/>
    <col min="14096" max="14096" width="2.125" style="173" customWidth="1"/>
    <col min="14097" max="14336" width="9" style="173"/>
    <col min="14337" max="14337" width="2.5" style="173" customWidth="1"/>
    <col min="14338" max="14351" width="9.375" style="173" customWidth="1"/>
    <col min="14352" max="14352" width="2.125" style="173" customWidth="1"/>
    <col min="14353" max="14592" width="9" style="173"/>
    <col min="14593" max="14593" width="2.5" style="173" customWidth="1"/>
    <col min="14594" max="14607" width="9.375" style="173" customWidth="1"/>
    <col min="14608" max="14608" width="2.125" style="173" customWidth="1"/>
    <col min="14609" max="14848" width="9" style="173"/>
    <col min="14849" max="14849" width="2.5" style="173" customWidth="1"/>
    <col min="14850" max="14863" width="9.375" style="173" customWidth="1"/>
    <col min="14864" max="14864" width="2.125" style="173" customWidth="1"/>
    <col min="14865" max="15104" width="9" style="173"/>
    <col min="15105" max="15105" width="2.5" style="173" customWidth="1"/>
    <col min="15106" max="15119" width="9.375" style="173" customWidth="1"/>
    <col min="15120" max="15120" width="2.125" style="173" customWidth="1"/>
    <col min="15121" max="15360" width="9" style="173"/>
    <col min="15361" max="15361" width="2.5" style="173" customWidth="1"/>
    <col min="15362" max="15375" width="9.375" style="173" customWidth="1"/>
    <col min="15376" max="15376" width="2.125" style="173" customWidth="1"/>
    <col min="15377" max="15616" width="9" style="173"/>
    <col min="15617" max="15617" width="2.5" style="173" customWidth="1"/>
    <col min="15618" max="15631" width="9.375" style="173" customWidth="1"/>
    <col min="15632" max="15632" width="2.125" style="173" customWidth="1"/>
    <col min="15633" max="15872" width="9" style="173"/>
    <col min="15873" max="15873" width="2.5" style="173" customWidth="1"/>
    <col min="15874" max="15887" width="9.375" style="173" customWidth="1"/>
    <col min="15888" max="15888" width="2.125" style="173" customWidth="1"/>
    <col min="15889" max="16128" width="9" style="173"/>
    <col min="16129" max="16129" width="2.5" style="173" customWidth="1"/>
    <col min="16130" max="16143" width="9.375" style="173" customWidth="1"/>
    <col min="16144" max="16144" width="2.125" style="173" customWidth="1"/>
    <col min="16145" max="16384" width="9" style="173"/>
  </cols>
  <sheetData>
    <row r="1" spans="1:18" s="17" customFormat="1" ht="14.25">
      <c r="B1" s="634" t="s">
        <v>310</v>
      </c>
    </row>
    <row r="2" spans="1:18" ht="13.5" customHeight="1">
      <c r="A2" s="254" t="s">
        <v>311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672" t="s">
        <v>312</v>
      </c>
      <c r="O2" s="1672"/>
    </row>
    <row r="3" spans="1:18" s="17" customFormat="1" ht="18" customHeight="1">
      <c r="A3" s="635"/>
      <c r="B3" s="636" t="s">
        <v>313</v>
      </c>
      <c r="C3" s="637" t="s">
        <v>314</v>
      </c>
      <c r="D3" s="638" t="s">
        <v>315</v>
      </c>
      <c r="E3" s="638" t="s">
        <v>316</v>
      </c>
      <c r="F3" s="638" t="s">
        <v>317</v>
      </c>
      <c r="G3" s="638" t="s">
        <v>318</v>
      </c>
      <c r="H3" s="638" t="s">
        <v>319</v>
      </c>
      <c r="I3" s="638" t="s">
        <v>320</v>
      </c>
      <c r="J3" s="638" t="s">
        <v>321</v>
      </c>
      <c r="K3" s="638" t="s">
        <v>322</v>
      </c>
      <c r="L3" s="638" t="s">
        <v>323</v>
      </c>
      <c r="M3" s="638" t="s">
        <v>324</v>
      </c>
      <c r="N3" s="638" t="s">
        <v>325</v>
      </c>
      <c r="O3" s="639" t="s">
        <v>326</v>
      </c>
      <c r="P3" s="635"/>
    </row>
    <row r="4" spans="1:18" ht="20.25" customHeight="1">
      <c r="A4" s="170"/>
      <c r="B4" s="640" t="s">
        <v>118</v>
      </c>
      <c r="C4" s="641">
        <f>SUM(C32)</f>
        <v>7336</v>
      </c>
      <c r="D4" s="641">
        <f t="shared" ref="D4:N4" si="0">SUM(D32)</f>
        <v>2325</v>
      </c>
      <c r="E4" s="641">
        <f t="shared" si="0"/>
        <v>2780</v>
      </c>
      <c r="F4" s="641">
        <f t="shared" si="0"/>
        <v>2853</v>
      </c>
      <c r="G4" s="641">
        <f t="shared" si="0"/>
        <v>2923</v>
      </c>
      <c r="H4" s="641">
        <f t="shared" si="0"/>
        <v>2516</v>
      </c>
      <c r="I4" s="641">
        <f t="shared" si="0"/>
        <v>2353</v>
      </c>
      <c r="J4" s="641">
        <f t="shared" si="0"/>
        <v>2814</v>
      </c>
      <c r="K4" s="641">
        <f t="shared" si="0"/>
        <v>3463</v>
      </c>
      <c r="L4" s="641">
        <f t="shared" si="0"/>
        <v>3645</v>
      </c>
      <c r="M4" s="641">
        <f t="shared" si="0"/>
        <v>3244</v>
      </c>
      <c r="N4" s="641">
        <f t="shared" si="0"/>
        <v>2301</v>
      </c>
      <c r="O4" s="642">
        <f>O32</f>
        <v>58293</v>
      </c>
      <c r="P4" s="170"/>
      <c r="R4" s="643"/>
    </row>
    <row r="5" spans="1:18" ht="20.25" customHeight="1">
      <c r="A5" s="170"/>
      <c r="B5" s="640" t="s">
        <v>119</v>
      </c>
      <c r="C5" s="641">
        <f>[3]筑後地区!C15</f>
        <v>1483</v>
      </c>
      <c r="D5" s="641">
        <f>[3]筑後地区!D15</f>
        <v>1232</v>
      </c>
      <c r="E5" s="641">
        <f>[3]筑後地区!E15</f>
        <v>1474</v>
      </c>
      <c r="F5" s="641">
        <f>[3]筑後地区!F15</f>
        <v>1572</v>
      </c>
      <c r="G5" s="641">
        <f>[3]筑後地区!G15</f>
        <v>1457</v>
      </c>
      <c r="H5" s="641">
        <f>[3]筑後地区!H15</f>
        <v>941</v>
      </c>
      <c r="I5" s="641">
        <f>[3]筑後地区!I15</f>
        <v>1321</v>
      </c>
      <c r="J5" s="641">
        <f>[3]筑後地区!J15</f>
        <v>1646</v>
      </c>
      <c r="K5" s="641">
        <f>[3]筑後地区!K15</f>
        <v>1430</v>
      </c>
      <c r="L5" s="641">
        <f>[3]筑後地区!L15</f>
        <v>1462</v>
      </c>
      <c r="M5" s="641">
        <f>[3]筑後地区!M15</f>
        <v>1499</v>
      </c>
      <c r="N5" s="641">
        <f>[3]筑後地区!N15</f>
        <v>839</v>
      </c>
      <c r="O5" s="642">
        <f>[3]筑後地区!O15</f>
        <v>16356</v>
      </c>
      <c r="P5" s="170"/>
      <c r="R5" s="643"/>
    </row>
    <row r="6" spans="1:18" ht="20.25" customHeight="1">
      <c r="A6" s="170"/>
      <c r="B6" s="640" t="s">
        <v>327</v>
      </c>
      <c r="C6" s="641">
        <f>[3]筑豊地区!C18</f>
        <v>714</v>
      </c>
      <c r="D6" s="641">
        <f>[3]筑豊地区!D18</f>
        <v>561</v>
      </c>
      <c r="E6" s="641">
        <f>[3]筑豊地区!E18</f>
        <v>822</v>
      </c>
      <c r="F6" s="641">
        <f>[3]筑豊地区!F18</f>
        <v>1016</v>
      </c>
      <c r="G6" s="641">
        <f>[3]筑豊地区!G18</f>
        <v>1116</v>
      </c>
      <c r="H6" s="641">
        <f>[3]筑豊地区!H18</f>
        <v>644</v>
      </c>
      <c r="I6" s="641">
        <f>[3]筑豊地区!I18</f>
        <v>863</v>
      </c>
      <c r="J6" s="641">
        <f>[3]筑豊地区!J18</f>
        <v>923</v>
      </c>
      <c r="K6" s="641">
        <f>[3]筑豊地区!K18</f>
        <v>760</v>
      </c>
      <c r="L6" s="641">
        <f>[3]筑豊地区!L18</f>
        <v>906</v>
      </c>
      <c r="M6" s="641">
        <f>[3]筑豊地区!M18</f>
        <v>1186</v>
      </c>
      <c r="N6" s="641">
        <f>[3]筑豊地区!N18</f>
        <v>667</v>
      </c>
      <c r="O6" s="642">
        <f>[3]筑豊地区!O18</f>
        <v>10178</v>
      </c>
      <c r="P6" s="170"/>
      <c r="R6" s="643"/>
    </row>
    <row r="7" spans="1:18" ht="20.25" customHeight="1" thickBot="1">
      <c r="A7" s="170"/>
      <c r="B7" s="644" t="s">
        <v>121</v>
      </c>
      <c r="C7" s="645">
        <f>[3]北九州地区!C17</f>
        <v>583</v>
      </c>
      <c r="D7" s="645">
        <f>[3]北九州地区!D17</f>
        <v>527</v>
      </c>
      <c r="E7" s="645">
        <f>[3]北九州地区!E17</f>
        <v>595</v>
      </c>
      <c r="F7" s="645">
        <f>[3]北九州地区!F17</f>
        <v>623</v>
      </c>
      <c r="G7" s="645">
        <f>[3]北九州地区!G17</f>
        <v>653</v>
      </c>
      <c r="H7" s="645">
        <f>[3]北九州地区!H17</f>
        <v>515</v>
      </c>
      <c r="I7" s="645">
        <f>[3]北九州地区!I17</f>
        <v>638</v>
      </c>
      <c r="J7" s="645">
        <f>[3]北九州地区!J17</f>
        <v>751</v>
      </c>
      <c r="K7" s="645">
        <f>[3]北九州地区!K17</f>
        <v>588</v>
      </c>
      <c r="L7" s="645">
        <f>[3]北九州地区!L17</f>
        <v>844</v>
      </c>
      <c r="M7" s="645">
        <f>[3]北九州地区!M17</f>
        <v>684</v>
      </c>
      <c r="N7" s="645">
        <f>[3]北九州地区!N17</f>
        <v>528</v>
      </c>
      <c r="O7" s="646">
        <f>[3]北九州地区!O17</f>
        <v>33243</v>
      </c>
      <c r="P7" s="170"/>
      <c r="R7" s="643"/>
    </row>
    <row r="8" spans="1:18" ht="20.25" customHeight="1" thickTop="1">
      <c r="A8" s="170"/>
      <c r="B8" s="647" t="s">
        <v>122</v>
      </c>
      <c r="C8" s="648">
        <f>SUM(C4:C7)</f>
        <v>10116</v>
      </c>
      <c r="D8" s="649">
        <f>SUM(D4:D7)</f>
        <v>4645</v>
      </c>
      <c r="E8" s="648">
        <f t="shared" ref="E8:O8" si="1">SUM(E4:E7)</f>
        <v>5671</v>
      </c>
      <c r="F8" s="649">
        <f t="shared" si="1"/>
        <v>6064</v>
      </c>
      <c r="G8" s="648">
        <f t="shared" si="1"/>
        <v>6149</v>
      </c>
      <c r="H8" s="649">
        <f t="shared" si="1"/>
        <v>4616</v>
      </c>
      <c r="I8" s="648">
        <f t="shared" si="1"/>
        <v>5175</v>
      </c>
      <c r="J8" s="649">
        <f t="shared" si="1"/>
        <v>6134</v>
      </c>
      <c r="K8" s="648">
        <f t="shared" si="1"/>
        <v>6241</v>
      </c>
      <c r="L8" s="649">
        <f t="shared" si="1"/>
        <v>6857</v>
      </c>
      <c r="M8" s="648">
        <f t="shared" si="1"/>
        <v>6613</v>
      </c>
      <c r="N8" s="649">
        <f t="shared" si="1"/>
        <v>4335</v>
      </c>
      <c r="O8" s="650">
        <f t="shared" si="1"/>
        <v>118070</v>
      </c>
      <c r="P8" s="170"/>
      <c r="R8" s="643"/>
    </row>
    <row r="9" spans="1:18"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  <c r="O9" s="651"/>
    </row>
    <row r="10" spans="1:18" ht="15.75" customHeight="1">
      <c r="B10" s="652" t="s">
        <v>328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1673" t="s">
        <v>312</v>
      </c>
      <c r="O10" s="1673"/>
    </row>
    <row r="11" spans="1:18" s="17" customFormat="1" ht="18.75" customHeight="1">
      <c r="A11" s="635"/>
      <c r="B11" s="654" t="s">
        <v>329</v>
      </c>
      <c r="C11" s="655" t="s">
        <v>314</v>
      </c>
      <c r="D11" s="656" t="s">
        <v>315</v>
      </c>
      <c r="E11" s="656" t="s">
        <v>316</v>
      </c>
      <c r="F11" s="656" t="s">
        <v>317</v>
      </c>
      <c r="G11" s="656" t="s">
        <v>318</v>
      </c>
      <c r="H11" s="656" t="s">
        <v>319</v>
      </c>
      <c r="I11" s="656" t="s">
        <v>320</v>
      </c>
      <c r="J11" s="656" t="s">
        <v>321</v>
      </c>
      <c r="K11" s="656" t="s">
        <v>322</v>
      </c>
      <c r="L11" s="656" t="s">
        <v>323</v>
      </c>
      <c r="M11" s="656" t="s">
        <v>324</v>
      </c>
      <c r="N11" s="656" t="s">
        <v>325</v>
      </c>
      <c r="O11" s="657" t="s">
        <v>326</v>
      </c>
      <c r="P11" s="635"/>
    </row>
    <row r="12" spans="1:18" ht="18.75" customHeight="1">
      <c r="A12" s="170"/>
      <c r="B12" s="640" t="s">
        <v>330</v>
      </c>
      <c r="C12" s="658" t="s">
        <v>127</v>
      </c>
      <c r="D12" s="659" t="s">
        <v>295</v>
      </c>
      <c r="E12" s="659" t="s">
        <v>295</v>
      </c>
      <c r="F12" s="659" t="s">
        <v>295</v>
      </c>
      <c r="G12" s="659" t="s">
        <v>295</v>
      </c>
      <c r="H12" s="659" t="s">
        <v>295</v>
      </c>
      <c r="I12" s="659" t="s">
        <v>295</v>
      </c>
      <c r="J12" s="659" t="s">
        <v>295</v>
      </c>
      <c r="K12" s="659" t="s">
        <v>295</v>
      </c>
      <c r="L12" s="659" t="s">
        <v>295</v>
      </c>
      <c r="M12" s="659" t="s">
        <v>295</v>
      </c>
      <c r="N12" s="659" t="s">
        <v>295</v>
      </c>
      <c r="O12" s="660">
        <v>19740</v>
      </c>
      <c r="P12" s="170"/>
      <c r="R12" s="643"/>
    </row>
    <row r="13" spans="1:18" ht="18.75" customHeight="1">
      <c r="A13" s="170"/>
      <c r="B13" s="640" t="s">
        <v>331</v>
      </c>
      <c r="C13" s="661">
        <v>152</v>
      </c>
      <c r="D13" s="662">
        <v>139</v>
      </c>
      <c r="E13" s="662">
        <v>179</v>
      </c>
      <c r="F13" s="662">
        <v>169</v>
      </c>
      <c r="G13" s="662">
        <v>181</v>
      </c>
      <c r="H13" s="662">
        <v>131</v>
      </c>
      <c r="I13" s="662">
        <v>118</v>
      </c>
      <c r="J13" s="662">
        <v>135</v>
      </c>
      <c r="K13" s="662">
        <v>170</v>
      </c>
      <c r="L13" s="662">
        <v>161</v>
      </c>
      <c r="M13" s="662">
        <v>154</v>
      </c>
      <c r="N13" s="662">
        <v>135</v>
      </c>
      <c r="O13" s="660">
        <f>SUM(C13:N13)</f>
        <v>1824</v>
      </c>
      <c r="P13" s="170"/>
      <c r="R13" s="643"/>
    </row>
    <row r="14" spans="1:18" ht="18.75" customHeight="1">
      <c r="A14" s="170"/>
      <c r="B14" s="640" t="s">
        <v>131</v>
      </c>
      <c r="C14" s="661">
        <v>23</v>
      </c>
      <c r="D14" s="662">
        <v>27</v>
      </c>
      <c r="E14" s="662">
        <v>29</v>
      </c>
      <c r="F14" s="662">
        <v>36</v>
      </c>
      <c r="G14" s="662">
        <v>32</v>
      </c>
      <c r="H14" s="662">
        <v>26</v>
      </c>
      <c r="I14" s="662">
        <v>33</v>
      </c>
      <c r="J14" s="662">
        <v>28</v>
      </c>
      <c r="K14" s="662">
        <v>33</v>
      </c>
      <c r="L14" s="662">
        <v>117</v>
      </c>
      <c r="M14" s="662">
        <v>28</v>
      </c>
      <c r="N14" s="662">
        <v>17</v>
      </c>
      <c r="O14" s="660">
        <f t="shared" ref="O14:O31" si="2">SUM(C14:N14)</f>
        <v>429</v>
      </c>
      <c r="P14" s="170"/>
      <c r="R14" s="643"/>
    </row>
    <row r="15" spans="1:18" ht="18.75" customHeight="1">
      <c r="A15" s="170"/>
      <c r="B15" s="663" t="s">
        <v>133</v>
      </c>
      <c r="C15" s="664">
        <v>1</v>
      </c>
      <c r="D15" s="665">
        <v>2</v>
      </c>
      <c r="E15" s="662">
        <v>6</v>
      </c>
      <c r="F15" s="662">
        <v>8</v>
      </c>
      <c r="G15" s="662">
        <v>15</v>
      </c>
      <c r="H15" s="662">
        <v>15</v>
      </c>
      <c r="I15" s="662">
        <v>6</v>
      </c>
      <c r="J15" s="662">
        <v>7</v>
      </c>
      <c r="K15" s="662">
        <v>74</v>
      </c>
      <c r="L15" s="662">
        <v>14</v>
      </c>
      <c r="M15" s="662">
        <v>81</v>
      </c>
      <c r="N15" s="666">
        <v>10</v>
      </c>
      <c r="O15" s="660">
        <f t="shared" si="2"/>
        <v>239</v>
      </c>
      <c r="P15" s="170"/>
      <c r="R15" s="643"/>
    </row>
    <row r="16" spans="1:18" s="229" customFormat="1" ht="18.75" customHeight="1">
      <c r="A16" s="313"/>
      <c r="B16" s="667" t="s">
        <v>332</v>
      </c>
      <c r="C16" s="668">
        <v>1168</v>
      </c>
      <c r="D16" s="662">
        <v>493</v>
      </c>
      <c r="E16" s="662">
        <v>492</v>
      </c>
      <c r="F16" s="662">
        <v>479</v>
      </c>
      <c r="G16" s="662">
        <v>506</v>
      </c>
      <c r="H16" s="662">
        <v>374</v>
      </c>
      <c r="I16" s="662">
        <v>417</v>
      </c>
      <c r="J16" s="662">
        <v>434</v>
      </c>
      <c r="K16" s="662">
        <v>452</v>
      </c>
      <c r="L16" s="662">
        <v>638</v>
      </c>
      <c r="M16" s="662">
        <v>658</v>
      </c>
      <c r="N16" s="662">
        <v>405</v>
      </c>
      <c r="O16" s="660">
        <f t="shared" si="2"/>
        <v>6516</v>
      </c>
      <c r="P16" s="313"/>
      <c r="R16" s="669"/>
    </row>
    <row r="17" spans="1:18" ht="18.75" customHeight="1">
      <c r="A17" s="170"/>
      <c r="B17" s="640" t="s">
        <v>137</v>
      </c>
      <c r="C17" s="668">
        <v>3165</v>
      </c>
      <c r="D17" s="662">
        <v>458</v>
      </c>
      <c r="E17" s="662">
        <v>690</v>
      </c>
      <c r="F17" s="662">
        <v>460</v>
      </c>
      <c r="G17" s="662">
        <v>309</v>
      </c>
      <c r="H17" s="662">
        <v>319</v>
      </c>
      <c r="I17" s="662">
        <v>319</v>
      </c>
      <c r="J17" s="662">
        <v>492</v>
      </c>
      <c r="K17" s="662">
        <v>748</v>
      </c>
      <c r="L17" s="662">
        <v>674</v>
      </c>
      <c r="M17" s="662">
        <v>594</v>
      </c>
      <c r="N17" s="662">
        <v>449</v>
      </c>
      <c r="O17" s="660">
        <f t="shared" si="2"/>
        <v>8677</v>
      </c>
      <c r="P17" s="170"/>
      <c r="R17" s="643"/>
    </row>
    <row r="18" spans="1:18" ht="18.75" customHeight="1">
      <c r="A18" s="170"/>
      <c r="B18" s="640" t="s">
        <v>139</v>
      </c>
      <c r="C18" s="668">
        <v>42</v>
      </c>
      <c r="D18" s="662">
        <v>43</v>
      </c>
      <c r="E18" s="662">
        <v>59</v>
      </c>
      <c r="F18" s="662">
        <v>51</v>
      </c>
      <c r="G18" s="662">
        <v>89</v>
      </c>
      <c r="H18" s="662">
        <v>45</v>
      </c>
      <c r="I18" s="662">
        <v>44</v>
      </c>
      <c r="J18" s="662">
        <v>42</v>
      </c>
      <c r="K18" s="662">
        <v>46</v>
      </c>
      <c r="L18" s="662">
        <v>49</v>
      </c>
      <c r="M18" s="662">
        <v>90</v>
      </c>
      <c r="N18" s="662">
        <v>57</v>
      </c>
      <c r="O18" s="660">
        <f t="shared" si="2"/>
        <v>657</v>
      </c>
      <c r="P18" s="170"/>
      <c r="R18" s="643"/>
    </row>
    <row r="19" spans="1:18" ht="18.75" customHeight="1">
      <c r="A19" s="170"/>
      <c r="B19" s="640" t="s">
        <v>333</v>
      </c>
      <c r="C19" s="668">
        <v>1586</v>
      </c>
      <c r="D19" s="662">
        <v>266</v>
      </c>
      <c r="E19" s="662">
        <v>192</v>
      </c>
      <c r="F19" s="662">
        <v>413</v>
      </c>
      <c r="G19" s="662">
        <v>252</v>
      </c>
      <c r="H19" s="662">
        <v>567</v>
      </c>
      <c r="I19" s="662">
        <v>260</v>
      </c>
      <c r="J19" s="662">
        <v>264</v>
      </c>
      <c r="K19" s="662">
        <v>579</v>
      </c>
      <c r="L19" s="662">
        <v>305</v>
      </c>
      <c r="M19" s="662">
        <v>139</v>
      </c>
      <c r="N19" s="662">
        <v>193</v>
      </c>
      <c r="O19" s="660">
        <f t="shared" si="2"/>
        <v>5016</v>
      </c>
      <c r="P19" s="170"/>
      <c r="R19" s="643"/>
    </row>
    <row r="20" spans="1:18" ht="27" customHeight="1">
      <c r="A20" s="170"/>
      <c r="B20" s="640" t="s">
        <v>143</v>
      </c>
      <c r="C20" s="670">
        <v>148</v>
      </c>
      <c r="D20" s="662">
        <v>161</v>
      </c>
      <c r="E20" s="662">
        <v>239</v>
      </c>
      <c r="F20" s="662">
        <v>243</v>
      </c>
      <c r="G20" s="662">
        <v>312</v>
      </c>
      <c r="H20" s="662">
        <v>178</v>
      </c>
      <c r="I20" s="662">
        <v>195</v>
      </c>
      <c r="J20" s="662">
        <v>268</v>
      </c>
      <c r="K20" s="662">
        <v>311</v>
      </c>
      <c r="L20" s="662">
        <v>514</v>
      </c>
      <c r="M20" s="662">
        <v>398</v>
      </c>
      <c r="N20" s="662">
        <v>185</v>
      </c>
      <c r="O20" s="671">
        <f>SUM(C20:N20)</f>
        <v>3152</v>
      </c>
      <c r="R20" s="672"/>
    </row>
    <row r="21" spans="1:18" ht="18.75" customHeight="1">
      <c r="A21" s="170"/>
      <c r="B21" s="640" t="s">
        <v>145</v>
      </c>
      <c r="C21" s="668">
        <v>479</v>
      </c>
      <c r="D21" s="662">
        <v>436</v>
      </c>
      <c r="E21" s="662">
        <v>491</v>
      </c>
      <c r="F21" s="662">
        <v>453</v>
      </c>
      <c r="G21" s="662">
        <v>557</v>
      </c>
      <c r="H21" s="662">
        <v>444</v>
      </c>
      <c r="I21" s="662">
        <v>516</v>
      </c>
      <c r="J21" s="662">
        <v>594</v>
      </c>
      <c r="K21" s="662">
        <v>533</v>
      </c>
      <c r="L21" s="662">
        <v>507</v>
      </c>
      <c r="M21" s="662">
        <v>588</v>
      </c>
      <c r="N21" s="662">
        <v>539</v>
      </c>
      <c r="O21" s="660">
        <f t="shared" si="2"/>
        <v>6137</v>
      </c>
      <c r="P21" s="170"/>
      <c r="R21" s="643"/>
    </row>
    <row r="22" spans="1:18" ht="18.75" customHeight="1">
      <c r="A22" s="170"/>
      <c r="B22" s="640" t="s">
        <v>147</v>
      </c>
      <c r="C22" s="668">
        <v>13</v>
      </c>
      <c r="D22" s="662">
        <v>13</v>
      </c>
      <c r="E22" s="662">
        <v>22</v>
      </c>
      <c r="F22" s="662">
        <v>23</v>
      </c>
      <c r="G22" s="662">
        <v>31</v>
      </c>
      <c r="H22" s="662">
        <v>23</v>
      </c>
      <c r="I22" s="662">
        <v>30</v>
      </c>
      <c r="J22" s="662">
        <v>89</v>
      </c>
      <c r="K22" s="662">
        <v>28</v>
      </c>
      <c r="L22" s="662">
        <v>42</v>
      </c>
      <c r="M22" s="662">
        <v>27</v>
      </c>
      <c r="N22" s="662">
        <v>17</v>
      </c>
      <c r="O22" s="660">
        <f t="shared" si="2"/>
        <v>358</v>
      </c>
      <c r="P22" s="170"/>
      <c r="R22" s="643"/>
    </row>
    <row r="23" spans="1:18" ht="18.75" customHeight="1">
      <c r="A23" s="170"/>
      <c r="B23" s="673" t="s">
        <v>334</v>
      </c>
      <c r="C23" s="668">
        <v>250</v>
      </c>
      <c r="D23" s="662">
        <v>44</v>
      </c>
      <c r="E23" s="662">
        <v>55</v>
      </c>
      <c r="F23" s="662">
        <v>66</v>
      </c>
      <c r="G23" s="662">
        <v>70</v>
      </c>
      <c r="H23" s="662">
        <v>52</v>
      </c>
      <c r="I23" s="662">
        <v>54</v>
      </c>
      <c r="J23" s="662">
        <v>62</v>
      </c>
      <c r="K23" s="662">
        <v>63</v>
      </c>
      <c r="L23" s="662">
        <v>101</v>
      </c>
      <c r="M23" s="662">
        <v>83</v>
      </c>
      <c r="N23" s="662">
        <v>54</v>
      </c>
      <c r="O23" s="660">
        <f t="shared" si="2"/>
        <v>954</v>
      </c>
      <c r="P23" s="170"/>
      <c r="R23" s="643"/>
    </row>
    <row r="24" spans="1:18" ht="18.75" customHeight="1">
      <c r="A24" s="170"/>
      <c r="B24" s="640" t="s">
        <v>151</v>
      </c>
      <c r="C24" s="668">
        <v>171</v>
      </c>
      <c r="D24" s="662">
        <v>118</v>
      </c>
      <c r="E24" s="662">
        <v>151</v>
      </c>
      <c r="F24" s="665">
        <v>199</v>
      </c>
      <c r="G24" s="662">
        <v>209</v>
      </c>
      <c r="H24" s="662">
        <v>130</v>
      </c>
      <c r="I24" s="662">
        <v>148</v>
      </c>
      <c r="J24" s="662">
        <v>150</v>
      </c>
      <c r="K24" s="662">
        <v>188</v>
      </c>
      <c r="L24" s="662">
        <v>152</v>
      </c>
      <c r="M24" s="662">
        <v>149</v>
      </c>
      <c r="N24" s="662">
        <v>105</v>
      </c>
      <c r="O24" s="660">
        <f t="shared" si="2"/>
        <v>1870</v>
      </c>
      <c r="P24" s="170"/>
      <c r="R24" s="643"/>
    </row>
    <row r="25" spans="1:18" ht="18.75" customHeight="1">
      <c r="A25" s="170"/>
      <c r="B25" s="640" t="s">
        <v>153</v>
      </c>
      <c r="C25" s="664">
        <v>0</v>
      </c>
      <c r="D25" s="665">
        <v>0</v>
      </c>
      <c r="E25" s="665">
        <v>1</v>
      </c>
      <c r="F25" s="665">
        <v>0</v>
      </c>
      <c r="G25" s="665">
        <v>1</v>
      </c>
      <c r="H25" s="665">
        <v>0</v>
      </c>
      <c r="I25" s="674">
        <v>1</v>
      </c>
      <c r="J25" s="674">
        <v>0</v>
      </c>
      <c r="K25" s="674">
        <v>1</v>
      </c>
      <c r="L25" s="665">
        <v>0</v>
      </c>
      <c r="M25" s="665">
        <v>0</v>
      </c>
      <c r="N25" s="665">
        <v>0</v>
      </c>
      <c r="O25" s="660">
        <f t="shared" si="2"/>
        <v>4</v>
      </c>
      <c r="P25" s="170"/>
      <c r="R25" s="643"/>
    </row>
    <row r="26" spans="1:18" ht="18.75" customHeight="1">
      <c r="A26" s="170"/>
      <c r="B26" s="640" t="s">
        <v>155</v>
      </c>
      <c r="C26" s="668">
        <v>2</v>
      </c>
      <c r="D26" s="662">
        <v>3</v>
      </c>
      <c r="E26" s="662">
        <v>3</v>
      </c>
      <c r="F26" s="662">
        <v>16</v>
      </c>
      <c r="G26" s="662">
        <v>6</v>
      </c>
      <c r="H26" s="662">
        <v>3</v>
      </c>
      <c r="I26" s="662">
        <v>3</v>
      </c>
      <c r="J26" s="662">
        <v>2</v>
      </c>
      <c r="K26" s="662">
        <v>3</v>
      </c>
      <c r="L26" s="662">
        <v>5</v>
      </c>
      <c r="M26" s="662">
        <v>5</v>
      </c>
      <c r="N26" s="662">
        <v>3</v>
      </c>
      <c r="O26" s="660">
        <f t="shared" si="2"/>
        <v>54</v>
      </c>
      <c r="P26" s="170"/>
      <c r="R26" s="643"/>
    </row>
    <row r="27" spans="1:18" ht="19.5" customHeight="1">
      <c r="A27" s="170"/>
      <c r="B27" s="640" t="s">
        <v>157</v>
      </c>
      <c r="C27" s="668">
        <v>21</v>
      </c>
      <c r="D27" s="662">
        <v>23</v>
      </c>
      <c r="E27" s="662">
        <v>27</v>
      </c>
      <c r="F27" s="662">
        <v>29</v>
      </c>
      <c r="G27" s="662">
        <v>28</v>
      </c>
      <c r="H27" s="662">
        <v>25</v>
      </c>
      <c r="I27" s="662">
        <v>34</v>
      </c>
      <c r="J27" s="662">
        <v>49</v>
      </c>
      <c r="K27" s="662">
        <v>29</v>
      </c>
      <c r="L27" s="662">
        <v>32</v>
      </c>
      <c r="M27" s="662">
        <v>59</v>
      </c>
      <c r="N27" s="662">
        <v>25</v>
      </c>
      <c r="O27" s="660">
        <f t="shared" si="2"/>
        <v>381</v>
      </c>
      <c r="P27" s="170"/>
      <c r="R27" s="643"/>
    </row>
    <row r="28" spans="1:18" s="229" customFormat="1" ht="19.5" customHeight="1">
      <c r="A28" s="313"/>
      <c r="B28" s="673" t="s">
        <v>159</v>
      </c>
      <c r="C28" s="668">
        <v>37</v>
      </c>
      <c r="D28" s="662">
        <v>20</v>
      </c>
      <c r="E28" s="662">
        <v>36</v>
      </c>
      <c r="F28" s="662">
        <v>34</v>
      </c>
      <c r="G28" s="662">
        <v>23</v>
      </c>
      <c r="H28" s="662">
        <v>25</v>
      </c>
      <c r="I28" s="662">
        <v>26</v>
      </c>
      <c r="J28" s="662">
        <v>34</v>
      </c>
      <c r="K28" s="662">
        <v>23</v>
      </c>
      <c r="L28" s="662">
        <v>27</v>
      </c>
      <c r="M28" s="662">
        <v>27</v>
      </c>
      <c r="N28" s="662">
        <v>22</v>
      </c>
      <c r="O28" s="660">
        <f t="shared" si="2"/>
        <v>334</v>
      </c>
      <c r="P28" s="313"/>
      <c r="R28" s="669"/>
    </row>
    <row r="29" spans="1:18" ht="19.5" customHeight="1">
      <c r="A29" s="170"/>
      <c r="B29" s="663" t="s">
        <v>161</v>
      </c>
      <c r="C29" s="675">
        <v>2</v>
      </c>
      <c r="D29" s="676">
        <v>1</v>
      </c>
      <c r="E29" s="676">
        <v>0</v>
      </c>
      <c r="F29" s="674">
        <v>5</v>
      </c>
      <c r="G29" s="674">
        <v>18</v>
      </c>
      <c r="H29" s="674">
        <v>1</v>
      </c>
      <c r="I29" s="674">
        <v>0</v>
      </c>
      <c r="J29" s="674">
        <v>1</v>
      </c>
      <c r="K29" s="674">
        <v>1</v>
      </c>
      <c r="L29" s="674">
        <v>12</v>
      </c>
      <c r="M29" s="674">
        <v>3</v>
      </c>
      <c r="N29" s="676">
        <v>2</v>
      </c>
      <c r="O29" s="677">
        <f t="shared" si="2"/>
        <v>46</v>
      </c>
      <c r="P29" s="170"/>
      <c r="R29" s="643"/>
    </row>
    <row r="30" spans="1:18" ht="19.5" customHeight="1">
      <c r="A30" s="170"/>
      <c r="B30" s="640" t="s">
        <v>163</v>
      </c>
      <c r="C30" s="678">
        <v>66</v>
      </c>
      <c r="D30" s="665">
        <v>69</v>
      </c>
      <c r="E30" s="665">
        <v>89</v>
      </c>
      <c r="F30" s="665">
        <v>90</v>
      </c>
      <c r="G30" s="662">
        <v>116</v>
      </c>
      <c r="H30" s="665">
        <v>78</v>
      </c>
      <c r="I30" s="665">
        <v>78</v>
      </c>
      <c r="J30" s="665">
        <v>97</v>
      </c>
      <c r="K30" s="665">
        <v>105</v>
      </c>
      <c r="L30" s="665">
        <v>134</v>
      </c>
      <c r="M30" s="665">
        <v>116</v>
      </c>
      <c r="N30" s="665">
        <v>70</v>
      </c>
      <c r="O30" s="671">
        <f t="shared" si="2"/>
        <v>1108</v>
      </c>
      <c r="R30" s="672"/>
    </row>
    <row r="31" spans="1:18" ht="19.5" customHeight="1">
      <c r="A31" s="170"/>
      <c r="B31" s="679" t="s">
        <v>165</v>
      </c>
      <c r="C31" s="680">
        <v>10</v>
      </c>
      <c r="D31" s="681">
        <v>9</v>
      </c>
      <c r="E31" s="681">
        <v>19</v>
      </c>
      <c r="F31" s="681">
        <v>79</v>
      </c>
      <c r="G31" s="681">
        <v>168</v>
      </c>
      <c r="H31" s="681">
        <v>80</v>
      </c>
      <c r="I31" s="681">
        <v>71</v>
      </c>
      <c r="J31" s="681">
        <v>66</v>
      </c>
      <c r="K31" s="681">
        <v>76</v>
      </c>
      <c r="L31" s="681">
        <v>161</v>
      </c>
      <c r="M31" s="681">
        <v>45</v>
      </c>
      <c r="N31" s="681">
        <v>13</v>
      </c>
      <c r="O31" s="682">
        <f t="shared" si="2"/>
        <v>797</v>
      </c>
      <c r="R31" s="672"/>
    </row>
    <row r="32" spans="1:18" ht="19.5" customHeight="1">
      <c r="A32" s="170"/>
      <c r="B32" s="647" t="s">
        <v>167</v>
      </c>
      <c r="C32" s="648">
        <f>SUM(C13:C31)</f>
        <v>7336</v>
      </c>
      <c r="D32" s="648">
        <f t="shared" ref="D32:N32" si="3">SUM(D13:D31)</f>
        <v>2325</v>
      </c>
      <c r="E32" s="648">
        <f t="shared" si="3"/>
        <v>2780</v>
      </c>
      <c r="F32" s="648">
        <f t="shared" si="3"/>
        <v>2853</v>
      </c>
      <c r="G32" s="648">
        <f t="shared" si="3"/>
        <v>2923</v>
      </c>
      <c r="H32" s="648">
        <f t="shared" si="3"/>
        <v>2516</v>
      </c>
      <c r="I32" s="648">
        <f t="shared" si="3"/>
        <v>2353</v>
      </c>
      <c r="J32" s="648">
        <f t="shared" si="3"/>
        <v>2814</v>
      </c>
      <c r="K32" s="648">
        <f t="shared" si="3"/>
        <v>3463</v>
      </c>
      <c r="L32" s="648">
        <f t="shared" si="3"/>
        <v>3645</v>
      </c>
      <c r="M32" s="648">
        <f t="shared" si="3"/>
        <v>3244</v>
      </c>
      <c r="N32" s="648">
        <f t="shared" si="3"/>
        <v>2301</v>
      </c>
      <c r="O32" s="650">
        <f>SUM(O12:O31)</f>
        <v>58293</v>
      </c>
      <c r="P32" s="170"/>
      <c r="R32" s="643"/>
    </row>
    <row r="33" ht="27" customHeight="1"/>
  </sheetData>
  <mergeCells count="2">
    <mergeCell ref="N2:O2"/>
    <mergeCell ref="N10:O10"/>
  </mergeCells>
  <phoneticPr fontId="2"/>
  <pageMargins left="0.98425196850393704" right="0.78740157480314965" top="0.82677165354330717" bottom="0.43307086614173229" header="0.27559055118110237" footer="0.23622047244094491"/>
  <pageSetup paperSize="9" scale="92" firstPageNumber="13" orientation="landscape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R15"/>
  <sheetViews>
    <sheetView view="pageBreakPreview" zoomScale="90" zoomScaleNormal="100" zoomScaleSheetLayoutView="90" workbookViewId="0">
      <pane xSplit="2" ySplit="2" topLeftCell="C3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2.5" style="173" customWidth="1"/>
    <col min="2" max="2" width="9.375" style="17" customWidth="1"/>
    <col min="3" max="15" width="9.375" style="173" customWidth="1"/>
    <col min="16" max="16" width="2.125" style="173" customWidth="1"/>
    <col min="17" max="256" width="9" style="173"/>
    <col min="257" max="257" width="2.5" style="173" customWidth="1"/>
    <col min="258" max="271" width="9.375" style="173" customWidth="1"/>
    <col min="272" max="272" width="2.125" style="173" customWidth="1"/>
    <col min="273" max="512" width="9" style="173"/>
    <col min="513" max="513" width="2.5" style="173" customWidth="1"/>
    <col min="514" max="527" width="9.375" style="173" customWidth="1"/>
    <col min="528" max="528" width="2.125" style="173" customWidth="1"/>
    <col min="529" max="768" width="9" style="173"/>
    <col min="769" max="769" width="2.5" style="173" customWidth="1"/>
    <col min="770" max="783" width="9.375" style="173" customWidth="1"/>
    <col min="784" max="784" width="2.125" style="173" customWidth="1"/>
    <col min="785" max="1024" width="9" style="173"/>
    <col min="1025" max="1025" width="2.5" style="173" customWidth="1"/>
    <col min="1026" max="1039" width="9.375" style="173" customWidth="1"/>
    <col min="1040" max="1040" width="2.125" style="173" customWidth="1"/>
    <col min="1041" max="1280" width="9" style="173"/>
    <col min="1281" max="1281" width="2.5" style="173" customWidth="1"/>
    <col min="1282" max="1295" width="9.375" style="173" customWidth="1"/>
    <col min="1296" max="1296" width="2.125" style="173" customWidth="1"/>
    <col min="1297" max="1536" width="9" style="173"/>
    <col min="1537" max="1537" width="2.5" style="173" customWidth="1"/>
    <col min="1538" max="1551" width="9.375" style="173" customWidth="1"/>
    <col min="1552" max="1552" width="2.125" style="173" customWidth="1"/>
    <col min="1553" max="1792" width="9" style="173"/>
    <col min="1793" max="1793" width="2.5" style="173" customWidth="1"/>
    <col min="1794" max="1807" width="9.375" style="173" customWidth="1"/>
    <col min="1808" max="1808" width="2.125" style="173" customWidth="1"/>
    <col min="1809" max="2048" width="9" style="173"/>
    <col min="2049" max="2049" width="2.5" style="173" customWidth="1"/>
    <col min="2050" max="2063" width="9.375" style="173" customWidth="1"/>
    <col min="2064" max="2064" width="2.125" style="173" customWidth="1"/>
    <col min="2065" max="2304" width="9" style="173"/>
    <col min="2305" max="2305" width="2.5" style="173" customWidth="1"/>
    <col min="2306" max="2319" width="9.375" style="173" customWidth="1"/>
    <col min="2320" max="2320" width="2.125" style="173" customWidth="1"/>
    <col min="2321" max="2560" width="9" style="173"/>
    <col min="2561" max="2561" width="2.5" style="173" customWidth="1"/>
    <col min="2562" max="2575" width="9.375" style="173" customWidth="1"/>
    <col min="2576" max="2576" width="2.125" style="173" customWidth="1"/>
    <col min="2577" max="2816" width="9" style="173"/>
    <col min="2817" max="2817" width="2.5" style="173" customWidth="1"/>
    <col min="2818" max="2831" width="9.375" style="173" customWidth="1"/>
    <col min="2832" max="2832" width="2.125" style="173" customWidth="1"/>
    <col min="2833" max="3072" width="9" style="173"/>
    <col min="3073" max="3073" width="2.5" style="173" customWidth="1"/>
    <col min="3074" max="3087" width="9.375" style="173" customWidth="1"/>
    <col min="3088" max="3088" width="2.125" style="173" customWidth="1"/>
    <col min="3089" max="3328" width="9" style="173"/>
    <col min="3329" max="3329" width="2.5" style="173" customWidth="1"/>
    <col min="3330" max="3343" width="9.375" style="173" customWidth="1"/>
    <col min="3344" max="3344" width="2.125" style="173" customWidth="1"/>
    <col min="3345" max="3584" width="9" style="173"/>
    <col min="3585" max="3585" width="2.5" style="173" customWidth="1"/>
    <col min="3586" max="3599" width="9.375" style="173" customWidth="1"/>
    <col min="3600" max="3600" width="2.125" style="173" customWidth="1"/>
    <col min="3601" max="3840" width="9" style="173"/>
    <col min="3841" max="3841" width="2.5" style="173" customWidth="1"/>
    <col min="3842" max="3855" width="9.375" style="173" customWidth="1"/>
    <col min="3856" max="3856" width="2.125" style="173" customWidth="1"/>
    <col min="3857" max="4096" width="9" style="173"/>
    <col min="4097" max="4097" width="2.5" style="173" customWidth="1"/>
    <col min="4098" max="4111" width="9.375" style="173" customWidth="1"/>
    <col min="4112" max="4112" width="2.125" style="173" customWidth="1"/>
    <col min="4113" max="4352" width="9" style="173"/>
    <col min="4353" max="4353" width="2.5" style="173" customWidth="1"/>
    <col min="4354" max="4367" width="9.375" style="173" customWidth="1"/>
    <col min="4368" max="4368" width="2.125" style="173" customWidth="1"/>
    <col min="4369" max="4608" width="9" style="173"/>
    <col min="4609" max="4609" width="2.5" style="173" customWidth="1"/>
    <col min="4610" max="4623" width="9.375" style="173" customWidth="1"/>
    <col min="4624" max="4624" width="2.125" style="173" customWidth="1"/>
    <col min="4625" max="4864" width="9" style="173"/>
    <col min="4865" max="4865" width="2.5" style="173" customWidth="1"/>
    <col min="4866" max="4879" width="9.375" style="173" customWidth="1"/>
    <col min="4880" max="4880" width="2.125" style="173" customWidth="1"/>
    <col min="4881" max="5120" width="9" style="173"/>
    <col min="5121" max="5121" width="2.5" style="173" customWidth="1"/>
    <col min="5122" max="5135" width="9.375" style="173" customWidth="1"/>
    <col min="5136" max="5136" width="2.125" style="173" customWidth="1"/>
    <col min="5137" max="5376" width="9" style="173"/>
    <col min="5377" max="5377" width="2.5" style="173" customWidth="1"/>
    <col min="5378" max="5391" width="9.375" style="173" customWidth="1"/>
    <col min="5392" max="5392" width="2.125" style="173" customWidth="1"/>
    <col min="5393" max="5632" width="9" style="173"/>
    <col min="5633" max="5633" width="2.5" style="173" customWidth="1"/>
    <col min="5634" max="5647" width="9.375" style="173" customWidth="1"/>
    <col min="5648" max="5648" width="2.125" style="173" customWidth="1"/>
    <col min="5649" max="5888" width="9" style="173"/>
    <col min="5889" max="5889" width="2.5" style="173" customWidth="1"/>
    <col min="5890" max="5903" width="9.375" style="173" customWidth="1"/>
    <col min="5904" max="5904" width="2.125" style="173" customWidth="1"/>
    <col min="5905" max="6144" width="9" style="173"/>
    <col min="6145" max="6145" width="2.5" style="173" customWidth="1"/>
    <col min="6146" max="6159" width="9.375" style="173" customWidth="1"/>
    <col min="6160" max="6160" width="2.125" style="173" customWidth="1"/>
    <col min="6161" max="6400" width="9" style="173"/>
    <col min="6401" max="6401" width="2.5" style="173" customWidth="1"/>
    <col min="6402" max="6415" width="9.375" style="173" customWidth="1"/>
    <col min="6416" max="6416" width="2.125" style="173" customWidth="1"/>
    <col min="6417" max="6656" width="9" style="173"/>
    <col min="6657" max="6657" width="2.5" style="173" customWidth="1"/>
    <col min="6658" max="6671" width="9.375" style="173" customWidth="1"/>
    <col min="6672" max="6672" width="2.125" style="173" customWidth="1"/>
    <col min="6673" max="6912" width="9" style="173"/>
    <col min="6913" max="6913" width="2.5" style="173" customWidth="1"/>
    <col min="6914" max="6927" width="9.375" style="173" customWidth="1"/>
    <col min="6928" max="6928" width="2.125" style="173" customWidth="1"/>
    <col min="6929" max="7168" width="9" style="173"/>
    <col min="7169" max="7169" width="2.5" style="173" customWidth="1"/>
    <col min="7170" max="7183" width="9.375" style="173" customWidth="1"/>
    <col min="7184" max="7184" width="2.125" style="173" customWidth="1"/>
    <col min="7185" max="7424" width="9" style="173"/>
    <col min="7425" max="7425" width="2.5" style="173" customWidth="1"/>
    <col min="7426" max="7439" width="9.375" style="173" customWidth="1"/>
    <col min="7440" max="7440" width="2.125" style="173" customWidth="1"/>
    <col min="7441" max="7680" width="9" style="173"/>
    <col min="7681" max="7681" width="2.5" style="173" customWidth="1"/>
    <col min="7682" max="7695" width="9.375" style="173" customWidth="1"/>
    <col min="7696" max="7696" width="2.125" style="173" customWidth="1"/>
    <col min="7697" max="7936" width="9" style="173"/>
    <col min="7937" max="7937" width="2.5" style="173" customWidth="1"/>
    <col min="7938" max="7951" width="9.375" style="173" customWidth="1"/>
    <col min="7952" max="7952" width="2.125" style="173" customWidth="1"/>
    <col min="7953" max="8192" width="9" style="173"/>
    <col min="8193" max="8193" width="2.5" style="173" customWidth="1"/>
    <col min="8194" max="8207" width="9.375" style="173" customWidth="1"/>
    <col min="8208" max="8208" width="2.125" style="173" customWidth="1"/>
    <col min="8209" max="8448" width="9" style="173"/>
    <col min="8449" max="8449" width="2.5" style="173" customWidth="1"/>
    <col min="8450" max="8463" width="9.375" style="173" customWidth="1"/>
    <col min="8464" max="8464" width="2.125" style="173" customWidth="1"/>
    <col min="8465" max="8704" width="9" style="173"/>
    <col min="8705" max="8705" width="2.5" style="173" customWidth="1"/>
    <col min="8706" max="8719" width="9.375" style="173" customWidth="1"/>
    <col min="8720" max="8720" width="2.125" style="173" customWidth="1"/>
    <col min="8721" max="8960" width="9" style="173"/>
    <col min="8961" max="8961" width="2.5" style="173" customWidth="1"/>
    <col min="8962" max="8975" width="9.375" style="173" customWidth="1"/>
    <col min="8976" max="8976" width="2.125" style="173" customWidth="1"/>
    <col min="8977" max="9216" width="9" style="173"/>
    <col min="9217" max="9217" width="2.5" style="173" customWidth="1"/>
    <col min="9218" max="9231" width="9.375" style="173" customWidth="1"/>
    <col min="9232" max="9232" width="2.125" style="173" customWidth="1"/>
    <col min="9233" max="9472" width="9" style="173"/>
    <col min="9473" max="9473" width="2.5" style="173" customWidth="1"/>
    <col min="9474" max="9487" width="9.375" style="173" customWidth="1"/>
    <col min="9488" max="9488" width="2.125" style="173" customWidth="1"/>
    <col min="9489" max="9728" width="9" style="173"/>
    <col min="9729" max="9729" width="2.5" style="173" customWidth="1"/>
    <col min="9730" max="9743" width="9.375" style="173" customWidth="1"/>
    <col min="9744" max="9744" width="2.125" style="173" customWidth="1"/>
    <col min="9745" max="9984" width="9" style="173"/>
    <col min="9985" max="9985" width="2.5" style="173" customWidth="1"/>
    <col min="9986" max="9999" width="9.375" style="173" customWidth="1"/>
    <col min="10000" max="10000" width="2.125" style="173" customWidth="1"/>
    <col min="10001" max="10240" width="9" style="173"/>
    <col min="10241" max="10241" width="2.5" style="173" customWidth="1"/>
    <col min="10242" max="10255" width="9.375" style="173" customWidth="1"/>
    <col min="10256" max="10256" width="2.125" style="173" customWidth="1"/>
    <col min="10257" max="10496" width="9" style="173"/>
    <col min="10497" max="10497" width="2.5" style="173" customWidth="1"/>
    <col min="10498" max="10511" width="9.375" style="173" customWidth="1"/>
    <col min="10512" max="10512" width="2.125" style="173" customWidth="1"/>
    <col min="10513" max="10752" width="9" style="173"/>
    <col min="10753" max="10753" width="2.5" style="173" customWidth="1"/>
    <col min="10754" max="10767" width="9.375" style="173" customWidth="1"/>
    <col min="10768" max="10768" width="2.125" style="173" customWidth="1"/>
    <col min="10769" max="11008" width="9" style="173"/>
    <col min="11009" max="11009" width="2.5" style="173" customWidth="1"/>
    <col min="11010" max="11023" width="9.375" style="173" customWidth="1"/>
    <col min="11024" max="11024" width="2.125" style="173" customWidth="1"/>
    <col min="11025" max="11264" width="9" style="173"/>
    <col min="11265" max="11265" width="2.5" style="173" customWidth="1"/>
    <col min="11266" max="11279" width="9.375" style="173" customWidth="1"/>
    <col min="11280" max="11280" width="2.125" style="173" customWidth="1"/>
    <col min="11281" max="11520" width="9" style="173"/>
    <col min="11521" max="11521" width="2.5" style="173" customWidth="1"/>
    <col min="11522" max="11535" width="9.375" style="173" customWidth="1"/>
    <col min="11536" max="11536" width="2.125" style="173" customWidth="1"/>
    <col min="11537" max="11776" width="9" style="173"/>
    <col min="11777" max="11777" width="2.5" style="173" customWidth="1"/>
    <col min="11778" max="11791" width="9.375" style="173" customWidth="1"/>
    <col min="11792" max="11792" width="2.125" style="173" customWidth="1"/>
    <col min="11793" max="12032" width="9" style="173"/>
    <col min="12033" max="12033" width="2.5" style="173" customWidth="1"/>
    <col min="12034" max="12047" width="9.375" style="173" customWidth="1"/>
    <col min="12048" max="12048" width="2.125" style="173" customWidth="1"/>
    <col min="12049" max="12288" width="9" style="173"/>
    <col min="12289" max="12289" width="2.5" style="173" customWidth="1"/>
    <col min="12290" max="12303" width="9.375" style="173" customWidth="1"/>
    <col min="12304" max="12304" width="2.125" style="173" customWidth="1"/>
    <col min="12305" max="12544" width="9" style="173"/>
    <col min="12545" max="12545" width="2.5" style="173" customWidth="1"/>
    <col min="12546" max="12559" width="9.375" style="173" customWidth="1"/>
    <col min="12560" max="12560" width="2.125" style="173" customWidth="1"/>
    <col min="12561" max="12800" width="9" style="173"/>
    <col min="12801" max="12801" width="2.5" style="173" customWidth="1"/>
    <col min="12802" max="12815" width="9.375" style="173" customWidth="1"/>
    <col min="12816" max="12816" width="2.125" style="173" customWidth="1"/>
    <col min="12817" max="13056" width="9" style="173"/>
    <col min="13057" max="13057" width="2.5" style="173" customWidth="1"/>
    <col min="13058" max="13071" width="9.375" style="173" customWidth="1"/>
    <col min="13072" max="13072" width="2.125" style="173" customWidth="1"/>
    <col min="13073" max="13312" width="9" style="173"/>
    <col min="13313" max="13313" width="2.5" style="173" customWidth="1"/>
    <col min="13314" max="13327" width="9.375" style="173" customWidth="1"/>
    <col min="13328" max="13328" width="2.125" style="173" customWidth="1"/>
    <col min="13329" max="13568" width="9" style="173"/>
    <col min="13569" max="13569" width="2.5" style="173" customWidth="1"/>
    <col min="13570" max="13583" width="9.375" style="173" customWidth="1"/>
    <col min="13584" max="13584" width="2.125" style="173" customWidth="1"/>
    <col min="13585" max="13824" width="9" style="173"/>
    <col min="13825" max="13825" width="2.5" style="173" customWidth="1"/>
    <col min="13826" max="13839" width="9.375" style="173" customWidth="1"/>
    <col min="13840" max="13840" width="2.125" style="173" customWidth="1"/>
    <col min="13841" max="14080" width="9" style="173"/>
    <col min="14081" max="14081" width="2.5" style="173" customWidth="1"/>
    <col min="14082" max="14095" width="9.375" style="173" customWidth="1"/>
    <col min="14096" max="14096" width="2.125" style="173" customWidth="1"/>
    <col min="14097" max="14336" width="9" style="173"/>
    <col min="14337" max="14337" width="2.5" style="173" customWidth="1"/>
    <col min="14338" max="14351" width="9.375" style="173" customWidth="1"/>
    <col min="14352" max="14352" width="2.125" style="173" customWidth="1"/>
    <col min="14353" max="14592" width="9" style="173"/>
    <col min="14593" max="14593" width="2.5" style="173" customWidth="1"/>
    <col min="14594" max="14607" width="9.375" style="173" customWidth="1"/>
    <col min="14608" max="14608" width="2.125" style="173" customWidth="1"/>
    <col min="14609" max="14848" width="9" style="173"/>
    <col min="14849" max="14849" width="2.5" style="173" customWidth="1"/>
    <col min="14850" max="14863" width="9.375" style="173" customWidth="1"/>
    <col min="14864" max="14864" width="2.125" style="173" customWidth="1"/>
    <col min="14865" max="15104" width="9" style="173"/>
    <col min="15105" max="15105" width="2.5" style="173" customWidth="1"/>
    <col min="15106" max="15119" width="9.375" style="173" customWidth="1"/>
    <col min="15120" max="15120" width="2.125" style="173" customWidth="1"/>
    <col min="15121" max="15360" width="9" style="173"/>
    <col min="15361" max="15361" width="2.5" style="173" customWidth="1"/>
    <col min="15362" max="15375" width="9.375" style="173" customWidth="1"/>
    <col min="15376" max="15376" width="2.125" style="173" customWidth="1"/>
    <col min="15377" max="15616" width="9" style="173"/>
    <col min="15617" max="15617" width="2.5" style="173" customWidth="1"/>
    <col min="15618" max="15631" width="9.375" style="173" customWidth="1"/>
    <col min="15632" max="15632" width="2.125" style="173" customWidth="1"/>
    <col min="15633" max="15872" width="9" style="173"/>
    <col min="15873" max="15873" width="2.5" style="173" customWidth="1"/>
    <col min="15874" max="15887" width="9.375" style="173" customWidth="1"/>
    <col min="15888" max="15888" width="2.125" style="173" customWidth="1"/>
    <col min="15889" max="16128" width="9" style="173"/>
    <col min="16129" max="16129" width="2.5" style="173" customWidth="1"/>
    <col min="16130" max="16143" width="9.375" style="173" customWidth="1"/>
    <col min="16144" max="16144" width="2.125" style="173" customWidth="1"/>
    <col min="16145" max="16384" width="9" style="173"/>
  </cols>
  <sheetData>
    <row r="1" spans="1:18" ht="16.5" customHeight="1">
      <c r="B1" s="652" t="s">
        <v>335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672" t="s">
        <v>312</v>
      </c>
      <c r="O1" s="1672"/>
    </row>
    <row r="2" spans="1:18" s="17" customFormat="1" ht="27" customHeight="1">
      <c r="A2" s="635"/>
      <c r="B2" s="683" t="s">
        <v>329</v>
      </c>
      <c r="C2" s="684" t="s">
        <v>314</v>
      </c>
      <c r="D2" s="685" t="s">
        <v>315</v>
      </c>
      <c r="E2" s="685" t="s">
        <v>316</v>
      </c>
      <c r="F2" s="685" t="s">
        <v>317</v>
      </c>
      <c r="G2" s="685" t="s">
        <v>318</v>
      </c>
      <c r="H2" s="685" t="s">
        <v>319</v>
      </c>
      <c r="I2" s="685" t="s">
        <v>320</v>
      </c>
      <c r="J2" s="685" t="s">
        <v>321</v>
      </c>
      <c r="K2" s="685" t="s">
        <v>322</v>
      </c>
      <c r="L2" s="685" t="s">
        <v>323</v>
      </c>
      <c r="M2" s="685" t="s">
        <v>324</v>
      </c>
      <c r="N2" s="685" t="s">
        <v>325</v>
      </c>
      <c r="O2" s="686" t="s">
        <v>326</v>
      </c>
    </row>
    <row r="3" spans="1:18" s="229" customFormat="1" ht="27" customHeight="1">
      <c r="A3" s="313"/>
      <c r="B3" s="667" t="s">
        <v>336</v>
      </c>
      <c r="C3" s="687">
        <v>96</v>
      </c>
      <c r="D3" s="222">
        <v>80</v>
      </c>
      <c r="E3" s="222">
        <v>208</v>
      </c>
      <c r="F3" s="222">
        <v>179</v>
      </c>
      <c r="G3" s="222">
        <v>167</v>
      </c>
      <c r="H3" s="222">
        <v>113</v>
      </c>
      <c r="I3" s="222">
        <v>302</v>
      </c>
      <c r="J3" s="222">
        <v>142</v>
      </c>
      <c r="K3" s="222">
        <v>148</v>
      </c>
      <c r="L3" s="222">
        <v>150</v>
      </c>
      <c r="M3" s="222">
        <v>159</v>
      </c>
      <c r="N3" s="222">
        <v>102</v>
      </c>
      <c r="O3" s="688">
        <f t="shared" ref="O3:O14" si="0">SUM(C3:N3)</f>
        <v>1846</v>
      </c>
      <c r="R3" s="689"/>
    </row>
    <row r="4" spans="1:18" s="229" customFormat="1" ht="27" customHeight="1">
      <c r="A4" s="313"/>
      <c r="B4" s="673" t="s">
        <v>176</v>
      </c>
      <c r="C4" s="687">
        <v>716</v>
      </c>
      <c r="D4" s="222">
        <v>370</v>
      </c>
      <c r="E4" s="222">
        <v>403</v>
      </c>
      <c r="F4" s="222">
        <v>494</v>
      </c>
      <c r="G4" s="222">
        <v>502</v>
      </c>
      <c r="H4" s="222">
        <v>301</v>
      </c>
      <c r="I4" s="222">
        <v>252</v>
      </c>
      <c r="J4" s="222">
        <v>639</v>
      </c>
      <c r="K4" s="222">
        <v>409</v>
      </c>
      <c r="L4" s="222">
        <v>397</v>
      </c>
      <c r="M4" s="222">
        <v>526</v>
      </c>
      <c r="N4" s="222">
        <v>244</v>
      </c>
      <c r="O4" s="688">
        <f t="shared" si="0"/>
        <v>5253</v>
      </c>
      <c r="R4" s="689"/>
    </row>
    <row r="5" spans="1:18" ht="27" customHeight="1">
      <c r="A5" s="170"/>
      <c r="B5" s="673" t="s">
        <v>178</v>
      </c>
      <c r="C5" s="687">
        <v>63</v>
      </c>
      <c r="D5" s="222">
        <v>118</v>
      </c>
      <c r="E5" s="222">
        <v>173</v>
      </c>
      <c r="F5" s="222">
        <v>198</v>
      </c>
      <c r="G5" s="222">
        <v>106</v>
      </c>
      <c r="H5" s="222">
        <v>72</v>
      </c>
      <c r="I5" s="222">
        <v>99</v>
      </c>
      <c r="J5" s="222">
        <v>141</v>
      </c>
      <c r="K5" s="222">
        <v>80</v>
      </c>
      <c r="L5" s="222">
        <v>136</v>
      </c>
      <c r="M5" s="222">
        <v>116</v>
      </c>
      <c r="N5" s="222">
        <v>65</v>
      </c>
      <c r="O5" s="688">
        <f t="shared" si="0"/>
        <v>1367</v>
      </c>
      <c r="R5" s="672"/>
    </row>
    <row r="6" spans="1:18" s="229" customFormat="1" ht="27" customHeight="1">
      <c r="A6" s="313"/>
      <c r="B6" s="673" t="s">
        <v>180</v>
      </c>
      <c r="C6" s="687">
        <v>100</v>
      </c>
      <c r="D6" s="222">
        <v>177</v>
      </c>
      <c r="E6" s="222">
        <v>201</v>
      </c>
      <c r="F6" s="222">
        <v>283</v>
      </c>
      <c r="G6" s="222">
        <v>230</v>
      </c>
      <c r="H6" s="222">
        <v>120</v>
      </c>
      <c r="I6" s="222">
        <v>131</v>
      </c>
      <c r="J6" s="222">
        <v>162</v>
      </c>
      <c r="K6" s="222">
        <v>268</v>
      </c>
      <c r="L6" s="222">
        <v>150</v>
      </c>
      <c r="M6" s="222">
        <v>191</v>
      </c>
      <c r="N6" s="222">
        <v>115</v>
      </c>
      <c r="O6" s="688">
        <f t="shared" si="0"/>
        <v>2128</v>
      </c>
      <c r="R6" s="689"/>
    </row>
    <row r="7" spans="1:18" ht="27" customHeight="1">
      <c r="A7" s="170"/>
      <c r="B7" s="640" t="s">
        <v>299</v>
      </c>
      <c r="C7" s="687">
        <v>112</v>
      </c>
      <c r="D7" s="222">
        <v>71</v>
      </c>
      <c r="E7" s="222">
        <v>75</v>
      </c>
      <c r="F7" s="222">
        <v>60</v>
      </c>
      <c r="G7" s="222">
        <v>74</v>
      </c>
      <c r="H7" s="222">
        <v>58</v>
      </c>
      <c r="I7" s="222">
        <v>106</v>
      </c>
      <c r="J7" s="217">
        <v>71</v>
      </c>
      <c r="K7" s="222">
        <v>104</v>
      </c>
      <c r="L7" s="222">
        <v>97</v>
      </c>
      <c r="M7" s="222">
        <v>127</v>
      </c>
      <c r="N7" s="222">
        <v>65</v>
      </c>
      <c r="O7" s="688">
        <f t="shared" si="0"/>
        <v>1020</v>
      </c>
      <c r="R7" s="672"/>
    </row>
    <row r="8" spans="1:18" ht="27" customHeight="1">
      <c r="A8" s="170"/>
      <c r="B8" s="640" t="s">
        <v>300</v>
      </c>
      <c r="C8" s="687">
        <v>176</v>
      </c>
      <c r="D8" s="222">
        <v>129</v>
      </c>
      <c r="E8" s="222">
        <v>19</v>
      </c>
      <c r="F8" s="222">
        <v>23</v>
      </c>
      <c r="G8" s="222">
        <v>22</v>
      </c>
      <c r="H8" s="222">
        <v>23</v>
      </c>
      <c r="I8" s="222">
        <v>21</v>
      </c>
      <c r="J8" s="222">
        <v>63</v>
      </c>
      <c r="K8" s="222">
        <v>16</v>
      </c>
      <c r="L8" s="222">
        <v>177</v>
      </c>
      <c r="M8" s="222">
        <v>23</v>
      </c>
      <c r="N8" s="222">
        <v>16</v>
      </c>
      <c r="O8" s="688">
        <f t="shared" si="0"/>
        <v>708</v>
      </c>
      <c r="R8" s="672"/>
    </row>
    <row r="9" spans="1:18" ht="27" customHeight="1">
      <c r="A9" s="170"/>
      <c r="B9" s="640" t="s">
        <v>337</v>
      </c>
      <c r="C9" s="687">
        <v>41</v>
      </c>
      <c r="D9" s="222">
        <v>45</v>
      </c>
      <c r="E9" s="222">
        <v>71</v>
      </c>
      <c r="F9" s="222">
        <v>54</v>
      </c>
      <c r="G9" s="222">
        <v>66</v>
      </c>
      <c r="H9" s="222">
        <v>47</v>
      </c>
      <c r="I9" s="222">
        <v>96</v>
      </c>
      <c r="J9" s="222">
        <v>112</v>
      </c>
      <c r="K9" s="222">
        <v>51</v>
      </c>
      <c r="L9" s="222">
        <v>55</v>
      </c>
      <c r="M9" s="222">
        <v>56</v>
      </c>
      <c r="N9" s="222">
        <v>42</v>
      </c>
      <c r="O9" s="688">
        <f t="shared" si="0"/>
        <v>736</v>
      </c>
      <c r="R9" s="672"/>
    </row>
    <row r="10" spans="1:18" ht="27" customHeight="1">
      <c r="A10" s="170"/>
      <c r="B10" s="690" t="s">
        <v>188</v>
      </c>
      <c r="C10" s="687">
        <v>84</v>
      </c>
      <c r="D10" s="222">
        <v>151</v>
      </c>
      <c r="E10" s="222">
        <v>211</v>
      </c>
      <c r="F10" s="222">
        <v>145</v>
      </c>
      <c r="G10" s="222">
        <v>175</v>
      </c>
      <c r="H10" s="222">
        <v>128</v>
      </c>
      <c r="I10" s="222">
        <v>174</v>
      </c>
      <c r="J10" s="222">
        <v>212</v>
      </c>
      <c r="K10" s="222">
        <v>256</v>
      </c>
      <c r="L10" s="222">
        <v>197</v>
      </c>
      <c r="M10" s="222">
        <v>166</v>
      </c>
      <c r="N10" s="222">
        <v>117</v>
      </c>
      <c r="O10" s="688">
        <f t="shared" si="0"/>
        <v>2016</v>
      </c>
      <c r="R10" s="672"/>
    </row>
    <row r="11" spans="1:18" ht="27" customHeight="1">
      <c r="A11" s="170"/>
      <c r="B11" s="667" t="s">
        <v>190</v>
      </c>
      <c r="C11" s="691">
        <v>53</v>
      </c>
      <c r="D11" s="222">
        <v>43</v>
      </c>
      <c r="E11" s="222">
        <v>55</v>
      </c>
      <c r="F11" s="222">
        <v>82</v>
      </c>
      <c r="G11" s="222">
        <v>62</v>
      </c>
      <c r="H11" s="222">
        <v>35</v>
      </c>
      <c r="I11" s="222">
        <v>88</v>
      </c>
      <c r="J11" s="222">
        <v>52</v>
      </c>
      <c r="K11" s="222">
        <v>40</v>
      </c>
      <c r="L11" s="222">
        <v>46</v>
      </c>
      <c r="M11" s="222">
        <v>75</v>
      </c>
      <c r="N11" s="222">
        <v>34</v>
      </c>
      <c r="O11" s="688">
        <f t="shared" si="0"/>
        <v>665</v>
      </c>
      <c r="R11" s="672"/>
    </row>
    <row r="12" spans="1:18" ht="27" customHeight="1">
      <c r="A12" s="170"/>
      <c r="B12" s="673" t="s">
        <v>303</v>
      </c>
      <c r="C12" s="691">
        <v>1</v>
      </c>
      <c r="D12" s="217">
        <v>3</v>
      </c>
      <c r="E12" s="217">
        <v>2</v>
      </c>
      <c r="F12" s="217">
        <v>4</v>
      </c>
      <c r="G12" s="222">
        <v>1</v>
      </c>
      <c r="H12" s="217">
        <v>1</v>
      </c>
      <c r="I12" s="217">
        <v>3</v>
      </c>
      <c r="J12" s="217">
        <v>1</v>
      </c>
      <c r="K12" s="217">
        <v>1</v>
      </c>
      <c r="L12" s="217">
        <v>1</v>
      </c>
      <c r="M12" s="217">
        <v>8</v>
      </c>
      <c r="N12" s="217">
        <v>1</v>
      </c>
      <c r="O12" s="688">
        <f t="shared" si="0"/>
        <v>27</v>
      </c>
      <c r="P12" s="692"/>
      <c r="Q12" s="692"/>
      <c r="R12" s="672"/>
    </row>
    <row r="13" spans="1:18" s="229" customFormat="1" ht="27" customHeight="1">
      <c r="A13" s="313"/>
      <c r="B13" s="673" t="s">
        <v>194</v>
      </c>
      <c r="C13" s="687">
        <v>32</v>
      </c>
      <c r="D13" s="222">
        <v>34</v>
      </c>
      <c r="E13" s="222">
        <v>38</v>
      </c>
      <c r="F13" s="222">
        <v>35</v>
      </c>
      <c r="G13" s="222">
        <v>38</v>
      </c>
      <c r="H13" s="222">
        <v>33</v>
      </c>
      <c r="I13" s="222">
        <v>38</v>
      </c>
      <c r="J13" s="222">
        <v>40</v>
      </c>
      <c r="K13" s="217">
        <v>36</v>
      </c>
      <c r="L13" s="222">
        <v>37</v>
      </c>
      <c r="M13" s="222">
        <v>32</v>
      </c>
      <c r="N13" s="222">
        <v>29</v>
      </c>
      <c r="O13" s="688">
        <f t="shared" si="0"/>
        <v>422</v>
      </c>
      <c r="R13" s="689"/>
    </row>
    <row r="14" spans="1:18" ht="27" customHeight="1">
      <c r="A14" s="170"/>
      <c r="B14" s="640" t="s">
        <v>196</v>
      </c>
      <c r="C14" s="687">
        <v>9</v>
      </c>
      <c r="D14" s="222">
        <v>11</v>
      </c>
      <c r="E14" s="222">
        <v>18</v>
      </c>
      <c r="F14" s="222">
        <v>15</v>
      </c>
      <c r="G14" s="222">
        <v>14</v>
      </c>
      <c r="H14" s="222">
        <v>10</v>
      </c>
      <c r="I14" s="222">
        <v>11</v>
      </c>
      <c r="J14" s="222">
        <v>11</v>
      </c>
      <c r="K14" s="222">
        <v>21</v>
      </c>
      <c r="L14" s="222">
        <v>19</v>
      </c>
      <c r="M14" s="222">
        <v>20</v>
      </c>
      <c r="N14" s="222">
        <v>9</v>
      </c>
      <c r="O14" s="688">
        <f t="shared" si="0"/>
        <v>168</v>
      </c>
      <c r="R14" s="672"/>
    </row>
    <row r="15" spans="1:18" ht="27" customHeight="1">
      <c r="A15" s="170"/>
      <c r="B15" s="693" t="s">
        <v>198</v>
      </c>
      <c r="C15" s="694">
        <f t="shared" ref="C15:O15" si="1">SUM(C3:C14)</f>
        <v>1483</v>
      </c>
      <c r="D15" s="695">
        <f t="shared" si="1"/>
        <v>1232</v>
      </c>
      <c r="E15" s="695">
        <f t="shared" si="1"/>
        <v>1474</v>
      </c>
      <c r="F15" s="695">
        <f t="shared" si="1"/>
        <v>1572</v>
      </c>
      <c r="G15" s="695">
        <f t="shared" si="1"/>
        <v>1457</v>
      </c>
      <c r="H15" s="695">
        <f t="shared" si="1"/>
        <v>941</v>
      </c>
      <c r="I15" s="695">
        <f t="shared" si="1"/>
        <v>1321</v>
      </c>
      <c r="J15" s="695">
        <f t="shared" si="1"/>
        <v>1646</v>
      </c>
      <c r="K15" s="695">
        <f t="shared" si="1"/>
        <v>1430</v>
      </c>
      <c r="L15" s="695">
        <f t="shared" si="1"/>
        <v>1462</v>
      </c>
      <c r="M15" s="695">
        <f t="shared" si="1"/>
        <v>1499</v>
      </c>
      <c r="N15" s="695">
        <f t="shared" si="1"/>
        <v>839</v>
      </c>
      <c r="O15" s="696">
        <f t="shared" si="1"/>
        <v>16356</v>
      </c>
      <c r="R15" s="672"/>
    </row>
  </sheetData>
  <mergeCells count="1">
    <mergeCell ref="N1:O1"/>
  </mergeCells>
  <phoneticPr fontId="2"/>
  <pageMargins left="0.98425196850393704" right="0.78740157480314965" top="0.78740157480314965" bottom="0.43307086614173229" header="0.27559055118110237" footer="0.23622047244094491"/>
  <pageSetup paperSize="9" scale="92" firstPageNumber="14" orientation="landscape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AA22"/>
  <sheetViews>
    <sheetView view="pageBreakPreview" zoomScale="88" zoomScaleNormal="200" zoomScaleSheetLayoutView="100" workbookViewId="0">
      <pane xSplit="2" ySplit="2" topLeftCell="C3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3.125" style="17" customWidth="1"/>
    <col min="2" max="15" width="9.375" style="17" customWidth="1"/>
    <col min="16" max="16" width="6.75" style="17" customWidth="1"/>
    <col min="17" max="256" width="9" style="17"/>
    <col min="257" max="257" width="3.125" style="17" customWidth="1"/>
    <col min="258" max="271" width="9.375" style="17" customWidth="1"/>
    <col min="272" max="272" width="6.75" style="17" customWidth="1"/>
    <col min="273" max="512" width="9" style="17"/>
    <col min="513" max="513" width="3.125" style="17" customWidth="1"/>
    <col min="514" max="527" width="9.375" style="17" customWidth="1"/>
    <col min="528" max="528" width="6.75" style="17" customWidth="1"/>
    <col min="529" max="768" width="9" style="17"/>
    <col min="769" max="769" width="3.125" style="17" customWidth="1"/>
    <col min="770" max="783" width="9.375" style="17" customWidth="1"/>
    <col min="784" max="784" width="6.75" style="17" customWidth="1"/>
    <col min="785" max="1024" width="9" style="17"/>
    <col min="1025" max="1025" width="3.125" style="17" customWidth="1"/>
    <col min="1026" max="1039" width="9.375" style="17" customWidth="1"/>
    <col min="1040" max="1040" width="6.75" style="17" customWidth="1"/>
    <col min="1041" max="1280" width="9" style="17"/>
    <col min="1281" max="1281" width="3.125" style="17" customWidth="1"/>
    <col min="1282" max="1295" width="9.375" style="17" customWidth="1"/>
    <col min="1296" max="1296" width="6.75" style="17" customWidth="1"/>
    <col min="1297" max="1536" width="9" style="17"/>
    <col min="1537" max="1537" width="3.125" style="17" customWidth="1"/>
    <col min="1538" max="1551" width="9.375" style="17" customWidth="1"/>
    <col min="1552" max="1552" width="6.75" style="17" customWidth="1"/>
    <col min="1553" max="1792" width="9" style="17"/>
    <col min="1793" max="1793" width="3.125" style="17" customWidth="1"/>
    <col min="1794" max="1807" width="9.375" style="17" customWidth="1"/>
    <col min="1808" max="1808" width="6.75" style="17" customWidth="1"/>
    <col min="1809" max="2048" width="9" style="17"/>
    <col min="2049" max="2049" width="3.125" style="17" customWidth="1"/>
    <col min="2050" max="2063" width="9.375" style="17" customWidth="1"/>
    <col min="2064" max="2064" width="6.75" style="17" customWidth="1"/>
    <col min="2065" max="2304" width="9" style="17"/>
    <col min="2305" max="2305" width="3.125" style="17" customWidth="1"/>
    <col min="2306" max="2319" width="9.375" style="17" customWidth="1"/>
    <col min="2320" max="2320" width="6.75" style="17" customWidth="1"/>
    <col min="2321" max="2560" width="9" style="17"/>
    <col min="2561" max="2561" width="3.125" style="17" customWidth="1"/>
    <col min="2562" max="2575" width="9.375" style="17" customWidth="1"/>
    <col min="2576" max="2576" width="6.75" style="17" customWidth="1"/>
    <col min="2577" max="2816" width="9" style="17"/>
    <col min="2817" max="2817" width="3.125" style="17" customWidth="1"/>
    <col min="2818" max="2831" width="9.375" style="17" customWidth="1"/>
    <col min="2832" max="2832" width="6.75" style="17" customWidth="1"/>
    <col min="2833" max="3072" width="9" style="17"/>
    <col min="3073" max="3073" width="3.125" style="17" customWidth="1"/>
    <col min="3074" max="3087" width="9.375" style="17" customWidth="1"/>
    <col min="3088" max="3088" width="6.75" style="17" customWidth="1"/>
    <col min="3089" max="3328" width="9" style="17"/>
    <col min="3329" max="3329" width="3.125" style="17" customWidth="1"/>
    <col min="3330" max="3343" width="9.375" style="17" customWidth="1"/>
    <col min="3344" max="3344" width="6.75" style="17" customWidth="1"/>
    <col min="3345" max="3584" width="9" style="17"/>
    <col min="3585" max="3585" width="3.125" style="17" customWidth="1"/>
    <col min="3586" max="3599" width="9.375" style="17" customWidth="1"/>
    <col min="3600" max="3600" width="6.75" style="17" customWidth="1"/>
    <col min="3601" max="3840" width="9" style="17"/>
    <col min="3841" max="3841" width="3.125" style="17" customWidth="1"/>
    <col min="3842" max="3855" width="9.375" style="17" customWidth="1"/>
    <col min="3856" max="3856" width="6.75" style="17" customWidth="1"/>
    <col min="3857" max="4096" width="9" style="17"/>
    <col min="4097" max="4097" width="3.125" style="17" customWidth="1"/>
    <col min="4098" max="4111" width="9.375" style="17" customWidth="1"/>
    <col min="4112" max="4112" width="6.75" style="17" customWidth="1"/>
    <col min="4113" max="4352" width="9" style="17"/>
    <col min="4353" max="4353" width="3.125" style="17" customWidth="1"/>
    <col min="4354" max="4367" width="9.375" style="17" customWidth="1"/>
    <col min="4368" max="4368" width="6.75" style="17" customWidth="1"/>
    <col min="4369" max="4608" width="9" style="17"/>
    <col min="4609" max="4609" width="3.125" style="17" customWidth="1"/>
    <col min="4610" max="4623" width="9.375" style="17" customWidth="1"/>
    <col min="4624" max="4624" width="6.75" style="17" customWidth="1"/>
    <col min="4625" max="4864" width="9" style="17"/>
    <col min="4865" max="4865" width="3.125" style="17" customWidth="1"/>
    <col min="4866" max="4879" width="9.375" style="17" customWidth="1"/>
    <col min="4880" max="4880" width="6.75" style="17" customWidth="1"/>
    <col min="4881" max="5120" width="9" style="17"/>
    <col min="5121" max="5121" width="3.125" style="17" customWidth="1"/>
    <col min="5122" max="5135" width="9.375" style="17" customWidth="1"/>
    <col min="5136" max="5136" width="6.75" style="17" customWidth="1"/>
    <col min="5137" max="5376" width="9" style="17"/>
    <col min="5377" max="5377" width="3.125" style="17" customWidth="1"/>
    <col min="5378" max="5391" width="9.375" style="17" customWidth="1"/>
    <col min="5392" max="5392" width="6.75" style="17" customWidth="1"/>
    <col min="5393" max="5632" width="9" style="17"/>
    <col min="5633" max="5633" width="3.125" style="17" customWidth="1"/>
    <col min="5634" max="5647" width="9.375" style="17" customWidth="1"/>
    <col min="5648" max="5648" width="6.75" style="17" customWidth="1"/>
    <col min="5649" max="5888" width="9" style="17"/>
    <col min="5889" max="5889" width="3.125" style="17" customWidth="1"/>
    <col min="5890" max="5903" width="9.375" style="17" customWidth="1"/>
    <col min="5904" max="5904" width="6.75" style="17" customWidth="1"/>
    <col min="5905" max="6144" width="9" style="17"/>
    <col min="6145" max="6145" width="3.125" style="17" customWidth="1"/>
    <col min="6146" max="6159" width="9.375" style="17" customWidth="1"/>
    <col min="6160" max="6160" width="6.75" style="17" customWidth="1"/>
    <col min="6161" max="6400" width="9" style="17"/>
    <col min="6401" max="6401" width="3.125" style="17" customWidth="1"/>
    <col min="6402" max="6415" width="9.375" style="17" customWidth="1"/>
    <col min="6416" max="6416" width="6.75" style="17" customWidth="1"/>
    <col min="6417" max="6656" width="9" style="17"/>
    <col min="6657" max="6657" width="3.125" style="17" customWidth="1"/>
    <col min="6658" max="6671" width="9.375" style="17" customWidth="1"/>
    <col min="6672" max="6672" width="6.75" style="17" customWidth="1"/>
    <col min="6673" max="6912" width="9" style="17"/>
    <col min="6913" max="6913" width="3.125" style="17" customWidth="1"/>
    <col min="6914" max="6927" width="9.375" style="17" customWidth="1"/>
    <col min="6928" max="6928" width="6.75" style="17" customWidth="1"/>
    <col min="6929" max="7168" width="9" style="17"/>
    <col min="7169" max="7169" width="3.125" style="17" customWidth="1"/>
    <col min="7170" max="7183" width="9.375" style="17" customWidth="1"/>
    <col min="7184" max="7184" width="6.75" style="17" customWidth="1"/>
    <col min="7185" max="7424" width="9" style="17"/>
    <col min="7425" max="7425" width="3.125" style="17" customWidth="1"/>
    <col min="7426" max="7439" width="9.375" style="17" customWidth="1"/>
    <col min="7440" max="7440" width="6.75" style="17" customWidth="1"/>
    <col min="7441" max="7680" width="9" style="17"/>
    <col min="7681" max="7681" width="3.125" style="17" customWidth="1"/>
    <col min="7682" max="7695" width="9.375" style="17" customWidth="1"/>
    <col min="7696" max="7696" width="6.75" style="17" customWidth="1"/>
    <col min="7697" max="7936" width="9" style="17"/>
    <col min="7937" max="7937" width="3.125" style="17" customWidth="1"/>
    <col min="7938" max="7951" width="9.375" style="17" customWidth="1"/>
    <col min="7952" max="7952" width="6.75" style="17" customWidth="1"/>
    <col min="7953" max="8192" width="9" style="17"/>
    <col min="8193" max="8193" width="3.125" style="17" customWidth="1"/>
    <col min="8194" max="8207" width="9.375" style="17" customWidth="1"/>
    <col min="8208" max="8208" width="6.75" style="17" customWidth="1"/>
    <col min="8209" max="8448" width="9" style="17"/>
    <col min="8449" max="8449" width="3.125" style="17" customWidth="1"/>
    <col min="8450" max="8463" width="9.375" style="17" customWidth="1"/>
    <col min="8464" max="8464" width="6.75" style="17" customWidth="1"/>
    <col min="8465" max="8704" width="9" style="17"/>
    <col min="8705" max="8705" width="3.125" style="17" customWidth="1"/>
    <col min="8706" max="8719" width="9.375" style="17" customWidth="1"/>
    <col min="8720" max="8720" width="6.75" style="17" customWidth="1"/>
    <col min="8721" max="8960" width="9" style="17"/>
    <col min="8961" max="8961" width="3.125" style="17" customWidth="1"/>
    <col min="8962" max="8975" width="9.375" style="17" customWidth="1"/>
    <col min="8976" max="8976" width="6.75" style="17" customWidth="1"/>
    <col min="8977" max="9216" width="9" style="17"/>
    <col min="9217" max="9217" width="3.125" style="17" customWidth="1"/>
    <col min="9218" max="9231" width="9.375" style="17" customWidth="1"/>
    <col min="9232" max="9232" width="6.75" style="17" customWidth="1"/>
    <col min="9233" max="9472" width="9" style="17"/>
    <col min="9473" max="9473" width="3.125" style="17" customWidth="1"/>
    <col min="9474" max="9487" width="9.375" style="17" customWidth="1"/>
    <col min="9488" max="9488" width="6.75" style="17" customWidth="1"/>
    <col min="9489" max="9728" width="9" style="17"/>
    <col min="9729" max="9729" width="3.125" style="17" customWidth="1"/>
    <col min="9730" max="9743" width="9.375" style="17" customWidth="1"/>
    <col min="9744" max="9744" width="6.75" style="17" customWidth="1"/>
    <col min="9745" max="9984" width="9" style="17"/>
    <col min="9985" max="9985" width="3.125" style="17" customWidth="1"/>
    <col min="9986" max="9999" width="9.375" style="17" customWidth="1"/>
    <col min="10000" max="10000" width="6.75" style="17" customWidth="1"/>
    <col min="10001" max="10240" width="9" style="17"/>
    <col min="10241" max="10241" width="3.125" style="17" customWidth="1"/>
    <col min="10242" max="10255" width="9.375" style="17" customWidth="1"/>
    <col min="10256" max="10256" width="6.75" style="17" customWidth="1"/>
    <col min="10257" max="10496" width="9" style="17"/>
    <col min="10497" max="10497" width="3.125" style="17" customWidth="1"/>
    <col min="10498" max="10511" width="9.375" style="17" customWidth="1"/>
    <col min="10512" max="10512" width="6.75" style="17" customWidth="1"/>
    <col min="10513" max="10752" width="9" style="17"/>
    <col min="10753" max="10753" width="3.125" style="17" customWidth="1"/>
    <col min="10754" max="10767" width="9.375" style="17" customWidth="1"/>
    <col min="10768" max="10768" width="6.75" style="17" customWidth="1"/>
    <col min="10769" max="11008" width="9" style="17"/>
    <col min="11009" max="11009" width="3.125" style="17" customWidth="1"/>
    <col min="11010" max="11023" width="9.375" style="17" customWidth="1"/>
    <col min="11024" max="11024" width="6.75" style="17" customWidth="1"/>
    <col min="11025" max="11264" width="9" style="17"/>
    <col min="11265" max="11265" width="3.125" style="17" customWidth="1"/>
    <col min="11266" max="11279" width="9.375" style="17" customWidth="1"/>
    <col min="11280" max="11280" width="6.75" style="17" customWidth="1"/>
    <col min="11281" max="11520" width="9" style="17"/>
    <col min="11521" max="11521" width="3.125" style="17" customWidth="1"/>
    <col min="11522" max="11535" width="9.375" style="17" customWidth="1"/>
    <col min="11536" max="11536" width="6.75" style="17" customWidth="1"/>
    <col min="11537" max="11776" width="9" style="17"/>
    <col min="11777" max="11777" width="3.125" style="17" customWidth="1"/>
    <col min="11778" max="11791" width="9.375" style="17" customWidth="1"/>
    <col min="11792" max="11792" width="6.75" style="17" customWidth="1"/>
    <col min="11793" max="12032" width="9" style="17"/>
    <col min="12033" max="12033" width="3.125" style="17" customWidth="1"/>
    <col min="12034" max="12047" width="9.375" style="17" customWidth="1"/>
    <col min="12048" max="12048" width="6.75" style="17" customWidth="1"/>
    <col min="12049" max="12288" width="9" style="17"/>
    <col min="12289" max="12289" width="3.125" style="17" customWidth="1"/>
    <col min="12290" max="12303" width="9.375" style="17" customWidth="1"/>
    <col min="12304" max="12304" width="6.75" style="17" customWidth="1"/>
    <col min="12305" max="12544" width="9" style="17"/>
    <col min="12545" max="12545" width="3.125" style="17" customWidth="1"/>
    <col min="12546" max="12559" width="9.375" style="17" customWidth="1"/>
    <col min="12560" max="12560" width="6.75" style="17" customWidth="1"/>
    <col min="12561" max="12800" width="9" style="17"/>
    <col min="12801" max="12801" width="3.125" style="17" customWidth="1"/>
    <col min="12802" max="12815" width="9.375" style="17" customWidth="1"/>
    <col min="12816" max="12816" width="6.75" style="17" customWidth="1"/>
    <col min="12817" max="13056" width="9" style="17"/>
    <col min="13057" max="13057" width="3.125" style="17" customWidth="1"/>
    <col min="13058" max="13071" width="9.375" style="17" customWidth="1"/>
    <col min="13072" max="13072" width="6.75" style="17" customWidth="1"/>
    <col min="13073" max="13312" width="9" style="17"/>
    <col min="13313" max="13313" width="3.125" style="17" customWidth="1"/>
    <col min="13314" max="13327" width="9.375" style="17" customWidth="1"/>
    <col min="13328" max="13328" width="6.75" style="17" customWidth="1"/>
    <col min="13329" max="13568" width="9" style="17"/>
    <col min="13569" max="13569" width="3.125" style="17" customWidth="1"/>
    <col min="13570" max="13583" width="9.375" style="17" customWidth="1"/>
    <col min="13584" max="13584" width="6.75" style="17" customWidth="1"/>
    <col min="13585" max="13824" width="9" style="17"/>
    <col min="13825" max="13825" width="3.125" style="17" customWidth="1"/>
    <col min="13826" max="13839" width="9.375" style="17" customWidth="1"/>
    <col min="13840" max="13840" width="6.75" style="17" customWidth="1"/>
    <col min="13841" max="14080" width="9" style="17"/>
    <col min="14081" max="14081" width="3.125" style="17" customWidth="1"/>
    <col min="14082" max="14095" width="9.375" style="17" customWidth="1"/>
    <col min="14096" max="14096" width="6.75" style="17" customWidth="1"/>
    <col min="14097" max="14336" width="9" style="17"/>
    <col min="14337" max="14337" width="3.125" style="17" customWidth="1"/>
    <col min="14338" max="14351" width="9.375" style="17" customWidth="1"/>
    <col min="14352" max="14352" width="6.75" style="17" customWidth="1"/>
    <col min="14353" max="14592" width="9" style="17"/>
    <col min="14593" max="14593" width="3.125" style="17" customWidth="1"/>
    <col min="14594" max="14607" width="9.375" style="17" customWidth="1"/>
    <col min="14608" max="14608" width="6.75" style="17" customWidth="1"/>
    <col min="14609" max="14848" width="9" style="17"/>
    <col min="14849" max="14849" width="3.125" style="17" customWidth="1"/>
    <col min="14850" max="14863" width="9.375" style="17" customWidth="1"/>
    <col min="14864" max="14864" width="6.75" style="17" customWidth="1"/>
    <col min="14865" max="15104" width="9" style="17"/>
    <col min="15105" max="15105" width="3.125" style="17" customWidth="1"/>
    <col min="15106" max="15119" width="9.375" style="17" customWidth="1"/>
    <col min="15120" max="15120" width="6.75" style="17" customWidth="1"/>
    <col min="15121" max="15360" width="9" style="17"/>
    <col min="15361" max="15361" width="3.125" style="17" customWidth="1"/>
    <col min="15362" max="15375" width="9.375" style="17" customWidth="1"/>
    <col min="15376" max="15376" width="6.75" style="17" customWidth="1"/>
    <col min="15377" max="15616" width="9" style="17"/>
    <col min="15617" max="15617" width="3.125" style="17" customWidth="1"/>
    <col min="15618" max="15631" width="9.375" style="17" customWidth="1"/>
    <col min="15632" max="15632" width="6.75" style="17" customWidth="1"/>
    <col min="15633" max="15872" width="9" style="17"/>
    <col min="15873" max="15873" width="3.125" style="17" customWidth="1"/>
    <col min="15874" max="15887" width="9.375" style="17" customWidth="1"/>
    <col min="15888" max="15888" width="6.75" style="17" customWidth="1"/>
    <col min="15889" max="16128" width="9" style="17"/>
    <col min="16129" max="16129" width="3.125" style="17" customWidth="1"/>
    <col min="16130" max="16143" width="9.375" style="17" customWidth="1"/>
    <col min="16144" max="16144" width="6.75" style="17" customWidth="1"/>
    <col min="16145" max="16384" width="9" style="17"/>
  </cols>
  <sheetData>
    <row r="1" spans="1:27" s="173" customFormat="1" ht="17.25" customHeight="1">
      <c r="A1" s="652" t="s">
        <v>338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672" t="s">
        <v>339</v>
      </c>
      <c r="O1" s="1672"/>
    </row>
    <row r="2" spans="1:27" s="67" customFormat="1" ht="27" customHeight="1">
      <c r="A2" s="697"/>
      <c r="B2" s="698" t="s">
        <v>340</v>
      </c>
      <c r="C2" s="699" t="s">
        <v>314</v>
      </c>
      <c r="D2" s="685" t="s">
        <v>315</v>
      </c>
      <c r="E2" s="685" t="s">
        <v>316</v>
      </c>
      <c r="F2" s="685" t="s">
        <v>317</v>
      </c>
      <c r="G2" s="685" t="s">
        <v>318</v>
      </c>
      <c r="H2" s="685" t="s">
        <v>319</v>
      </c>
      <c r="I2" s="685" t="s">
        <v>320</v>
      </c>
      <c r="J2" s="685" t="s">
        <v>321</v>
      </c>
      <c r="K2" s="685" t="s">
        <v>322</v>
      </c>
      <c r="L2" s="685" t="s">
        <v>323</v>
      </c>
      <c r="M2" s="685" t="s">
        <v>324</v>
      </c>
      <c r="N2" s="685" t="s">
        <v>325</v>
      </c>
      <c r="O2" s="686" t="s">
        <v>326</v>
      </c>
      <c r="P2" s="697"/>
    </row>
    <row r="3" spans="1:27" s="706" customFormat="1" ht="27" customHeight="1">
      <c r="A3" s="700"/>
      <c r="B3" s="673" t="s">
        <v>202</v>
      </c>
      <c r="C3" s="701">
        <v>105</v>
      </c>
      <c r="D3" s="702">
        <v>25</v>
      </c>
      <c r="E3" s="702">
        <v>53</v>
      </c>
      <c r="F3" s="702">
        <v>255</v>
      </c>
      <c r="G3" s="702">
        <v>57</v>
      </c>
      <c r="H3" s="702">
        <v>25</v>
      </c>
      <c r="I3" s="702">
        <v>166</v>
      </c>
      <c r="J3" s="702">
        <v>40</v>
      </c>
      <c r="K3" s="702">
        <v>38</v>
      </c>
      <c r="L3" s="702">
        <v>82</v>
      </c>
      <c r="M3" s="702">
        <v>88</v>
      </c>
      <c r="N3" s="702">
        <v>24</v>
      </c>
      <c r="O3" s="703">
        <f t="shared" ref="O3:O16" si="0">SUM(C3:N3)</f>
        <v>958</v>
      </c>
      <c r="P3" s="700"/>
      <c r="Q3" s="704"/>
      <c r="R3" s="705"/>
      <c r="S3" s="705"/>
      <c r="T3" s="705"/>
      <c r="U3" s="705"/>
      <c r="V3" s="705"/>
      <c r="W3" s="705"/>
      <c r="X3" s="705"/>
      <c r="Y3" s="705"/>
      <c r="Z3" s="705"/>
      <c r="AA3" s="705"/>
    </row>
    <row r="4" spans="1:27" s="67" customFormat="1" ht="27" customHeight="1">
      <c r="A4" s="259"/>
      <c r="B4" s="640" t="s">
        <v>204</v>
      </c>
      <c r="C4" s="701">
        <v>110</v>
      </c>
      <c r="D4" s="702">
        <v>132</v>
      </c>
      <c r="E4" s="702">
        <v>251</v>
      </c>
      <c r="F4" s="702">
        <v>194</v>
      </c>
      <c r="G4" s="702">
        <v>158</v>
      </c>
      <c r="H4" s="702">
        <v>126</v>
      </c>
      <c r="I4" s="702">
        <v>171</v>
      </c>
      <c r="J4" s="702">
        <v>240</v>
      </c>
      <c r="K4" s="702">
        <v>143</v>
      </c>
      <c r="L4" s="702">
        <v>183</v>
      </c>
      <c r="M4" s="702">
        <v>263</v>
      </c>
      <c r="N4" s="702">
        <v>123</v>
      </c>
      <c r="O4" s="703">
        <f t="shared" si="0"/>
        <v>2094</v>
      </c>
      <c r="P4" s="259"/>
      <c r="Q4" s="707"/>
      <c r="R4" s="261"/>
      <c r="S4" s="261"/>
      <c r="T4" s="261"/>
      <c r="U4" s="261"/>
      <c r="V4" s="261"/>
      <c r="W4" s="261"/>
      <c r="X4" s="261"/>
      <c r="Y4" s="261"/>
      <c r="Z4" s="261"/>
      <c r="AA4" s="261"/>
    </row>
    <row r="5" spans="1:27" s="67" customFormat="1" ht="27" customHeight="1">
      <c r="A5" s="259"/>
      <c r="B5" s="640" t="s">
        <v>206</v>
      </c>
      <c r="C5" s="701">
        <v>27</v>
      </c>
      <c r="D5" s="702">
        <v>11</v>
      </c>
      <c r="E5" s="702">
        <v>21</v>
      </c>
      <c r="F5" s="702">
        <v>16</v>
      </c>
      <c r="G5" s="702">
        <v>258</v>
      </c>
      <c r="H5" s="702">
        <v>21</v>
      </c>
      <c r="I5" s="702">
        <v>30</v>
      </c>
      <c r="J5" s="702">
        <v>51</v>
      </c>
      <c r="K5" s="702">
        <v>19</v>
      </c>
      <c r="L5" s="702">
        <v>23</v>
      </c>
      <c r="M5" s="702">
        <v>124</v>
      </c>
      <c r="N5" s="702">
        <v>14</v>
      </c>
      <c r="O5" s="703">
        <f t="shared" si="0"/>
        <v>615</v>
      </c>
      <c r="P5" s="259"/>
      <c r="Q5" s="707"/>
      <c r="R5" s="261"/>
      <c r="S5" s="261"/>
      <c r="T5" s="261"/>
      <c r="U5" s="261"/>
      <c r="V5" s="261"/>
      <c r="W5" s="261"/>
      <c r="X5" s="261"/>
      <c r="Y5" s="261"/>
      <c r="Z5" s="261"/>
      <c r="AA5" s="261"/>
    </row>
    <row r="6" spans="1:27" s="706" customFormat="1" ht="27" customHeight="1">
      <c r="A6" s="700"/>
      <c r="B6" s="673" t="s">
        <v>208</v>
      </c>
      <c r="C6" s="216">
        <v>79</v>
      </c>
      <c r="D6" s="701">
        <v>64</v>
      </c>
      <c r="E6" s="701">
        <v>90</v>
      </c>
      <c r="F6" s="216">
        <v>106</v>
      </c>
      <c r="G6" s="701">
        <v>110</v>
      </c>
      <c r="H6" s="216">
        <v>84</v>
      </c>
      <c r="I6" s="701">
        <v>107</v>
      </c>
      <c r="J6" s="701">
        <v>104</v>
      </c>
      <c r="K6" s="701">
        <v>102</v>
      </c>
      <c r="L6" s="701">
        <v>100</v>
      </c>
      <c r="M6" s="701">
        <v>111</v>
      </c>
      <c r="N6" s="701">
        <v>103</v>
      </c>
      <c r="O6" s="703">
        <f t="shared" si="0"/>
        <v>1160</v>
      </c>
      <c r="P6" s="700"/>
      <c r="Q6" s="704"/>
      <c r="R6" s="705"/>
      <c r="S6" s="705"/>
      <c r="T6" s="705"/>
      <c r="U6" s="705"/>
      <c r="V6" s="705"/>
      <c r="W6" s="705"/>
      <c r="X6" s="705"/>
      <c r="Y6" s="705"/>
      <c r="Z6" s="705"/>
      <c r="AA6" s="705"/>
    </row>
    <row r="7" spans="1:27" s="67" customFormat="1" ht="27" customHeight="1">
      <c r="A7" s="259"/>
      <c r="B7" s="690" t="s">
        <v>210</v>
      </c>
      <c r="C7" s="216">
        <v>72</v>
      </c>
      <c r="D7" s="701">
        <v>75</v>
      </c>
      <c r="E7" s="701">
        <v>87</v>
      </c>
      <c r="F7" s="216">
        <v>87</v>
      </c>
      <c r="G7" s="701">
        <v>94</v>
      </c>
      <c r="H7" s="216">
        <v>89</v>
      </c>
      <c r="I7" s="701">
        <v>92</v>
      </c>
      <c r="J7" s="701">
        <v>95</v>
      </c>
      <c r="K7" s="701">
        <v>109</v>
      </c>
      <c r="L7" s="701">
        <v>103</v>
      </c>
      <c r="M7" s="701">
        <v>108</v>
      </c>
      <c r="N7" s="701">
        <v>90</v>
      </c>
      <c r="O7" s="703">
        <f t="shared" si="0"/>
        <v>1101</v>
      </c>
      <c r="P7" s="259"/>
      <c r="Q7" s="707"/>
      <c r="R7" s="261"/>
      <c r="S7" s="261"/>
      <c r="T7" s="261"/>
      <c r="U7" s="261"/>
      <c r="V7" s="261"/>
      <c r="W7" s="261"/>
      <c r="X7" s="261"/>
      <c r="Y7" s="261"/>
      <c r="Z7" s="261"/>
      <c r="AA7" s="261"/>
    </row>
    <row r="8" spans="1:27" s="67" customFormat="1" ht="27" customHeight="1">
      <c r="A8" s="259"/>
      <c r="B8" s="640" t="s">
        <v>212</v>
      </c>
      <c r="C8" s="216">
        <v>3</v>
      </c>
      <c r="D8" s="216">
        <v>3</v>
      </c>
      <c r="E8" s="216">
        <v>3</v>
      </c>
      <c r="F8" s="216">
        <v>4</v>
      </c>
      <c r="G8" s="216">
        <v>5</v>
      </c>
      <c r="H8" s="216">
        <v>3</v>
      </c>
      <c r="I8" s="216">
        <v>4</v>
      </c>
      <c r="J8" s="216">
        <v>4</v>
      </c>
      <c r="K8" s="216">
        <v>4</v>
      </c>
      <c r="L8" s="216">
        <v>4</v>
      </c>
      <c r="M8" s="216">
        <v>4</v>
      </c>
      <c r="N8" s="216">
        <v>4</v>
      </c>
      <c r="O8" s="703">
        <f t="shared" si="0"/>
        <v>45</v>
      </c>
      <c r="P8" s="259"/>
      <c r="Q8" s="707"/>
      <c r="R8" s="261"/>
      <c r="S8" s="261"/>
      <c r="T8" s="261"/>
      <c r="U8" s="261"/>
      <c r="V8" s="261"/>
      <c r="W8" s="261"/>
      <c r="X8" s="261"/>
      <c r="Y8" s="261"/>
      <c r="Z8" s="261"/>
      <c r="AA8" s="261"/>
    </row>
    <row r="9" spans="1:27" s="67" customFormat="1" ht="27" customHeight="1">
      <c r="A9" s="259"/>
      <c r="B9" s="640" t="s">
        <v>214</v>
      </c>
      <c r="C9" s="701">
        <v>9</v>
      </c>
      <c r="D9" s="702">
        <v>9</v>
      </c>
      <c r="E9" s="702">
        <v>10</v>
      </c>
      <c r="F9" s="702">
        <v>10</v>
      </c>
      <c r="G9" s="702">
        <v>12</v>
      </c>
      <c r="H9" s="702">
        <v>11</v>
      </c>
      <c r="I9" s="702">
        <v>10</v>
      </c>
      <c r="J9" s="702">
        <v>11</v>
      </c>
      <c r="K9" s="702">
        <v>11</v>
      </c>
      <c r="L9" s="702">
        <v>16</v>
      </c>
      <c r="M9" s="702">
        <v>11</v>
      </c>
      <c r="N9" s="702">
        <v>10</v>
      </c>
      <c r="O9" s="703">
        <f t="shared" si="0"/>
        <v>130</v>
      </c>
      <c r="P9" s="259"/>
      <c r="Q9" s="707"/>
      <c r="R9" s="261"/>
      <c r="S9" s="261"/>
      <c r="T9" s="261"/>
      <c r="U9" s="261"/>
      <c r="V9" s="261"/>
      <c r="W9" s="261"/>
      <c r="X9" s="261"/>
      <c r="Y9" s="261"/>
      <c r="Z9" s="261"/>
      <c r="AA9" s="261"/>
    </row>
    <row r="10" spans="1:27" s="67" customFormat="1" ht="27" customHeight="1">
      <c r="A10" s="259"/>
      <c r="B10" s="640" t="s">
        <v>216</v>
      </c>
      <c r="C10" s="216">
        <v>0</v>
      </c>
      <c r="D10" s="217">
        <v>0</v>
      </c>
      <c r="E10" s="217">
        <v>1</v>
      </c>
      <c r="F10" s="702">
        <v>2</v>
      </c>
      <c r="G10" s="702">
        <v>2</v>
      </c>
      <c r="H10" s="217">
        <v>1</v>
      </c>
      <c r="I10" s="702">
        <v>1</v>
      </c>
      <c r="J10" s="702">
        <v>2</v>
      </c>
      <c r="K10" s="702">
        <v>1</v>
      </c>
      <c r="L10" s="702">
        <v>4</v>
      </c>
      <c r="M10" s="702">
        <v>1</v>
      </c>
      <c r="N10" s="708">
        <v>0</v>
      </c>
      <c r="O10" s="703">
        <f t="shared" si="0"/>
        <v>15</v>
      </c>
      <c r="P10" s="259"/>
      <c r="Q10" s="707"/>
      <c r="R10" s="261"/>
      <c r="S10" s="261"/>
      <c r="T10" s="261"/>
      <c r="U10" s="261"/>
      <c r="V10" s="261"/>
      <c r="W10" s="261"/>
      <c r="X10" s="261"/>
      <c r="Y10" s="261"/>
      <c r="Z10" s="261"/>
      <c r="AA10" s="261"/>
    </row>
    <row r="11" spans="1:27" s="67" customFormat="1" ht="27" customHeight="1">
      <c r="A11" s="259"/>
      <c r="B11" s="673" t="s">
        <v>218</v>
      </c>
      <c r="C11" s="701">
        <v>22</v>
      </c>
      <c r="D11" s="702">
        <v>24</v>
      </c>
      <c r="E11" s="702">
        <v>31</v>
      </c>
      <c r="F11" s="702">
        <v>28</v>
      </c>
      <c r="G11" s="702">
        <v>31</v>
      </c>
      <c r="H11" s="702">
        <v>27</v>
      </c>
      <c r="I11" s="702">
        <v>24</v>
      </c>
      <c r="J11" s="702">
        <v>34</v>
      </c>
      <c r="K11" s="702">
        <v>29</v>
      </c>
      <c r="L11" s="702">
        <v>30</v>
      </c>
      <c r="M11" s="702">
        <v>34</v>
      </c>
      <c r="N11" s="702">
        <v>27</v>
      </c>
      <c r="O11" s="703">
        <f t="shared" si="0"/>
        <v>341</v>
      </c>
      <c r="P11" s="259"/>
      <c r="Q11" s="707"/>
      <c r="R11" s="261"/>
      <c r="S11" s="261"/>
      <c r="T11" s="261"/>
      <c r="U11" s="261"/>
      <c r="V11" s="261"/>
      <c r="W11" s="261"/>
      <c r="X11" s="261"/>
      <c r="Y11" s="261"/>
      <c r="Z11" s="261"/>
      <c r="AA11" s="261"/>
    </row>
    <row r="12" spans="1:27" s="67" customFormat="1" ht="27" customHeight="1">
      <c r="A12" s="259"/>
      <c r="B12" s="640" t="s">
        <v>220</v>
      </c>
      <c r="C12" s="701">
        <v>69</v>
      </c>
      <c r="D12" s="702">
        <v>37</v>
      </c>
      <c r="E12" s="702">
        <v>54</v>
      </c>
      <c r="F12" s="702">
        <v>73</v>
      </c>
      <c r="G12" s="702">
        <v>96</v>
      </c>
      <c r="H12" s="702">
        <v>54</v>
      </c>
      <c r="I12" s="702">
        <v>53</v>
      </c>
      <c r="J12" s="702">
        <v>62</v>
      </c>
      <c r="K12" s="702">
        <v>70</v>
      </c>
      <c r="L12" s="702">
        <v>99</v>
      </c>
      <c r="M12" s="702">
        <v>192</v>
      </c>
      <c r="N12" s="702">
        <v>45</v>
      </c>
      <c r="O12" s="703">
        <f>SUM(C12:N12)</f>
        <v>904</v>
      </c>
      <c r="P12" s="259"/>
      <c r="Q12" s="707"/>
      <c r="R12" s="261"/>
      <c r="S12" s="261"/>
      <c r="T12" s="261"/>
      <c r="U12" s="261"/>
      <c r="V12" s="261"/>
      <c r="W12" s="261"/>
      <c r="X12" s="261"/>
      <c r="Y12" s="261"/>
      <c r="Z12" s="261"/>
      <c r="AA12" s="261"/>
    </row>
    <row r="13" spans="1:27" s="67" customFormat="1" ht="27" customHeight="1">
      <c r="A13" s="259"/>
      <c r="B13" s="640" t="s">
        <v>341</v>
      </c>
      <c r="C13" s="709">
        <v>22</v>
      </c>
      <c r="D13" s="702">
        <v>23</v>
      </c>
      <c r="E13" s="702">
        <v>27</v>
      </c>
      <c r="F13" s="702">
        <v>25</v>
      </c>
      <c r="G13" s="702">
        <v>57</v>
      </c>
      <c r="H13" s="702">
        <v>27</v>
      </c>
      <c r="I13" s="702">
        <v>23</v>
      </c>
      <c r="J13" s="702">
        <v>25</v>
      </c>
      <c r="K13" s="702">
        <v>25</v>
      </c>
      <c r="L13" s="702">
        <v>28</v>
      </c>
      <c r="M13" s="702">
        <v>26</v>
      </c>
      <c r="N13" s="702">
        <v>25</v>
      </c>
      <c r="O13" s="703">
        <f t="shared" si="0"/>
        <v>333</v>
      </c>
      <c r="P13" s="259"/>
      <c r="Q13" s="707"/>
      <c r="R13" s="261"/>
      <c r="S13" s="261"/>
      <c r="T13" s="261"/>
      <c r="U13" s="261"/>
      <c r="V13" s="261"/>
      <c r="W13" s="261"/>
      <c r="X13" s="261"/>
      <c r="Y13" s="261"/>
      <c r="Z13" s="261"/>
      <c r="AA13" s="261"/>
    </row>
    <row r="14" spans="1:27" s="706" customFormat="1" ht="27" customHeight="1">
      <c r="A14" s="700"/>
      <c r="B14" s="673" t="s">
        <v>342</v>
      </c>
      <c r="C14" s="701">
        <v>13</v>
      </c>
      <c r="D14" s="702">
        <v>15</v>
      </c>
      <c r="E14" s="702">
        <v>18</v>
      </c>
      <c r="F14" s="702">
        <v>22</v>
      </c>
      <c r="G14" s="702">
        <v>46</v>
      </c>
      <c r="H14" s="702">
        <v>19</v>
      </c>
      <c r="I14" s="702">
        <v>19</v>
      </c>
      <c r="J14" s="702">
        <v>19</v>
      </c>
      <c r="K14" s="702">
        <v>27</v>
      </c>
      <c r="L14" s="702">
        <v>23</v>
      </c>
      <c r="M14" s="702">
        <v>30</v>
      </c>
      <c r="N14" s="702">
        <v>19</v>
      </c>
      <c r="O14" s="703">
        <f t="shared" si="0"/>
        <v>270</v>
      </c>
      <c r="P14" s="700"/>
      <c r="Q14" s="704"/>
      <c r="R14" s="705"/>
      <c r="S14" s="705"/>
      <c r="T14" s="705"/>
      <c r="U14" s="705"/>
      <c r="V14" s="705"/>
      <c r="W14" s="705"/>
      <c r="X14" s="705"/>
      <c r="Y14" s="705"/>
      <c r="Z14" s="705"/>
      <c r="AA14" s="705"/>
    </row>
    <row r="15" spans="1:27" s="67" customFormat="1" ht="27" customHeight="1">
      <c r="A15" s="259"/>
      <c r="B15" s="640" t="s">
        <v>226</v>
      </c>
      <c r="C15" s="701">
        <v>109</v>
      </c>
      <c r="D15" s="701">
        <v>80</v>
      </c>
      <c r="E15" s="701">
        <v>105</v>
      </c>
      <c r="F15" s="701">
        <v>106</v>
      </c>
      <c r="G15" s="702">
        <v>115</v>
      </c>
      <c r="H15" s="708">
        <v>92</v>
      </c>
      <c r="I15" s="702">
        <v>91</v>
      </c>
      <c r="J15" s="708">
        <v>149</v>
      </c>
      <c r="K15" s="702">
        <v>111</v>
      </c>
      <c r="L15" s="702">
        <v>112</v>
      </c>
      <c r="M15" s="702">
        <v>111</v>
      </c>
      <c r="N15" s="702">
        <v>119</v>
      </c>
      <c r="O15" s="703">
        <f t="shared" si="0"/>
        <v>1300</v>
      </c>
      <c r="P15" s="259"/>
      <c r="Q15" s="707"/>
      <c r="R15" s="261"/>
      <c r="S15" s="261"/>
      <c r="T15" s="261"/>
      <c r="U15" s="261"/>
      <c r="V15" s="261"/>
      <c r="W15" s="261"/>
      <c r="X15" s="261"/>
      <c r="Y15" s="261"/>
      <c r="Z15" s="261"/>
      <c r="AA15" s="261"/>
    </row>
    <row r="16" spans="1:27" s="67" customFormat="1" ht="27" customHeight="1">
      <c r="A16" s="259"/>
      <c r="B16" s="640" t="s">
        <v>228</v>
      </c>
      <c r="C16" s="710">
        <v>51</v>
      </c>
      <c r="D16" s="710">
        <v>43</v>
      </c>
      <c r="E16" s="710">
        <v>45</v>
      </c>
      <c r="F16" s="710">
        <v>64</v>
      </c>
      <c r="G16" s="711">
        <v>48</v>
      </c>
      <c r="H16" s="712">
        <v>41</v>
      </c>
      <c r="I16" s="711">
        <v>44</v>
      </c>
      <c r="J16" s="712">
        <v>50</v>
      </c>
      <c r="K16" s="711">
        <v>42</v>
      </c>
      <c r="L16" s="711">
        <v>73</v>
      </c>
      <c r="M16" s="711">
        <v>47</v>
      </c>
      <c r="N16" s="711">
        <v>38</v>
      </c>
      <c r="O16" s="703">
        <f t="shared" si="0"/>
        <v>586</v>
      </c>
      <c r="P16" s="259"/>
      <c r="Q16" s="707"/>
      <c r="R16" s="261"/>
      <c r="S16" s="261"/>
      <c r="T16" s="261"/>
      <c r="U16" s="261"/>
      <c r="V16" s="261"/>
      <c r="W16" s="261"/>
      <c r="X16" s="261"/>
      <c r="Y16" s="261"/>
      <c r="Z16" s="261"/>
      <c r="AA16" s="261"/>
    </row>
    <row r="17" spans="1:27" s="706" customFormat="1" ht="27" customHeight="1">
      <c r="A17" s="700"/>
      <c r="B17" s="679" t="s">
        <v>230</v>
      </c>
      <c r="C17" s="713">
        <v>23</v>
      </c>
      <c r="D17" s="714">
        <v>20</v>
      </c>
      <c r="E17" s="714">
        <v>26</v>
      </c>
      <c r="F17" s="714">
        <v>24</v>
      </c>
      <c r="G17" s="714">
        <v>27</v>
      </c>
      <c r="H17" s="714">
        <v>24</v>
      </c>
      <c r="I17" s="714">
        <v>28</v>
      </c>
      <c r="J17" s="714">
        <v>37</v>
      </c>
      <c r="K17" s="714">
        <v>29</v>
      </c>
      <c r="L17" s="714">
        <v>26</v>
      </c>
      <c r="M17" s="714">
        <v>36</v>
      </c>
      <c r="N17" s="714">
        <v>26</v>
      </c>
      <c r="O17" s="715">
        <f>SUM(C17:N17)</f>
        <v>326</v>
      </c>
      <c r="P17" s="700"/>
      <c r="Q17" s="704"/>
      <c r="R17" s="705"/>
      <c r="S17" s="705"/>
      <c r="T17" s="705"/>
      <c r="U17" s="705"/>
      <c r="V17" s="705"/>
      <c r="W17" s="705"/>
      <c r="X17" s="705"/>
      <c r="Y17" s="705"/>
      <c r="Z17" s="705"/>
      <c r="AA17" s="705"/>
    </row>
    <row r="18" spans="1:27" s="67" customFormat="1" ht="27" customHeight="1">
      <c r="A18" s="259"/>
      <c r="B18" s="693" t="s">
        <v>232</v>
      </c>
      <c r="C18" s="716">
        <f t="shared" ref="C18:O18" si="1">SUM(C3:C17)</f>
        <v>714</v>
      </c>
      <c r="D18" s="716">
        <f t="shared" si="1"/>
        <v>561</v>
      </c>
      <c r="E18" s="716">
        <f t="shared" si="1"/>
        <v>822</v>
      </c>
      <c r="F18" s="716">
        <f t="shared" si="1"/>
        <v>1016</v>
      </c>
      <c r="G18" s="716">
        <f t="shared" si="1"/>
        <v>1116</v>
      </c>
      <c r="H18" s="716">
        <f t="shared" si="1"/>
        <v>644</v>
      </c>
      <c r="I18" s="716">
        <f t="shared" si="1"/>
        <v>863</v>
      </c>
      <c r="J18" s="716">
        <f t="shared" si="1"/>
        <v>923</v>
      </c>
      <c r="K18" s="716">
        <f t="shared" si="1"/>
        <v>760</v>
      </c>
      <c r="L18" s="716">
        <f t="shared" si="1"/>
        <v>906</v>
      </c>
      <c r="M18" s="716">
        <f t="shared" si="1"/>
        <v>1186</v>
      </c>
      <c r="N18" s="716">
        <f t="shared" si="1"/>
        <v>667</v>
      </c>
      <c r="O18" s="696">
        <f t="shared" si="1"/>
        <v>10178</v>
      </c>
      <c r="P18" s="259"/>
      <c r="Q18" s="707"/>
      <c r="R18" s="261"/>
      <c r="S18" s="261"/>
      <c r="T18" s="261"/>
      <c r="U18" s="261"/>
      <c r="V18" s="261"/>
      <c r="W18" s="261"/>
      <c r="X18" s="261"/>
      <c r="Y18" s="261"/>
      <c r="Z18" s="261"/>
      <c r="AA18" s="261"/>
    </row>
    <row r="19" spans="1:27" ht="27.75" customHeight="1"/>
    <row r="21" spans="1:27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2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</sheetData>
  <mergeCells count="1">
    <mergeCell ref="N1:O1"/>
  </mergeCells>
  <phoneticPr fontId="2"/>
  <pageMargins left="0.98425196850393704" right="0.78740157480314965" top="0.9055118110236221" bottom="0.39370078740157483" header="0.31496062992125984" footer="0.31496062992125984"/>
  <pageSetup paperSize="9" scale="89" firstPageNumber="15" orientation="landscape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AA63"/>
  <sheetViews>
    <sheetView view="pageBreakPreview" zoomScale="90" zoomScaleNormal="200" zoomScaleSheetLayoutView="90" workbookViewId="0">
      <pane xSplit="2" ySplit="3" topLeftCell="C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2.125" style="17" customWidth="1"/>
    <col min="2" max="2" width="11.125" style="17" customWidth="1"/>
    <col min="3" max="15" width="9.375" style="17" customWidth="1"/>
    <col min="16" max="16" width="6.75" style="17" customWidth="1"/>
    <col min="17" max="256" width="9" style="17"/>
    <col min="257" max="257" width="2.125" style="17" customWidth="1"/>
    <col min="258" max="258" width="11.125" style="17" customWidth="1"/>
    <col min="259" max="271" width="9.375" style="17" customWidth="1"/>
    <col min="272" max="272" width="6.75" style="17" customWidth="1"/>
    <col min="273" max="512" width="9" style="17"/>
    <col min="513" max="513" width="2.125" style="17" customWidth="1"/>
    <col min="514" max="514" width="11.125" style="17" customWidth="1"/>
    <col min="515" max="527" width="9.375" style="17" customWidth="1"/>
    <col min="528" max="528" width="6.75" style="17" customWidth="1"/>
    <col min="529" max="768" width="9" style="17"/>
    <col min="769" max="769" width="2.125" style="17" customWidth="1"/>
    <col min="770" max="770" width="11.125" style="17" customWidth="1"/>
    <col min="771" max="783" width="9.375" style="17" customWidth="1"/>
    <col min="784" max="784" width="6.75" style="17" customWidth="1"/>
    <col min="785" max="1024" width="9" style="17"/>
    <col min="1025" max="1025" width="2.125" style="17" customWidth="1"/>
    <col min="1026" max="1026" width="11.125" style="17" customWidth="1"/>
    <col min="1027" max="1039" width="9.375" style="17" customWidth="1"/>
    <col min="1040" max="1040" width="6.75" style="17" customWidth="1"/>
    <col min="1041" max="1280" width="9" style="17"/>
    <col min="1281" max="1281" width="2.125" style="17" customWidth="1"/>
    <col min="1282" max="1282" width="11.125" style="17" customWidth="1"/>
    <col min="1283" max="1295" width="9.375" style="17" customWidth="1"/>
    <col min="1296" max="1296" width="6.75" style="17" customWidth="1"/>
    <col min="1297" max="1536" width="9" style="17"/>
    <col min="1537" max="1537" width="2.125" style="17" customWidth="1"/>
    <col min="1538" max="1538" width="11.125" style="17" customWidth="1"/>
    <col min="1539" max="1551" width="9.375" style="17" customWidth="1"/>
    <col min="1552" max="1552" width="6.75" style="17" customWidth="1"/>
    <col min="1553" max="1792" width="9" style="17"/>
    <col min="1793" max="1793" width="2.125" style="17" customWidth="1"/>
    <col min="1794" max="1794" width="11.125" style="17" customWidth="1"/>
    <col min="1795" max="1807" width="9.375" style="17" customWidth="1"/>
    <col min="1808" max="1808" width="6.75" style="17" customWidth="1"/>
    <col min="1809" max="2048" width="9" style="17"/>
    <col min="2049" max="2049" width="2.125" style="17" customWidth="1"/>
    <col min="2050" max="2050" width="11.125" style="17" customWidth="1"/>
    <col min="2051" max="2063" width="9.375" style="17" customWidth="1"/>
    <col min="2064" max="2064" width="6.75" style="17" customWidth="1"/>
    <col min="2065" max="2304" width="9" style="17"/>
    <col min="2305" max="2305" width="2.125" style="17" customWidth="1"/>
    <col min="2306" max="2306" width="11.125" style="17" customWidth="1"/>
    <col min="2307" max="2319" width="9.375" style="17" customWidth="1"/>
    <col min="2320" max="2320" width="6.75" style="17" customWidth="1"/>
    <col min="2321" max="2560" width="9" style="17"/>
    <col min="2561" max="2561" width="2.125" style="17" customWidth="1"/>
    <col min="2562" max="2562" width="11.125" style="17" customWidth="1"/>
    <col min="2563" max="2575" width="9.375" style="17" customWidth="1"/>
    <col min="2576" max="2576" width="6.75" style="17" customWidth="1"/>
    <col min="2577" max="2816" width="9" style="17"/>
    <col min="2817" max="2817" width="2.125" style="17" customWidth="1"/>
    <col min="2818" max="2818" width="11.125" style="17" customWidth="1"/>
    <col min="2819" max="2831" width="9.375" style="17" customWidth="1"/>
    <col min="2832" max="2832" width="6.75" style="17" customWidth="1"/>
    <col min="2833" max="3072" width="9" style="17"/>
    <col min="3073" max="3073" width="2.125" style="17" customWidth="1"/>
    <col min="3074" max="3074" width="11.125" style="17" customWidth="1"/>
    <col min="3075" max="3087" width="9.375" style="17" customWidth="1"/>
    <col min="3088" max="3088" width="6.75" style="17" customWidth="1"/>
    <col min="3089" max="3328" width="9" style="17"/>
    <col min="3329" max="3329" width="2.125" style="17" customWidth="1"/>
    <col min="3330" max="3330" width="11.125" style="17" customWidth="1"/>
    <col min="3331" max="3343" width="9.375" style="17" customWidth="1"/>
    <col min="3344" max="3344" width="6.75" style="17" customWidth="1"/>
    <col min="3345" max="3584" width="9" style="17"/>
    <col min="3585" max="3585" width="2.125" style="17" customWidth="1"/>
    <col min="3586" max="3586" width="11.125" style="17" customWidth="1"/>
    <col min="3587" max="3599" width="9.375" style="17" customWidth="1"/>
    <col min="3600" max="3600" width="6.75" style="17" customWidth="1"/>
    <col min="3601" max="3840" width="9" style="17"/>
    <col min="3841" max="3841" width="2.125" style="17" customWidth="1"/>
    <col min="3842" max="3842" width="11.125" style="17" customWidth="1"/>
    <col min="3843" max="3855" width="9.375" style="17" customWidth="1"/>
    <col min="3856" max="3856" width="6.75" style="17" customWidth="1"/>
    <col min="3857" max="4096" width="9" style="17"/>
    <col min="4097" max="4097" width="2.125" style="17" customWidth="1"/>
    <col min="4098" max="4098" width="11.125" style="17" customWidth="1"/>
    <col min="4099" max="4111" width="9.375" style="17" customWidth="1"/>
    <col min="4112" max="4112" width="6.75" style="17" customWidth="1"/>
    <col min="4113" max="4352" width="9" style="17"/>
    <col min="4353" max="4353" width="2.125" style="17" customWidth="1"/>
    <col min="4354" max="4354" width="11.125" style="17" customWidth="1"/>
    <col min="4355" max="4367" width="9.375" style="17" customWidth="1"/>
    <col min="4368" max="4368" width="6.75" style="17" customWidth="1"/>
    <col min="4369" max="4608" width="9" style="17"/>
    <col min="4609" max="4609" width="2.125" style="17" customWidth="1"/>
    <col min="4610" max="4610" width="11.125" style="17" customWidth="1"/>
    <col min="4611" max="4623" width="9.375" style="17" customWidth="1"/>
    <col min="4624" max="4624" width="6.75" style="17" customWidth="1"/>
    <col min="4625" max="4864" width="9" style="17"/>
    <col min="4865" max="4865" width="2.125" style="17" customWidth="1"/>
    <col min="4866" max="4866" width="11.125" style="17" customWidth="1"/>
    <col min="4867" max="4879" width="9.375" style="17" customWidth="1"/>
    <col min="4880" max="4880" width="6.75" style="17" customWidth="1"/>
    <col min="4881" max="5120" width="9" style="17"/>
    <col min="5121" max="5121" width="2.125" style="17" customWidth="1"/>
    <col min="5122" max="5122" width="11.125" style="17" customWidth="1"/>
    <col min="5123" max="5135" width="9.375" style="17" customWidth="1"/>
    <col min="5136" max="5136" width="6.75" style="17" customWidth="1"/>
    <col min="5137" max="5376" width="9" style="17"/>
    <col min="5377" max="5377" width="2.125" style="17" customWidth="1"/>
    <col min="5378" max="5378" width="11.125" style="17" customWidth="1"/>
    <col min="5379" max="5391" width="9.375" style="17" customWidth="1"/>
    <col min="5392" max="5392" width="6.75" style="17" customWidth="1"/>
    <col min="5393" max="5632" width="9" style="17"/>
    <col min="5633" max="5633" width="2.125" style="17" customWidth="1"/>
    <col min="5634" max="5634" width="11.125" style="17" customWidth="1"/>
    <col min="5635" max="5647" width="9.375" style="17" customWidth="1"/>
    <col min="5648" max="5648" width="6.75" style="17" customWidth="1"/>
    <col min="5649" max="5888" width="9" style="17"/>
    <col min="5889" max="5889" width="2.125" style="17" customWidth="1"/>
    <col min="5890" max="5890" width="11.125" style="17" customWidth="1"/>
    <col min="5891" max="5903" width="9.375" style="17" customWidth="1"/>
    <col min="5904" max="5904" width="6.75" style="17" customWidth="1"/>
    <col min="5905" max="6144" width="9" style="17"/>
    <col min="6145" max="6145" width="2.125" style="17" customWidth="1"/>
    <col min="6146" max="6146" width="11.125" style="17" customWidth="1"/>
    <col min="6147" max="6159" width="9.375" style="17" customWidth="1"/>
    <col min="6160" max="6160" width="6.75" style="17" customWidth="1"/>
    <col min="6161" max="6400" width="9" style="17"/>
    <col min="6401" max="6401" width="2.125" style="17" customWidth="1"/>
    <col min="6402" max="6402" width="11.125" style="17" customWidth="1"/>
    <col min="6403" max="6415" width="9.375" style="17" customWidth="1"/>
    <col min="6416" max="6416" width="6.75" style="17" customWidth="1"/>
    <col min="6417" max="6656" width="9" style="17"/>
    <col min="6657" max="6657" width="2.125" style="17" customWidth="1"/>
    <col min="6658" max="6658" width="11.125" style="17" customWidth="1"/>
    <col min="6659" max="6671" width="9.375" style="17" customWidth="1"/>
    <col min="6672" max="6672" width="6.75" style="17" customWidth="1"/>
    <col min="6673" max="6912" width="9" style="17"/>
    <col min="6913" max="6913" width="2.125" style="17" customWidth="1"/>
    <col min="6914" max="6914" width="11.125" style="17" customWidth="1"/>
    <col min="6915" max="6927" width="9.375" style="17" customWidth="1"/>
    <col min="6928" max="6928" width="6.75" style="17" customWidth="1"/>
    <col min="6929" max="7168" width="9" style="17"/>
    <col min="7169" max="7169" width="2.125" style="17" customWidth="1"/>
    <col min="7170" max="7170" width="11.125" style="17" customWidth="1"/>
    <col min="7171" max="7183" width="9.375" style="17" customWidth="1"/>
    <col min="7184" max="7184" width="6.75" style="17" customWidth="1"/>
    <col min="7185" max="7424" width="9" style="17"/>
    <col min="7425" max="7425" width="2.125" style="17" customWidth="1"/>
    <col min="7426" max="7426" width="11.125" style="17" customWidth="1"/>
    <col min="7427" max="7439" width="9.375" style="17" customWidth="1"/>
    <col min="7440" max="7440" width="6.75" style="17" customWidth="1"/>
    <col min="7441" max="7680" width="9" style="17"/>
    <col min="7681" max="7681" width="2.125" style="17" customWidth="1"/>
    <col min="7682" max="7682" width="11.125" style="17" customWidth="1"/>
    <col min="7683" max="7695" width="9.375" style="17" customWidth="1"/>
    <col min="7696" max="7696" width="6.75" style="17" customWidth="1"/>
    <col min="7697" max="7936" width="9" style="17"/>
    <col min="7937" max="7937" width="2.125" style="17" customWidth="1"/>
    <col min="7938" max="7938" width="11.125" style="17" customWidth="1"/>
    <col min="7939" max="7951" width="9.375" style="17" customWidth="1"/>
    <col min="7952" max="7952" width="6.75" style="17" customWidth="1"/>
    <col min="7953" max="8192" width="9" style="17"/>
    <col min="8193" max="8193" width="2.125" style="17" customWidth="1"/>
    <col min="8194" max="8194" width="11.125" style="17" customWidth="1"/>
    <col min="8195" max="8207" width="9.375" style="17" customWidth="1"/>
    <col min="8208" max="8208" width="6.75" style="17" customWidth="1"/>
    <col min="8209" max="8448" width="9" style="17"/>
    <col min="8449" max="8449" width="2.125" style="17" customWidth="1"/>
    <col min="8450" max="8450" width="11.125" style="17" customWidth="1"/>
    <col min="8451" max="8463" width="9.375" style="17" customWidth="1"/>
    <col min="8464" max="8464" width="6.75" style="17" customWidth="1"/>
    <col min="8465" max="8704" width="9" style="17"/>
    <col min="8705" max="8705" width="2.125" style="17" customWidth="1"/>
    <col min="8706" max="8706" width="11.125" style="17" customWidth="1"/>
    <col min="8707" max="8719" width="9.375" style="17" customWidth="1"/>
    <col min="8720" max="8720" width="6.75" style="17" customWidth="1"/>
    <col min="8721" max="8960" width="9" style="17"/>
    <col min="8961" max="8961" width="2.125" style="17" customWidth="1"/>
    <col min="8962" max="8962" width="11.125" style="17" customWidth="1"/>
    <col min="8963" max="8975" width="9.375" style="17" customWidth="1"/>
    <col min="8976" max="8976" width="6.75" style="17" customWidth="1"/>
    <col min="8977" max="9216" width="9" style="17"/>
    <col min="9217" max="9217" width="2.125" style="17" customWidth="1"/>
    <col min="9218" max="9218" width="11.125" style="17" customWidth="1"/>
    <col min="9219" max="9231" width="9.375" style="17" customWidth="1"/>
    <col min="9232" max="9232" width="6.75" style="17" customWidth="1"/>
    <col min="9233" max="9472" width="9" style="17"/>
    <col min="9473" max="9473" width="2.125" style="17" customWidth="1"/>
    <col min="9474" max="9474" width="11.125" style="17" customWidth="1"/>
    <col min="9475" max="9487" width="9.375" style="17" customWidth="1"/>
    <col min="9488" max="9488" width="6.75" style="17" customWidth="1"/>
    <col min="9489" max="9728" width="9" style="17"/>
    <col min="9729" max="9729" width="2.125" style="17" customWidth="1"/>
    <col min="9730" max="9730" width="11.125" style="17" customWidth="1"/>
    <col min="9731" max="9743" width="9.375" style="17" customWidth="1"/>
    <col min="9744" max="9744" width="6.75" style="17" customWidth="1"/>
    <col min="9745" max="9984" width="9" style="17"/>
    <col min="9985" max="9985" width="2.125" style="17" customWidth="1"/>
    <col min="9986" max="9986" width="11.125" style="17" customWidth="1"/>
    <col min="9987" max="9999" width="9.375" style="17" customWidth="1"/>
    <col min="10000" max="10000" width="6.75" style="17" customWidth="1"/>
    <col min="10001" max="10240" width="9" style="17"/>
    <col min="10241" max="10241" width="2.125" style="17" customWidth="1"/>
    <col min="10242" max="10242" width="11.125" style="17" customWidth="1"/>
    <col min="10243" max="10255" width="9.375" style="17" customWidth="1"/>
    <col min="10256" max="10256" width="6.75" style="17" customWidth="1"/>
    <col min="10257" max="10496" width="9" style="17"/>
    <col min="10497" max="10497" width="2.125" style="17" customWidth="1"/>
    <col min="10498" max="10498" width="11.125" style="17" customWidth="1"/>
    <col min="10499" max="10511" width="9.375" style="17" customWidth="1"/>
    <col min="10512" max="10512" width="6.75" style="17" customWidth="1"/>
    <col min="10513" max="10752" width="9" style="17"/>
    <col min="10753" max="10753" width="2.125" style="17" customWidth="1"/>
    <col min="10754" max="10754" width="11.125" style="17" customWidth="1"/>
    <col min="10755" max="10767" width="9.375" style="17" customWidth="1"/>
    <col min="10768" max="10768" width="6.75" style="17" customWidth="1"/>
    <col min="10769" max="11008" width="9" style="17"/>
    <col min="11009" max="11009" width="2.125" style="17" customWidth="1"/>
    <col min="11010" max="11010" width="11.125" style="17" customWidth="1"/>
    <col min="11011" max="11023" width="9.375" style="17" customWidth="1"/>
    <col min="11024" max="11024" width="6.75" style="17" customWidth="1"/>
    <col min="11025" max="11264" width="9" style="17"/>
    <col min="11265" max="11265" width="2.125" style="17" customWidth="1"/>
    <col min="11266" max="11266" width="11.125" style="17" customWidth="1"/>
    <col min="11267" max="11279" width="9.375" style="17" customWidth="1"/>
    <col min="11280" max="11280" width="6.75" style="17" customWidth="1"/>
    <col min="11281" max="11520" width="9" style="17"/>
    <col min="11521" max="11521" width="2.125" style="17" customWidth="1"/>
    <col min="11522" max="11522" width="11.125" style="17" customWidth="1"/>
    <col min="11523" max="11535" width="9.375" style="17" customWidth="1"/>
    <col min="11536" max="11536" width="6.75" style="17" customWidth="1"/>
    <col min="11537" max="11776" width="9" style="17"/>
    <col min="11777" max="11777" width="2.125" style="17" customWidth="1"/>
    <col min="11778" max="11778" width="11.125" style="17" customWidth="1"/>
    <col min="11779" max="11791" width="9.375" style="17" customWidth="1"/>
    <col min="11792" max="11792" width="6.75" style="17" customWidth="1"/>
    <col min="11793" max="12032" width="9" style="17"/>
    <col min="12033" max="12033" width="2.125" style="17" customWidth="1"/>
    <col min="12034" max="12034" width="11.125" style="17" customWidth="1"/>
    <col min="12035" max="12047" width="9.375" style="17" customWidth="1"/>
    <col min="12048" max="12048" width="6.75" style="17" customWidth="1"/>
    <col min="12049" max="12288" width="9" style="17"/>
    <col min="12289" max="12289" width="2.125" style="17" customWidth="1"/>
    <col min="12290" max="12290" width="11.125" style="17" customWidth="1"/>
    <col min="12291" max="12303" width="9.375" style="17" customWidth="1"/>
    <col min="12304" max="12304" width="6.75" style="17" customWidth="1"/>
    <col min="12305" max="12544" width="9" style="17"/>
    <col min="12545" max="12545" width="2.125" style="17" customWidth="1"/>
    <col min="12546" max="12546" width="11.125" style="17" customWidth="1"/>
    <col min="12547" max="12559" width="9.375" style="17" customWidth="1"/>
    <col min="12560" max="12560" width="6.75" style="17" customWidth="1"/>
    <col min="12561" max="12800" width="9" style="17"/>
    <col min="12801" max="12801" width="2.125" style="17" customWidth="1"/>
    <col min="12802" max="12802" width="11.125" style="17" customWidth="1"/>
    <col min="12803" max="12815" width="9.375" style="17" customWidth="1"/>
    <col min="12816" max="12816" width="6.75" style="17" customWidth="1"/>
    <col min="12817" max="13056" width="9" style="17"/>
    <col min="13057" max="13057" width="2.125" style="17" customWidth="1"/>
    <col min="13058" max="13058" width="11.125" style="17" customWidth="1"/>
    <col min="13059" max="13071" width="9.375" style="17" customWidth="1"/>
    <col min="13072" max="13072" width="6.75" style="17" customWidth="1"/>
    <col min="13073" max="13312" width="9" style="17"/>
    <col min="13313" max="13313" width="2.125" style="17" customWidth="1"/>
    <col min="13314" max="13314" width="11.125" style="17" customWidth="1"/>
    <col min="13315" max="13327" width="9.375" style="17" customWidth="1"/>
    <col min="13328" max="13328" width="6.75" style="17" customWidth="1"/>
    <col min="13329" max="13568" width="9" style="17"/>
    <col min="13569" max="13569" width="2.125" style="17" customWidth="1"/>
    <col min="13570" max="13570" width="11.125" style="17" customWidth="1"/>
    <col min="13571" max="13583" width="9.375" style="17" customWidth="1"/>
    <col min="13584" max="13584" width="6.75" style="17" customWidth="1"/>
    <col min="13585" max="13824" width="9" style="17"/>
    <col min="13825" max="13825" width="2.125" style="17" customWidth="1"/>
    <col min="13826" max="13826" width="11.125" style="17" customWidth="1"/>
    <col min="13827" max="13839" width="9.375" style="17" customWidth="1"/>
    <col min="13840" max="13840" width="6.75" style="17" customWidth="1"/>
    <col min="13841" max="14080" width="9" style="17"/>
    <col min="14081" max="14081" width="2.125" style="17" customWidth="1"/>
    <col min="14082" max="14082" width="11.125" style="17" customWidth="1"/>
    <col min="14083" max="14095" width="9.375" style="17" customWidth="1"/>
    <col min="14096" max="14096" width="6.75" style="17" customWidth="1"/>
    <col min="14097" max="14336" width="9" style="17"/>
    <col min="14337" max="14337" width="2.125" style="17" customWidth="1"/>
    <col min="14338" max="14338" width="11.125" style="17" customWidth="1"/>
    <col min="14339" max="14351" width="9.375" style="17" customWidth="1"/>
    <col min="14352" max="14352" width="6.75" style="17" customWidth="1"/>
    <col min="14353" max="14592" width="9" style="17"/>
    <col min="14593" max="14593" width="2.125" style="17" customWidth="1"/>
    <col min="14594" max="14594" width="11.125" style="17" customWidth="1"/>
    <col min="14595" max="14607" width="9.375" style="17" customWidth="1"/>
    <col min="14608" max="14608" width="6.75" style="17" customWidth="1"/>
    <col min="14609" max="14848" width="9" style="17"/>
    <col min="14849" max="14849" width="2.125" style="17" customWidth="1"/>
    <col min="14850" max="14850" width="11.125" style="17" customWidth="1"/>
    <col min="14851" max="14863" width="9.375" style="17" customWidth="1"/>
    <col min="14864" max="14864" width="6.75" style="17" customWidth="1"/>
    <col min="14865" max="15104" width="9" style="17"/>
    <col min="15105" max="15105" width="2.125" style="17" customWidth="1"/>
    <col min="15106" max="15106" width="11.125" style="17" customWidth="1"/>
    <col min="15107" max="15119" width="9.375" style="17" customWidth="1"/>
    <col min="15120" max="15120" width="6.75" style="17" customWidth="1"/>
    <col min="15121" max="15360" width="9" style="17"/>
    <col min="15361" max="15361" width="2.125" style="17" customWidth="1"/>
    <col min="15362" max="15362" width="11.125" style="17" customWidth="1"/>
    <col min="15363" max="15375" width="9.375" style="17" customWidth="1"/>
    <col min="15376" max="15376" width="6.75" style="17" customWidth="1"/>
    <col min="15377" max="15616" width="9" style="17"/>
    <col min="15617" max="15617" width="2.125" style="17" customWidth="1"/>
    <col min="15618" max="15618" width="11.125" style="17" customWidth="1"/>
    <col min="15619" max="15631" width="9.375" style="17" customWidth="1"/>
    <col min="15632" max="15632" width="6.75" style="17" customWidth="1"/>
    <col min="15633" max="15872" width="9" style="17"/>
    <col min="15873" max="15873" width="2.125" style="17" customWidth="1"/>
    <col min="15874" max="15874" width="11.125" style="17" customWidth="1"/>
    <col min="15875" max="15887" width="9.375" style="17" customWidth="1"/>
    <col min="15888" max="15888" width="6.75" style="17" customWidth="1"/>
    <col min="15889" max="16128" width="9" style="17"/>
    <col min="16129" max="16129" width="2.125" style="17" customWidth="1"/>
    <col min="16130" max="16130" width="11.125" style="17" customWidth="1"/>
    <col min="16131" max="16143" width="9.375" style="17" customWidth="1"/>
    <col min="16144" max="16144" width="6.75" style="17" customWidth="1"/>
    <col min="16145" max="16384" width="9" style="17"/>
  </cols>
  <sheetData>
    <row r="2" spans="1:27" s="173" customFormat="1">
      <c r="A2" s="652" t="s">
        <v>343</v>
      </c>
      <c r="B2" s="717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1672" t="s">
        <v>339</v>
      </c>
      <c r="O2" s="1672"/>
    </row>
    <row r="3" spans="1:27" s="67" customFormat="1" ht="28.5" customHeight="1">
      <c r="A3" s="697"/>
      <c r="B3" s="698" t="s">
        <v>340</v>
      </c>
      <c r="C3" s="719" t="s">
        <v>314</v>
      </c>
      <c r="D3" s="720" t="s">
        <v>315</v>
      </c>
      <c r="E3" s="720" t="s">
        <v>316</v>
      </c>
      <c r="F3" s="720" t="s">
        <v>317</v>
      </c>
      <c r="G3" s="720" t="s">
        <v>318</v>
      </c>
      <c r="H3" s="720" t="s">
        <v>319</v>
      </c>
      <c r="I3" s="720" t="s">
        <v>320</v>
      </c>
      <c r="J3" s="720" t="s">
        <v>321</v>
      </c>
      <c r="K3" s="720" t="s">
        <v>322</v>
      </c>
      <c r="L3" s="720" t="s">
        <v>323</v>
      </c>
      <c r="M3" s="720" t="s">
        <v>324</v>
      </c>
      <c r="N3" s="720" t="s">
        <v>325</v>
      </c>
      <c r="O3" s="721" t="s">
        <v>326</v>
      </c>
    </row>
    <row r="4" spans="1:27" ht="28.5" customHeight="1">
      <c r="A4" s="170"/>
      <c r="B4" s="722" t="s">
        <v>344</v>
      </c>
      <c r="C4" s="723" t="s">
        <v>127</v>
      </c>
      <c r="D4" s="723" t="s">
        <v>295</v>
      </c>
      <c r="E4" s="723" t="s">
        <v>295</v>
      </c>
      <c r="F4" s="723" t="s">
        <v>295</v>
      </c>
      <c r="G4" s="723" t="s">
        <v>295</v>
      </c>
      <c r="H4" s="723" t="s">
        <v>295</v>
      </c>
      <c r="I4" s="723" t="s">
        <v>295</v>
      </c>
      <c r="J4" s="723" t="s">
        <v>295</v>
      </c>
      <c r="K4" s="723" t="s">
        <v>295</v>
      </c>
      <c r="L4" s="723" t="s">
        <v>295</v>
      </c>
      <c r="M4" s="723" t="s">
        <v>295</v>
      </c>
      <c r="N4" s="723" t="s">
        <v>295</v>
      </c>
      <c r="O4" s="724">
        <v>25714</v>
      </c>
      <c r="P4" s="170"/>
      <c r="Q4" s="64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spans="1:27" ht="28.5" customHeight="1">
      <c r="A5" s="170"/>
      <c r="B5" s="725" t="s">
        <v>238</v>
      </c>
      <c r="C5" s="726">
        <v>28</v>
      </c>
      <c r="D5" s="727">
        <v>10</v>
      </c>
      <c r="E5" s="727">
        <v>20</v>
      </c>
      <c r="F5" s="727">
        <v>48</v>
      </c>
      <c r="G5" s="727">
        <v>18</v>
      </c>
      <c r="H5" s="727">
        <v>11</v>
      </c>
      <c r="I5" s="728">
        <v>21</v>
      </c>
      <c r="J5" s="727">
        <v>46</v>
      </c>
      <c r="K5" s="727">
        <v>14</v>
      </c>
      <c r="L5" s="727">
        <v>18</v>
      </c>
      <c r="M5" s="727">
        <v>28</v>
      </c>
      <c r="N5" s="727">
        <v>7</v>
      </c>
      <c r="O5" s="729">
        <f>SUM(C5:N5)</f>
        <v>269</v>
      </c>
      <c r="P5" s="170"/>
      <c r="Q5" s="643"/>
      <c r="R5" s="173"/>
      <c r="S5" s="173"/>
      <c r="T5" s="173"/>
      <c r="U5" s="173"/>
      <c r="V5" s="173"/>
      <c r="W5" s="173"/>
      <c r="X5" s="173"/>
      <c r="Y5" s="173"/>
      <c r="Z5" s="173"/>
      <c r="AA5" s="173"/>
    </row>
    <row r="6" spans="1:27" ht="28.5" customHeight="1">
      <c r="A6" s="170"/>
      <c r="B6" s="730" t="s">
        <v>240</v>
      </c>
      <c r="C6" s="726">
        <v>172</v>
      </c>
      <c r="D6" s="727">
        <v>166</v>
      </c>
      <c r="E6" s="727">
        <v>229</v>
      </c>
      <c r="F6" s="727">
        <v>231</v>
      </c>
      <c r="G6" s="727">
        <v>248</v>
      </c>
      <c r="H6" s="731">
        <v>188</v>
      </c>
      <c r="I6" s="727">
        <v>192</v>
      </c>
      <c r="J6" s="727">
        <v>231</v>
      </c>
      <c r="K6" s="727">
        <v>212</v>
      </c>
      <c r="L6" s="727">
        <v>241</v>
      </c>
      <c r="M6" s="727">
        <v>220</v>
      </c>
      <c r="N6" s="727">
        <v>183</v>
      </c>
      <c r="O6" s="729">
        <f>SUM(C6:N6)</f>
        <v>2513</v>
      </c>
      <c r="P6" s="170"/>
      <c r="Q6" s="64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7" spans="1:27" ht="28.5" customHeight="1">
      <c r="A7" s="170"/>
      <c r="B7" s="732" t="s">
        <v>242</v>
      </c>
      <c r="C7" s="726">
        <v>0</v>
      </c>
      <c r="D7" s="728">
        <v>0</v>
      </c>
      <c r="E7" s="727">
        <v>3</v>
      </c>
      <c r="F7" s="727">
        <v>10</v>
      </c>
      <c r="G7" s="727">
        <v>4</v>
      </c>
      <c r="H7" s="727">
        <v>3</v>
      </c>
      <c r="I7" s="727">
        <v>3</v>
      </c>
      <c r="J7" s="727">
        <v>24</v>
      </c>
      <c r="K7" s="727">
        <v>5</v>
      </c>
      <c r="L7" s="727">
        <v>14</v>
      </c>
      <c r="M7" s="727">
        <v>3</v>
      </c>
      <c r="N7" s="733">
        <v>2</v>
      </c>
      <c r="O7" s="729">
        <f t="shared" ref="O7:O15" si="0">SUM(C7:N7)</f>
        <v>71</v>
      </c>
      <c r="P7" s="170"/>
      <c r="Q7" s="64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7" ht="28.5" customHeight="1">
      <c r="A8" s="170"/>
      <c r="B8" s="725" t="s">
        <v>244</v>
      </c>
      <c r="C8" s="726">
        <v>16</v>
      </c>
      <c r="D8" s="728">
        <v>14</v>
      </c>
      <c r="E8" s="727">
        <v>18</v>
      </c>
      <c r="F8" s="727">
        <v>25</v>
      </c>
      <c r="G8" s="727">
        <v>34</v>
      </c>
      <c r="H8" s="727">
        <v>24</v>
      </c>
      <c r="I8" s="727">
        <v>141</v>
      </c>
      <c r="J8" s="727">
        <v>98</v>
      </c>
      <c r="K8" s="727">
        <v>30</v>
      </c>
      <c r="L8" s="727">
        <v>143</v>
      </c>
      <c r="M8" s="734">
        <v>92</v>
      </c>
      <c r="N8" s="727">
        <v>17</v>
      </c>
      <c r="O8" s="729">
        <f t="shared" si="0"/>
        <v>652</v>
      </c>
      <c r="P8" s="170"/>
      <c r="Q8" s="64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spans="1:27" ht="28.5" customHeight="1">
      <c r="A9" s="170"/>
      <c r="B9" s="725" t="s">
        <v>246</v>
      </c>
      <c r="C9" s="735">
        <v>0</v>
      </c>
      <c r="D9" s="728">
        <v>0</v>
      </c>
      <c r="E9" s="727">
        <v>0</v>
      </c>
      <c r="F9" s="727">
        <v>1</v>
      </c>
      <c r="G9" s="728">
        <v>1</v>
      </c>
      <c r="H9" s="728">
        <v>1</v>
      </c>
      <c r="I9" s="728">
        <v>1</v>
      </c>
      <c r="J9" s="728">
        <v>1</v>
      </c>
      <c r="K9" s="727">
        <v>1</v>
      </c>
      <c r="L9" s="727">
        <v>42</v>
      </c>
      <c r="M9" s="727">
        <v>0</v>
      </c>
      <c r="N9" s="728">
        <v>0</v>
      </c>
      <c r="O9" s="729">
        <f t="shared" si="0"/>
        <v>48</v>
      </c>
      <c r="P9" s="170"/>
      <c r="Q9" s="64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spans="1:27" ht="28.5" customHeight="1">
      <c r="A10" s="170"/>
      <c r="B10" s="725" t="s">
        <v>248</v>
      </c>
      <c r="C10" s="726">
        <v>61</v>
      </c>
      <c r="D10" s="727">
        <v>12</v>
      </c>
      <c r="E10" s="727">
        <v>21</v>
      </c>
      <c r="F10" s="727">
        <v>23</v>
      </c>
      <c r="G10" s="727">
        <v>23</v>
      </c>
      <c r="H10" s="727">
        <v>12</v>
      </c>
      <c r="I10" s="727">
        <v>24</v>
      </c>
      <c r="J10" s="727">
        <v>31</v>
      </c>
      <c r="K10" s="727">
        <v>20</v>
      </c>
      <c r="L10" s="727">
        <v>36</v>
      </c>
      <c r="M10" s="727">
        <v>21</v>
      </c>
      <c r="N10" s="727">
        <v>33</v>
      </c>
      <c r="O10" s="729">
        <f t="shared" si="0"/>
        <v>317</v>
      </c>
      <c r="P10" s="170"/>
      <c r="Q10" s="64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</row>
    <row r="11" spans="1:27" s="96" customFormat="1" ht="28.5" customHeight="1">
      <c r="A11" s="313"/>
      <c r="B11" s="736" t="s">
        <v>345</v>
      </c>
      <c r="C11" s="726">
        <v>5</v>
      </c>
      <c r="D11" s="727">
        <v>5</v>
      </c>
      <c r="E11" s="727">
        <v>7</v>
      </c>
      <c r="F11" s="727">
        <v>10</v>
      </c>
      <c r="G11" s="727">
        <v>7</v>
      </c>
      <c r="H11" s="727">
        <v>6</v>
      </c>
      <c r="I11" s="727">
        <v>6</v>
      </c>
      <c r="J11" s="727">
        <v>18</v>
      </c>
      <c r="K11" s="727">
        <v>7</v>
      </c>
      <c r="L11" s="727">
        <v>8</v>
      </c>
      <c r="M11" s="727">
        <v>7</v>
      </c>
      <c r="N11" s="727">
        <v>7</v>
      </c>
      <c r="O11" s="729">
        <f t="shared" si="0"/>
        <v>93</v>
      </c>
      <c r="P11" s="313"/>
      <c r="Q11" s="66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</row>
    <row r="12" spans="1:27" ht="28.5" customHeight="1">
      <c r="A12" s="170"/>
      <c r="B12" s="730" t="s">
        <v>252</v>
      </c>
      <c r="C12" s="726">
        <v>28</v>
      </c>
      <c r="D12" s="727">
        <v>12</v>
      </c>
      <c r="E12" s="727">
        <v>13</v>
      </c>
      <c r="F12" s="727">
        <v>14</v>
      </c>
      <c r="G12" s="727">
        <v>35</v>
      </c>
      <c r="H12" s="727">
        <v>17</v>
      </c>
      <c r="I12" s="727">
        <v>15</v>
      </c>
      <c r="J12" s="727">
        <v>19</v>
      </c>
      <c r="K12" s="727">
        <v>20</v>
      </c>
      <c r="L12" s="727">
        <v>37</v>
      </c>
      <c r="M12" s="727">
        <v>34</v>
      </c>
      <c r="N12" s="727">
        <v>17</v>
      </c>
      <c r="O12" s="729">
        <f t="shared" si="0"/>
        <v>261</v>
      </c>
      <c r="P12" s="170"/>
      <c r="Q12" s="64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</row>
    <row r="13" spans="1:27" s="96" customFormat="1" ht="28.5" customHeight="1">
      <c r="A13" s="313"/>
      <c r="B13" s="730" t="s">
        <v>346</v>
      </c>
      <c r="C13" s="726">
        <v>66</v>
      </c>
      <c r="D13" s="727">
        <v>76</v>
      </c>
      <c r="E13" s="727">
        <v>93</v>
      </c>
      <c r="F13" s="727">
        <v>104</v>
      </c>
      <c r="G13" s="727">
        <v>111</v>
      </c>
      <c r="H13" s="727">
        <v>114</v>
      </c>
      <c r="I13" s="727">
        <v>92</v>
      </c>
      <c r="J13" s="727">
        <v>115</v>
      </c>
      <c r="K13" s="727">
        <v>107</v>
      </c>
      <c r="L13" s="727">
        <v>96</v>
      </c>
      <c r="M13" s="727">
        <v>103</v>
      </c>
      <c r="N13" s="728">
        <v>101</v>
      </c>
      <c r="O13" s="729">
        <f t="shared" si="0"/>
        <v>1178</v>
      </c>
      <c r="P13" s="313"/>
      <c r="Q13" s="66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</row>
    <row r="14" spans="1:27" ht="28.5" customHeight="1">
      <c r="A14" s="170"/>
      <c r="B14" s="725" t="s">
        <v>256</v>
      </c>
      <c r="C14" s="735">
        <v>2</v>
      </c>
      <c r="D14" s="728">
        <v>0</v>
      </c>
      <c r="E14" s="728">
        <v>0</v>
      </c>
      <c r="F14" s="727">
        <v>4</v>
      </c>
      <c r="G14" s="727">
        <v>1</v>
      </c>
      <c r="H14" s="728">
        <v>0</v>
      </c>
      <c r="I14" s="728">
        <v>0</v>
      </c>
      <c r="J14" s="727">
        <v>2</v>
      </c>
      <c r="K14" s="727">
        <v>0</v>
      </c>
      <c r="L14" s="728">
        <v>0</v>
      </c>
      <c r="M14" s="728">
        <v>1</v>
      </c>
      <c r="N14" s="728">
        <v>1</v>
      </c>
      <c r="O14" s="729">
        <f t="shared" si="0"/>
        <v>11</v>
      </c>
      <c r="P14" s="170"/>
      <c r="Q14" s="64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</row>
    <row r="15" spans="1:27" ht="28.5" customHeight="1">
      <c r="A15" s="170"/>
      <c r="B15" s="730" t="s">
        <v>258</v>
      </c>
      <c r="C15" s="737">
        <v>97</v>
      </c>
      <c r="D15" s="731">
        <v>92</v>
      </c>
      <c r="E15" s="731">
        <v>102</v>
      </c>
      <c r="F15" s="731">
        <v>99</v>
      </c>
      <c r="G15" s="731">
        <v>114</v>
      </c>
      <c r="H15" s="731">
        <v>84</v>
      </c>
      <c r="I15" s="731">
        <v>88</v>
      </c>
      <c r="J15" s="731">
        <v>105</v>
      </c>
      <c r="K15" s="731">
        <v>103</v>
      </c>
      <c r="L15" s="731">
        <v>140</v>
      </c>
      <c r="M15" s="731">
        <v>112</v>
      </c>
      <c r="N15" s="731">
        <v>100</v>
      </c>
      <c r="O15" s="729">
        <f t="shared" si="0"/>
        <v>1236</v>
      </c>
      <c r="P15" s="170"/>
      <c r="Q15" s="64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</row>
    <row r="16" spans="1:27" ht="28.5" customHeight="1">
      <c r="A16" s="170"/>
      <c r="B16" s="738" t="s">
        <v>347</v>
      </c>
      <c r="C16" s="739">
        <v>108</v>
      </c>
      <c r="D16" s="740">
        <v>140</v>
      </c>
      <c r="E16" s="740">
        <v>89</v>
      </c>
      <c r="F16" s="740">
        <v>54</v>
      </c>
      <c r="G16" s="740">
        <v>57</v>
      </c>
      <c r="H16" s="740">
        <v>55</v>
      </c>
      <c r="I16" s="740">
        <v>55</v>
      </c>
      <c r="J16" s="740">
        <v>61</v>
      </c>
      <c r="K16" s="740">
        <v>69</v>
      </c>
      <c r="L16" s="740">
        <v>69</v>
      </c>
      <c r="M16" s="740">
        <v>63</v>
      </c>
      <c r="N16" s="740">
        <v>60</v>
      </c>
      <c r="O16" s="741">
        <f>SUM(C16:N16)</f>
        <v>880</v>
      </c>
      <c r="P16" s="170"/>
      <c r="Q16" s="64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</row>
    <row r="17" spans="1:27" ht="28.5" customHeight="1">
      <c r="A17" s="170"/>
      <c r="B17" s="742" t="s">
        <v>262</v>
      </c>
      <c r="C17" s="743">
        <f>SUM(C5:C16)</f>
        <v>583</v>
      </c>
      <c r="D17" s="744">
        <f t="shared" ref="D17:N17" si="1">SUM(D5:D16)</f>
        <v>527</v>
      </c>
      <c r="E17" s="744">
        <f t="shared" si="1"/>
        <v>595</v>
      </c>
      <c r="F17" s="744">
        <f t="shared" si="1"/>
        <v>623</v>
      </c>
      <c r="G17" s="744">
        <f t="shared" si="1"/>
        <v>653</v>
      </c>
      <c r="H17" s="744">
        <f t="shared" si="1"/>
        <v>515</v>
      </c>
      <c r="I17" s="744">
        <f t="shared" si="1"/>
        <v>638</v>
      </c>
      <c r="J17" s="744">
        <f t="shared" si="1"/>
        <v>751</v>
      </c>
      <c r="K17" s="744">
        <f t="shared" si="1"/>
        <v>588</v>
      </c>
      <c r="L17" s="744">
        <f t="shared" si="1"/>
        <v>844</v>
      </c>
      <c r="M17" s="744">
        <f t="shared" si="1"/>
        <v>684</v>
      </c>
      <c r="N17" s="744">
        <f t="shared" si="1"/>
        <v>528</v>
      </c>
      <c r="O17" s="745">
        <f>SUM(O4:O16)</f>
        <v>33243</v>
      </c>
      <c r="P17" s="170"/>
      <c r="Q17" s="64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</row>
    <row r="18" spans="1:27"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</row>
    <row r="19" spans="1:27"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</row>
    <row r="20" spans="1:27"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</row>
    <row r="21" spans="1:27"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</row>
    <row r="22" spans="1:27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</row>
    <row r="23" spans="1:27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</row>
    <row r="24" spans="1:27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</row>
    <row r="25" spans="1:27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</row>
    <row r="26" spans="1:27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</row>
    <row r="27" spans="1:27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</row>
    <row r="28" spans="1:27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</row>
    <row r="29" spans="1:27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</row>
    <row r="30" spans="1:27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</row>
    <row r="31" spans="1:27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</row>
    <row r="32" spans="1:27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</row>
    <row r="33" spans="3:27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</row>
    <row r="34" spans="3:27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</row>
    <row r="35" spans="3:27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</row>
    <row r="36" spans="3:27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</row>
    <row r="37" spans="3:27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</row>
    <row r="38" spans="3:27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</row>
    <row r="39" spans="3:27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</row>
    <row r="40" spans="3:27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</row>
    <row r="41" spans="3:27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</row>
    <row r="42" spans="3:27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</row>
    <row r="43" spans="3:27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</row>
    <row r="44" spans="3:27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</row>
    <row r="45" spans="3:27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</row>
    <row r="46" spans="3:27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</row>
    <row r="47" spans="3:27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</row>
    <row r="48" spans="3:27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</row>
    <row r="49" spans="3:27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</row>
    <row r="50" spans="3:27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</row>
    <row r="51" spans="3:27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</row>
    <row r="52" spans="3:27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</row>
    <row r="53" spans="3:27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</row>
    <row r="54" spans="3:27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</row>
    <row r="55" spans="3:27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</row>
    <row r="56" spans="3:27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</row>
    <row r="57" spans="3:27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</row>
    <row r="58" spans="3:27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</row>
    <row r="59" spans="3:27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</row>
    <row r="60" spans="3:27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</row>
    <row r="61" spans="3:27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</row>
    <row r="62" spans="3:27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</row>
    <row r="63" spans="3:27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</row>
  </sheetData>
  <mergeCells count="1">
    <mergeCell ref="N2:O2"/>
  </mergeCells>
  <phoneticPr fontId="2"/>
  <pageMargins left="0.98425196850393704" right="0.78740157480314965" top="0.59055118110236227" bottom="0.39370078740157483" header="0.31496062992125984" footer="0.31496062992125984"/>
  <pageSetup paperSize="9" scale="93" firstPageNumber="16" orientation="landscape" useFirstPageNumber="1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AC162"/>
  <sheetViews>
    <sheetView view="pageBreakPreview" zoomScale="60" zoomScaleNormal="100" workbookViewId="0">
      <pane xSplit="5" ySplit="4" topLeftCell="K5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4.25"/>
  <cols>
    <col min="1" max="1" width="3.375" style="173" customWidth="1"/>
    <col min="2" max="2" width="12.625" style="173" customWidth="1"/>
    <col min="3" max="3" width="25.125" style="173" customWidth="1"/>
    <col min="4" max="4" width="18.625" style="749" customWidth="1"/>
    <col min="5" max="5" width="18.625" style="173" customWidth="1"/>
    <col min="6" max="17" width="12.875" style="173" customWidth="1"/>
    <col min="18" max="18" width="16.375" style="748" customWidth="1"/>
    <col min="19" max="19" width="2.75" style="173" customWidth="1"/>
    <col min="20" max="256" width="9" style="173"/>
    <col min="257" max="257" width="3.375" style="173" customWidth="1"/>
    <col min="258" max="258" width="12.625" style="173" customWidth="1"/>
    <col min="259" max="259" width="25.125" style="173" customWidth="1"/>
    <col min="260" max="261" width="18.625" style="173" customWidth="1"/>
    <col min="262" max="273" width="12.875" style="173" customWidth="1"/>
    <col min="274" max="274" width="16.375" style="173" customWidth="1"/>
    <col min="275" max="275" width="2.75" style="173" customWidth="1"/>
    <col min="276" max="512" width="9" style="173"/>
    <col min="513" max="513" width="3.375" style="173" customWidth="1"/>
    <col min="514" max="514" width="12.625" style="173" customWidth="1"/>
    <col min="515" max="515" width="25.125" style="173" customWidth="1"/>
    <col min="516" max="517" width="18.625" style="173" customWidth="1"/>
    <col min="518" max="529" width="12.875" style="173" customWidth="1"/>
    <col min="530" max="530" width="16.375" style="173" customWidth="1"/>
    <col min="531" max="531" width="2.75" style="173" customWidth="1"/>
    <col min="532" max="768" width="9" style="173"/>
    <col min="769" max="769" width="3.375" style="173" customWidth="1"/>
    <col min="770" max="770" width="12.625" style="173" customWidth="1"/>
    <col min="771" max="771" width="25.125" style="173" customWidth="1"/>
    <col min="772" max="773" width="18.625" style="173" customWidth="1"/>
    <col min="774" max="785" width="12.875" style="173" customWidth="1"/>
    <col min="786" max="786" width="16.375" style="173" customWidth="1"/>
    <col min="787" max="787" width="2.75" style="173" customWidth="1"/>
    <col min="788" max="1024" width="9" style="173"/>
    <col min="1025" max="1025" width="3.375" style="173" customWidth="1"/>
    <col min="1026" max="1026" width="12.625" style="173" customWidth="1"/>
    <col min="1027" max="1027" width="25.125" style="173" customWidth="1"/>
    <col min="1028" max="1029" width="18.625" style="173" customWidth="1"/>
    <col min="1030" max="1041" width="12.875" style="173" customWidth="1"/>
    <col min="1042" max="1042" width="16.375" style="173" customWidth="1"/>
    <col min="1043" max="1043" width="2.75" style="173" customWidth="1"/>
    <col min="1044" max="1280" width="9" style="173"/>
    <col min="1281" max="1281" width="3.375" style="173" customWidth="1"/>
    <col min="1282" max="1282" width="12.625" style="173" customWidth="1"/>
    <col min="1283" max="1283" width="25.125" style="173" customWidth="1"/>
    <col min="1284" max="1285" width="18.625" style="173" customWidth="1"/>
    <col min="1286" max="1297" width="12.875" style="173" customWidth="1"/>
    <col min="1298" max="1298" width="16.375" style="173" customWidth="1"/>
    <col min="1299" max="1299" width="2.75" style="173" customWidth="1"/>
    <col min="1300" max="1536" width="9" style="173"/>
    <col min="1537" max="1537" width="3.375" style="173" customWidth="1"/>
    <col min="1538" max="1538" width="12.625" style="173" customWidth="1"/>
    <col min="1539" max="1539" width="25.125" style="173" customWidth="1"/>
    <col min="1540" max="1541" width="18.625" style="173" customWidth="1"/>
    <col min="1542" max="1553" width="12.875" style="173" customWidth="1"/>
    <col min="1554" max="1554" width="16.375" style="173" customWidth="1"/>
    <col min="1555" max="1555" width="2.75" style="173" customWidth="1"/>
    <col min="1556" max="1792" width="9" style="173"/>
    <col min="1793" max="1793" width="3.375" style="173" customWidth="1"/>
    <col min="1794" max="1794" width="12.625" style="173" customWidth="1"/>
    <col min="1795" max="1795" width="25.125" style="173" customWidth="1"/>
    <col min="1796" max="1797" width="18.625" style="173" customWidth="1"/>
    <col min="1798" max="1809" width="12.875" style="173" customWidth="1"/>
    <col min="1810" max="1810" width="16.375" style="173" customWidth="1"/>
    <col min="1811" max="1811" width="2.75" style="173" customWidth="1"/>
    <col min="1812" max="2048" width="9" style="173"/>
    <col min="2049" max="2049" width="3.375" style="173" customWidth="1"/>
    <col min="2050" max="2050" width="12.625" style="173" customWidth="1"/>
    <col min="2051" max="2051" width="25.125" style="173" customWidth="1"/>
    <col min="2052" max="2053" width="18.625" style="173" customWidth="1"/>
    <col min="2054" max="2065" width="12.875" style="173" customWidth="1"/>
    <col min="2066" max="2066" width="16.375" style="173" customWidth="1"/>
    <col min="2067" max="2067" width="2.75" style="173" customWidth="1"/>
    <col min="2068" max="2304" width="9" style="173"/>
    <col min="2305" max="2305" width="3.375" style="173" customWidth="1"/>
    <col min="2306" max="2306" width="12.625" style="173" customWidth="1"/>
    <col min="2307" max="2307" width="25.125" style="173" customWidth="1"/>
    <col min="2308" max="2309" width="18.625" style="173" customWidth="1"/>
    <col min="2310" max="2321" width="12.875" style="173" customWidth="1"/>
    <col min="2322" max="2322" width="16.375" style="173" customWidth="1"/>
    <col min="2323" max="2323" width="2.75" style="173" customWidth="1"/>
    <col min="2324" max="2560" width="9" style="173"/>
    <col min="2561" max="2561" width="3.375" style="173" customWidth="1"/>
    <col min="2562" max="2562" width="12.625" style="173" customWidth="1"/>
    <col min="2563" max="2563" width="25.125" style="173" customWidth="1"/>
    <col min="2564" max="2565" width="18.625" style="173" customWidth="1"/>
    <col min="2566" max="2577" width="12.875" style="173" customWidth="1"/>
    <col min="2578" max="2578" width="16.375" style="173" customWidth="1"/>
    <col min="2579" max="2579" width="2.75" style="173" customWidth="1"/>
    <col min="2580" max="2816" width="9" style="173"/>
    <col min="2817" max="2817" width="3.375" style="173" customWidth="1"/>
    <col min="2818" max="2818" width="12.625" style="173" customWidth="1"/>
    <col min="2819" max="2819" width="25.125" style="173" customWidth="1"/>
    <col min="2820" max="2821" width="18.625" style="173" customWidth="1"/>
    <col min="2822" max="2833" width="12.875" style="173" customWidth="1"/>
    <col min="2834" max="2834" width="16.375" style="173" customWidth="1"/>
    <col min="2835" max="2835" width="2.75" style="173" customWidth="1"/>
    <col min="2836" max="3072" width="9" style="173"/>
    <col min="3073" max="3073" width="3.375" style="173" customWidth="1"/>
    <col min="3074" max="3074" width="12.625" style="173" customWidth="1"/>
    <col min="3075" max="3075" width="25.125" style="173" customWidth="1"/>
    <col min="3076" max="3077" width="18.625" style="173" customWidth="1"/>
    <col min="3078" max="3089" width="12.875" style="173" customWidth="1"/>
    <col min="3090" max="3090" width="16.375" style="173" customWidth="1"/>
    <col min="3091" max="3091" width="2.75" style="173" customWidth="1"/>
    <col min="3092" max="3328" width="9" style="173"/>
    <col min="3329" max="3329" width="3.375" style="173" customWidth="1"/>
    <col min="3330" max="3330" width="12.625" style="173" customWidth="1"/>
    <col min="3331" max="3331" width="25.125" style="173" customWidth="1"/>
    <col min="3332" max="3333" width="18.625" style="173" customWidth="1"/>
    <col min="3334" max="3345" width="12.875" style="173" customWidth="1"/>
    <col min="3346" max="3346" width="16.375" style="173" customWidth="1"/>
    <col min="3347" max="3347" width="2.75" style="173" customWidth="1"/>
    <col min="3348" max="3584" width="9" style="173"/>
    <col min="3585" max="3585" width="3.375" style="173" customWidth="1"/>
    <col min="3586" max="3586" width="12.625" style="173" customWidth="1"/>
    <col min="3587" max="3587" width="25.125" style="173" customWidth="1"/>
    <col min="3588" max="3589" width="18.625" style="173" customWidth="1"/>
    <col min="3590" max="3601" width="12.875" style="173" customWidth="1"/>
    <col min="3602" max="3602" width="16.375" style="173" customWidth="1"/>
    <col min="3603" max="3603" width="2.75" style="173" customWidth="1"/>
    <col min="3604" max="3840" width="9" style="173"/>
    <col min="3841" max="3841" width="3.375" style="173" customWidth="1"/>
    <col min="3842" max="3842" width="12.625" style="173" customWidth="1"/>
    <col min="3843" max="3843" width="25.125" style="173" customWidth="1"/>
    <col min="3844" max="3845" width="18.625" style="173" customWidth="1"/>
    <col min="3846" max="3857" width="12.875" style="173" customWidth="1"/>
    <col min="3858" max="3858" width="16.375" style="173" customWidth="1"/>
    <col min="3859" max="3859" width="2.75" style="173" customWidth="1"/>
    <col min="3860" max="4096" width="9" style="173"/>
    <col min="4097" max="4097" width="3.375" style="173" customWidth="1"/>
    <col min="4098" max="4098" width="12.625" style="173" customWidth="1"/>
    <col min="4099" max="4099" width="25.125" style="173" customWidth="1"/>
    <col min="4100" max="4101" width="18.625" style="173" customWidth="1"/>
    <col min="4102" max="4113" width="12.875" style="173" customWidth="1"/>
    <col min="4114" max="4114" width="16.375" style="173" customWidth="1"/>
    <col min="4115" max="4115" width="2.75" style="173" customWidth="1"/>
    <col min="4116" max="4352" width="9" style="173"/>
    <col min="4353" max="4353" width="3.375" style="173" customWidth="1"/>
    <col min="4354" max="4354" width="12.625" style="173" customWidth="1"/>
    <col min="4355" max="4355" width="25.125" style="173" customWidth="1"/>
    <col min="4356" max="4357" width="18.625" style="173" customWidth="1"/>
    <col min="4358" max="4369" width="12.875" style="173" customWidth="1"/>
    <col min="4370" max="4370" width="16.375" style="173" customWidth="1"/>
    <col min="4371" max="4371" width="2.75" style="173" customWidth="1"/>
    <col min="4372" max="4608" width="9" style="173"/>
    <col min="4609" max="4609" width="3.375" style="173" customWidth="1"/>
    <col min="4610" max="4610" width="12.625" style="173" customWidth="1"/>
    <col min="4611" max="4611" width="25.125" style="173" customWidth="1"/>
    <col min="4612" max="4613" width="18.625" style="173" customWidth="1"/>
    <col min="4614" max="4625" width="12.875" style="173" customWidth="1"/>
    <col min="4626" max="4626" width="16.375" style="173" customWidth="1"/>
    <col min="4627" max="4627" width="2.75" style="173" customWidth="1"/>
    <col min="4628" max="4864" width="9" style="173"/>
    <col min="4865" max="4865" width="3.375" style="173" customWidth="1"/>
    <col min="4866" max="4866" width="12.625" style="173" customWidth="1"/>
    <col min="4867" max="4867" width="25.125" style="173" customWidth="1"/>
    <col min="4868" max="4869" width="18.625" style="173" customWidth="1"/>
    <col min="4870" max="4881" width="12.875" style="173" customWidth="1"/>
    <col min="4882" max="4882" width="16.375" style="173" customWidth="1"/>
    <col min="4883" max="4883" width="2.75" style="173" customWidth="1"/>
    <col min="4884" max="5120" width="9" style="173"/>
    <col min="5121" max="5121" width="3.375" style="173" customWidth="1"/>
    <col min="5122" max="5122" width="12.625" style="173" customWidth="1"/>
    <col min="5123" max="5123" width="25.125" style="173" customWidth="1"/>
    <col min="5124" max="5125" width="18.625" style="173" customWidth="1"/>
    <col min="5126" max="5137" width="12.875" style="173" customWidth="1"/>
    <col min="5138" max="5138" width="16.375" style="173" customWidth="1"/>
    <col min="5139" max="5139" width="2.75" style="173" customWidth="1"/>
    <col min="5140" max="5376" width="9" style="173"/>
    <col min="5377" max="5377" width="3.375" style="173" customWidth="1"/>
    <col min="5378" max="5378" width="12.625" style="173" customWidth="1"/>
    <col min="5379" max="5379" width="25.125" style="173" customWidth="1"/>
    <col min="5380" max="5381" width="18.625" style="173" customWidth="1"/>
    <col min="5382" max="5393" width="12.875" style="173" customWidth="1"/>
    <col min="5394" max="5394" width="16.375" style="173" customWidth="1"/>
    <col min="5395" max="5395" width="2.75" style="173" customWidth="1"/>
    <col min="5396" max="5632" width="9" style="173"/>
    <col min="5633" max="5633" width="3.375" style="173" customWidth="1"/>
    <col min="5634" max="5634" width="12.625" style="173" customWidth="1"/>
    <col min="5635" max="5635" width="25.125" style="173" customWidth="1"/>
    <col min="5636" max="5637" width="18.625" style="173" customWidth="1"/>
    <col min="5638" max="5649" width="12.875" style="173" customWidth="1"/>
    <col min="5650" max="5650" width="16.375" style="173" customWidth="1"/>
    <col min="5651" max="5651" width="2.75" style="173" customWidth="1"/>
    <col min="5652" max="5888" width="9" style="173"/>
    <col min="5889" max="5889" width="3.375" style="173" customWidth="1"/>
    <col min="5890" max="5890" width="12.625" style="173" customWidth="1"/>
    <col min="5891" max="5891" width="25.125" style="173" customWidth="1"/>
    <col min="5892" max="5893" width="18.625" style="173" customWidth="1"/>
    <col min="5894" max="5905" width="12.875" style="173" customWidth="1"/>
    <col min="5906" max="5906" width="16.375" style="173" customWidth="1"/>
    <col min="5907" max="5907" width="2.75" style="173" customWidth="1"/>
    <col min="5908" max="6144" width="9" style="173"/>
    <col min="6145" max="6145" width="3.375" style="173" customWidth="1"/>
    <col min="6146" max="6146" width="12.625" style="173" customWidth="1"/>
    <col min="6147" max="6147" width="25.125" style="173" customWidth="1"/>
    <col min="6148" max="6149" width="18.625" style="173" customWidth="1"/>
    <col min="6150" max="6161" width="12.875" style="173" customWidth="1"/>
    <col min="6162" max="6162" width="16.375" style="173" customWidth="1"/>
    <col min="6163" max="6163" width="2.75" style="173" customWidth="1"/>
    <col min="6164" max="6400" width="9" style="173"/>
    <col min="6401" max="6401" width="3.375" style="173" customWidth="1"/>
    <col min="6402" max="6402" width="12.625" style="173" customWidth="1"/>
    <col min="6403" max="6403" width="25.125" style="173" customWidth="1"/>
    <col min="6404" max="6405" width="18.625" style="173" customWidth="1"/>
    <col min="6406" max="6417" width="12.875" style="173" customWidth="1"/>
    <col min="6418" max="6418" width="16.375" style="173" customWidth="1"/>
    <col min="6419" max="6419" width="2.75" style="173" customWidth="1"/>
    <col min="6420" max="6656" width="9" style="173"/>
    <col min="6657" max="6657" width="3.375" style="173" customWidth="1"/>
    <col min="6658" max="6658" width="12.625" style="173" customWidth="1"/>
    <col min="6659" max="6659" width="25.125" style="173" customWidth="1"/>
    <col min="6660" max="6661" width="18.625" style="173" customWidth="1"/>
    <col min="6662" max="6673" width="12.875" style="173" customWidth="1"/>
    <col min="6674" max="6674" width="16.375" style="173" customWidth="1"/>
    <col min="6675" max="6675" width="2.75" style="173" customWidth="1"/>
    <col min="6676" max="6912" width="9" style="173"/>
    <col min="6913" max="6913" width="3.375" style="173" customWidth="1"/>
    <col min="6914" max="6914" width="12.625" style="173" customWidth="1"/>
    <col min="6915" max="6915" width="25.125" style="173" customWidth="1"/>
    <col min="6916" max="6917" width="18.625" style="173" customWidth="1"/>
    <col min="6918" max="6929" width="12.875" style="173" customWidth="1"/>
    <col min="6930" max="6930" width="16.375" style="173" customWidth="1"/>
    <col min="6931" max="6931" width="2.75" style="173" customWidth="1"/>
    <col min="6932" max="7168" width="9" style="173"/>
    <col min="7169" max="7169" width="3.375" style="173" customWidth="1"/>
    <col min="7170" max="7170" width="12.625" style="173" customWidth="1"/>
    <col min="7171" max="7171" width="25.125" style="173" customWidth="1"/>
    <col min="7172" max="7173" width="18.625" style="173" customWidth="1"/>
    <col min="7174" max="7185" width="12.875" style="173" customWidth="1"/>
    <col min="7186" max="7186" width="16.375" style="173" customWidth="1"/>
    <col min="7187" max="7187" width="2.75" style="173" customWidth="1"/>
    <col min="7188" max="7424" width="9" style="173"/>
    <col min="7425" max="7425" width="3.375" style="173" customWidth="1"/>
    <col min="7426" max="7426" width="12.625" style="173" customWidth="1"/>
    <col min="7427" max="7427" width="25.125" style="173" customWidth="1"/>
    <col min="7428" max="7429" width="18.625" style="173" customWidth="1"/>
    <col min="7430" max="7441" width="12.875" style="173" customWidth="1"/>
    <col min="7442" max="7442" width="16.375" style="173" customWidth="1"/>
    <col min="7443" max="7443" width="2.75" style="173" customWidth="1"/>
    <col min="7444" max="7680" width="9" style="173"/>
    <col min="7681" max="7681" width="3.375" style="173" customWidth="1"/>
    <col min="7682" max="7682" width="12.625" style="173" customWidth="1"/>
    <col min="7683" max="7683" width="25.125" style="173" customWidth="1"/>
    <col min="7684" max="7685" width="18.625" style="173" customWidth="1"/>
    <col min="7686" max="7697" width="12.875" style="173" customWidth="1"/>
    <col min="7698" max="7698" width="16.375" style="173" customWidth="1"/>
    <col min="7699" max="7699" width="2.75" style="173" customWidth="1"/>
    <col min="7700" max="7936" width="9" style="173"/>
    <col min="7937" max="7937" width="3.375" style="173" customWidth="1"/>
    <col min="7938" max="7938" width="12.625" style="173" customWidth="1"/>
    <col min="7939" max="7939" width="25.125" style="173" customWidth="1"/>
    <col min="7940" max="7941" width="18.625" style="173" customWidth="1"/>
    <col min="7942" max="7953" width="12.875" style="173" customWidth="1"/>
    <col min="7954" max="7954" width="16.375" style="173" customWidth="1"/>
    <col min="7955" max="7955" width="2.75" style="173" customWidth="1"/>
    <col min="7956" max="8192" width="9" style="173"/>
    <col min="8193" max="8193" width="3.375" style="173" customWidth="1"/>
    <col min="8194" max="8194" width="12.625" style="173" customWidth="1"/>
    <col min="8195" max="8195" width="25.125" style="173" customWidth="1"/>
    <col min="8196" max="8197" width="18.625" style="173" customWidth="1"/>
    <col min="8198" max="8209" width="12.875" style="173" customWidth="1"/>
    <col min="8210" max="8210" width="16.375" style="173" customWidth="1"/>
    <col min="8211" max="8211" width="2.75" style="173" customWidth="1"/>
    <col min="8212" max="8448" width="9" style="173"/>
    <col min="8449" max="8449" width="3.375" style="173" customWidth="1"/>
    <col min="8450" max="8450" width="12.625" style="173" customWidth="1"/>
    <col min="8451" max="8451" width="25.125" style="173" customWidth="1"/>
    <col min="8452" max="8453" width="18.625" style="173" customWidth="1"/>
    <col min="8454" max="8465" width="12.875" style="173" customWidth="1"/>
    <col min="8466" max="8466" width="16.375" style="173" customWidth="1"/>
    <col min="8467" max="8467" width="2.75" style="173" customWidth="1"/>
    <col min="8468" max="8704" width="9" style="173"/>
    <col min="8705" max="8705" width="3.375" style="173" customWidth="1"/>
    <col min="8706" max="8706" width="12.625" style="173" customWidth="1"/>
    <col min="8707" max="8707" width="25.125" style="173" customWidth="1"/>
    <col min="8708" max="8709" width="18.625" style="173" customWidth="1"/>
    <col min="8710" max="8721" width="12.875" style="173" customWidth="1"/>
    <col min="8722" max="8722" width="16.375" style="173" customWidth="1"/>
    <col min="8723" max="8723" width="2.75" style="173" customWidth="1"/>
    <col min="8724" max="8960" width="9" style="173"/>
    <col min="8961" max="8961" width="3.375" style="173" customWidth="1"/>
    <col min="8962" max="8962" width="12.625" style="173" customWidth="1"/>
    <col min="8963" max="8963" width="25.125" style="173" customWidth="1"/>
    <col min="8964" max="8965" width="18.625" style="173" customWidth="1"/>
    <col min="8966" max="8977" width="12.875" style="173" customWidth="1"/>
    <col min="8978" max="8978" width="16.375" style="173" customWidth="1"/>
    <col min="8979" max="8979" width="2.75" style="173" customWidth="1"/>
    <col min="8980" max="9216" width="9" style="173"/>
    <col min="9217" max="9217" width="3.375" style="173" customWidth="1"/>
    <col min="9218" max="9218" width="12.625" style="173" customWidth="1"/>
    <col min="9219" max="9219" width="25.125" style="173" customWidth="1"/>
    <col min="9220" max="9221" width="18.625" style="173" customWidth="1"/>
    <col min="9222" max="9233" width="12.875" style="173" customWidth="1"/>
    <col min="9234" max="9234" width="16.375" style="173" customWidth="1"/>
    <col min="9235" max="9235" width="2.75" style="173" customWidth="1"/>
    <col min="9236" max="9472" width="9" style="173"/>
    <col min="9473" max="9473" width="3.375" style="173" customWidth="1"/>
    <col min="9474" max="9474" width="12.625" style="173" customWidth="1"/>
    <col min="9475" max="9475" width="25.125" style="173" customWidth="1"/>
    <col min="9476" max="9477" width="18.625" style="173" customWidth="1"/>
    <col min="9478" max="9489" width="12.875" style="173" customWidth="1"/>
    <col min="9490" max="9490" width="16.375" style="173" customWidth="1"/>
    <col min="9491" max="9491" width="2.75" style="173" customWidth="1"/>
    <col min="9492" max="9728" width="9" style="173"/>
    <col min="9729" max="9729" width="3.375" style="173" customWidth="1"/>
    <col min="9730" max="9730" width="12.625" style="173" customWidth="1"/>
    <col min="9731" max="9731" width="25.125" style="173" customWidth="1"/>
    <col min="9732" max="9733" width="18.625" style="173" customWidth="1"/>
    <col min="9734" max="9745" width="12.875" style="173" customWidth="1"/>
    <col min="9746" max="9746" width="16.375" style="173" customWidth="1"/>
    <col min="9747" max="9747" width="2.75" style="173" customWidth="1"/>
    <col min="9748" max="9984" width="9" style="173"/>
    <col min="9985" max="9985" width="3.375" style="173" customWidth="1"/>
    <col min="9986" max="9986" width="12.625" style="173" customWidth="1"/>
    <col min="9987" max="9987" width="25.125" style="173" customWidth="1"/>
    <col min="9988" max="9989" width="18.625" style="173" customWidth="1"/>
    <col min="9990" max="10001" width="12.875" style="173" customWidth="1"/>
    <col min="10002" max="10002" width="16.375" style="173" customWidth="1"/>
    <col min="10003" max="10003" width="2.75" style="173" customWidth="1"/>
    <col min="10004" max="10240" width="9" style="173"/>
    <col min="10241" max="10241" width="3.375" style="173" customWidth="1"/>
    <col min="10242" max="10242" width="12.625" style="173" customWidth="1"/>
    <col min="10243" max="10243" width="25.125" style="173" customWidth="1"/>
    <col min="10244" max="10245" width="18.625" style="173" customWidth="1"/>
    <col min="10246" max="10257" width="12.875" style="173" customWidth="1"/>
    <col min="10258" max="10258" width="16.375" style="173" customWidth="1"/>
    <col min="10259" max="10259" width="2.75" style="173" customWidth="1"/>
    <col min="10260" max="10496" width="9" style="173"/>
    <col min="10497" max="10497" width="3.375" style="173" customWidth="1"/>
    <col min="10498" max="10498" width="12.625" style="173" customWidth="1"/>
    <col min="10499" max="10499" width="25.125" style="173" customWidth="1"/>
    <col min="10500" max="10501" width="18.625" style="173" customWidth="1"/>
    <col min="10502" max="10513" width="12.875" style="173" customWidth="1"/>
    <col min="10514" max="10514" width="16.375" style="173" customWidth="1"/>
    <col min="10515" max="10515" width="2.75" style="173" customWidth="1"/>
    <col min="10516" max="10752" width="9" style="173"/>
    <col min="10753" max="10753" width="3.375" style="173" customWidth="1"/>
    <col min="10754" max="10754" width="12.625" style="173" customWidth="1"/>
    <col min="10755" max="10755" width="25.125" style="173" customWidth="1"/>
    <col min="10756" max="10757" width="18.625" style="173" customWidth="1"/>
    <col min="10758" max="10769" width="12.875" style="173" customWidth="1"/>
    <col min="10770" max="10770" width="16.375" style="173" customWidth="1"/>
    <col min="10771" max="10771" width="2.75" style="173" customWidth="1"/>
    <col min="10772" max="11008" width="9" style="173"/>
    <col min="11009" max="11009" width="3.375" style="173" customWidth="1"/>
    <col min="11010" max="11010" width="12.625" style="173" customWidth="1"/>
    <col min="11011" max="11011" width="25.125" style="173" customWidth="1"/>
    <col min="11012" max="11013" width="18.625" style="173" customWidth="1"/>
    <col min="11014" max="11025" width="12.875" style="173" customWidth="1"/>
    <col min="11026" max="11026" width="16.375" style="173" customWidth="1"/>
    <col min="11027" max="11027" width="2.75" style="173" customWidth="1"/>
    <col min="11028" max="11264" width="9" style="173"/>
    <col min="11265" max="11265" width="3.375" style="173" customWidth="1"/>
    <col min="11266" max="11266" width="12.625" style="173" customWidth="1"/>
    <col min="11267" max="11267" width="25.125" style="173" customWidth="1"/>
    <col min="11268" max="11269" width="18.625" style="173" customWidth="1"/>
    <col min="11270" max="11281" width="12.875" style="173" customWidth="1"/>
    <col min="11282" max="11282" width="16.375" style="173" customWidth="1"/>
    <col min="11283" max="11283" width="2.75" style="173" customWidth="1"/>
    <col min="11284" max="11520" width="9" style="173"/>
    <col min="11521" max="11521" width="3.375" style="173" customWidth="1"/>
    <col min="11522" max="11522" width="12.625" style="173" customWidth="1"/>
    <col min="11523" max="11523" width="25.125" style="173" customWidth="1"/>
    <col min="11524" max="11525" width="18.625" style="173" customWidth="1"/>
    <col min="11526" max="11537" width="12.875" style="173" customWidth="1"/>
    <col min="11538" max="11538" width="16.375" style="173" customWidth="1"/>
    <col min="11539" max="11539" width="2.75" style="173" customWidth="1"/>
    <col min="11540" max="11776" width="9" style="173"/>
    <col min="11777" max="11777" width="3.375" style="173" customWidth="1"/>
    <col min="11778" max="11778" width="12.625" style="173" customWidth="1"/>
    <col min="11779" max="11779" width="25.125" style="173" customWidth="1"/>
    <col min="11780" max="11781" width="18.625" style="173" customWidth="1"/>
    <col min="11782" max="11793" width="12.875" style="173" customWidth="1"/>
    <col min="11794" max="11794" width="16.375" style="173" customWidth="1"/>
    <col min="11795" max="11795" width="2.75" style="173" customWidth="1"/>
    <col min="11796" max="12032" width="9" style="173"/>
    <col min="12033" max="12033" width="3.375" style="173" customWidth="1"/>
    <col min="12034" max="12034" width="12.625" style="173" customWidth="1"/>
    <col min="12035" max="12035" width="25.125" style="173" customWidth="1"/>
    <col min="12036" max="12037" width="18.625" style="173" customWidth="1"/>
    <col min="12038" max="12049" width="12.875" style="173" customWidth="1"/>
    <col min="12050" max="12050" width="16.375" style="173" customWidth="1"/>
    <col min="12051" max="12051" width="2.75" style="173" customWidth="1"/>
    <col min="12052" max="12288" width="9" style="173"/>
    <col min="12289" max="12289" width="3.375" style="173" customWidth="1"/>
    <col min="12290" max="12290" width="12.625" style="173" customWidth="1"/>
    <col min="12291" max="12291" width="25.125" style="173" customWidth="1"/>
    <col min="12292" max="12293" width="18.625" style="173" customWidth="1"/>
    <col min="12294" max="12305" width="12.875" style="173" customWidth="1"/>
    <col min="12306" max="12306" width="16.375" style="173" customWidth="1"/>
    <col min="12307" max="12307" width="2.75" style="173" customWidth="1"/>
    <col min="12308" max="12544" width="9" style="173"/>
    <col min="12545" max="12545" width="3.375" style="173" customWidth="1"/>
    <col min="12546" max="12546" width="12.625" style="173" customWidth="1"/>
    <col min="12547" max="12547" width="25.125" style="173" customWidth="1"/>
    <col min="12548" max="12549" width="18.625" style="173" customWidth="1"/>
    <col min="12550" max="12561" width="12.875" style="173" customWidth="1"/>
    <col min="12562" max="12562" width="16.375" style="173" customWidth="1"/>
    <col min="12563" max="12563" width="2.75" style="173" customWidth="1"/>
    <col min="12564" max="12800" width="9" style="173"/>
    <col min="12801" max="12801" width="3.375" style="173" customWidth="1"/>
    <col min="12802" max="12802" width="12.625" style="173" customWidth="1"/>
    <col min="12803" max="12803" width="25.125" style="173" customWidth="1"/>
    <col min="12804" max="12805" width="18.625" style="173" customWidth="1"/>
    <col min="12806" max="12817" width="12.875" style="173" customWidth="1"/>
    <col min="12818" max="12818" width="16.375" style="173" customWidth="1"/>
    <col min="12819" max="12819" width="2.75" style="173" customWidth="1"/>
    <col min="12820" max="13056" width="9" style="173"/>
    <col min="13057" max="13057" width="3.375" style="173" customWidth="1"/>
    <col min="13058" max="13058" width="12.625" style="173" customWidth="1"/>
    <col min="13059" max="13059" width="25.125" style="173" customWidth="1"/>
    <col min="13060" max="13061" width="18.625" style="173" customWidth="1"/>
    <col min="13062" max="13073" width="12.875" style="173" customWidth="1"/>
    <col min="13074" max="13074" width="16.375" style="173" customWidth="1"/>
    <col min="13075" max="13075" width="2.75" style="173" customWidth="1"/>
    <col min="13076" max="13312" width="9" style="173"/>
    <col min="13313" max="13313" width="3.375" style="173" customWidth="1"/>
    <col min="13314" max="13314" width="12.625" style="173" customWidth="1"/>
    <col min="13315" max="13315" width="25.125" style="173" customWidth="1"/>
    <col min="13316" max="13317" width="18.625" style="173" customWidth="1"/>
    <col min="13318" max="13329" width="12.875" style="173" customWidth="1"/>
    <col min="13330" max="13330" width="16.375" style="173" customWidth="1"/>
    <col min="13331" max="13331" width="2.75" style="173" customWidth="1"/>
    <col min="13332" max="13568" width="9" style="173"/>
    <col min="13569" max="13569" width="3.375" style="173" customWidth="1"/>
    <col min="13570" max="13570" width="12.625" style="173" customWidth="1"/>
    <col min="13571" max="13571" width="25.125" style="173" customWidth="1"/>
    <col min="13572" max="13573" width="18.625" style="173" customWidth="1"/>
    <col min="13574" max="13585" width="12.875" style="173" customWidth="1"/>
    <col min="13586" max="13586" width="16.375" style="173" customWidth="1"/>
    <col min="13587" max="13587" width="2.75" style="173" customWidth="1"/>
    <col min="13588" max="13824" width="9" style="173"/>
    <col min="13825" max="13825" width="3.375" style="173" customWidth="1"/>
    <col min="13826" max="13826" width="12.625" style="173" customWidth="1"/>
    <col min="13827" max="13827" width="25.125" style="173" customWidth="1"/>
    <col min="13828" max="13829" width="18.625" style="173" customWidth="1"/>
    <col min="13830" max="13841" width="12.875" style="173" customWidth="1"/>
    <col min="13842" max="13842" width="16.375" style="173" customWidth="1"/>
    <col min="13843" max="13843" width="2.75" style="173" customWidth="1"/>
    <col min="13844" max="14080" width="9" style="173"/>
    <col min="14081" max="14081" width="3.375" style="173" customWidth="1"/>
    <col min="14082" max="14082" width="12.625" style="173" customWidth="1"/>
    <col min="14083" max="14083" width="25.125" style="173" customWidth="1"/>
    <col min="14084" max="14085" width="18.625" style="173" customWidth="1"/>
    <col min="14086" max="14097" width="12.875" style="173" customWidth="1"/>
    <col min="14098" max="14098" width="16.375" style="173" customWidth="1"/>
    <col min="14099" max="14099" width="2.75" style="173" customWidth="1"/>
    <col min="14100" max="14336" width="9" style="173"/>
    <col min="14337" max="14337" width="3.375" style="173" customWidth="1"/>
    <col min="14338" max="14338" width="12.625" style="173" customWidth="1"/>
    <col min="14339" max="14339" width="25.125" style="173" customWidth="1"/>
    <col min="14340" max="14341" width="18.625" style="173" customWidth="1"/>
    <col min="14342" max="14353" width="12.875" style="173" customWidth="1"/>
    <col min="14354" max="14354" width="16.375" style="173" customWidth="1"/>
    <col min="14355" max="14355" width="2.75" style="173" customWidth="1"/>
    <col min="14356" max="14592" width="9" style="173"/>
    <col min="14593" max="14593" width="3.375" style="173" customWidth="1"/>
    <col min="14594" max="14594" width="12.625" style="173" customWidth="1"/>
    <col min="14595" max="14595" width="25.125" style="173" customWidth="1"/>
    <col min="14596" max="14597" width="18.625" style="173" customWidth="1"/>
    <col min="14598" max="14609" width="12.875" style="173" customWidth="1"/>
    <col min="14610" max="14610" width="16.375" style="173" customWidth="1"/>
    <col min="14611" max="14611" width="2.75" style="173" customWidth="1"/>
    <col min="14612" max="14848" width="9" style="173"/>
    <col min="14849" max="14849" width="3.375" style="173" customWidth="1"/>
    <col min="14850" max="14850" width="12.625" style="173" customWidth="1"/>
    <col min="14851" max="14851" width="25.125" style="173" customWidth="1"/>
    <col min="14852" max="14853" width="18.625" style="173" customWidth="1"/>
    <col min="14854" max="14865" width="12.875" style="173" customWidth="1"/>
    <col min="14866" max="14866" width="16.375" style="173" customWidth="1"/>
    <col min="14867" max="14867" width="2.75" style="173" customWidth="1"/>
    <col min="14868" max="15104" width="9" style="173"/>
    <col min="15105" max="15105" width="3.375" style="173" customWidth="1"/>
    <col min="15106" max="15106" width="12.625" style="173" customWidth="1"/>
    <col min="15107" max="15107" width="25.125" style="173" customWidth="1"/>
    <col min="15108" max="15109" width="18.625" style="173" customWidth="1"/>
    <col min="15110" max="15121" width="12.875" style="173" customWidth="1"/>
    <col min="15122" max="15122" width="16.375" style="173" customWidth="1"/>
    <col min="15123" max="15123" width="2.75" style="173" customWidth="1"/>
    <col min="15124" max="15360" width="9" style="173"/>
    <col min="15361" max="15361" width="3.375" style="173" customWidth="1"/>
    <col min="15362" max="15362" width="12.625" style="173" customWidth="1"/>
    <col min="15363" max="15363" width="25.125" style="173" customWidth="1"/>
    <col min="15364" max="15365" width="18.625" style="173" customWidth="1"/>
    <col min="15366" max="15377" width="12.875" style="173" customWidth="1"/>
    <col min="15378" max="15378" width="16.375" style="173" customWidth="1"/>
    <col min="15379" max="15379" width="2.75" style="173" customWidth="1"/>
    <col min="15380" max="15616" width="9" style="173"/>
    <col min="15617" max="15617" width="3.375" style="173" customWidth="1"/>
    <col min="15618" max="15618" width="12.625" style="173" customWidth="1"/>
    <col min="15619" max="15619" width="25.125" style="173" customWidth="1"/>
    <col min="15620" max="15621" width="18.625" style="173" customWidth="1"/>
    <col min="15622" max="15633" width="12.875" style="173" customWidth="1"/>
    <col min="15634" max="15634" width="16.375" style="173" customWidth="1"/>
    <col min="15635" max="15635" width="2.75" style="173" customWidth="1"/>
    <col min="15636" max="15872" width="9" style="173"/>
    <col min="15873" max="15873" width="3.375" style="173" customWidth="1"/>
    <col min="15874" max="15874" width="12.625" style="173" customWidth="1"/>
    <col min="15875" max="15875" width="25.125" style="173" customWidth="1"/>
    <col min="15876" max="15877" width="18.625" style="173" customWidth="1"/>
    <col min="15878" max="15889" width="12.875" style="173" customWidth="1"/>
    <col min="15890" max="15890" width="16.375" style="173" customWidth="1"/>
    <col min="15891" max="15891" width="2.75" style="173" customWidth="1"/>
    <col min="15892" max="16128" width="9" style="173"/>
    <col min="16129" max="16129" width="3.375" style="173" customWidth="1"/>
    <col min="16130" max="16130" width="12.625" style="173" customWidth="1"/>
    <col min="16131" max="16131" width="25.125" style="173" customWidth="1"/>
    <col min="16132" max="16133" width="18.625" style="173" customWidth="1"/>
    <col min="16134" max="16145" width="12.875" style="173" customWidth="1"/>
    <col min="16146" max="16146" width="16.375" style="173" customWidth="1"/>
    <col min="16147" max="16147" width="2.75" style="173" customWidth="1"/>
    <col min="16148" max="16384" width="9" style="173"/>
  </cols>
  <sheetData>
    <row r="1" spans="1:29" s="168" customFormat="1" ht="25.5">
      <c r="A1" s="746" t="s">
        <v>348</v>
      </c>
      <c r="D1" s="747"/>
      <c r="R1" s="748"/>
    </row>
    <row r="2" spans="1:29" ht="13.5" customHeight="1"/>
    <row r="3" spans="1:29" s="333" customFormat="1" ht="32.25" customHeight="1" thickBot="1">
      <c r="A3" s="750" t="s">
        <v>349</v>
      </c>
      <c r="B3" s="751"/>
      <c r="C3" s="751"/>
      <c r="D3" s="752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1674" t="s">
        <v>350</v>
      </c>
      <c r="R3" s="1674"/>
    </row>
    <row r="4" spans="1:29" s="763" customFormat="1" ht="32.25" customHeight="1" thickBot="1">
      <c r="A4" s="753"/>
      <c r="B4" s="754" t="s">
        <v>340</v>
      </c>
      <c r="C4" s="755" t="s">
        <v>351</v>
      </c>
      <c r="D4" s="756" t="s">
        <v>352</v>
      </c>
      <c r="E4" s="757" t="s">
        <v>353</v>
      </c>
      <c r="F4" s="758" t="s">
        <v>354</v>
      </c>
      <c r="G4" s="759" t="s">
        <v>355</v>
      </c>
      <c r="H4" s="760" t="s">
        <v>356</v>
      </c>
      <c r="I4" s="760" t="s">
        <v>357</v>
      </c>
      <c r="J4" s="760" t="s">
        <v>358</v>
      </c>
      <c r="K4" s="760" t="s">
        <v>359</v>
      </c>
      <c r="L4" s="760" t="s">
        <v>360</v>
      </c>
      <c r="M4" s="760" t="s">
        <v>361</v>
      </c>
      <c r="N4" s="760" t="s">
        <v>362</v>
      </c>
      <c r="O4" s="760" t="s">
        <v>363</v>
      </c>
      <c r="P4" s="760" t="s">
        <v>364</v>
      </c>
      <c r="Q4" s="760" t="s">
        <v>365</v>
      </c>
      <c r="R4" s="761" t="s">
        <v>366</v>
      </c>
      <c r="S4" s="762"/>
    </row>
    <row r="5" spans="1:29" s="261" customFormat="1" ht="32.25" customHeight="1">
      <c r="A5" s="764"/>
      <c r="B5" s="765" t="s">
        <v>126</v>
      </c>
      <c r="C5" s="766" t="s">
        <v>367</v>
      </c>
      <c r="D5" s="767">
        <v>48430000</v>
      </c>
      <c r="E5" s="768">
        <v>48560000</v>
      </c>
      <c r="F5" s="769" t="s">
        <v>127</v>
      </c>
      <c r="G5" s="770" t="s">
        <v>127</v>
      </c>
      <c r="H5" s="770" t="s">
        <v>127</v>
      </c>
      <c r="I5" s="770" t="s">
        <v>127</v>
      </c>
      <c r="J5" s="770" t="s">
        <v>127</v>
      </c>
      <c r="K5" s="770" t="s">
        <v>127</v>
      </c>
      <c r="L5" s="770" t="s">
        <v>127</v>
      </c>
      <c r="M5" s="770" t="s">
        <v>127</v>
      </c>
      <c r="N5" s="770" t="s">
        <v>127</v>
      </c>
      <c r="O5" s="770" t="s">
        <v>127</v>
      </c>
      <c r="P5" s="770" t="s">
        <v>127</v>
      </c>
      <c r="Q5" s="770" t="s">
        <v>127</v>
      </c>
      <c r="R5" s="771" t="s">
        <v>127</v>
      </c>
      <c r="S5" s="259"/>
    </row>
    <row r="6" spans="1:29" s="261" customFormat="1" ht="32.25" customHeight="1">
      <c r="A6" s="764"/>
      <c r="B6" s="765"/>
      <c r="C6" s="772" t="s">
        <v>368</v>
      </c>
      <c r="D6" s="773">
        <v>15300000</v>
      </c>
      <c r="E6" s="774">
        <v>16480000</v>
      </c>
      <c r="F6" s="775" t="s">
        <v>127</v>
      </c>
      <c r="G6" s="776" t="s">
        <v>127</v>
      </c>
      <c r="H6" s="776" t="s">
        <v>127</v>
      </c>
      <c r="I6" s="776" t="s">
        <v>127</v>
      </c>
      <c r="J6" s="776" t="s">
        <v>127</v>
      </c>
      <c r="K6" s="776" t="s">
        <v>127</v>
      </c>
      <c r="L6" s="776" t="s">
        <v>127</v>
      </c>
      <c r="M6" s="776" t="s">
        <v>127</v>
      </c>
      <c r="N6" s="776" t="s">
        <v>127</v>
      </c>
      <c r="O6" s="776" t="s">
        <v>127</v>
      </c>
      <c r="P6" s="776" t="s">
        <v>127</v>
      </c>
      <c r="Q6" s="776" t="s">
        <v>127</v>
      </c>
      <c r="R6" s="777" t="s">
        <v>127</v>
      </c>
      <c r="S6" s="259"/>
    </row>
    <row r="7" spans="1:29" s="261" customFormat="1" ht="32.25" customHeight="1">
      <c r="A7" s="764"/>
      <c r="B7" s="765" t="s">
        <v>265</v>
      </c>
      <c r="C7" s="766" t="s">
        <v>369</v>
      </c>
      <c r="D7" s="773">
        <v>6000000</v>
      </c>
      <c r="E7" s="774">
        <v>6000000</v>
      </c>
      <c r="F7" s="775" t="s">
        <v>127</v>
      </c>
      <c r="G7" s="776" t="s">
        <v>127</v>
      </c>
      <c r="H7" s="776" t="s">
        <v>127</v>
      </c>
      <c r="I7" s="776" t="s">
        <v>127</v>
      </c>
      <c r="J7" s="776" t="s">
        <v>127</v>
      </c>
      <c r="K7" s="776" t="s">
        <v>127</v>
      </c>
      <c r="L7" s="776" t="s">
        <v>127</v>
      </c>
      <c r="M7" s="776" t="s">
        <v>127</v>
      </c>
      <c r="N7" s="776" t="s">
        <v>127</v>
      </c>
      <c r="O7" s="776" t="s">
        <v>127</v>
      </c>
      <c r="P7" s="776" t="s">
        <v>127</v>
      </c>
      <c r="Q7" s="776" t="s">
        <v>127</v>
      </c>
      <c r="R7" s="777" t="s">
        <v>127</v>
      </c>
      <c r="S7" s="259"/>
    </row>
    <row r="8" spans="1:29" s="261" customFormat="1" ht="32.25" customHeight="1">
      <c r="A8" s="764"/>
      <c r="B8" s="765"/>
      <c r="C8" s="778" t="s">
        <v>370</v>
      </c>
      <c r="D8" s="779">
        <v>3396000</v>
      </c>
      <c r="E8" s="780">
        <v>3669000</v>
      </c>
      <c r="F8" s="775" t="s">
        <v>127</v>
      </c>
      <c r="G8" s="776" t="s">
        <v>127</v>
      </c>
      <c r="H8" s="776" t="s">
        <v>127</v>
      </c>
      <c r="I8" s="776" t="s">
        <v>127</v>
      </c>
      <c r="J8" s="776" t="s">
        <v>127</v>
      </c>
      <c r="K8" s="776" t="s">
        <v>127</v>
      </c>
      <c r="L8" s="776" t="s">
        <v>127</v>
      </c>
      <c r="M8" s="776" t="s">
        <v>127</v>
      </c>
      <c r="N8" s="776" t="s">
        <v>127</v>
      </c>
      <c r="O8" s="776" t="s">
        <v>127</v>
      </c>
      <c r="P8" s="776" t="s">
        <v>127</v>
      </c>
      <c r="Q8" s="776" t="s">
        <v>127</v>
      </c>
      <c r="R8" s="777" t="s">
        <v>127</v>
      </c>
      <c r="S8" s="259"/>
    </row>
    <row r="9" spans="1:29" s="261" customFormat="1" ht="32.25" customHeight="1">
      <c r="A9" s="764"/>
      <c r="B9" s="765" t="s">
        <v>129</v>
      </c>
      <c r="C9" s="781" t="s">
        <v>371</v>
      </c>
      <c r="D9" s="782">
        <v>12504</v>
      </c>
      <c r="E9" s="780">
        <f t="shared" ref="E9:E25" si="0">SUM(F9:Q9)</f>
        <v>10845</v>
      </c>
      <c r="F9" s="783">
        <v>717</v>
      </c>
      <c r="G9" s="784">
        <v>907</v>
      </c>
      <c r="H9" s="784">
        <v>751</v>
      </c>
      <c r="I9" s="784">
        <v>831</v>
      </c>
      <c r="J9" s="784">
        <v>973</v>
      </c>
      <c r="K9" s="784">
        <v>847</v>
      </c>
      <c r="L9" s="784">
        <v>1180</v>
      </c>
      <c r="M9" s="784">
        <v>1332</v>
      </c>
      <c r="N9" s="784">
        <v>769</v>
      </c>
      <c r="O9" s="784">
        <v>1061</v>
      </c>
      <c r="P9" s="784">
        <v>879</v>
      </c>
      <c r="Q9" s="784">
        <v>598</v>
      </c>
      <c r="R9" s="785" t="s">
        <v>127</v>
      </c>
      <c r="S9" s="786"/>
      <c r="T9" s="787"/>
      <c r="U9" s="787"/>
      <c r="V9" s="787"/>
      <c r="W9" s="787"/>
      <c r="X9" s="787"/>
      <c r="Y9" s="787"/>
      <c r="Z9" s="787"/>
      <c r="AA9" s="787"/>
      <c r="AB9" s="787"/>
      <c r="AC9" s="787"/>
    </row>
    <row r="10" spans="1:29" s="261" customFormat="1" ht="32.25" customHeight="1">
      <c r="A10" s="764"/>
      <c r="B10" s="765"/>
      <c r="C10" s="781" t="s">
        <v>372</v>
      </c>
      <c r="D10" s="782">
        <v>9760</v>
      </c>
      <c r="E10" s="780">
        <f t="shared" si="0"/>
        <v>12128</v>
      </c>
      <c r="F10" s="783">
        <v>70</v>
      </c>
      <c r="G10" s="784">
        <v>87</v>
      </c>
      <c r="H10" s="784">
        <v>265</v>
      </c>
      <c r="I10" s="784">
        <v>694</v>
      </c>
      <c r="J10" s="784">
        <v>1519</v>
      </c>
      <c r="K10" s="784">
        <v>815</v>
      </c>
      <c r="L10" s="784">
        <v>2206</v>
      </c>
      <c r="M10" s="784">
        <v>3293</v>
      </c>
      <c r="N10" s="784">
        <v>1543</v>
      </c>
      <c r="O10" s="784">
        <v>736</v>
      </c>
      <c r="P10" s="784">
        <v>690</v>
      </c>
      <c r="Q10" s="784">
        <v>210</v>
      </c>
      <c r="R10" s="788">
        <v>6865000</v>
      </c>
      <c r="S10" s="259"/>
    </row>
    <row r="11" spans="1:29" s="261" customFormat="1" ht="32.25" customHeight="1">
      <c r="A11" s="764"/>
      <c r="B11" s="765"/>
      <c r="C11" s="781" t="s">
        <v>373</v>
      </c>
      <c r="D11" s="782">
        <v>5886</v>
      </c>
      <c r="E11" s="780">
        <f t="shared" si="0"/>
        <v>5489</v>
      </c>
      <c r="F11" s="789">
        <v>180</v>
      </c>
      <c r="G11" s="790">
        <v>201</v>
      </c>
      <c r="H11" s="790">
        <v>441</v>
      </c>
      <c r="I11" s="790">
        <v>1706</v>
      </c>
      <c r="J11" s="790">
        <v>452</v>
      </c>
      <c r="K11" s="790">
        <v>239</v>
      </c>
      <c r="L11" s="790">
        <v>475</v>
      </c>
      <c r="M11" s="790">
        <v>444</v>
      </c>
      <c r="N11" s="790">
        <v>226</v>
      </c>
      <c r="O11" s="790">
        <v>585</v>
      </c>
      <c r="P11" s="790">
        <v>307</v>
      </c>
      <c r="Q11" s="790">
        <v>233</v>
      </c>
      <c r="R11" s="791" t="s">
        <v>127</v>
      </c>
      <c r="S11" s="259"/>
    </row>
    <row r="12" spans="1:29" s="261" customFormat="1" ht="32.25" customHeight="1">
      <c r="A12" s="764"/>
      <c r="B12" s="765" t="s">
        <v>374</v>
      </c>
      <c r="C12" s="781" t="s">
        <v>375</v>
      </c>
      <c r="D12" s="782">
        <v>11315</v>
      </c>
      <c r="E12" s="780">
        <f t="shared" si="0"/>
        <v>12450</v>
      </c>
      <c r="F12" s="783">
        <v>692</v>
      </c>
      <c r="G12" s="784">
        <v>831</v>
      </c>
      <c r="H12" s="784">
        <v>881</v>
      </c>
      <c r="I12" s="784">
        <v>1088</v>
      </c>
      <c r="J12" s="784">
        <v>1531</v>
      </c>
      <c r="K12" s="784">
        <v>1146</v>
      </c>
      <c r="L12" s="784">
        <v>1209</v>
      </c>
      <c r="M12" s="784">
        <v>765</v>
      </c>
      <c r="N12" s="784">
        <v>2179</v>
      </c>
      <c r="O12" s="784">
        <v>627</v>
      </c>
      <c r="P12" s="784">
        <v>802</v>
      </c>
      <c r="Q12" s="784">
        <v>699</v>
      </c>
      <c r="R12" s="791" t="s">
        <v>127</v>
      </c>
      <c r="S12" s="792"/>
    </row>
    <row r="13" spans="1:29" s="261" customFormat="1" ht="32.25" customHeight="1">
      <c r="A13" s="764"/>
      <c r="B13" s="765"/>
      <c r="C13" s="781" t="s">
        <v>376</v>
      </c>
      <c r="D13" s="782">
        <v>965</v>
      </c>
      <c r="E13" s="780">
        <f t="shared" si="0"/>
        <v>1050</v>
      </c>
      <c r="F13" s="783">
        <v>83</v>
      </c>
      <c r="G13" s="784">
        <v>98</v>
      </c>
      <c r="H13" s="784">
        <v>54</v>
      </c>
      <c r="I13" s="784">
        <v>83</v>
      </c>
      <c r="J13" s="784">
        <v>37</v>
      </c>
      <c r="K13" s="784">
        <v>103</v>
      </c>
      <c r="L13" s="784">
        <v>144</v>
      </c>
      <c r="M13" s="784">
        <v>47</v>
      </c>
      <c r="N13" s="793">
        <v>72</v>
      </c>
      <c r="O13" s="784">
        <v>81</v>
      </c>
      <c r="P13" s="784">
        <v>163</v>
      </c>
      <c r="Q13" s="784">
        <v>85</v>
      </c>
      <c r="R13" s="791" t="s">
        <v>127</v>
      </c>
      <c r="S13" s="259"/>
    </row>
    <row r="14" spans="1:29" s="261" customFormat="1" ht="32.25" customHeight="1">
      <c r="A14" s="764"/>
      <c r="B14" s="765" t="s">
        <v>133</v>
      </c>
      <c r="C14" s="794" t="s">
        <v>377</v>
      </c>
      <c r="D14" s="782">
        <v>17562</v>
      </c>
      <c r="E14" s="780">
        <f t="shared" si="0"/>
        <v>15241</v>
      </c>
      <c r="F14" s="795">
        <v>113</v>
      </c>
      <c r="G14" s="796">
        <v>174</v>
      </c>
      <c r="H14" s="796">
        <v>722</v>
      </c>
      <c r="I14" s="796">
        <v>754</v>
      </c>
      <c r="J14" s="796">
        <v>2192</v>
      </c>
      <c r="K14" s="796">
        <v>1169</v>
      </c>
      <c r="L14" s="796">
        <v>1815</v>
      </c>
      <c r="M14" s="796">
        <v>3298</v>
      </c>
      <c r="N14" s="796">
        <v>2238</v>
      </c>
      <c r="O14" s="796">
        <v>1700</v>
      </c>
      <c r="P14" s="796">
        <v>850</v>
      </c>
      <c r="Q14" s="796">
        <v>216</v>
      </c>
      <c r="R14" s="797">
        <v>7619800</v>
      </c>
      <c r="S14" s="259"/>
    </row>
    <row r="15" spans="1:29" s="261" customFormat="1" ht="32.25" customHeight="1">
      <c r="A15" s="764"/>
      <c r="B15" s="765"/>
      <c r="C15" s="794" t="s">
        <v>378</v>
      </c>
      <c r="D15" s="782">
        <v>51265</v>
      </c>
      <c r="E15" s="780">
        <f t="shared" si="0"/>
        <v>58317</v>
      </c>
      <c r="F15" s="798">
        <v>1272</v>
      </c>
      <c r="G15" s="796">
        <v>2070</v>
      </c>
      <c r="H15" s="796">
        <v>4997</v>
      </c>
      <c r="I15" s="796">
        <v>6711</v>
      </c>
      <c r="J15" s="796">
        <v>11449</v>
      </c>
      <c r="K15" s="796">
        <v>4880</v>
      </c>
      <c r="L15" s="796">
        <v>3721</v>
      </c>
      <c r="M15" s="796">
        <v>4146</v>
      </c>
      <c r="N15" s="796">
        <v>5743</v>
      </c>
      <c r="O15" s="796">
        <v>6497</v>
      </c>
      <c r="P15" s="796">
        <v>5971</v>
      </c>
      <c r="Q15" s="796">
        <v>860</v>
      </c>
      <c r="R15" s="797">
        <v>3086790</v>
      </c>
      <c r="S15" s="259"/>
    </row>
    <row r="16" spans="1:29" s="261" customFormat="1" ht="32.25" customHeight="1">
      <c r="A16" s="764"/>
      <c r="B16" s="765"/>
      <c r="C16" s="799" t="s">
        <v>379</v>
      </c>
      <c r="D16" s="417">
        <v>2140</v>
      </c>
      <c r="E16" s="780">
        <f t="shared" si="0"/>
        <v>2120</v>
      </c>
      <c r="F16" s="798">
        <v>140</v>
      </c>
      <c r="G16" s="796">
        <v>140</v>
      </c>
      <c r="H16" s="796">
        <v>200</v>
      </c>
      <c r="I16" s="796">
        <v>80</v>
      </c>
      <c r="J16" s="796">
        <v>260</v>
      </c>
      <c r="K16" s="796">
        <v>160</v>
      </c>
      <c r="L16" s="796">
        <v>160</v>
      </c>
      <c r="M16" s="796">
        <v>160</v>
      </c>
      <c r="N16" s="796">
        <v>200</v>
      </c>
      <c r="O16" s="796">
        <v>240</v>
      </c>
      <c r="P16" s="796">
        <v>220</v>
      </c>
      <c r="Q16" s="796">
        <v>160</v>
      </c>
      <c r="R16" s="797">
        <v>178575</v>
      </c>
      <c r="S16" s="259"/>
    </row>
    <row r="17" spans="1:19" s="705" customFormat="1" ht="32.25" customHeight="1">
      <c r="A17" s="800"/>
      <c r="B17" s="801" t="s">
        <v>380</v>
      </c>
      <c r="C17" s="802" t="s">
        <v>381</v>
      </c>
      <c r="D17" s="417">
        <v>147715</v>
      </c>
      <c r="E17" s="780">
        <f t="shared" si="0"/>
        <v>169303</v>
      </c>
      <c r="F17" s="803">
        <v>16310</v>
      </c>
      <c r="G17" s="804">
        <v>17376</v>
      </c>
      <c r="H17" s="804">
        <v>11939</v>
      </c>
      <c r="I17" s="804">
        <v>16702</v>
      </c>
      <c r="J17" s="804">
        <v>15362</v>
      </c>
      <c r="K17" s="804">
        <v>11368</v>
      </c>
      <c r="L17" s="796">
        <v>12356</v>
      </c>
      <c r="M17" s="796">
        <v>13182</v>
      </c>
      <c r="N17" s="796">
        <v>14352</v>
      </c>
      <c r="O17" s="796">
        <v>16144</v>
      </c>
      <c r="P17" s="796">
        <v>15043</v>
      </c>
      <c r="Q17" s="796">
        <v>9169</v>
      </c>
      <c r="R17" s="797">
        <v>4894137</v>
      </c>
      <c r="S17" s="700"/>
    </row>
    <row r="18" spans="1:19" s="705" customFormat="1" ht="32.25" customHeight="1">
      <c r="A18" s="800"/>
      <c r="B18" s="801" t="s">
        <v>265</v>
      </c>
      <c r="C18" s="781" t="s">
        <v>382</v>
      </c>
      <c r="D18" s="417">
        <v>1735050</v>
      </c>
      <c r="E18" s="780">
        <f t="shared" si="0"/>
        <v>1716206</v>
      </c>
      <c r="F18" s="803">
        <v>132160</v>
      </c>
      <c r="G18" s="804">
        <v>129326</v>
      </c>
      <c r="H18" s="804">
        <v>157339</v>
      </c>
      <c r="I18" s="804">
        <v>150621</v>
      </c>
      <c r="J18" s="804">
        <v>179429</v>
      </c>
      <c r="K18" s="804">
        <v>143371</v>
      </c>
      <c r="L18" s="804">
        <v>132591</v>
      </c>
      <c r="M18" s="796">
        <v>119731</v>
      </c>
      <c r="N18" s="804">
        <v>146627</v>
      </c>
      <c r="O18" s="804">
        <v>151147</v>
      </c>
      <c r="P18" s="804">
        <v>146275</v>
      </c>
      <c r="Q18" s="804">
        <v>127589</v>
      </c>
      <c r="R18" s="797">
        <v>1852625000</v>
      </c>
      <c r="S18" s="700"/>
    </row>
    <row r="19" spans="1:19" s="705" customFormat="1" ht="32.25" customHeight="1">
      <c r="A19" s="800"/>
      <c r="B19" s="801"/>
      <c r="C19" s="781" t="s">
        <v>383</v>
      </c>
      <c r="D19" s="782">
        <v>854535</v>
      </c>
      <c r="E19" s="780">
        <f t="shared" si="0"/>
        <v>850459</v>
      </c>
      <c r="F19" s="803">
        <v>53984</v>
      </c>
      <c r="G19" s="804">
        <v>59832</v>
      </c>
      <c r="H19" s="804">
        <v>67918</v>
      </c>
      <c r="I19" s="804">
        <v>58382</v>
      </c>
      <c r="J19" s="804">
        <v>61604</v>
      </c>
      <c r="K19" s="804">
        <v>60550</v>
      </c>
      <c r="L19" s="805">
        <v>92461</v>
      </c>
      <c r="M19" s="805">
        <v>107305</v>
      </c>
      <c r="N19" s="804">
        <v>67305</v>
      </c>
      <c r="O19" s="804">
        <v>86972</v>
      </c>
      <c r="P19" s="804">
        <v>80553</v>
      </c>
      <c r="Q19" s="804">
        <v>53593</v>
      </c>
      <c r="R19" s="797">
        <v>346257581</v>
      </c>
      <c r="S19" s="700"/>
    </row>
    <row r="20" spans="1:19" s="261" customFormat="1" ht="32.25" customHeight="1">
      <c r="A20" s="764"/>
      <c r="B20" s="765" t="s">
        <v>384</v>
      </c>
      <c r="C20" s="794" t="s">
        <v>385</v>
      </c>
      <c r="D20" s="417">
        <v>842821</v>
      </c>
      <c r="E20" s="780">
        <f t="shared" si="0"/>
        <v>827302</v>
      </c>
      <c r="F20" s="803">
        <v>47259</v>
      </c>
      <c r="G20" s="804">
        <v>58874</v>
      </c>
      <c r="H20" s="804">
        <v>22536</v>
      </c>
      <c r="I20" s="804">
        <v>35403</v>
      </c>
      <c r="J20" s="804">
        <v>117062</v>
      </c>
      <c r="K20" s="804">
        <v>21835</v>
      </c>
      <c r="L20" s="804">
        <v>55580</v>
      </c>
      <c r="M20" s="804">
        <v>117966</v>
      </c>
      <c r="N20" s="804">
        <v>53066</v>
      </c>
      <c r="O20" s="804">
        <v>115399</v>
      </c>
      <c r="P20" s="804">
        <v>166689</v>
      </c>
      <c r="Q20" s="804">
        <v>15633</v>
      </c>
      <c r="R20" s="797">
        <v>431421010</v>
      </c>
      <c r="S20" s="259"/>
    </row>
    <row r="21" spans="1:19" s="261" customFormat="1" ht="32.25" customHeight="1">
      <c r="A21" s="764"/>
      <c r="B21" s="765"/>
      <c r="C21" s="794" t="s">
        <v>386</v>
      </c>
      <c r="D21" s="782">
        <v>9368</v>
      </c>
      <c r="E21" s="780">
        <f t="shared" si="0"/>
        <v>9510</v>
      </c>
      <c r="F21" s="783">
        <v>431</v>
      </c>
      <c r="G21" s="784">
        <v>1067</v>
      </c>
      <c r="H21" s="784">
        <v>667</v>
      </c>
      <c r="I21" s="784">
        <v>624</v>
      </c>
      <c r="J21" s="784">
        <v>812</v>
      </c>
      <c r="K21" s="784">
        <v>1159</v>
      </c>
      <c r="L21" s="784">
        <v>565</v>
      </c>
      <c r="M21" s="784">
        <v>583</v>
      </c>
      <c r="N21" s="784">
        <v>451</v>
      </c>
      <c r="O21" s="784">
        <v>1173</v>
      </c>
      <c r="P21" s="784">
        <v>1041</v>
      </c>
      <c r="Q21" s="784">
        <v>937</v>
      </c>
      <c r="R21" s="797" t="s">
        <v>127</v>
      </c>
      <c r="S21" s="259"/>
    </row>
    <row r="22" spans="1:19" s="261" customFormat="1" ht="32.25" customHeight="1">
      <c r="A22" s="764"/>
      <c r="B22" s="765" t="s">
        <v>265</v>
      </c>
      <c r="C22" s="794" t="s">
        <v>387</v>
      </c>
      <c r="D22" s="782">
        <v>16376</v>
      </c>
      <c r="E22" s="780">
        <f t="shared" si="0"/>
        <v>17044</v>
      </c>
      <c r="F22" s="795">
        <v>927</v>
      </c>
      <c r="G22" s="796">
        <v>1023</v>
      </c>
      <c r="H22" s="796">
        <v>1244</v>
      </c>
      <c r="I22" s="796">
        <v>1224</v>
      </c>
      <c r="J22" s="796">
        <v>1784</v>
      </c>
      <c r="K22" s="796">
        <v>1889</v>
      </c>
      <c r="L22" s="796">
        <v>935</v>
      </c>
      <c r="M22" s="796">
        <v>1006</v>
      </c>
      <c r="N22" s="796">
        <v>1310</v>
      </c>
      <c r="O22" s="796">
        <v>2182</v>
      </c>
      <c r="P22" s="796">
        <v>2576</v>
      </c>
      <c r="Q22" s="796">
        <v>944</v>
      </c>
      <c r="R22" s="797" t="s">
        <v>127</v>
      </c>
      <c r="S22" s="259"/>
    </row>
    <row r="23" spans="1:19" s="261" customFormat="1" ht="32.25" customHeight="1">
      <c r="A23" s="764"/>
      <c r="B23" s="765" t="s">
        <v>265</v>
      </c>
      <c r="C23" s="794" t="s">
        <v>388</v>
      </c>
      <c r="D23" s="782">
        <v>27203</v>
      </c>
      <c r="E23" s="780">
        <f t="shared" si="0"/>
        <v>26750</v>
      </c>
      <c r="F23" s="798">
        <v>2876</v>
      </c>
      <c r="G23" s="796">
        <v>2878</v>
      </c>
      <c r="H23" s="796">
        <v>2143</v>
      </c>
      <c r="I23" s="796">
        <v>2063</v>
      </c>
      <c r="J23" s="796">
        <v>1891</v>
      </c>
      <c r="K23" s="796">
        <v>1884</v>
      </c>
      <c r="L23" s="796">
        <v>2212</v>
      </c>
      <c r="M23" s="796">
        <v>1575</v>
      </c>
      <c r="N23" s="796">
        <v>2023</v>
      </c>
      <c r="O23" s="796">
        <v>3174</v>
      </c>
      <c r="P23" s="796">
        <v>2418</v>
      </c>
      <c r="Q23" s="796">
        <v>1613</v>
      </c>
      <c r="R23" s="797" t="s">
        <v>127</v>
      </c>
      <c r="S23" s="259"/>
    </row>
    <row r="24" spans="1:19" s="261" customFormat="1" ht="32.25" customHeight="1">
      <c r="A24" s="764"/>
      <c r="B24" s="806" t="s">
        <v>139</v>
      </c>
      <c r="C24" s="807" t="s">
        <v>389</v>
      </c>
      <c r="D24" s="808">
        <v>26749</v>
      </c>
      <c r="E24" s="780">
        <f t="shared" si="0"/>
        <v>31663</v>
      </c>
      <c r="F24" s="809">
        <v>1334</v>
      </c>
      <c r="G24" s="810">
        <v>1444</v>
      </c>
      <c r="H24" s="810">
        <v>2560</v>
      </c>
      <c r="I24" s="810">
        <v>3137</v>
      </c>
      <c r="J24" s="810">
        <v>3694</v>
      </c>
      <c r="K24" s="810">
        <v>2798</v>
      </c>
      <c r="L24" s="810">
        <v>2639</v>
      </c>
      <c r="M24" s="810">
        <v>1901</v>
      </c>
      <c r="N24" s="810">
        <v>2500</v>
      </c>
      <c r="O24" s="810">
        <v>3459</v>
      </c>
      <c r="P24" s="810">
        <v>3366</v>
      </c>
      <c r="Q24" s="810">
        <v>2831</v>
      </c>
      <c r="R24" s="791">
        <v>409524000</v>
      </c>
      <c r="S24" s="259"/>
    </row>
    <row r="25" spans="1:19" s="261" customFormat="1" ht="32.25" customHeight="1">
      <c r="A25" s="764"/>
      <c r="B25" s="806"/>
      <c r="C25" s="807" t="s">
        <v>390</v>
      </c>
      <c r="D25" s="811">
        <v>404526</v>
      </c>
      <c r="E25" s="780">
        <f t="shared" si="0"/>
        <v>407660</v>
      </c>
      <c r="F25" s="809">
        <v>27389</v>
      </c>
      <c r="G25" s="810">
        <v>29676</v>
      </c>
      <c r="H25" s="810">
        <v>37823</v>
      </c>
      <c r="I25" s="810">
        <v>36127</v>
      </c>
      <c r="J25" s="810">
        <v>37559</v>
      </c>
      <c r="K25" s="810">
        <v>33749</v>
      </c>
      <c r="L25" s="810">
        <v>32371</v>
      </c>
      <c r="M25" s="810">
        <v>30124</v>
      </c>
      <c r="N25" s="810">
        <v>33707</v>
      </c>
      <c r="O25" s="810">
        <v>35820</v>
      </c>
      <c r="P25" s="810">
        <v>32296</v>
      </c>
      <c r="Q25" s="810">
        <v>41019</v>
      </c>
      <c r="R25" s="791" t="s">
        <v>127</v>
      </c>
      <c r="S25" s="259"/>
    </row>
    <row r="26" spans="1:19" s="261" customFormat="1" ht="32.25" customHeight="1">
      <c r="A26" s="764"/>
      <c r="B26" s="812"/>
      <c r="C26" s="813" t="s">
        <v>391</v>
      </c>
      <c r="D26" s="808">
        <v>5000</v>
      </c>
      <c r="E26" s="780">
        <f>SUM(F26:Q26)</f>
        <v>8750</v>
      </c>
      <c r="F26" s="809">
        <v>1250</v>
      </c>
      <c r="G26" s="810">
        <v>1250</v>
      </c>
      <c r="H26" s="810">
        <v>2500</v>
      </c>
      <c r="I26" s="810">
        <v>2500</v>
      </c>
      <c r="J26" s="810">
        <v>1250</v>
      </c>
      <c r="K26" s="814">
        <v>0</v>
      </c>
      <c r="L26" s="814">
        <v>0</v>
      </c>
      <c r="M26" s="814">
        <v>0</v>
      </c>
      <c r="N26" s="814">
        <v>0</v>
      </c>
      <c r="O26" s="814">
        <v>0</v>
      </c>
      <c r="P26" s="814">
        <v>0</v>
      </c>
      <c r="Q26" s="815">
        <v>0</v>
      </c>
      <c r="R26" s="791" t="s">
        <v>127</v>
      </c>
      <c r="S26" s="259"/>
    </row>
    <row r="27" spans="1:19" s="261" customFormat="1" ht="29.25" customHeight="1">
      <c r="A27" s="259"/>
      <c r="B27" s="765" t="s">
        <v>392</v>
      </c>
      <c r="C27" s="816" t="s">
        <v>393</v>
      </c>
      <c r="D27" s="782">
        <v>261221</v>
      </c>
      <c r="E27" s="817">
        <v>274664</v>
      </c>
      <c r="F27" s="818">
        <v>17389</v>
      </c>
      <c r="G27" s="819">
        <v>21661</v>
      </c>
      <c r="H27" s="819">
        <v>35424</v>
      </c>
      <c r="I27" s="820">
        <v>25306</v>
      </c>
      <c r="J27" s="819">
        <v>30196</v>
      </c>
      <c r="K27" s="819">
        <v>23473</v>
      </c>
      <c r="L27" s="819">
        <v>19242</v>
      </c>
      <c r="M27" s="819">
        <v>20168</v>
      </c>
      <c r="N27" s="819">
        <v>21543</v>
      </c>
      <c r="O27" s="819">
        <v>20840</v>
      </c>
      <c r="P27" s="819">
        <v>18780</v>
      </c>
      <c r="Q27" s="819">
        <v>20642</v>
      </c>
      <c r="R27" s="821" t="s">
        <v>295</v>
      </c>
      <c r="S27" s="259"/>
    </row>
    <row r="28" spans="1:19" s="261" customFormat="1" ht="29.25" customHeight="1">
      <c r="A28" s="259"/>
      <c r="B28" s="765"/>
      <c r="C28" s="822" t="s">
        <v>394</v>
      </c>
      <c r="D28" s="782">
        <v>3299900</v>
      </c>
      <c r="E28" s="817">
        <f>SUM(F28:Q28)</f>
        <v>3300000</v>
      </c>
      <c r="F28" s="818">
        <v>1500000</v>
      </c>
      <c r="G28" s="819">
        <v>172300</v>
      </c>
      <c r="H28" s="819">
        <v>31300</v>
      </c>
      <c r="I28" s="819">
        <v>256600</v>
      </c>
      <c r="J28" s="819">
        <v>95000</v>
      </c>
      <c r="K28" s="819">
        <v>406600</v>
      </c>
      <c r="L28" s="819">
        <v>95000</v>
      </c>
      <c r="M28" s="819">
        <v>63200</v>
      </c>
      <c r="N28" s="819">
        <v>456700</v>
      </c>
      <c r="O28" s="819">
        <v>97000</v>
      </c>
      <c r="P28" s="819">
        <v>31300</v>
      </c>
      <c r="Q28" s="819">
        <v>95000</v>
      </c>
      <c r="R28" s="821" t="s">
        <v>127</v>
      </c>
      <c r="S28" s="259"/>
    </row>
    <row r="29" spans="1:19" s="829" customFormat="1" ht="29.25" customHeight="1" thickBot="1">
      <c r="A29" s="823"/>
      <c r="B29" s="824"/>
      <c r="C29" s="825" t="s">
        <v>395</v>
      </c>
      <c r="D29" s="826">
        <v>325059</v>
      </c>
      <c r="E29" s="827">
        <f>SUM(F29:Q29)</f>
        <v>325490</v>
      </c>
      <c r="F29" s="828">
        <v>19708</v>
      </c>
      <c r="G29" s="793">
        <v>21763</v>
      </c>
      <c r="H29" s="793">
        <v>26493</v>
      </c>
      <c r="I29" s="793">
        <v>27964</v>
      </c>
      <c r="J29" s="793">
        <v>32620</v>
      </c>
      <c r="K29" s="793">
        <v>31836</v>
      </c>
      <c r="L29" s="793">
        <v>31943</v>
      </c>
      <c r="M29" s="793">
        <v>24389</v>
      </c>
      <c r="N29" s="793">
        <v>24226</v>
      </c>
      <c r="O29" s="793">
        <v>27375</v>
      </c>
      <c r="P29" s="793">
        <v>26059</v>
      </c>
      <c r="Q29" s="793">
        <v>31114</v>
      </c>
      <c r="R29" s="821" t="s">
        <v>127</v>
      </c>
      <c r="S29" s="823"/>
    </row>
    <row r="30" spans="1:19" s="261" customFormat="1" ht="29.25" customHeight="1">
      <c r="A30" s="259"/>
      <c r="B30" s="830"/>
      <c r="C30" s="1675"/>
      <c r="D30" s="1676"/>
      <c r="E30" s="1676"/>
      <c r="F30" s="831"/>
      <c r="G30" s="831"/>
      <c r="H30" s="831"/>
      <c r="I30" s="831"/>
      <c r="J30" s="831"/>
      <c r="K30" s="831"/>
      <c r="L30" s="831"/>
      <c r="M30" s="831"/>
      <c r="N30" s="831"/>
      <c r="O30" s="831"/>
      <c r="P30" s="831"/>
      <c r="Q30" s="831"/>
      <c r="R30" s="832"/>
      <c r="S30" s="259"/>
    </row>
    <row r="31" spans="1:19" s="261" customFormat="1" ht="29.25" customHeight="1" thickBot="1">
      <c r="A31" s="750" t="s">
        <v>396</v>
      </c>
      <c r="B31" s="652"/>
      <c r="C31" s="833"/>
      <c r="D31" s="834"/>
      <c r="E31" s="835"/>
      <c r="F31" s="834"/>
      <c r="G31" s="834"/>
      <c r="H31" s="834"/>
      <c r="I31" s="834"/>
      <c r="J31" s="834"/>
      <c r="K31" s="834"/>
      <c r="L31" s="834"/>
      <c r="M31" s="834"/>
      <c r="N31" s="834"/>
      <c r="O31" s="834"/>
      <c r="P31" s="834"/>
      <c r="Q31" s="1677" t="s">
        <v>350</v>
      </c>
      <c r="R31" s="1677"/>
      <c r="S31" s="259"/>
    </row>
    <row r="32" spans="1:19" s="261" customFormat="1" ht="29.25" customHeight="1" thickBot="1">
      <c r="A32" s="259"/>
      <c r="B32" s="836" t="s">
        <v>340</v>
      </c>
      <c r="C32" s="837" t="s">
        <v>351</v>
      </c>
      <c r="D32" s="838" t="s">
        <v>352</v>
      </c>
      <c r="E32" s="839" t="s">
        <v>353</v>
      </c>
      <c r="F32" s="836" t="s">
        <v>354</v>
      </c>
      <c r="G32" s="840" t="s">
        <v>355</v>
      </c>
      <c r="H32" s="841" t="s">
        <v>356</v>
      </c>
      <c r="I32" s="841" t="s">
        <v>357</v>
      </c>
      <c r="J32" s="841" t="s">
        <v>358</v>
      </c>
      <c r="K32" s="841" t="s">
        <v>359</v>
      </c>
      <c r="L32" s="841" t="s">
        <v>360</v>
      </c>
      <c r="M32" s="841" t="s">
        <v>361</v>
      </c>
      <c r="N32" s="841" t="s">
        <v>362</v>
      </c>
      <c r="O32" s="841" t="s">
        <v>363</v>
      </c>
      <c r="P32" s="841" t="s">
        <v>364</v>
      </c>
      <c r="Q32" s="841" t="s">
        <v>365</v>
      </c>
      <c r="R32" s="842" t="s">
        <v>366</v>
      </c>
      <c r="S32" s="259"/>
    </row>
    <row r="33" spans="1:19" s="851" customFormat="1" ht="33" customHeight="1">
      <c r="A33" s="843"/>
      <c r="B33" s="844" t="s">
        <v>143</v>
      </c>
      <c r="C33" s="845" t="s">
        <v>397</v>
      </c>
      <c r="D33" s="846">
        <v>35900</v>
      </c>
      <c r="E33" s="847">
        <f>SUM(F33:Q33)</f>
        <v>52261</v>
      </c>
      <c r="F33" s="848">
        <v>497</v>
      </c>
      <c r="G33" s="849">
        <v>677</v>
      </c>
      <c r="H33" s="849">
        <v>1589</v>
      </c>
      <c r="I33" s="849">
        <v>2012</v>
      </c>
      <c r="J33" s="849">
        <v>6890</v>
      </c>
      <c r="K33" s="849">
        <v>2806</v>
      </c>
      <c r="L33" s="849">
        <v>13152</v>
      </c>
      <c r="M33" s="849">
        <v>18027</v>
      </c>
      <c r="N33" s="849">
        <v>2270</v>
      </c>
      <c r="O33" s="849">
        <v>2006</v>
      </c>
      <c r="P33" s="849">
        <v>1871</v>
      </c>
      <c r="Q33" s="849">
        <v>464</v>
      </c>
      <c r="R33" s="850" t="s">
        <v>127</v>
      </c>
      <c r="S33" s="843"/>
    </row>
    <row r="34" spans="1:19" s="851" customFormat="1" ht="33" customHeight="1">
      <c r="A34" s="843"/>
      <c r="B34" s="852" t="s">
        <v>265</v>
      </c>
      <c r="C34" s="853" t="s">
        <v>398</v>
      </c>
      <c r="D34" s="854">
        <v>7859</v>
      </c>
      <c r="E34" s="855">
        <f>SUM(F34:Q34)</f>
        <v>7409</v>
      </c>
      <c r="F34" s="848">
        <v>433</v>
      </c>
      <c r="G34" s="849">
        <v>646</v>
      </c>
      <c r="H34" s="849">
        <v>812</v>
      </c>
      <c r="I34" s="849">
        <v>388</v>
      </c>
      <c r="J34" s="849">
        <v>329</v>
      </c>
      <c r="K34" s="849">
        <v>403</v>
      </c>
      <c r="L34" s="849">
        <v>804</v>
      </c>
      <c r="M34" s="849">
        <v>796</v>
      </c>
      <c r="N34" s="849">
        <v>397</v>
      </c>
      <c r="O34" s="849">
        <v>1076</v>
      </c>
      <c r="P34" s="849">
        <v>1104</v>
      </c>
      <c r="Q34" s="849">
        <v>221</v>
      </c>
      <c r="R34" s="850" t="s">
        <v>127</v>
      </c>
      <c r="S34" s="843"/>
    </row>
    <row r="35" spans="1:19" s="851" customFormat="1" ht="33" customHeight="1">
      <c r="A35" s="843"/>
      <c r="B35" s="852"/>
      <c r="C35" s="856" t="s">
        <v>399</v>
      </c>
      <c r="D35" s="857">
        <v>19488</v>
      </c>
      <c r="E35" s="855">
        <f>SUM(F35:Q35)</f>
        <v>17589</v>
      </c>
      <c r="F35" s="858">
        <v>2031</v>
      </c>
      <c r="G35" s="859">
        <v>1205</v>
      </c>
      <c r="H35" s="860">
        <v>1757</v>
      </c>
      <c r="I35" s="860">
        <v>2519</v>
      </c>
      <c r="J35" s="860">
        <v>1688</v>
      </c>
      <c r="K35" s="860">
        <v>1039</v>
      </c>
      <c r="L35" s="860">
        <v>1134</v>
      </c>
      <c r="M35" s="860">
        <v>1191</v>
      </c>
      <c r="N35" s="860">
        <v>1306</v>
      </c>
      <c r="O35" s="860">
        <v>1884</v>
      </c>
      <c r="P35" s="860">
        <v>1009</v>
      </c>
      <c r="Q35" s="860">
        <v>826</v>
      </c>
      <c r="R35" s="850" t="s">
        <v>127</v>
      </c>
      <c r="S35" s="843"/>
    </row>
    <row r="36" spans="1:19" s="851" customFormat="1" ht="33" customHeight="1">
      <c r="A36" s="843"/>
      <c r="B36" s="844"/>
      <c r="C36" s="861" t="s">
        <v>400</v>
      </c>
      <c r="D36" s="846">
        <v>3231</v>
      </c>
      <c r="E36" s="855">
        <f>SUM(F36:Q36)</f>
        <v>3961</v>
      </c>
      <c r="F36" s="858">
        <v>81</v>
      </c>
      <c r="G36" s="860">
        <v>83</v>
      </c>
      <c r="H36" s="860">
        <v>251</v>
      </c>
      <c r="I36" s="860">
        <v>303</v>
      </c>
      <c r="J36" s="860">
        <v>323</v>
      </c>
      <c r="K36" s="860">
        <v>127</v>
      </c>
      <c r="L36" s="860">
        <v>95</v>
      </c>
      <c r="M36" s="860">
        <v>145</v>
      </c>
      <c r="N36" s="860">
        <v>318</v>
      </c>
      <c r="O36" s="860">
        <v>627</v>
      </c>
      <c r="P36" s="860">
        <v>1288</v>
      </c>
      <c r="Q36" s="860">
        <v>320</v>
      </c>
      <c r="R36" s="862" t="s">
        <v>127</v>
      </c>
      <c r="S36" s="843"/>
    </row>
    <row r="37" spans="1:19" s="851" customFormat="1" ht="33" customHeight="1">
      <c r="A37" s="843"/>
      <c r="B37" s="844"/>
      <c r="C37" s="863" t="s">
        <v>401</v>
      </c>
      <c r="D37" s="846">
        <v>10747</v>
      </c>
      <c r="E37" s="847">
        <f>SUM(F37:Q37)</f>
        <v>11934</v>
      </c>
      <c r="F37" s="864">
        <v>764</v>
      </c>
      <c r="G37" s="865">
        <v>813</v>
      </c>
      <c r="H37" s="865">
        <v>1189</v>
      </c>
      <c r="I37" s="865">
        <v>1272</v>
      </c>
      <c r="J37" s="865">
        <v>1033</v>
      </c>
      <c r="K37" s="865">
        <v>704</v>
      </c>
      <c r="L37" s="865">
        <v>476</v>
      </c>
      <c r="M37" s="865">
        <v>575</v>
      </c>
      <c r="N37" s="860">
        <v>1377</v>
      </c>
      <c r="O37" s="860">
        <v>1684</v>
      </c>
      <c r="P37" s="860">
        <v>1226</v>
      </c>
      <c r="Q37" s="860">
        <v>821</v>
      </c>
      <c r="R37" s="866" t="s">
        <v>127</v>
      </c>
      <c r="S37" s="843"/>
    </row>
    <row r="38" spans="1:19" s="829" customFormat="1" ht="29.25" customHeight="1">
      <c r="A38" s="823"/>
      <c r="B38" s="824" t="s">
        <v>145</v>
      </c>
      <c r="C38" s="867" t="s">
        <v>402</v>
      </c>
      <c r="D38" s="826">
        <v>132718</v>
      </c>
      <c r="E38" s="817">
        <f t="shared" ref="E38:E51" si="1">SUM(F38:Q38)</f>
        <v>177154</v>
      </c>
      <c r="F38" s="828">
        <v>415</v>
      </c>
      <c r="G38" s="793">
        <v>496</v>
      </c>
      <c r="H38" s="793">
        <v>1529</v>
      </c>
      <c r="I38" s="793">
        <v>3441</v>
      </c>
      <c r="J38" s="793">
        <v>20578</v>
      </c>
      <c r="K38" s="793">
        <v>22624</v>
      </c>
      <c r="L38" s="793">
        <v>32820</v>
      </c>
      <c r="M38" s="793">
        <v>63855</v>
      </c>
      <c r="N38" s="868">
        <v>19072</v>
      </c>
      <c r="O38" s="868">
        <v>7216</v>
      </c>
      <c r="P38" s="868">
        <v>4465</v>
      </c>
      <c r="Q38" s="868">
        <v>643</v>
      </c>
      <c r="R38" s="797">
        <v>88625120</v>
      </c>
      <c r="S38" s="823"/>
    </row>
    <row r="39" spans="1:19" s="829" customFormat="1" ht="29.25" customHeight="1">
      <c r="A39" s="823"/>
      <c r="B39" s="824"/>
      <c r="C39" s="825" t="s">
        <v>403</v>
      </c>
      <c r="D39" s="869">
        <v>18424</v>
      </c>
      <c r="E39" s="817">
        <f t="shared" si="1"/>
        <v>20466</v>
      </c>
      <c r="F39" s="828">
        <v>1244</v>
      </c>
      <c r="G39" s="793">
        <v>1274</v>
      </c>
      <c r="H39" s="793">
        <v>1595</v>
      </c>
      <c r="I39" s="793">
        <v>2431</v>
      </c>
      <c r="J39" s="793">
        <v>2425</v>
      </c>
      <c r="K39" s="793">
        <v>1465</v>
      </c>
      <c r="L39" s="793">
        <v>1390</v>
      </c>
      <c r="M39" s="793">
        <v>1437</v>
      </c>
      <c r="N39" s="793">
        <v>2480</v>
      </c>
      <c r="O39" s="793">
        <v>2420</v>
      </c>
      <c r="P39" s="793">
        <v>1389</v>
      </c>
      <c r="Q39" s="793">
        <v>916</v>
      </c>
      <c r="R39" s="797">
        <v>5013376</v>
      </c>
      <c r="S39" s="823"/>
    </row>
    <row r="40" spans="1:19" s="261" customFormat="1" ht="29.25" customHeight="1">
      <c r="A40" s="764"/>
      <c r="B40" s="870" t="s">
        <v>404</v>
      </c>
      <c r="C40" s="871" t="s">
        <v>405</v>
      </c>
      <c r="D40" s="811">
        <v>20188</v>
      </c>
      <c r="E40" s="817">
        <f t="shared" si="1"/>
        <v>27314</v>
      </c>
      <c r="F40" s="872">
        <v>0</v>
      </c>
      <c r="G40" s="873">
        <v>0</v>
      </c>
      <c r="H40" s="873">
        <v>281</v>
      </c>
      <c r="I40" s="819">
        <v>597</v>
      </c>
      <c r="J40" s="819">
        <v>2388</v>
      </c>
      <c r="K40" s="819">
        <v>1053</v>
      </c>
      <c r="L40" s="819">
        <v>5580</v>
      </c>
      <c r="M40" s="873">
        <v>12212</v>
      </c>
      <c r="N40" s="873">
        <v>3246</v>
      </c>
      <c r="O40" s="873">
        <v>1668</v>
      </c>
      <c r="P40" s="873">
        <v>289</v>
      </c>
      <c r="Q40" s="873">
        <v>0</v>
      </c>
      <c r="R40" s="874" t="s">
        <v>127</v>
      </c>
      <c r="S40" s="259"/>
    </row>
    <row r="41" spans="1:19" s="261" customFormat="1" ht="29.25" customHeight="1">
      <c r="A41" s="764"/>
      <c r="B41" s="870"/>
      <c r="C41" s="871" t="s">
        <v>406</v>
      </c>
      <c r="D41" s="811">
        <v>7100</v>
      </c>
      <c r="E41" s="817">
        <f>SUM(F41:Q41)</f>
        <v>14201</v>
      </c>
      <c r="F41" s="872">
        <v>0</v>
      </c>
      <c r="G41" s="873">
        <v>0</v>
      </c>
      <c r="H41" s="873">
        <v>850</v>
      </c>
      <c r="I41" s="819">
        <v>1221</v>
      </c>
      <c r="J41" s="819">
        <v>2306</v>
      </c>
      <c r="K41" s="819">
        <v>1356</v>
      </c>
      <c r="L41" s="819">
        <v>1656</v>
      </c>
      <c r="M41" s="873">
        <v>2237</v>
      </c>
      <c r="N41" s="873">
        <v>1697</v>
      </c>
      <c r="O41" s="873">
        <v>1278</v>
      </c>
      <c r="P41" s="873">
        <v>1600</v>
      </c>
      <c r="Q41" s="873">
        <v>0</v>
      </c>
      <c r="R41" s="874" t="s">
        <v>127</v>
      </c>
      <c r="S41" s="259"/>
    </row>
    <row r="42" spans="1:19" s="261" customFormat="1" ht="29.25" customHeight="1">
      <c r="A42" s="764"/>
      <c r="B42" s="870" t="s">
        <v>407</v>
      </c>
      <c r="C42" s="875" t="s">
        <v>408</v>
      </c>
      <c r="D42" s="417">
        <v>267773</v>
      </c>
      <c r="E42" s="817">
        <f>SUM(F42:Q42)</f>
        <v>274723</v>
      </c>
      <c r="F42" s="818">
        <v>27343</v>
      </c>
      <c r="G42" s="819">
        <v>14066</v>
      </c>
      <c r="H42" s="819">
        <v>19121</v>
      </c>
      <c r="I42" s="819">
        <v>27082</v>
      </c>
      <c r="J42" s="819">
        <v>30692</v>
      </c>
      <c r="K42" s="819">
        <v>20260</v>
      </c>
      <c r="L42" s="819">
        <v>20558</v>
      </c>
      <c r="M42" s="819">
        <v>21372</v>
      </c>
      <c r="N42" s="819">
        <v>24757</v>
      </c>
      <c r="O42" s="819">
        <v>26629</v>
      </c>
      <c r="P42" s="819">
        <v>26903</v>
      </c>
      <c r="Q42" s="819">
        <v>15940</v>
      </c>
      <c r="R42" s="874" t="s">
        <v>127</v>
      </c>
      <c r="S42" s="259"/>
    </row>
    <row r="43" spans="1:19" s="261" customFormat="1" ht="29.25" customHeight="1">
      <c r="A43" s="764"/>
      <c r="B43" s="765" t="s">
        <v>151</v>
      </c>
      <c r="C43" s="816" t="s">
        <v>409</v>
      </c>
      <c r="D43" s="782">
        <v>1277400</v>
      </c>
      <c r="E43" s="817">
        <f t="shared" si="1"/>
        <v>1373050</v>
      </c>
      <c r="F43" s="828">
        <v>143150</v>
      </c>
      <c r="G43" s="793">
        <v>85450</v>
      </c>
      <c r="H43" s="793">
        <v>115400</v>
      </c>
      <c r="I43" s="793">
        <v>139650</v>
      </c>
      <c r="J43" s="793">
        <v>158400</v>
      </c>
      <c r="K43" s="793">
        <v>95000</v>
      </c>
      <c r="L43" s="793">
        <v>83000</v>
      </c>
      <c r="M43" s="793">
        <v>104000</v>
      </c>
      <c r="N43" s="793">
        <v>151000</v>
      </c>
      <c r="O43" s="793">
        <v>112000</v>
      </c>
      <c r="P43" s="793">
        <v>109000</v>
      </c>
      <c r="Q43" s="793">
        <v>77000</v>
      </c>
      <c r="R43" s="874" t="s">
        <v>127</v>
      </c>
      <c r="S43" s="259"/>
    </row>
    <row r="44" spans="1:19" s="261" customFormat="1" ht="29.25" customHeight="1">
      <c r="A44" s="764"/>
      <c r="B44" s="765"/>
      <c r="C44" s="822" t="s">
        <v>410</v>
      </c>
      <c r="D44" s="782">
        <v>100017</v>
      </c>
      <c r="E44" s="817">
        <f t="shared" si="1"/>
        <v>44585</v>
      </c>
      <c r="F44" s="828">
        <v>788</v>
      </c>
      <c r="G44" s="793">
        <v>1706</v>
      </c>
      <c r="H44" s="793">
        <v>2504</v>
      </c>
      <c r="I44" s="793">
        <v>9829</v>
      </c>
      <c r="J44" s="793">
        <v>4503</v>
      </c>
      <c r="K44" s="793">
        <v>4231</v>
      </c>
      <c r="L44" s="793">
        <v>3995</v>
      </c>
      <c r="M44" s="793">
        <v>4944</v>
      </c>
      <c r="N44" s="793">
        <v>3616</v>
      </c>
      <c r="O44" s="793">
        <v>5478</v>
      </c>
      <c r="P44" s="793">
        <v>1867</v>
      </c>
      <c r="Q44" s="793">
        <v>1124</v>
      </c>
      <c r="R44" s="874" t="s">
        <v>127</v>
      </c>
      <c r="S44" s="259"/>
    </row>
    <row r="45" spans="1:19" s="261" customFormat="1" ht="29.25" customHeight="1">
      <c r="A45" s="764"/>
      <c r="B45" s="765"/>
      <c r="C45" s="875" t="s">
        <v>411</v>
      </c>
      <c r="D45" s="782">
        <v>286873</v>
      </c>
      <c r="E45" s="817">
        <f t="shared" si="1"/>
        <v>300511</v>
      </c>
      <c r="F45" s="828">
        <v>25582</v>
      </c>
      <c r="G45" s="793">
        <v>26863</v>
      </c>
      <c r="H45" s="793">
        <v>27023</v>
      </c>
      <c r="I45" s="793">
        <v>24081</v>
      </c>
      <c r="J45" s="793">
        <v>24920</v>
      </c>
      <c r="K45" s="793">
        <v>24270</v>
      </c>
      <c r="L45" s="793">
        <v>26602</v>
      </c>
      <c r="M45" s="793">
        <v>23569</v>
      </c>
      <c r="N45" s="793">
        <v>25353</v>
      </c>
      <c r="O45" s="793">
        <v>24642</v>
      </c>
      <c r="P45" s="793">
        <v>23604</v>
      </c>
      <c r="Q45" s="793">
        <v>24002</v>
      </c>
      <c r="R45" s="874" t="s">
        <v>127</v>
      </c>
      <c r="S45" s="259"/>
    </row>
    <row r="46" spans="1:19" s="261" customFormat="1" ht="29.25" customHeight="1">
      <c r="A46" s="764"/>
      <c r="B46" s="765" t="s">
        <v>155</v>
      </c>
      <c r="C46" s="871" t="s">
        <v>412</v>
      </c>
      <c r="D46" s="811">
        <v>4102</v>
      </c>
      <c r="E46" s="817">
        <f t="shared" si="1"/>
        <v>3624</v>
      </c>
      <c r="F46" s="876">
        <v>110</v>
      </c>
      <c r="G46" s="877">
        <v>261</v>
      </c>
      <c r="H46" s="877">
        <v>231</v>
      </c>
      <c r="I46" s="877">
        <v>715</v>
      </c>
      <c r="J46" s="877">
        <v>504</v>
      </c>
      <c r="K46" s="877">
        <v>314</v>
      </c>
      <c r="L46" s="877">
        <v>112</v>
      </c>
      <c r="M46" s="877">
        <v>91</v>
      </c>
      <c r="N46" s="877">
        <v>299</v>
      </c>
      <c r="O46" s="877">
        <v>376</v>
      </c>
      <c r="P46" s="877">
        <v>410</v>
      </c>
      <c r="Q46" s="877">
        <v>201</v>
      </c>
      <c r="R46" s="874" t="s">
        <v>127</v>
      </c>
      <c r="S46" s="259"/>
    </row>
    <row r="47" spans="1:19" s="261" customFormat="1" ht="29.25" customHeight="1">
      <c r="A47" s="764"/>
      <c r="B47" s="765" t="s">
        <v>265</v>
      </c>
      <c r="C47" s="871" t="s">
        <v>413</v>
      </c>
      <c r="D47" s="811">
        <v>5582</v>
      </c>
      <c r="E47" s="817">
        <f t="shared" si="1"/>
        <v>5686</v>
      </c>
      <c r="F47" s="876">
        <v>199</v>
      </c>
      <c r="G47" s="877">
        <v>704</v>
      </c>
      <c r="H47" s="877">
        <v>455</v>
      </c>
      <c r="I47" s="877">
        <v>441</v>
      </c>
      <c r="J47" s="877">
        <v>317</v>
      </c>
      <c r="K47" s="877">
        <v>484</v>
      </c>
      <c r="L47" s="877">
        <v>445</v>
      </c>
      <c r="M47" s="877">
        <v>202</v>
      </c>
      <c r="N47" s="877">
        <v>463</v>
      </c>
      <c r="O47" s="877">
        <v>957</v>
      </c>
      <c r="P47" s="877">
        <v>725</v>
      </c>
      <c r="Q47" s="877">
        <v>294</v>
      </c>
      <c r="R47" s="874" t="s">
        <v>127</v>
      </c>
      <c r="S47" s="259"/>
    </row>
    <row r="48" spans="1:19" s="261" customFormat="1" ht="29.25" customHeight="1">
      <c r="A48" s="764"/>
      <c r="B48" s="765" t="s">
        <v>157</v>
      </c>
      <c r="C48" s="871" t="s">
        <v>414</v>
      </c>
      <c r="D48" s="782">
        <v>12941</v>
      </c>
      <c r="E48" s="817">
        <f t="shared" si="1"/>
        <v>16633</v>
      </c>
      <c r="F48" s="878">
        <v>661</v>
      </c>
      <c r="G48" s="879">
        <v>567</v>
      </c>
      <c r="H48" s="879">
        <v>1158</v>
      </c>
      <c r="I48" s="879">
        <v>1334</v>
      </c>
      <c r="J48" s="879">
        <v>2169</v>
      </c>
      <c r="K48" s="879">
        <v>1399</v>
      </c>
      <c r="L48" s="879">
        <v>1131</v>
      </c>
      <c r="M48" s="879">
        <v>1781</v>
      </c>
      <c r="N48" s="879">
        <v>2169</v>
      </c>
      <c r="O48" s="879">
        <v>1933</v>
      </c>
      <c r="P48" s="879">
        <v>1321</v>
      </c>
      <c r="Q48" s="879">
        <v>1010</v>
      </c>
      <c r="R48" s="880">
        <v>31860082</v>
      </c>
      <c r="S48" s="259"/>
    </row>
    <row r="49" spans="1:19" s="261" customFormat="1" ht="29.25" customHeight="1">
      <c r="A49" s="764"/>
      <c r="B49" s="801" t="s">
        <v>159</v>
      </c>
      <c r="C49" s="871" t="s">
        <v>415</v>
      </c>
      <c r="D49" s="881">
        <v>48161</v>
      </c>
      <c r="E49" s="817">
        <f t="shared" si="1"/>
        <v>47627</v>
      </c>
      <c r="F49" s="783">
        <v>3462</v>
      </c>
      <c r="G49" s="784">
        <v>2753</v>
      </c>
      <c r="H49" s="784">
        <v>4082</v>
      </c>
      <c r="I49" s="784">
        <v>4192</v>
      </c>
      <c r="J49" s="784">
        <v>4928</v>
      </c>
      <c r="K49" s="784">
        <v>4355</v>
      </c>
      <c r="L49" s="784">
        <v>3406</v>
      </c>
      <c r="M49" s="784">
        <v>3389</v>
      </c>
      <c r="N49" s="784">
        <v>4142</v>
      </c>
      <c r="O49" s="784">
        <v>4102</v>
      </c>
      <c r="P49" s="784">
        <v>4451</v>
      </c>
      <c r="Q49" s="784">
        <v>4365</v>
      </c>
      <c r="R49" s="874">
        <v>531078938</v>
      </c>
      <c r="S49" s="259"/>
    </row>
    <row r="50" spans="1:19" s="705" customFormat="1" ht="29.25" customHeight="1">
      <c r="A50" s="800"/>
      <c r="B50" s="801"/>
      <c r="C50" s="822" t="s">
        <v>416</v>
      </c>
      <c r="D50" s="782">
        <v>172331</v>
      </c>
      <c r="E50" s="817">
        <f t="shared" si="1"/>
        <v>174452</v>
      </c>
      <c r="F50" s="783">
        <v>22123</v>
      </c>
      <c r="G50" s="784">
        <v>14998</v>
      </c>
      <c r="H50" s="784">
        <v>13339</v>
      </c>
      <c r="I50" s="784">
        <v>11106</v>
      </c>
      <c r="J50" s="784">
        <v>12847</v>
      </c>
      <c r="K50" s="784">
        <v>11895</v>
      </c>
      <c r="L50" s="784">
        <v>13676</v>
      </c>
      <c r="M50" s="784">
        <v>16806</v>
      </c>
      <c r="N50" s="784">
        <v>14021</v>
      </c>
      <c r="O50" s="784">
        <v>13989</v>
      </c>
      <c r="P50" s="784">
        <v>14597</v>
      </c>
      <c r="Q50" s="784">
        <v>15055</v>
      </c>
      <c r="R50" s="874">
        <v>629775639</v>
      </c>
      <c r="S50" s="700"/>
    </row>
    <row r="51" spans="1:19" s="261" customFormat="1" ht="29.25" customHeight="1">
      <c r="A51" s="764"/>
      <c r="B51" s="882" t="s">
        <v>417</v>
      </c>
      <c r="C51" s="883" t="s">
        <v>418</v>
      </c>
      <c r="D51" s="884">
        <v>20854</v>
      </c>
      <c r="E51" s="885">
        <f t="shared" si="1"/>
        <v>21397</v>
      </c>
      <c r="F51" s="828">
        <v>1608</v>
      </c>
      <c r="G51" s="793">
        <v>1506</v>
      </c>
      <c r="H51" s="793">
        <v>532</v>
      </c>
      <c r="I51" s="793">
        <v>4656</v>
      </c>
      <c r="J51" s="793">
        <v>3256</v>
      </c>
      <c r="K51" s="793">
        <v>548</v>
      </c>
      <c r="L51" s="793">
        <v>387</v>
      </c>
      <c r="M51" s="793">
        <v>911</v>
      </c>
      <c r="N51" s="793">
        <v>1080</v>
      </c>
      <c r="O51" s="793">
        <v>1613</v>
      </c>
      <c r="P51" s="793">
        <v>3310</v>
      </c>
      <c r="Q51" s="793">
        <v>1990</v>
      </c>
      <c r="R51" s="874" t="s">
        <v>127</v>
      </c>
      <c r="S51" s="259"/>
    </row>
    <row r="52" spans="1:19" s="851" customFormat="1" ht="33.75" customHeight="1">
      <c r="A52" s="886"/>
      <c r="B52" s="844" t="s">
        <v>419</v>
      </c>
      <c r="C52" s="887" t="s">
        <v>420</v>
      </c>
      <c r="D52" s="888">
        <v>138345</v>
      </c>
      <c r="E52" s="889">
        <f t="shared" ref="E52:E64" si="2">SUM(F52:Q52)</f>
        <v>138187</v>
      </c>
      <c r="F52" s="890">
        <v>5870</v>
      </c>
      <c r="G52" s="891">
        <v>8800</v>
      </c>
      <c r="H52" s="892">
        <v>9791</v>
      </c>
      <c r="I52" s="892">
        <v>7808</v>
      </c>
      <c r="J52" s="892">
        <v>15658</v>
      </c>
      <c r="K52" s="892">
        <v>10025</v>
      </c>
      <c r="L52" s="892">
        <v>8591</v>
      </c>
      <c r="M52" s="892">
        <v>15686</v>
      </c>
      <c r="N52" s="892">
        <v>14037</v>
      </c>
      <c r="O52" s="893">
        <v>20468</v>
      </c>
      <c r="P52" s="893">
        <v>16506</v>
      </c>
      <c r="Q52" s="893">
        <v>4947</v>
      </c>
      <c r="R52" s="888">
        <v>67517000</v>
      </c>
      <c r="S52" s="894"/>
    </row>
    <row r="53" spans="1:19" s="851" customFormat="1" ht="33.75" customHeight="1">
      <c r="A53" s="886"/>
      <c r="B53" s="844"/>
      <c r="C53" s="895" t="s">
        <v>421</v>
      </c>
      <c r="D53" s="888">
        <v>244045</v>
      </c>
      <c r="E53" s="889">
        <f t="shared" si="2"/>
        <v>253670</v>
      </c>
      <c r="F53" s="896">
        <v>25795</v>
      </c>
      <c r="G53" s="897">
        <v>21683</v>
      </c>
      <c r="H53" s="898">
        <v>23701</v>
      </c>
      <c r="I53" s="898">
        <v>20574</v>
      </c>
      <c r="J53" s="898">
        <v>21679</v>
      </c>
      <c r="K53" s="898">
        <v>17237</v>
      </c>
      <c r="L53" s="898">
        <v>17783</v>
      </c>
      <c r="M53" s="898">
        <v>20510</v>
      </c>
      <c r="N53" s="898">
        <v>19588</v>
      </c>
      <c r="O53" s="898">
        <v>21503</v>
      </c>
      <c r="P53" s="898">
        <v>21104</v>
      </c>
      <c r="Q53" s="898">
        <v>22513</v>
      </c>
      <c r="R53" s="850">
        <v>552965000</v>
      </c>
      <c r="S53" s="894"/>
    </row>
    <row r="54" spans="1:19" s="851" customFormat="1" ht="33.75" customHeight="1">
      <c r="A54" s="886"/>
      <c r="B54" s="844"/>
      <c r="C54" s="899" t="s">
        <v>422</v>
      </c>
      <c r="D54" s="900">
        <v>60499</v>
      </c>
      <c r="E54" s="901">
        <f t="shared" si="2"/>
        <v>64090</v>
      </c>
      <c r="F54" s="896">
        <v>3365</v>
      </c>
      <c r="G54" s="898">
        <v>3790</v>
      </c>
      <c r="H54" s="898">
        <v>5392</v>
      </c>
      <c r="I54" s="898">
        <v>5353</v>
      </c>
      <c r="J54" s="898">
        <v>6541</v>
      </c>
      <c r="K54" s="898">
        <v>5405</v>
      </c>
      <c r="L54" s="898">
        <v>4830</v>
      </c>
      <c r="M54" s="898">
        <v>5337</v>
      </c>
      <c r="N54" s="898">
        <v>5593</v>
      </c>
      <c r="O54" s="898">
        <v>6796</v>
      </c>
      <c r="P54" s="898">
        <v>6135</v>
      </c>
      <c r="Q54" s="898">
        <v>5553</v>
      </c>
      <c r="R54" s="850">
        <v>772864000</v>
      </c>
      <c r="S54" s="843"/>
    </row>
    <row r="55" spans="1:19" s="851" customFormat="1" ht="33.75" customHeight="1">
      <c r="A55" s="886"/>
      <c r="B55" s="902"/>
      <c r="C55" s="903" t="s">
        <v>423</v>
      </c>
      <c r="D55" s="904">
        <v>157365</v>
      </c>
      <c r="E55" s="905">
        <f t="shared" si="2"/>
        <v>177451</v>
      </c>
      <c r="F55" s="906">
        <v>7264</v>
      </c>
      <c r="G55" s="907">
        <v>7619</v>
      </c>
      <c r="H55" s="907">
        <v>14990</v>
      </c>
      <c r="I55" s="907">
        <v>19491</v>
      </c>
      <c r="J55" s="907">
        <v>28719</v>
      </c>
      <c r="K55" s="907">
        <v>13088</v>
      </c>
      <c r="L55" s="907">
        <v>14482</v>
      </c>
      <c r="M55" s="907">
        <v>13590</v>
      </c>
      <c r="N55" s="907">
        <v>22319</v>
      </c>
      <c r="O55" s="907">
        <v>21822</v>
      </c>
      <c r="P55" s="907">
        <v>11953</v>
      </c>
      <c r="Q55" s="907">
        <v>2114</v>
      </c>
      <c r="R55" s="908" t="s">
        <v>127</v>
      </c>
      <c r="S55" s="843"/>
    </row>
    <row r="56" spans="1:19" s="851" customFormat="1" ht="33.75" customHeight="1">
      <c r="A56" s="886"/>
      <c r="B56" s="844" t="s">
        <v>265</v>
      </c>
      <c r="C56" s="909" t="s">
        <v>424</v>
      </c>
      <c r="D56" s="910">
        <v>372114</v>
      </c>
      <c r="E56" s="889">
        <f t="shared" si="2"/>
        <v>434730</v>
      </c>
      <c r="F56" s="911">
        <v>23123</v>
      </c>
      <c r="G56" s="912">
        <v>25791</v>
      </c>
      <c r="H56" s="912">
        <v>34610</v>
      </c>
      <c r="I56" s="898">
        <v>35650</v>
      </c>
      <c r="J56" s="898">
        <v>42901</v>
      </c>
      <c r="K56" s="898">
        <v>32452</v>
      </c>
      <c r="L56" s="898">
        <v>32236</v>
      </c>
      <c r="M56" s="898">
        <v>41912</v>
      </c>
      <c r="N56" s="898">
        <v>43523</v>
      </c>
      <c r="O56" s="898">
        <v>49962</v>
      </c>
      <c r="P56" s="898">
        <v>38027</v>
      </c>
      <c r="Q56" s="898">
        <v>34543</v>
      </c>
      <c r="R56" s="850">
        <v>576823000</v>
      </c>
      <c r="S56" s="843"/>
    </row>
    <row r="57" spans="1:19" s="851" customFormat="1" ht="28.5" customHeight="1">
      <c r="A57" s="913"/>
      <c r="B57" s="914" t="s">
        <v>425</v>
      </c>
      <c r="C57" s="915" t="s">
        <v>426</v>
      </c>
      <c r="D57" s="916">
        <v>13630</v>
      </c>
      <c r="E57" s="917">
        <f t="shared" si="2"/>
        <v>14172</v>
      </c>
      <c r="F57" s="918">
        <v>1023</v>
      </c>
      <c r="G57" s="919">
        <v>877</v>
      </c>
      <c r="H57" s="920">
        <v>553</v>
      </c>
      <c r="I57" s="920">
        <v>427</v>
      </c>
      <c r="J57" s="920">
        <v>1028</v>
      </c>
      <c r="K57" s="920">
        <v>866</v>
      </c>
      <c r="L57" s="920">
        <v>262</v>
      </c>
      <c r="M57" s="920">
        <v>715</v>
      </c>
      <c r="N57" s="920">
        <v>982</v>
      </c>
      <c r="O57" s="920">
        <v>2890</v>
      </c>
      <c r="P57" s="920">
        <v>3057</v>
      </c>
      <c r="Q57" s="920">
        <v>1492</v>
      </c>
      <c r="R57" s="921" t="s">
        <v>127</v>
      </c>
      <c r="S57" s="843"/>
    </row>
    <row r="58" spans="1:19" s="851" customFormat="1" ht="28.5" customHeight="1">
      <c r="A58" s="913"/>
      <c r="B58" s="844"/>
      <c r="C58" s="895" t="s">
        <v>427</v>
      </c>
      <c r="D58" s="922">
        <v>5296</v>
      </c>
      <c r="E58" s="923">
        <f t="shared" si="2"/>
        <v>5816</v>
      </c>
      <c r="F58" s="924">
        <v>23</v>
      </c>
      <c r="G58" s="925">
        <v>14</v>
      </c>
      <c r="H58" s="925">
        <v>145</v>
      </c>
      <c r="I58" s="925">
        <v>77</v>
      </c>
      <c r="J58" s="925">
        <v>473</v>
      </c>
      <c r="K58" s="925">
        <v>279</v>
      </c>
      <c r="L58" s="925">
        <v>1281</v>
      </c>
      <c r="M58" s="925">
        <v>1995</v>
      </c>
      <c r="N58" s="925">
        <v>828</v>
      </c>
      <c r="O58" s="925">
        <v>301</v>
      </c>
      <c r="P58" s="925">
        <v>317</v>
      </c>
      <c r="Q58" s="925">
        <v>83</v>
      </c>
      <c r="R58" s="926" t="s">
        <v>127</v>
      </c>
      <c r="S58" s="894"/>
    </row>
    <row r="59" spans="1:19" s="851" customFormat="1" ht="28.5" customHeight="1">
      <c r="A59" s="913"/>
      <c r="B59" s="844"/>
      <c r="C59" s="895" t="s">
        <v>428</v>
      </c>
      <c r="D59" s="922">
        <v>128849</v>
      </c>
      <c r="E59" s="923">
        <f t="shared" si="2"/>
        <v>136510</v>
      </c>
      <c r="F59" s="927">
        <v>6121</v>
      </c>
      <c r="G59" s="928">
        <v>6428</v>
      </c>
      <c r="H59" s="920">
        <v>9755</v>
      </c>
      <c r="I59" s="920">
        <v>11442</v>
      </c>
      <c r="J59" s="920">
        <v>16631</v>
      </c>
      <c r="K59" s="920">
        <v>8891</v>
      </c>
      <c r="L59" s="920">
        <v>8433</v>
      </c>
      <c r="M59" s="920">
        <v>12198</v>
      </c>
      <c r="N59" s="920">
        <v>13764</v>
      </c>
      <c r="O59" s="920">
        <v>18593</v>
      </c>
      <c r="P59" s="920">
        <v>16688</v>
      </c>
      <c r="Q59" s="920">
        <v>7566</v>
      </c>
      <c r="R59" s="929" t="s">
        <v>127</v>
      </c>
      <c r="S59" s="894"/>
    </row>
    <row r="60" spans="1:19" s="851" customFormat="1" ht="28.5" customHeight="1">
      <c r="A60" s="913"/>
      <c r="B60" s="844"/>
      <c r="C60" s="930" t="s">
        <v>429</v>
      </c>
      <c r="D60" s="922">
        <v>3043</v>
      </c>
      <c r="E60" s="923">
        <f t="shared" si="2"/>
        <v>3640</v>
      </c>
      <c r="F60" s="924">
        <v>0</v>
      </c>
      <c r="G60" s="925">
        <v>0</v>
      </c>
      <c r="H60" s="925">
        <v>127</v>
      </c>
      <c r="I60" s="925">
        <v>52</v>
      </c>
      <c r="J60" s="925">
        <v>554</v>
      </c>
      <c r="K60" s="925">
        <v>132</v>
      </c>
      <c r="L60" s="925">
        <v>420</v>
      </c>
      <c r="M60" s="925">
        <v>1372</v>
      </c>
      <c r="N60" s="925">
        <v>596</v>
      </c>
      <c r="O60" s="925">
        <v>263</v>
      </c>
      <c r="P60" s="925">
        <v>120</v>
      </c>
      <c r="Q60" s="925">
        <v>4</v>
      </c>
      <c r="R60" s="926" t="s">
        <v>127</v>
      </c>
      <c r="S60" s="894"/>
    </row>
    <row r="61" spans="1:19" s="851" customFormat="1" ht="28.5" customHeight="1">
      <c r="A61" s="913"/>
      <c r="B61" s="844" t="s">
        <v>265</v>
      </c>
      <c r="C61" s="930" t="s">
        <v>430</v>
      </c>
      <c r="D61" s="922">
        <v>12643</v>
      </c>
      <c r="E61" s="923">
        <f t="shared" si="2"/>
        <v>17378</v>
      </c>
      <c r="F61" s="924">
        <v>0</v>
      </c>
      <c r="G61" s="925">
        <v>0</v>
      </c>
      <c r="H61" s="925">
        <v>0</v>
      </c>
      <c r="I61" s="925">
        <v>0</v>
      </c>
      <c r="J61" s="925">
        <v>0</v>
      </c>
      <c r="K61" s="925">
        <v>4000</v>
      </c>
      <c r="L61" s="925">
        <v>3492</v>
      </c>
      <c r="M61" s="925">
        <v>9886</v>
      </c>
      <c r="N61" s="925">
        <v>0</v>
      </c>
      <c r="O61" s="925">
        <v>0</v>
      </c>
      <c r="P61" s="925">
        <v>0</v>
      </c>
      <c r="Q61" s="925">
        <v>0</v>
      </c>
      <c r="R61" s="926" t="s">
        <v>127</v>
      </c>
      <c r="S61" s="894"/>
    </row>
    <row r="62" spans="1:19" s="851" customFormat="1" ht="28.5" customHeight="1">
      <c r="A62" s="913"/>
      <c r="B62" s="852"/>
      <c r="C62" s="895" t="s">
        <v>431</v>
      </c>
      <c r="D62" s="931">
        <v>3890</v>
      </c>
      <c r="E62" s="923">
        <f t="shared" si="2"/>
        <v>4217</v>
      </c>
      <c r="F62" s="924">
        <v>4</v>
      </c>
      <c r="G62" s="925">
        <v>378</v>
      </c>
      <c r="H62" s="925">
        <v>153</v>
      </c>
      <c r="I62" s="925">
        <v>202</v>
      </c>
      <c r="J62" s="925">
        <v>192</v>
      </c>
      <c r="K62" s="925">
        <v>695</v>
      </c>
      <c r="L62" s="925">
        <v>538</v>
      </c>
      <c r="M62" s="925">
        <v>585</v>
      </c>
      <c r="N62" s="925">
        <v>346</v>
      </c>
      <c r="O62" s="925">
        <v>606</v>
      </c>
      <c r="P62" s="925">
        <v>488</v>
      </c>
      <c r="Q62" s="925">
        <v>30</v>
      </c>
      <c r="R62" s="926" t="s">
        <v>127</v>
      </c>
      <c r="S62" s="894"/>
    </row>
    <row r="63" spans="1:19" s="851" customFormat="1" ht="28.5" customHeight="1">
      <c r="A63" s="913"/>
      <c r="B63" s="852"/>
      <c r="C63" s="895" t="s">
        <v>432</v>
      </c>
      <c r="D63" s="931">
        <v>5162</v>
      </c>
      <c r="E63" s="923">
        <f t="shared" si="2"/>
        <v>9310</v>
      </c>
      <c r="F63" s="924">
        <v>576</v>
      </c>
      <c r="G63" s="925">
        <v>815</v>
      </c>
      <c r="H63" s="925">
        <v>814</v>
      </c>
      <c r="I63" s="925">
        <v>565</v>
      </c>
      <c r="J63" s="925">
        <v>588</v>
      </c>
      <c r="K63" s="925">
        <v>836</v>
      </c>
      <c r="L63" s="925">
        <v>926</v>
      </c>
      <c r="M63" s="925">
        <v>923</v>
      </c>
      <c r="N63" s="925">
        <v>987</v>
      </c>
      <c r="O63" s="925">
        <v>577</v>
      </c>
      <c r="P63" s="925">
        <v>836</v>
      </c>
      <c r="Q63" s="925">
        <v>867</v>
      </c>
      <c r="R63" s="926" t="s">
        <v>127</v>
      </c>
      <c r="S63" s="894"/>
    </row>
    <row r="64" spans="1:19" s="851" customFormat="1" ht="28.5" customHeight="1" thickBot="1">
      <c r="A64" s="913"/>
      <c r="B64" s="852"/>
      <c r="C64" s="932" t="s">
        <v>433</v>
      </c>
      <c r="D64" s="933">
        <v>15145</v>
      </c>
      <c r="E64" s="934">
        <f t="shared" si="2"/>
        <v>14698</v>
      </c>
      <c r="F64" s="935">
        <v>898</v>
      </c>
      <c r="G64" s="936">
        <v>873</v>
      </c>
      <c r="H64" s="936">
        <v>1011</v>
      </c>
      <c r="I64" s="936">
        <v>1209</v>
      </c>
      <c r="J64" s="936">
        <v>1426</v>
      </c>
      <c r="K64" s="936">
        <v>1304</v>
      </c>
      <c r="L64" s="936">
        <v>1355</v>
      </c>
      <c r="M64" s="936">
        <v>1434</v>
      </c>
      <c r="N64" s="936">
        <v>1266</v>
      </c>
      <c r="O64" s="936">
        <v>1286</v>
      </c>
      <c r="P64" s="936">
        <v>1249</v>
      </c>
      <c r="Q64" s="936">
        <v>1387</v>
      </c>
      <c r="R64" s="933">
        <v>4410000</v>
      </c>
      <c r="S64" s="894"/>
    </row>
    <row r="65" spans="1:2">
      <c r="A65" s="937"/>
      <c r="B65" s="327"/>
    </row>
    <row r="66" spans="1:2">
      <c r="A66" s="937"/>
      <c r="B66" s="937"/>
    </row>
    <row r="67" spans="1:2">
      <c r="A67" s="937"/>
      <c r="B67" s="937"/>
    </row>
    <row r="68" spans="1:2">
      <c r="A68" s="937"/>
      <c r="B68" s="937"/>
    </row>
    <row r="69" spans="1:2">
      <c r="A69" s="937"/>
      <c r="B69" s="937"/>
    </row>
    <row r="70" spans="1:2">
      <c r="A70" s="937"/>
      <c r="B70" s="937"/>
    </row>
    <row r="71" spans="1:2">
      <c r="A71" s="937"/>
      <c r="B71" s="937"/>
    </row>
    <row r="72" spans="1:2">
      <c r="A72" s="937"/>
      <c r="B72" s="937"/>
    </row>
    <row r="73" spans="1:2">
      <c r="A73" s="937"/>
      <c r="B73" s="937"/>
    </row>
    <row r="74" spans="1:2">
      <c r="A74" s="937"/>
      <c r="B74" s="937"/>
    </row>
    <row r="75" spans="1:2">
      <c r="A75" s="937"/>
      <c r="B75" s="937"/>
    </row>
    <row r="76" spans="1:2">
      <c r="A76" s="937"/>
      <c r="B76" s="937"/>
    </row>
    <row r="77" spans="1:2">
      <c r="A77" s="937"/>
      <c r="B77" s="937"/>
    </row>
    <row r="78" spans="1:2">
      <c r="A78" s="937"/>
      <c r="B78" s="937"/>
    </row>
    <row r="79" spans="1:2">
      <c r="A79" s="937"/>
      <c r="B79" s="937"/>
    </row>
    <row r="80" spans="1:2">
      <c r="A80" s="937"/>
      <c r="B80" s="937"/>
    </row>
    <row r="81" spans="1:2">
      <c r="A81" s="937"/>
      <c r="B81" s="937"/>
    </row>
    <row r="82" spans="1:2">
      <c r="A82" s="937"/>
      <c r="B82" s="937"/>
    </row>
    <row r="83" spans="1:2">
      <c r="A83" s="937"/>
      <c r="B83" s="937"/>
    </row>
    <row r="84" spans="1:2">
      <c r="A84" s="937"/>
      <c r="B84" s="937"/>
    </row>
    <row r="85" spans="1:2">
      <c r="A85" s="937"/>
      <c r="B85" s="937"/>
    </row>
    <row r="86" spans="1:2">
      <c r="A86" s="937"/>
      <c r="B86" s="937"/>
    </row>
    <row r="87" spans="1:2">
      <c r="A87" s="937"/>
      <c r="B87" s="937"/>
    </row>
    <row r="88" spans="1:2">
      <c r="A88" s="937"/>
      <c r="B88" s="937"/>
    </row>
    <row r="89" spans="1:2">
      <c r="A89" s="937"/>
      <c r="B89" s="937"/>
    </row>
    <row r="90" spans="1:2">
      <c r="A90" s="937"/>
      <c r="B90" s="937"/>
    </row>
    <row r="91" spans="1:2">
      <c r="A91" s="937"/>
      <c r="B91" s="937"/>
    </row>
    <row r="92" spans="1:2">
      <c r="A92" s="937"/>
      <c r="B92" s="937"/>
    </row>
    <row r="93" spans="1:2">
      <c r="A93" s="937"/>
      <c r="B93" s="937"/>
    </row>
    <row r="94" spans="1:2">
      <c r="A94" s="937"/>
      <c r="B94" s="937"/>
    </row>
    <row r="95" spans="1:2">
      <c r="A95" s="937"/>
      <c r="B95" s="937"/>
    </row>
    <row r="96" spans="1:2">
      <c r="A96" s="937"/>
      <c r="B96" s="937"/>
    </row>
    <row r="97" spans="1:2">
      <c r="A97" s="937"/>
      <c r="B97" s="937"/>
    </row>
    <row r="98" spans="1:2">
      <c r="A98" s="937"/>
      <c r="B98" s="937"/>
    </row>
    <row r="99" spans="1:2">
      <c r="A99" s="937"/>
      <c r="B99" s="937"/>
    </row>
    <row r="100" spans="1:2">
      <c r="A100" s="937"/>
      <c r="B100" s="937"/>
    </row>
    <row r="101" spans="1:2">
      <c r="A101" s="937"/>
      <c r="B101" s="937"/>
    </row>
    <row r="102" spans="1:2">
      <c r="A102" s="937"/>
      <c r="B102" s="937"/>
    </row>
    <row r="103" spans="1:2">
      <c r="A103" s="937"/>
      <c r="B103" s="937"/>
    </row>
    <row r="104" spans="1:2">
      <c r="A104" s="937"/>
      <c r="B104" s="937"/>
    </row>
    <row r="105" spans="1:2">
      <c r="A105" s="937"/>
      <c r="B105" s="937"/>
    </row>
    <row r="106" spans="1:2">
      <c r="A106" s="937"/>
      <c r="B106" s="937"/>
    </row>
    <row r="107" spans="1:2">
      <c r="A107" s="937"/>
      <c r="B107" s="937"/>
    </row>
    <row r="108" spans="1:2">
      <c r="A108" s="937"/>
      <c r="B108" s="937"/>
    </row>
    <row r="109" spans="1:2">
      <c r="A109" s="937"/>
      <c r="B109" s="937"/>
    </row>
    <row r="110" spans="1:2">
      <c r="A110" s="937"/>
      <c r="B110" s="937"/>
    </row>
    <row r="111" spans="1:2">
      <c r="A111" s="937"/>
      <c r="B111" s="937"/>
    </row>
    <row r="112" spans="1:2">
      <c r="A112" s="937"/>
      <c r="B112" s="937"/>
    </row>
    <row r="113" spans="1:2">
      <c r="A113" s="937"/>
      <c r="B113" s="937"/>
    </row>
    <row r="114" spans="1:2">
      <c r="A114" s="937"/>
      <c r="B114" s="937"/>
    </row>
    <row r="115" spans="1:2">
      <c r="A115" s="937"/>
      <c r="B115" s="937"/>
    </row>
    <row r="116" spans="1:2">
      <c r="A116" s="937"/>
      <c r="B116" s="937"/>
    </row>
    <row r="117" spans="1:2">
      <c r="A117" s="937"/>
      <c r="B117" s="937"/>
    </row>
    <row r="118" spans="1:2">
      <c r="A118" s="937"/>
      <c r="B118" s="937"/>
    </row>
    <row r="119" spans="1:2">
      <c r="A119" s="937"/>
      <c r="B119" s="937"/>
    </row>
    <row r="120" spans="1:2">
      <c r="A120" s="937"/>
      <c r="B120" s="937"/>
    </row>
    <row r="121" spans="1:2">
      <c r="A121" s="937"/>
      <c r="B121" s="937"/>
    </row>
    <row r="122" spans="1:2">
      <c r="A122" s="937"/>
      <c r="B122" s="937"/>
    </row>
    <row r="123" spans="1:2">
      <c r="A123" s="937"/>
      <c r="B123" s="937"/>
    </row>
    <row r="124" spans="1:2">
      <c r="A124" s="937"/>
      <c r="B124" s="937"/>
    </row>
    <row r="125" spans="1:2">
      <c r="A125" s="937"/>
      <c r="B125" s="937"/>
    </row>
    <row r="126" spans="1:2">
      <c r="A126" s="937"/>
      <c r="B126" s="937"/>
    </row>
    <row r="127" spans="1:2">
      <c r="A127" s="937"/>
      <c r="B127" s="937"/>
    </row>
    <row r="128" spans="1:2">
      <c r="A128" s="937"/>
      <c r="B128" s="937"/>
    </row>
    <row r="129" spans="1:2">
      <c r="A129" s="937"/>
      <c r="B129" s="937"/>
    </row>
    <row r="130" spans="1:2">
      <c r="A130" s="937"/>
      <c r="B130" s="937"/>
    </row>
    <row r="131" spans="1:2">
      <c r="A131" s="937"/>
      <c r="B131" s="937"/>
    </row>
    <row r="132" spans="1:2">
      <c r="A132" s="937"/>
      <c r="B132" s="937"/>
    </row>
    <row r="133" spans="1:2">
      <c r="A133" s="937"/>
      <c r="B133" s="937"/>
    </row>
    <row r="134" spans="1:2">
      <c r="A134" s="937"/>
      <c r="B134" s="937"/>
    </row>
    <row r="135" spans="1:2">
      <c r="A135" s="937"/>
      <c r="B135" s="937"/>
    </row>
    <row r="136" spans="1:2">
      <c r="A136" s="937"/>
      <c r="B136" s="937"/>
    </row>
    <row r="137" spans="1:2">
      <c r="A137" s="937"/>
      <c r="B137" s="937"/>
    </row>
    <row r="138" spans="1:2">
      <c r="A138" s="937"/>
      <c r="B138" s="937"/>
    </row>
    <row r="139" spans="1:2">
      <c r="A139" s="937"/>
      <c r="B139" s="937"/>
    </row>
    <row r="140" spans="1:2">
      <c r="A140" s="937"/>
      <c r="B140" s="937"/>
    </row>
    <row r="141" spans="1:2">
      <c r="A141" s="937"/>
      <c r="B141" s="937"/>
    </row>
    <row r="142" spans="1:2">
      <c r="A142" s="937"/>
      <c r="B142" s="937"/>
    </row>
    <row r="143" spans="1:2">
      <c r="A143" s="937"/>
      <c r="B143" s="937"/>
    </row>
    <row r="144" spans="1:2">
      <c r="A144" s="937"/>
      <c r="B144" s="937"/>
    </row>
    <row r="145" spans="1:2">
      <c r="A145" s="937"/>
      <c r="B145" s="937"/>
    </row>
    <row r="146" spans="1:2">
      <c r="A146" s="937"/>
      <c r="B146" s="937"/>
    </row>
    <row r="147" spans="1:2">
      <c r="A147" s="937"/>
      <c r="B147" s="937"/>
    </row>
    <row r="148" spans="1:2">
      <c r="A148" s="937"/>
      <c r="B148" s="937"/>
    </row>
    <row r="149" spans="1:2">
      <c r="A149" s="937"/>
      <c r="B149" s="937"/>
    </row>
    <row r="150" spans="1:2">
      <c r="A150" s="937"/>
      <c r="B150" s="937"/>
    </row>
    <row r="151" spans="1:2">
      <c r="A151" s="937"/>
      <c r="B151" s="937"/>
    </row>
    <row r="152" spans="1:2">
      <c r="A152" s="937"/>
      <c r="B152" s="937"/>
    </row>
    <row r="153" spans="1:2">
      <c r="A153" s="937"/>
      <c r="B153" s="937"/>
    </row>
    <row r="154" spans="1:2">
      <c r="A154" s="937"/>
      <c r="B154" s="937"/>
    </row>
    <row r="155" spans="1:2">
      <c r="A155" s="937"/>
      <c r="B155" s="937"/>
    </row>
    <row r="156" spans="1:2">
      <c r="A156" s="937"/>
      <c r="B156" s="937"/>
    </row>
    <row r="157" spans="1:2">
      <c r="A157" s="937"/>
      <c r="B157" s="937"/>
    </row>
    <row r="158" spans="1:2">
      <c r="A158" s="937"/>
      <c r="B158" s="937"/>
    </row>
    <row r="159" spans="1:2">
      <c r="A159" s="937"/>
      <c r="B159" s="937"/>
    </row>
    <row r="160" spans="1:2">
      <c r="A160" s="937"/>
      <c r="B160" s="937"/>
    </row>
    <row r="161" spans="1:2">
      <c r="A161" s="937"/>
      <c r="B161" s="937"/>
    </row>
    <row r="162" spans="1:2">
      <c r="A162" s="937"/>
      <c r="B162" s="937"/>
    </row>
  </sheetData>
  <mergeCells count="3">
    <mergeCell ref="Q3:R3"/>
    <mergeCell ref="C30:E30"/>
    <mergeCell ref="Q31:R31"/>
  </mergeCells>
  <phoneticPr fontId="2"/>
  <pageMargins left="0.6692913385826772" right="0.19685039370078741" top="0.59055118110236227" bottom="0.11811023622047245" header="0" footer="0"/>
  <pageSetup paperSize="9" scale="56" firstPageNumber="17" orientation="landscape" useFirstPageNumber="1" r:id="rId1"/>
  <headerFooter alignWithMargins="0">
    <oddFooter>&amp;C&amp;P</oddFooter>
  </headerFooter>
  <rowBreaks count="1" manualBreakCount="1">
    <brk id="3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B31"/>
  <sheetViews>
    <sheetView view="pageBreakPreview" zoomScale="60" zoomScaleNormal="100" workbookViewId="0">
      <selection activeCell="Y19" sqref="Y19"/>
    </sheetView>
  </sheetViews>
  <sheetFormatPr defaultRowHeight="13.5"/>
  <sheetData>
    <row r="2" spans="2:2" ht="24.75" customHeight="1">
      <c r="B2" s="2" t="s">
        <v>0</v>
      </c>
    </row>
    <row r="3" spans="2:2" ht="24.75" customHeight="1">
      <c r="B3" s="3" t="s">
        <v>1</v>
      </c>
    </row>
    <row r="4" spans="2:2" ht="24.75" customHeight="1">
      <c r="B4" s="4" t="s">
        <v>2</v>
      </c>
    </row>
    <row r="5" spans="2:2" ht="24.75" customHeight="1">
      <c r="B5" s="4" t="s">
        <v>3</v>
      </c>
    </row>
    <row r="6" spans="2:2" ht="24.75" customHeight="1">
      <c r="B6" s="4" t="s">
        <v>4</v>
      </c>
    </row>
    <row r="7" spans="2:2" ht="24.75" customHeight="1">
      <c r="B7" s="4" t="s">
        <v>5</v>
      </c>
    </row>
    <row r="8" spans="2:2" ht="24.75" customHeight="1">
      <c r="B8" s="4" t="s">
        <v>6</v>
      </c>
    </row>
    <row r="9" spans="2:2" ht="24.75" customHeight="1">
      <c r="B9" s="4" t="s">
        <v>7</v>
      </c>
    </row>
    <row r="10" spans="2:2" ht="24.75" customHeight="1">
      <c r="B10" s="4" t="s">
        <v>8</v>
      </c>
    </row>
    <row r="11" spans="2:2" ht="24.75" customHeight="1">
      <c r="B11" s="4" t="s">
        <v>9</v>
      </c>
    </row>
    <row r="12" spans="2:2" ht="24.75" customHeight="1">
      <c r="B12" s="4" t="s">
        <v>10</v>
      </c>
    </row>
    <row r="13" spans="2:2" ht="24.75" customHeight="1">
      <c r="B13" s="4" t="s">
        <v>11</v>
      </c>
    </row>
    <row r="14" spans="2:2" ht="24.75" customHeight="1">
      <c r="B14" s="4" t="s">
        <v>12</v>
      </c>
    </row>
    <row r="15" spans="2:2" ht="24.75" customHeight="1">
      <c r="B15" s="5"/>
    </row>
    <row r="16" spans="2:2" ht="24.75" customHeight="1">
      <c r="B16" s="4" t="s">
        <v>13</v>
      </c>
    </row>
    <row r="17" spans="2:2" ht="24.75" customHeight="1">
      <c r="B17" s="4" t="s">
        <v>14</v>
      </c>
    </row>
    <row r="18" spans="2:2" ht="24.75" customHeight="1">
      <c r="B18" s="4" t="s">
        <v>15</v>
      </c>
    </row>
    <row r="19" spans="2:2" ht="24.75" customHeight="1">
      <c r="B19" s="4" t="s">
        <v>16</v>
      </c>
    </row>
    <row r="20" spans="2:2" ht="24.75" customHeight="1">
      <c r="B20" s="4" t="s">
        <v>17</v>
      </c>
    </row>
    <row r="21" spans="2:2" ht="24.75" customHeight="1">
      <c r="B21" s="4" t="s">
        <v>18</v>
      </c>
    </row>
    <row r="22" spans="2:2" ht="24.75" customHeight="1">
      <c r="B22" s="4" t="s">
        <v>19</v>
      </c>
    </row>
    <row r="23" spans="2:2" ht="24.75" customHeight="1">
      <c r="B23" s="4" t="s">
        <v>20</v>
      </c>
    </row>
    <row r="24" spans="2:2" ht="24.75" customHeight="1">
      <c r="B24" s="6"/>
    </row>
    <row r="25" spans="2:2" ht="24.75" customHeight="1">
      <c r="B25" s="3" t="s">
        <v>21</v>
      </c>
    </row>
    <row r="26" spans="2:2" ht="24.75" customHeight="1">
      <c r="B26" s="4" t="s">
        <v>22</v>
      </c>
    </row>
    <row r="27" spans="2:2" ht="24.75" customHeight="1">
      <c r="B27" s="4" t="s">
        <v>899</v>
      </c>
    </row>
    <row r="28" spans="2:2" ht="24.75" customHeight="1">
      <c r="B28" s="7" t="s">
        <v>900</v>
      </c>
    </row>
    <row r="29" spans="2:2" ht="24.75" customHeight="1">
      <c r="B29" s="7" t="s">
        <v>901</v>
      </c>
    </row>
    <row r="30" spans="2:2" ht="24.75" customHeight="1">
      <c r="B30" s="7" t="s">
        <v>902</v>
      </c>
    </row>
    <row r="31" spans="2:2" ht="24.75" customHeight="1">
      <c r="B31" s="7" t="s">
        <v>903</v>
      </c>
    </row>
  </sheetData>
  <phoneticPr fontId="2"/>
  <pageMargins left="0.7" right="0.7" top="0.75" bottom="0.75" header="0.3" footer="0.3"/>
  <pageSetup paperSize="9" scale="9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276"/>
  <sheetViews>
    <sheetView view="pageBreakPreview" zoomScale="60" zoomScaleNormal="60" workbookViewId="0">
      <pane xSplit="5" ySplit="3" topLeftCell="F9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0.75" style="851" customWidth="1"/>
    <col min="2" max="2" width="12.625" style="851" customWidth="1"/>
    <col min="3" max="3" width="25.125" style="938" customWidth="1"/>
    <col min="4" max="4" width="18.625" style="851" customWidth="1"/>
    <col min="5" max="5" width="18.625" style="939" customWidth="1"/>
    <col min="6" max="17" width="11.625" style="851" customWidth="1"/>
    <col min="18" max="18" width="19.625" style="851" customWidth="1"/>
    <col min="19" max="19" width="7.75" style="851" customWidth="1"/>
    <col min="20" max="256" width="9" style="851"/>
    <col min="257" max="257" width="0.75" style="851" customWidth="1"/>
    <col min="258" max="258" width="12.625" style="851" customWidth="1"/>
    <col min="259" max="259" width="25.125" style="851" customWidth="1"/>
    <col min="260" max="261" width="18.625" style="851" customWidth="1"/>
    <col min="262" max="273" width="11.625" style="851" customWidth="1"/>
    <col min="274" max="274" width="19.625" style="851" customWidth="1"/>
    <col min="275" max="275" width="7.75" style="851" customWidth="1"/>
    <col min="276" max="512" width="9" style="851"/>
    <col min="513" max="513" width="0.75" style="851" customWidth="1"/>
    <col min="514" max="514" width="12.625" style="851" customWidth="1"/>
    <col min="515" max="515" width="25.125" style="851" customWidth="1"/>
    <col min="516" max="517" width="18.625" style="851" customWidth="1"/>
    <col min="518" max="529" width="11.625" style="851" customWidth="1"/>
    <col min="530" max="530" width="19.625" style="851" customWidth="1"/>
    <col min="531" max="531" width="7.75" style="851" customWidth="1"/>
    <col min="532" max="768" width="9" style="851"/>
    <col min="769" max="769" width="0.75" style="851" customWidth="1"/>
    <col min="770" max="770" width="12.625" style="851" customWidth="1"/>
    <col min="771" max="771" width="25.125" style="851" customWidth="1"/>
    <col min="772" max="773" width="18.625" style="851" customWidth="1"/>
    <col min="774" max="785" width="11.625" style="851" customWidth="1"/>
    <col min="786" max="786" width="19.625" style="851" customWidth="1"/>
    <col min="787" max="787" width="7.75" style="851" customWidth="1"/>
    <col min="788" max="1024" width="9" style="851"/>
    <col min="1025" max="1025" width="0.75" style="851" customWidth="1"/>
    <col min="1026" max="1026" width="12.625" style="851" customWidth="1"/>
    <col min="1027" max="1027" width="25.125" style="851" customWidth="1"/>
    <col min="1028" max="1029" width="18.625" style="851" customWidth="1"/>
    <col min="1030" max="1041" width="11.625" style="851" customWidth="1"/>
    <col min="1042" max="1042" width="19.625" style="851" customWidth="1"/>
    <col min="1043" max="1043" width="7.75" style="851" customWidth="1"/>
    <col min="1044" max="1280" width="9" style="851"/>
    <col min="1281" max="1281" width="0.75" style="851" customWidth="1"/>
    <col min="1282" max="1282" width="12.625" style="851" customWidth="1"/>
    <col min="1283" max="1283" width="25.125" style="851" customWidth="1"/>
    <col min="1284" max="1285" width="18.625" style="851" customWidth="1"/>
    <col min="1286" max="1297" width="11.625" style="851" customWidth="1"/>
    <col min="1298" max="1298" width="19.625" style="851" customWidth="1"/>
    <col min="1299" max="1299" width="7.75" style="851" customWidth="1"/>
    <col min="1300" max="1536" width="9" style="851"/>
    <col min="1537" max="1537" width="0.75" style="851" customWidth="1"/>
    <col min="1538" max="1538" width="12.625" style="851" customWidth="1"/>
    <col min="1539" max="1539" width="25.125" style="851" customWidth="1"/>
    <col min="1540" max="1541" width="18.625" style="851" customWidth="1"/>
    <col min="1542" max="1553" width="11.625" style="851" customWidth="1"/>
    <col min="1554" max="1554" width="19.625" style="851" customWidth="1"/>
    <col min="1555" max="1555" width="7.75" style="851" customWidth="1"/>
    <col min="1556" max="1792" width="9" style="851"/>
    <col min="1793" max="1793" width="0.75" style="851" customWidth="1"/>
    <col min="1794" max="1794" width="12.625" style="851" customWidth="1"/>
    <col min="1795" max="1795" width="25.125" style="851" customWidth="1"/>
    <col min="1796" max="1797" width="18.625" style="851" customWidth="1"/>
    <col min="1798" max="1809" width="11.625" style="851" customWidth="1"/>
    <col min="1810" max="1810" width="19.625" style="851" customWidth="1"/>
    <col min="1811" max="1811" width="7.75" style="851" customWidth="1"/>
    <col min="1812" max="2048" width="9" style="851"/>
    <col min="2049" max="2049" width="0.75" style="851" customWidth="1"/>
    <col min="2050" max="2050" width="12.625" style="851" customWidth="1"/>
    <col min="2051" max="2051" width="25.125" style="851" customWidth="1"/>
    <col min="2052" max="2053" width="18.625" style="851" customWidth="1"/>
    <col min="2054" max="2065" width="11.625" style="851" customWidth="1"/>
    <col min="2066" max="2066" width="19.625" style="851" customWidth="1"/>
    <col min="2067" max="2067" width="7.75" style="851" customWidth="1"/>
    <col min="2068" max="2304" width="9" style="851"/>
    <col min="2305" max="2305" width="0.75" style="851" customWidth="1"/>
    <col min="2306" max="2306" width="12.625" style="851" customWidth="1"/>
    <col min="2307" max="2307" width="25.125" style="851" customWidth="1"/>
    <col min="2308" max="2309" width="18.625" style="851" customWidth="1"/>
    <col min="2310" max="2321" width="11.625" style="851" customWidth="1"/>
    <col min="2322" max="2322" width="19.625" style="851" customWidth="1"/>
    <col min="2323" max="2323" width="7.75" style="851" customWidth="1"/>
    <col min="2324" max="2560" width="9" style="851"/>
    <col min="2561" max="2561" width="0.75" style="851" customWidth="1"/>
    <col min="2562" max="2562" width="12.625" style="851" customWidth="1"/>
    <col min="2563" max="2563" width="25.125" style="851" customWidth="1"/>
    <col min="2564" max="2565" width="18.625" style="851" customWidth="1"/>
    <col min="2566" max="2577" width="11.625" style="851" customWidth="1"/>
    <col min="2578" max="2578" width="19.625" style="851" customWidth="1"/>
    <col min="2579" max="2579" width="7.75" style="851" customWidth="1"/>
    <col min="2580" max="2816" width="9" style="851"/>
    <col min="2817" max="2817" width="0.75" style="851" customWidth="1"/>
    <col min="2818" max="2818" width="12.625" style="851" customWidth="1"/>
    <col min="2819" max="2819" width="25.125" style="851" customWidth="1"/>
    <col min="2820" max="2821" width="18.625" style="851" customWidth="1"/>
    <col min="2822" max="2833" width="11.625" style="851" customWidth="1"/>
    <col min="2834" max="2834" width="19.625" style="851" customWidth="1"/>
    <col min="2835" max="2835" width="7.75" style="851" customWidth="1"/>
    <col min="2836" max="3072" width="9" style="851"/>
    <col min="3073" max="3073" width="0.75" style="851" customWidth="1"/>
    <col min="3074" max="3074" width="12.625" style="851" customWidth="1"/>
    <col min="3075" max="3075" width="25.125" style="851" customWidth="1"/>
    <col min="3076" max="3077" width="18.625" style="851" customWidth="1"/>
    <col min="3078" max="3089" width="11.625" style="851" customWidth="1"/>
    <col min="3090" max="3090" width="19.625" style="851" customWidth="1"/>
    <col min="3091" max="3091" width="7.75" style="851" customWidth="1"/>
    <col min="3092" max="3328" width="9" style="851"/>
    <col min="3329" max="3329" width="0.75" style="851" customWidth="1"/>
    <col min="3330" max="3330" width="12.625" style="851" customWidth="1"/>
    <col min="3331" max="3331" width="25.125" style="851" customWidth="1"/>
    <col min="3332" max="3333" width="18.625" style="851" customWidth="1"/>
    <col min="3334" max="3345" width="11.625" style="851" customWidth="1"/>
    <col min="3346" max="3346" width="19.625" style="851" customWidth="1"/>
    <col min="3347" max="3347" width="7.75" style="851" customWidth="1"/>
    <col min="3348" max="3584" width="9" style="851"/>
    <col min="3585" max="3585" width="0.75" style="851" customWidth="1"/>
    <col min="3586" max="3586" width="12.625" style="851" customWidth="1"/>
    <col min="3587" max="3587" width="25.125" style="851" customWidth="1"/>
    <col min="3588" max="3589" width="18.625" style="851" customWidth="1"/>
    <col min="3590" max="3601" width="11.625" style="851" customWidth="1"/>
    <col min="3602" max="3602" width="19.625" style="851" customWidth="1"/>
    <col min="3603" max="3603" width="7.75" style="851" customWidth="1"/>
    <col min="3604" max="3840" width="9" style="851"/>
    <col min="3841" max="3841" width="0.75" style="851" customWidth="1"/>
    <col min="3842" max="3842" width="12.625" style="851" customWidth="1"/>
    <col min="3843" max="3843" width="25.125" style="851" customWidth="1"/>
    <col min="3844" max="3845" width="18.625" style="851" customWidth="1"/>
    <col min="3846" max="3857" width="11.625" style="851" customWidth="1"/>
    <col min="3858" max="3858" width="19.625" style="851" customWidth="1"/>
    <col min="3859" max="3859" width="7.75" style="851" customWidth="1"/>
    <col min="3860" max="4096" width="9" style="851"/>
    <col min="4097" max="4097" width="0.75" style="851" customWidth="1"/>
    <col min="4098" max="4098" width="12.625" style="851" customWidth="1"/>
    <col min="4099" max="4099" width="25.125" style="851" customWidth="1"/>
    <col min="4100" max="4101" width="18.625" style="851" customWidth="1"/>
    <col min="4102" max="4113" width="11.625" style="851" customWidth="1"/>
    <col min="4114" max="4114" width="19.625" style="851" customWidth="1"/>
    <col min="4115" max="4115" width="7.75" style="851" customWidth="1"/>
    <col min="4116" max="4352" width="9" style="851"/>
    <col min="4353" max="4353" width="0.75" style="851" customWidth="1"/>
    <col min="4354" max="4354" width="12.625" style="851" customWidth="1"/>
    <col min="4355" max="4355" width="25.125" style="851" customWidth="1"/>
    <col min="4356" max="4357" width="18.625" style="851" customWidth="1"/>
    <col min="4358" max="4369" width="11.625" style="851" customWidth="1"/>
    <col min="4370" max="4370" width="19.625" style="851" customWidth="1"/>
    <col min="4371" max="4371" width="7.75" style="851" customWidth="1"/>
    <col min="4372" max="4608" width="9" style="851"/>
    <col min="4609" max="4609" width="0.75" style="851" customWidth="1"/>
    <col min="4610" max="4610" width="12.625" style="851" customWidth="1"/>
    <col min="4611" max="4611" width="25.125" style="851" customWidth="1"/>
    <col min="4612" max="4613" width="18.625" style="851" customWidth="1"/>
    <col min="4614" max="4625" width="11.625" style="851" customWidth="1"/>
    <col min="4626" max="4626" width="19.625" style="851" customWidth="1"/>
    <col min="4627" max="4627" width="7.75" style="851" customWidth="1"/>
    <col min="4628" max="4864" width="9" style="851"/>
    <col min="4865" max="4865" width="0.75" style="851" customWidth="1"/>
    <col min="4866" max="4866" width="12.625" style="851" customWidth="1"/>
    <col min="4867" max="4867" width="25.125" style="851" customWidth="1"/>
    <col min="4868" max="4869" width="18.625" style="851" customWidth="1"/>
    <col min="4870" max="4881" width="11.625" style="851" customWidth="1"/>
    <col min="4882" max="4882" width="19.625" style="851" customWidth="1"/>
    <col min="4883" max="4883" width="7.75" style="851" customWidth="1"/>
    <col min="4884" max="5120" width="9" style="851"/>
    <col min="5121" max="5121" width="0.75" style="851" customWidth="1"/>
    <col min="5122" max="5122" width="12.625" style="851" customWidth="1"/>
    <col min="5123" max="5123" width="25.125" style="851" customWidth="1"/>
    <col min="5124" max="5125" width="18.625" style="851" customWidth="1"/>
    <col min="5126" max="5137" width="11.625" style="851" customWidth="1"/>
    <col min="5138" max="5138" width="19.625" style="851" customWidth="1"/>
    <col min="5139" max="5139" width="7.75" style="851" customWidth="1"/>
    <col min="5140" max="5376" width="9" style="851"/>
    <col min="5377" max="5377" width="0.75" style="851" customWidth="1"/>
    <col min="5378" max="5378" width="12.625" style="851" customWidth="1"/>
    <col min="5379" max="5379" width="25.125" style="851" customWidth="1"/>
    <col min="5380" max="5381" width="18.625" style="851" customWidth="1"/>
    <col min="5382" max="5393" width="11.625" style="851" customWidth="1"/>
    <col min="5394" max="5394" width="19.625" style="851" customWidth="1"/>
    <col min="5395" max="5395" width="7.75" style="851" customWidth="1"/>
    <col min="5396" max="5632" width="9" style="851"/>
    <col min="5633" max="5633" width="0.75" style="851" customWidth="1"/>
    <col min="5634" max="5634" width="12.625" style="851" customWidth="1"/>
    <col min="5635" max="5635" width="25.125" style="851" customWidth="1"/>
    <col min="5636" max="5637" width="18.625" style="851" customWidth="1"/>
    <col min="5638" max="5649" width="11.625" style="851" customWidth="1"/>
    <col min="5650" max="5650" width="19.625" style="851" customWidth="1"/>
    <col min="5651" max="5651" width="7.75" style="851" customWidth="1"/>
    <col min="5652" max="5888" width="9" style="851"/>
    <col min="5889" max="5889" width="0.75" style="851" customWidth="1"/>
    <col min="5890" max="5890" width="12.625" style="851" customWidth="1"/>
    <col min="5891" max="5891" width="25.125" style="851" customWidth="1"/>
    <col min="5892" max="5893" width="18.625" style="851" customWidth="1"/>
    <col min="5894" max="5905" width="11.625" style="851" customWidth="1"/>
    <col min="5906" max="5906" width="19.625" style="851" customWidth="1"/>
    <col min="5907" max="5907" width="7.75" style="851" customWidth="1"/>
    <col min="5908" max="6144" width="9" style="851"/>
    <col min="6145" max="6145" width="0.75" style="851" customWidth="1"/>
    <col min="6146" max="6146" width="12.625" style="851" customWidth="1"/>
    <col min="6147" max="6147" width="25.125" style="851" customWidth="1"/>
    <col min="6148" max="6149" width="18.625" style="851" customWidth="1"/>
    <col min="6150" max="6161" width="11.625" style="851" customWidth="1"/>
    <col min="6162" max="6162" width="19.625" style="851" customWidth="1"/>
    <col min="6163" max="6163" width="7.75" style="851" customWidth="1"/>
    <col min="6164" max="6400" width="9" style="851"/>
    <col min="6401" max="6401" width="0.75" style="851" customWidth="1"/>
    <col min="6402" max="6402" width="12.625" style="851" customWidth="1"/>
    <col min="6403" max="6403" width="25.125" style="851" customWidth="1"/>
    <col min="6404" max="6405" width="18.625" style="851" customWidth="1"/>
    <col min="6406" max="6417" width="11.625" style="851" customWidth="1"/>
    <col min="6418" max="6418" width="19.625" style="851" customWidth="1"/>
    <col min="6419" max="6419" width="7.75" style="851" customWidth="1"/>
    <col min="6420" max="6656" width="9" style="851"/>
    <col min="6657" max="6657" width="0.75" style="851" customWidth="1"/>
    <col min="6658" max="6658" width="12.625" style="851" customWidth="1"/>
    <col min="6659" max="6659" width="25.125" style="851" customWidth="1"/>
    <col min="6660" max="6661" width="18.625" style="851" customWidth="1"/>
    <col min="6662" max="6673" width="11.625" style="851" customWidth="1"/>
    <col min="6674" max="6674" width="19.625" style="851" customWidth="1"/>
    <col min="6675" max="6675" width="7.75" style="851" customWidth="1"/>
    <col min="6676" max="6912" width="9" style="851"/>
    <col min="6913" max="6913" width="0.75" style="851" customWidth="1"/>
    <col min="6914" max="6914" width="12.625" style="851" customWidth="1"/>
    <col min="6915" max="6915" width="25.125" style="851" customWidth="1"/>
    <col min="6916" max="6917" width="18.625" style="851" customWidth="1"/>
    <col min="6918" max="6929" width="11.625" style="851" customWidth="1"/>
    <col min="6930" max="6930" width="19.625" style="851" customWidth="1"/>
    <col min="6931" max="6931" width="7.75" style="851" customWidth="1"/>
    <col min="6932" max="7168" width="9" style="851"/>
    <col min="7169" max="7169" width="0.75" style="851" customWidth="1"/>
    <col min="7170" max="7170" width="12.625" style="851" customWidth="1"/>
    <col min="7171" max="7171" width="25.125" style="851" customWidth="1"/>
    <col min="7172" max="7173" width="18.625" style="851" customWidth="1"/>
    <col min="7174" max="7185" width="11.625" style="851" customWidth="1"/>
    <col min="7186" max="7186" width="19.625" style="851" customWidth="1"/>
    <col min="7187" max="7187" width="7.75" style="851" customWidth="1"/>
    <col min="7188" max="7424" width="9" style="851"/>
    <col min="7425" max="7425" width="0.75" style="851" customWidth="1"/>
    <col min="7426" max="7426" width="12.625" style="851" customWidth="1"/>
    <col min="7427" max="7427" width="25.125" style="851" customWidth="1"/>
    <col min="7428" max="7429" width="18.625" style="851" customWidth="1"/>
    <col min="7430" max="7441" width="11.625" style="851" customWidth="1"/>
    <col min="7442" max="7442" width="19.625" style="851" customWidth="1"/>
    <col min="7443" max="7443" width="7.75" style="851" customWidth="1"/>
    <col min="7444" max="7680" width="9" style="851"/>
    <col min="7681" max="7681" width="0.75" style="851" customWidth="1"/>
    <col min="7682" max="7682" width="12.625" style="851" customWidth="1"/>
    <col min="7683" max="7683" width="25.125" style="851" customWidth="1"/>
    <col min="7684" max="7685" width="18.625" style="851" customWidth="1"/>
    <col min="7686" max="7697" width="11.625" style="851" customWidth="1"/>
    <col min="7698" max="7698" width="19.625" style="851" customWidth="1"/>
    <col min="7699" max="7699" width="7.75" style="851" customWidth="1"/>
    <col min="7700" max="7936" width="9" style="851"/>
    <col min="7937" max="7937" width="0.75" style="851" customWidth="1"/>
    <col min="7938" max="7938" width="12.625" style="851" customWidth="1"/>
    <col min="7939" max="7939" width="25.125" style="851" customWidth="1"/>
    <col min="7940" max="7941" width="18.625" style="851" customWidth="1"/>
    <col min="7942" max="7953" width="11.625" style="851" customWidth="1"/>
    <col min="7954" max="7954" width="19.625" style="851" customWidth="1"/>
    <col min="7955" max="7955" width="7.75" style="851" customWidth="1"/>
    <col min="7956" max="8192" width="9" style="851"/>
    <col min="8193" max="8193" width="0.75" style="851" customWidth="1"/>
    <col min="8194" max="8194" width="12.625" style="851" customWidth="1"/>
    <col min="8195" max="8195" width="25.125" style="851" customWidth="1"/>
    <col min="8196" max="8197" width="18.625" style="851" customWidth="1"/>
    <col min="8198" max="8209" width="11.625" style="851" customWidth="1"/>
    <col min="8210" max="8210" width="19.625" style="851" customWidth="1"/>
    <col min="8211" max="8211" width="7.75" style="851" customWidth="1"/>
    <col min="8212" max="8448" width="9" style="851"/>
    <col min="8449" max="8449" width="0.75" style="851" customWidth="1"/>
    <col min="8450" max="8450" width="12.625" style="851" customWidth="1"/>
    <col min="8451" max="8451" width="25.125" style="851" customWidth="1"/>
    <col min="8452" max="8453" width="18.625" style="851" customWidth="1"/>
    <col min="8454" max="8465" width="11.625" style="851" customWidth="1"/>
    <col min="8466" max="8466" width="19.625" style="851" customWidth="1"/>
    <col min="8467" max="8467" width="7.75" style="851" customWidth="1"/>
    <col min="8468" max="8704" width="9" style="851"/>
    <col min="8705" max="8705" width="0.75" style="851" customWidth="1"/>
    <col min="8706" max="8706" width="12.625" style="851" customWidth="1"/>
    <col min="8707" max="8707" width="25.125" style="851" customWidth="1"/>
    <col min="8708" max="8709" width="18.625" style="851" customWidth="1"/>
    <col min="8710" max="8721" width="11.625" style="851" customWidth="1"/>
    <col min="8722" max="8722" width="19.625" style="851" customWidth="1"/>
    <col min="8723" max="8723" width="7.75" style="851" customWidth="1"/>
    <col min="8724" max="8960" width="9" style="851"/>
    <col min="8961" max="8961" width="0.75" style="851" customWidth="1"/>
    <col min="8962" max="8962" width="12.625" style="851" customWidth="1"/>
    <col min="8963" max="8963" width="25.125" style="851" customWidth="1"/>
    <col min="8964" max="8965" width="18.625" style="851" customWidth="1"/>
    <col min="8966" max="8977" width="11.625" style="851" customWidth="1"/>
    <col min="8978" max="8978" width="19.625" style="851" customWidth="1"/>
    <col min="8979" max="8979" width="7.75" style="851" customWidth="1"/>
    <col min="8980" max="9216" width="9" style="851"/>
    <col min="9217" max="9217" width="0.75" style="851" customWidth="1"/>
    <col min="9218" max="9218" width="12.625" style="851" customWidth="1"/>
    <col min="9219" max="9219" width="25.125" style="851" customWidth="1"/>
    <col min="9220" max="9221" width="18.625" style="851" customWidth="1"/>
    <col min="9222" max="9233" width="11.625" style="851" customWidth="1"/>
    <col min="9234" max="9234" width="19.625" style="851" customWidth="1"/>
    <col min="9235" max="9235" width="7.75" style="851" customWidth="1"/>
    <col min="9236" max="9472" width="9" style="851"/>
    <col min="9473" max="9473" width="0.75" style="851" customWidth="1"/>
    <col min="9474" max="9474" width="12.625" style="851" customWidth="1"/>
    <col min="9475" max="9475" width="25.125" style="851" customWidth="1"/>
    <col min="9476" max="9477" width="18.625" style="851" customWidth="1"/>
    <col min="9478" max="9489" width="11.625" style="851" customWidth="1"/>
    <col min="9490" max="9490" width="19.625" style="851" customWidth="1"/>
    <col min="9491" max="9491" width="7.75" style="851" customWidth="1"/>
    <col min="9492" max="9728" width="9" style="851"/>
    <col min="9729" max="9729" width="0.75" style="851" customWidth="1"/>
    <col min="9730" max="9730" width="12.625" style="851" customWidth="1"/>
    <col min="9731" max="9731" width="25.125" style="851" customWidth="1"/>
    <col min="9732" max="9733" width="18.625" style="851" customWidth="1"/>
    <col min="9734" max="9745" width="11.625" style="851" customWidth="1"/>
    <col min="9746" max="9746" width="19.625" style="851" customWidth="1"/>
    <col min="9747" max="9747" width="7.75" style="851" customWidth="1"/>
    <col min="9748" max="9984" width="9" style="851"/>
    <col min="9985" max="9985" width="0.75" style="851" customWidth="1"/>
    <col min="9986" max="9986" width="12.625" style="851" customWidth="1"/>
    <col min="9987" max="9987" width="25.125" style="851" customWidth="1"/>
    <col min="9988" max="9989" width="18.625" style="851" customWidth="1"/>
    <col min="9990" max="10001" width="11.625" style="851" customWidth="1"/>
    <col min="10002" max="10002" width="19.625" style="851" customWidth="1"/>
    <col min="10003" max="10003" width="7.75" style="851" customWidth="1"/>
    <col min="10004" max="10240" width="9" style="851"/>
    <col min="10241" max="10241" width="0.75" style="851" customWidth="1"/>
    <col min="10242" max="10242" width="12.625" style="851" customWidth="1"/>
    <col min="10243" max="10243" width="25.125" style="851" customWidth="1"/>
    <col min="10244" max="10245" width="18.625" style="851" customWidth="1"/>
    <col min="10246" max="10257" width="11.625" style="851" customWidth="1"/>
    <col min="10258" max="10258" width="19.625" style="851" customWidth="1"/>
    <col min="10259" max="10259" width="7.75" style="851" customWidth="1"/>
    <col min="10260" max="10496" width="9" style="851"/>
    <col min="10497" max="10497" width="0.75" style="851" customWidth="1"/>
    <col min="10498" max="10498" width="12.625" style="851" customWidth="1"/>
    <col min="10499" max="10499" width="25.125" style="851" customWidth="1"/>
    <col min="10500" max="10501" width="18.625" style="851" customWidth="1"/>
    <col min="10502" max="10513" width="11.625" style="851" customWidth="1"/>
    <col min="10514" max="10514" width="19.625" style="851" customWidth="1"/>
    <col min="10515" max="10515" width="7.75" style="851" customWidth="1"/>
    <col min="10516" max="10752" width="9" style="851"/>
    <col min="10753" max="10753" width="0.75" style="851" customWidth="1"/>
    <col min="10754" max="10754" width="12.625" style="851" customWidth="1"/>
    <col min="10755" max="10755" width="25.125" style="851" customWidth="1"/>
    <col min="10756" max="10757" width="18.625" style="851" customWidth="1"/>
    <col min="10758" max="10769" width="11.625" style="851" customWidth="1"/>
    <col min="10770" max="10770" width="19.625" style="851" customWidth="1"/>
    <col min="10771" max="10771" width="7.75" style="851" customWidth="1"/>
    <col min="10772" max="11008" width="9" style="851"/>
    <col min="11009" max="11009" width="0.75" style="851" customWidth="1"/>
    <col min="11010" max="11010" width="12.625" style="851" customWidth="1"/>
    <col min="11011" max="11011" width="25.125" style="851" customWidth="1"/>
    <col min="11012" max="11013" width="18.625" style="851" customWidth="1"/>
    <col min="11014" max="11025" width="11.625" style="851" customWidth="1"/>
    <col min="11026" max="11026" width="19.625" style="851" customWidth="1"/>
    <col min="11027" max="11027" width="7.75" style="851" customWidth="1"/>
    <col min="11028" max="11264" width="9" style="851"/>
    <col min="11265" max="11265" width="0.75" style="851" customWidth="1"/>
    <col min="11266" max="11266" width="12.625" style="851" customWidth="1"/>
    <col min="11267" max="11267" width="25.125" style="851" customWidth="1"/>
    <col min="11268" max="11269" width="18.625" style="851" customWidth="1"/>
    <col min="11270" max="11281" width="11.625" style="851" customWidth="1"/>
    <col min="11282" max="11282" width="19.625" style="851" customWidth="1"/>
    <col min="11283" max="11283" width="7.75" style="851" customWidth="1"/>
    <col min="11284" max="11520" width="9" style="851"/>
    <col min="11521" max="11521" width="0.75" style="851" customWidth="1"/>
    <col min="11522" max="11522" width="12.625" style="851" customWidth="1"/>
    <col min="11523" max="11523" width="25.125" style="851" customWidth="1"/>
    <col min="11524" max="11525" width="18.625" style="851" customWidth="1"/>
    <col min="11526" max="11537" width="11.625" style="851" customWidth="1"/>
    <col min="11538" max="11538" width="19.625" style="851" customWidth="1"/>
    <col min="11539" max="11539" width="7.75" style="851" customWidth="1"/>
    <col min="11540" max="11776" width="9" style="851"/>
    <col min="11777" max="11777" width="0.75" style="851" customWidth="1"/>
    <col min="11778" max="11778" width="12.625" style="851" customWidth="1"/>
    <col min="11779" max="11779" width="25.125" style="851" customWidth="1"/>
    <col min="11780" max="11781" width="18.625" style="851" customWidth="1"/>
    <col min="11782" max="11793" width="11.625" style="851" customWidth="1"/>
    <col min="11794" max="11794" width="19.625" style="851" customWidth="1"/>
    <col min="11795" max="11795" width="7.75" style="851" customWidth="1"/>
    <col min="11796" max="12032" width="9" style="851"/>
    <col min="12033" max="12033" width="0.75" style="851" customWidth="1"/>
    <col min="12034" max="12034" width="12.625" style="851" customWidth="1"/>
    <col min="12035" max="12035" width="25.125" style="851" customWidth="1"/>
    <col min="12036" max="12037" width="18.625" style="851" customWidth="1"/>
    <col min="12038" max="12049" width="11.625" style="851" customWidth="1"/>
    <col min="12050" max="12050" width="19.625" style="851" customWidth="1"/>
    <col min="12051" max="12051" width="7.75" style="851" customWidth="1"/>
    <col min="12052" max="12288" width="9" style="851"/>
    <col min="12289" max="12289" width="0.75" style="851" customWidth="1"/>
    <col min="12290" max="12290" width="12.625" style="851" customWidth="1"/>
    <col min="12291" max="12291" width="25.125" style="851" customWidth="1"/>
    <col min="12292" max="12293" width="18.625" style="851" customWidth="1"/>
    <col min="12294" max="12305" width="11.625" style="851" customWidth="1"/>
    <col min="12306" max="12306" width="19.625" style="851" customWidth="1"/>
    <col min="12307" max="12307" width="7.75" style="851" customWidth="1"/>
    <col min="12308" max="12544" width="9" style="851"/>
    <col min="12545" max="12545" width="0.75" style="851" customWidth="1"/>
    <col min="12546" max="12546" width="12.625" style="851" customWidth="1"/>
    <col min="12547" max="12547" width="25.125" style="851" customWidth="1"/>
    <col min="12548" max="12549" width="18.625" style="851" customWidth="1"/>
    <col min="12550" max="12561" width="11.625" style="851" customWidth="1"/>
    <col min="12562" max="12562" width="19.625" style="851" customWidth="1"/>
    <col min="12563" max="12563" width="7.75" style="851" customWidth="1"/>
    <col min="12564" max="12800" width="9" style="851"/>
    <col min="12801" max="12801" width="0.75" style="851" customWidth="1"/>
    <col min="12802" max="12802" width="12.625" style="851" customWidth="1"/>
    <col min="12803" max="12803" width="25.125" style="851" customWidth="1"/>
    <col min="12804" max="12805" width="18.625" style="851" customWidth="1"/>
    <col min="12806" max="12817" width="11.625" style="851" customWidth="1"/>
    <col min="12818" max="12818" width="19.625" style="851" customWidth="1"/>
    <col min="12819" max="12819" width="7.75" style="851" customWidth="1"/>
    <col min="12820" max="13056" width="9" style="851"/>
    <col min="13057" max="13057" width="0.75" style="851" customWidth="1"/>
    <col min="13058" max="13058" width="12.625" style="851" customWidth="1"/>
    <col min="13059" max="13059" width="25.125" style="851" customWidth="1"/>
    <col min="13060" max="13061" width="18.625" style="851" customWidth="1"/>
    <col min="13062" max="13073" width="11.625" style="851" customWidth="1"/>
    <col min="13074" max="13074" width="19.625" style="851" customWidth="1"/>
    <col min="13075" max="13075" width="7.75" style="851" customWidth="1"/>
    <col min="13076" max="13312" width="9" style="851"/>
    <col min="13313" max="13313" width="0.75" style="851" customWidth="1"/>
    <col min="13314" max="13314" width="12.625" style="851" customWidth="1"/>
    <col min="13315" max="13315" width="25.125" style="851" customWidth="1"/>
    <col min="13316" max="13317" width="18.625" style="851" customWidth="1"/>
    <col min="13318" max="13329" width="11.625" style="851" customWidth="1"/>
    <col min="13330" max="13330" width="19.625" style="851" customWidth="1"/>
    <col min="13331" max="13331" width="7.75" style="851" customWidth="1"/>
    <col min="13332" max="13568" width="9" style="851"/>
    <col min="13569" max="13569" width="0.75" style="851" customWidth="1"/>
    <col min="13570" max="13570" width="12.625" style="851" customWidth="1"/>
    <col min="13571" max="13571" width="25.125" style="851" customWidth="1"/>
    <col min="13572" max="13573" width="18.625" style="851" customWidth="1"/>
    <col min="13574" max="13585" width="11.625" style="851" customWidth="1"/>
    <col min="13586" max="13586" width="19.625" style="851" customWidth="1"/>
    <col min="13587" max="13587" width="7.75" style="851" customWidth="1"/>
    <col min="13588" max="13824" width="9" style="851"/>
    <col min="13825" max="13825" width="0.75" style="851" customWidth="1"/>
    <col min="13826" max="13826" width="12.625" style="851" customWidth="1"/>
    <col min="13827" max="13827" width="25.125" style="851" customWidth="1"/>
    <col min="13828" max="13829" width="18.625" style="851" customWidth="1"/>
    <col min="13830" max="13841" width="11.625" style="851" customWidth="1"/>
    <col min="13842" max="13842" width="19.625" style="851" customWidth="1"/>
    <col min="13843" max="13843" width="7.75" style="851" customWidth="1"/>
    <col min="13844" max="14080" width="9" style="851"/>
    <col min="14081" max="14081" width="0.75" style="851" customWidth="1"/>
    <col min="14082" max="14082" width="12.625" style="851" customWidth="1"/>
    <col min="14083" max="14083" width="25.125" style="851" customWidth="1"/>
    <col min="14084" max="14085" width="18.625" style="851" customWidth="1"/>
    <col min="14086" max="14097" width="11.625" style="851" customWidth="1"/>
    <col min="14098" max="14098" width="19.625" style="851" customWidth="1"/>
    <col min="14099" max="14099" width="7.75" style="851" customWidth="1"/>
    <col min="14100" max="14336" width="9" style="851"/>
    <col min="14337" max="14337" width="0.75" style="851" customWidth="1"/>
    <col min="14338" max="14338" width="12.625" style="851" customWidth="1"/>
    <col min="14339" max="14339" width="25.125" style="851" customWidth="1"/>
    <col min="14340" max="14341" width="18.625" style="851" customWidth="1"/>
    <col min="14342" max="14353" width="11.625" style="851" customWidth="1"/>
    <col min="14354" max="14354" width="19.625" style="851" customWidth="1"/>
    <col min="14355" max="14355" width="7.75" style="851" customWidth="1"/>
    <col min="14356" max="14592" width="9" style="851"/>
    <col min="14593" max="14593" width="0.75" style="851" customWidth="1"/>
    <col min="14594" max="14594" width="12.625" style="851" customWidth="1"/>
    <col min="14595" max="14595" width="25.125" style="851" customWidth="1"/>
    <col min="14596" max="14597" width="18.625" style="851" customWidth="1"/>
    <col min="14598" max="14609" width="11.625" style="851" customWidth="1"/>
    <col min="14610" max="14610" width="19.625" style="851" customWidth="1"/>
    <col min="14611" max="14611" width="7.75" style="851" customWidth="1"/>
    <col min="14612" max="14848" width="9" style="851"/>
    <col min="14849" max="14849" width="0.75" style="851" customWidth="1"/>
    <col min="14850" max="14850" width="12.625" style="851" customWidth="1"/>
    <col min="14851" max="14851" width="25.125" style="851" customWidth="1"/>
    <col min="14852" max="14853" width="18.625" style="851" customWidth="1"/>
    <col min="14854" max="14865" width="11.625" style="851" customWidth="1"/>
    <col min="14866" max="14866" width="19.625" style="851" customWidth="1"/>
    <col min="14867" max="14867" width="7.75" style="851" customWidth="1"/>
    <col min="14868" max="15104" width="9" style="851"/>
    <col min="15105" max="15105" width="0.75" style="851" customWidth="1"/>
    <col min="15106" max="15106" width="12.625" style="851" customWidth="1"/>
    <col min="15107" max="15107" width="25.125" style="851" customWidth="1"/>
    <col min="15108" max="15109" width="18.625" style="851" customWidth="1"/>
    <col min="15110" max="15121" width="11.625" style="851" customWidth="1"/>
    <col min="15122" max="15122" width="19.625" style="851" customWidth="1"/>
    <col min="15123" max="15123" width="7.75" style="851" customWidth="1"/>
    <col min="15124" max="15360" width="9" style="851"/>
    <col min="15361" max="15361" width="0.75" style="851" customWidth="1"/>
    <col min="15362" max="15362" width="12.625" style="851" customWidth="1"/>
    <col min="15363" max="15363" width="25.125" style="851" customWidth="1"/>
    <col min="15364" max="15365" width="18.625" style="851" customWidth="1"/>
    <col min="15366" max="15377" width="11.625" style="851" customWidth="1"/>
    <col min="15378" max="15378" width="19.625" style="851" customWidth="1"/>
    <col min="15379" max="15379" width="7.75" style="851" customWidth="1"/>
    <col min="15380" max="15616" width="9" style="851"/>
    <col min="15617" max="15617" width="0.75" style="851" customWidth="1"/>
    <col min="15618" max="15618" width="12.625" style="851" customWidth="1"/>
    <col min="15619" max="15619" width="25.125" style="851" customWidth="1"/>
    <col min="15620" max="15621" width="18.625" style="851" customWidth="1"/>
    <col min="15622" max="15633" width="11.625" style="851" customWidth="1"/>
    <col min="15634" max="15634" width="19.625" style="851" customWidth="1"/>
    <col min="15635" max="15635" width="7.75" style="851" customWidth="1"/>
    <col min="15636" max="15872" width="9" style="851"/>
    <col min="15873" max="15873" width="0.75" style="851" customWidth="1"/>
    <col min="15874" max="15874" width="12.625" style="851" customWidth="1"/>
    <col min="15875" max="15875" width="25.125" style="851" customWidth="1"/>
    <col min="15876" max="15877" width="18.625" style="851" customWidth="1"/>
    <col min="15878" max="15889" width="11.625" style="851" customWidth="1"/>
    <col min="15890" max="15890" width="19.625" style="851" customWidth="1"/>
    <col min="15891" max="15891" width="7.75" style="851" customWidth="1"/>
    <col min="15892" max="16128" width="9" style="851"/>
    <col min="16129" max="16129" width="0.75" style="851" customWidth="1"/>
    <col min="16130" max="16130" width="12.625" style="851" customWidth="1"/>
    <col min="16131" max="16131" width="25.125" style="851" customWidth="1"/>
    <col min="16132" max="16133" width="18.625" style="851" customWidth="1"/>
    <col min="16134" max="16145" width="11.625" style="851" customWidth="1"/>
    <col min="16146" max="16146" width="19.625" style="851" customWidth="1"/>
    <col min="16147" max="16147" width="7.75" style="851" customWidth="1"/>
    <col min="16148" max="16384" width="9" style="851"/>
  </cols>
  <sheetData>
    <row r="1" spans="1:23" ht="31.5" customHeight="1"/>
    <row r="2" spans="1:23" ht="30" customHeight="1" thickBot="1">
      <c r="A2" s="940" t="s">
        <v>434</v>
      </c>
      <c r="B2" s="941"/>
      <c r="C2" s="942"/>
      <c r="D2" s="843"/>
      <c r="E2" s="9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1678" t="s">
        <v>435</v>
      </c>
      <c r="R2" s="1678"/>
      <c r="S2" s="942"/>
      <c r="T2" s="843"/>
      <c r="U2" s="843"/>
      <c r="V2" s="843"/>
      <c r="W2" s="843"/>
    </row>
    <row r="3" spans="1:23" s="946" customFormat="1" ht="33" customHeight="1" thickBot="1">
      <c r="A3" s="944"/>
      <c r="B3" s="754" t="s">
        <v>436</v>
      </c>
      <c r="C3" s="755" t="s">
        <v>351</v>
      </c>
      <c r="D3" s="756" t="s">
        <v>437</v>
      </c>
      <c r="E3" s="757" t="s">
        <v>438</v>
      </c>
      <c r="F3" s="754" t="s">
        <v>439</v>
      </c>
      <c r="G3" s="759" t="s">
        <v>440</v>
      </c>
      <c r="H3" s="760" t="s">
        <v>441</v>
      </c>
      <c r="I3" s="760" t="s">
        <v>442</v>
      </c>
      <c r="J3" s="760" t="s">
        <v>443</v>
      </c>
      <c r="K3" s="760" t="s">
        <v>444</v>
      </c>
      <c r="L3" s="760" t="s">
        <v>445</v>
      </c>
      <c r="M3" s="760" t="s">
        <v>446</v>
      </c>
      <c r="N3" s="760" t="s">
        <v>447</v>
      </c>
      <c r="O3" s="760" t="s">
        <v>448</v>
      </c>
      <c r="P3" s="760" t="s">
        <v>449</v>
      </c>
      <c r="Q3" s="760" t="s">
        <v>450</v>
      </c>
      <c r="R3" s="761" t="s">
        <v>451</v>
      </c>
      <c r="S3" s="945"/>
    </row>
    <row r="4" spans="1:23" s="954" customFormat="1" ht="33" customHeight="1">
      <c r="A4" s="947"/>
      <c r="B4" s="948" t="s">
        <v>174</v>
      </c>
      <c r="C4" s="949" t="s">
        <v>452</v>
      </c>
      <c r="D4" s="854">
        <v>11868</v>
      </c>
      <c r="E4" s="855">
        <f t="shared" ref="E4:E45" si="0">SUM(F4:Q4)</f>
        <v>12671</v>
      </c>
      <c r="F4" s="950">
        <v>704</v>
      </c>
      <c r="G4" s="951">
        <v>820</v>
      </c>
      <c r="H4" s="951">
        <v>907</v>
      </c>
      <c r="I4" s="951">
        <v>864</v>
      </c>
      <c r="J4" s="951">
        <v>950</v>
      </c>
      <c r="K4" s="951">
        <v>1126</v>
      </c>
      <c r="L4" s="951">
        <v>1153</v>
      </c>
      <c r="M4" s="951">
        <v>1312</v>
      </c>
      <c r="N4" s="951">
        <v>743</v>
      </c>
      <c r="O4" s="951">
        <v>1138</v>
      </c>
      <c r="P4" s="951">
        <v>2221</v>
      </c>
      <c r="Q4" s="951">
        <v>733</v>
      </c>
      <c r="R4" s="952">
        <v>128000</v>
      </c>
      <c r="S4" s="953"/>
    </row>
    <row r="5" spans="1:23" s="954" customFormat="1" ht="33" customHeight="1">
      <c r="A5" s="947"/>
      <c r="B5" s="955" t="s">
        <v>265</v>
      </c>
      <c r="C5" s="853" t="s">
        <v>453</v>
      </c>
      <c r="D5" s="854">
        <v>190465</v>
      </c>
      <c r="E5" s="855">
        <f t="shared" si="0"/>
        <v>211741</v>
      </c>
      <c r="F5" s="848">
        <v>13573</v>
      </c>
      <c r="G5" s="849">
        <v>9255</v>
      </c>
      <c r="H5" s="849">
        <v>24864</v>
      </c>
      <c r="I5" s="849">
        <v>22004</v>
      </c>
      <c r="J5" s="849">
        <v>32664</v>
      </c>
      <c r="K5" s="849">
        <v>10416</v>
      </c>
      <c r="L5" s="849">
        <v>7641</v>
      </c>
      <c r="M5" s="849">
        <v>12656</v>
      </c>
      <c r="N5" s="849">
        <v>26413</v>
      </c>
      <c r="O5" s="849">
        <v>25752</v>
      </c>
      <c r="P5" s="849">
        <v>19109</v>
      </c>
      <c r="Q5" s="849">
        <v>7394</v>
      </c>
      <c r="R5" s="956">
        <v>90147832</v>
      </c>
      <c r="S5" s="953"/>
    </row>
    <row r="6" spans="1:23" s="954" customFormat="1" ht="33" customHeight="1">
      <c r="A6" s="947"/>
      <c r="B6" s="955" t="s">
        <v>265</v>
      </c>
      <c r="C6" s="957" t="s">
        <v>454</v>
      </c>
      <c r="D6" s="854">
        <v>14551</v>
      </c>
      <c r="E6" s="855">
        <f t="shared" si="0"/>
        <v>31184</v>
      </c>
      <c r="F6" s="958">
        <v>965</v>
      </c>
      <c r="G6" s="849">
        <v>928</v>
      </c>
      <c r="H6" s="849">
        <v>1158</v>
      </c>
      <c r="I6" s="849">
        <v>1012</v>
      </c>
      <c r="J6" s="849">
        <v>2655</v>
      </c>
      <c r="K6" s="849">
        <v>2074</v>
      </c>
      <c r="L6" s="849">
        <v>3175</v>
      </c>
      <c r="M6" s="849">
        <v>4916</v>
      </c>
      <c r="N6" s="849">
        <v>3540</v>
      </c>
      <c r="O6" s="849">
        <v>4132</v>
      </c>
      <c r="P6" s="849">
        <v>4805</v>
      </c>
      <c r="Q6" s="849">
        <v>1824</v>
      </c>
      <c r="R6" s="956">
        <v>8428798</v>
      </c>
      <c r="S6" s="953"/>
    </row>
    <row r="7" spans="1:23" s="954" customFormat="1" ht="33" customHeight="1">
      <c r="A7" s="947"/>
      <c r="B7" s="955"/>
      <c r="C7" s="957" t="s">
        <v>455</v>
      </c>
      <c r="D7" s="857">
        <v>439443</v>
      </c>
      <c r="E7" s="855">
        <f t="shared" si="0"/>
        <v>458455</v>
      </c>
      <c r="F7" s="958">
        <v>32882</v>
      </c>
      <c r="G7" s="849">
        <v>31126</v>
      </c>
      <c r="H7" s="849">
        <v>24641</v>
      </c>
      <c r="I7" s="849">
        <v>45377</v>
      </c>
      <c r="J7" s="849">
        <v>42072</v>
      </c>
      <c r="K7" s="849">
        <v>34212</v>
      </c>
      <c r="L7" s="849">
        <v>35515</v>
      </c>
      <c r="M7" s="849">
        <v>42809</v>
      </c>
      <c r="N7" s="849">
        <v>41369</v>
      </c>
      <c r="O7" s="849">
        <v>46296</v>
      </c>
      <c r="P7" s="849">
        <v>42758</v>
      </c>
      <c r="Q7" s="849">
        <v>39398</v>
      </c>
      <c r="R7" s="956">
        <v>151943688</v>
      </c>
      <c r="S7" s="953"/>
    </row>
    <row r="8" spans="1:23" s="954" customFormat="1" ht="33" customHeight="1">
      <c r="A8" s="947"/>
      <c r="B8" s="955" t="s">
        <v>176</v>
      </c>
      <c r="C8" s="959" t="s">
        <v>456</v>
      </c>
      <c r="D8" s="854">
        <v>95513</v>
      </c>
      <c r="E8" s="855">
        <f t="shared" si="0"/>
        <v>107358</v>
      </c>
      <c r="F8" s="960">
        <v>6439</v>
      </c>
      <c r="G8" s="860">
        <v>5722</v>
      </c>
      <c r="H8" s="860">
        <v>12106</v>
      </c>
      <c r="I8" s="860">
        <v>9775</v>
      </c>
      <c r="J8" s="860">
        <v>16168</v>
      </c>
      <c r="K8" s="860">
        <v>6294</v>
      </c>
      <c r="L8" s="860">
        <v>5912</v>
      </c>
      <c r="M8" s="860">
        <v>9246</v>
      </c>
      <c r="N8" s="860">
        <v>10501</v>
      </c>
      <c r="O8" s="860">
        <v>12422</v>
      </c>
      <c r="P8" s="860">
        <v>8784</v>
      </c>
      <c r="Q8" s="860">
        <v>3989</v>
      </c>
      <c r="R8" s="961">
        <v>22069428</v>
      </c>
      <c r="S8" s="953"/>
    </row>
    <row r="9" spans="1:23" s="954" customFormat="1" ht="33" customHeight="1">
      <c r="A9" s="947"/>
      <c r="B9" s="955" t="s">
        <v>265</v>
      </c>
      <c r="C9" s="853" t="s">
        <v>457</v>
      </c>
      <c r="D9" s="854">
        <v>42731</v>
      </c>
      <c r="E9" s="855">
        <f t="shared" si="0"/>
        <v>45869</v>
      </c>
      <c r="F9" s="960">
        <v>2651</v>
      </c>
      <c r="G9" s="860">
        <v>2903</v>
      </c>
      <c r="H9" s="860">
        <v>4121</v>
      </c>
      <c r="I9" s="860">
        <v>2535</v>
      </c>
      <c r="J9" s="860">
        <v>4729</v>
      </c>
      <c r="K9" s="860">
        <v>4420</v>
      </c>
      <c r="L9" s="860">
        <v>3229</v>
      </c>
      <c r="M9" s="860">
        <v>3437</v>
      </c>
      <c r="N9" s="860">
        <v>4079</v>
      </c>
      <c r="O9" s="860">
        <v>3634</v>
      </c>
      <c r="P9" s="860">
        <v>4885</v>
      </c>
      <c r="Q9" s="860">
        <v>5246</v>
      </c>
      <c r="R9" s="961">
        <v>14064500</v>
      </c>
      <c r="S9" s="953"/>
    </row>
    <row r="10" spans="1:23" s="954" customFormat="1" ht="33" customHeight="1">
      <c r="A10" s="947"/>
      <c r="B10" s="955"/>
      <c r="C10" s="853" t="s">
        <v>458</v>
      </c>
      <c r="D10" s="962">
        <v>5687</v>
      </c>
      <c r="E10" s="855">
        <f t="shared" si="0"/>
        <v>6269</v>
      </c>
      <c r="F10" s="960">
        <v>309</v>
      </c>
      <c r="G10" s="860">
        <v>543</v>
      </c>
      <c r="H10" s="860">
        <v>1248</v>
      </c>
      <c r="I10" s="860">
        <v>472</v>
      </c>
      <c r="J10" s="860">
        <v>227</v>
      </c>
      <c r="K10" s="860">
        <v>309</v>
      </c>
      <c r="L10" s="860">
        <v>512</v>
      </c>
      <c r="M10" s="860">
        <v>607</v>
      </c>
      <c r="N10" s="860">
        <v>296</v>
      </c>
      <c r="O10" s="860">
        <v>882</v>
      </c>
      <c r="P10" s="860">
        <v>524</v>
      </c>
      <c r="Q10" s="860">
        <v>340</v>
      </c>
      <c r="R10" s="961">
        <v>817900</v>
      </c>
      <c r="S10" s="953"/>
    </row>
    <row r="11" spans="1:23" s="954" customFormat="1" ht="33" customHeight="1">
      <c r="A11" s="947"/>
      <c r="B11" s="955"/>
      <c r="C11" s="853" t="s">
        <v>459</v>
      </c>
      <c r="D11" s="854">
        <v>2773</v>
      </c>
      <c r="E11" s="855">
        <f t="shared" si="0"/>
        <v>3023</v>
      </c>
      <c r="F11" s="960">
        <v>131</v>
      </c>
      <c r="G11" s="860">
        <v>161</v>
      </c>
      <c r="H11" s="860">
        <v>1019</v>
      </c>
      <c r="I11" s="860">
        <v>224</v>
      </c>
      <c r="J11" s="860">
        <v>311</v>
      </c>
      <c r="K11" s="860">
        <v>142</v>
      </c>
      <c r="L11" s="860">
        <v>110</v>
      </c>
      <c r="M11" s="860">
        <v>120</v>
      </c>
      <c r="N11" s="860">
        <v>174</v>
      </c>
      <c r="O11" s="860">
        <v>164</v>
      </c>
      <c r="P11" s="860">
        <v>467</v>
      </c>
      <c r="Q11" s="860">
        <v>0</v>
      </c>
      <c r="R11" s="961" t="s">
        <v>460</v>
      </c>
      <c r="S11" s="953"/>
    </row>
    <row r="12" spans="1:23" s="954" customFormat="1" ht="33" customHeight="1">
      <c r="A12" s="947"/>
      <c r="B12" s="955"/>
      <c r="C12" s="853" t="s">
        <v>461</v>
      </c>
      <c r="D12" s="854">
        <v>13057</v>
      </c>
      <c r="E12" s="855">
        <f t="shared" si="0"/>
        <v>11137</v>
      </c>
      <c r="F12" s="960">
        <v>815</v>
      </c>
      <c r="G12" s="860">
        <v>614</v>
      </c>
      <c r="H12" s="860">
        <v>3342</v>
      </c>
      <c r="I12" s="860">
        <v>1273</v>
      </c>
      <c r="J12" s="860">
        <v>732</v>
      </c>
      <c r="K12" s="860">
        <v>533</v>
      </c>
      <c r="L12" s="860">
        <v>480</v>
      </c>
      <c r="M12" s="860">
        <v>522</v>
      </c>
      <c r="N12" s="860">
        <v>658</v>
      </c>
      <c r="O12" s="860">
        <v>663</v>
      </c>
      <c r="P12" s="860">
        <v>1505</v>
      </c>
      <c r="Q12" s="860">
        <v>0</v>
      </c>
      <c r="R12" s="850" t="s">
        <v>460</v>
      </c>
      <c r="S12" s="953"/>
    </row>
    <row r="13" spans="1:23" s="954" customFormat="1" ht="33" customHeight="1">
      <c r="A13" s="947"/>
      <c r="B13" s="955"/>
      <c r="C13" s="853" t="s">
        <v>462</v>
      </c>
      <c r="D13" s="854">
        <v>32211</v>
      </c>
      <c r="E13" s="855">
        <f t="shared" si="0"/>
        <v>37982</v>
      </c>
      <c r="F13" s="960">
        <v>2491</v>
      </c>
      <c r="G13" s="860">
        <v>2560</v>
      </c>
      <c r="H13" s="860">
        <v>3825</v>
      </c>
      <c r="I13" s="860">
        <v>3181</v>
      </c>
      <c r="J13" s="860">
        <v>6018</v>
      </c>
      <c r="K13" s="860">
        <v>4288</v>
      </c>
      <c r="L13" s="860">
        <v>1432</v>
      </c>
      <c r="M13" s="860">
        <v>2254</v>
      </c>
      <c r="N13" s="860">
        <v>3900</v>
      </c>
      <c r="O13" s="860">
        <v>3144</v>
      </c>
      <c r="P13" s="860">
        <v>3761</v>
      </c>
      <c r="Q13" s="860">
        <v>1128</v>
      </c>
      <c r="R13" s="961">
        <v>11079201</v>
      </c>
      <c r="S13" s="953"/>
    </row>
    <row r="14" spans="1:23" s="954" customFormat="1" ht="33" hidden="1" customHeight="1">
      <c r="A14" s="947"/>
      <c r="B14" s="955"/>
      <c r="C14" s="853" t="s">
        <v>463</v>
      </c>
      <c r="D14" s="854">
        <v>30821</v>
      </c>
      <c r="E14" s="855">
        <f t="shared" si="0"/>
        <v>0</v>
      </c>
      <c r="F14" s="960"/>
      <c r="G14" s="860"/>
      <c r="H14" s="860"/>
      <c r="I14" s="860"/>
      <c r="J14" s="860"/>
      <c r="K14" s="860"/>
      <c r="L14" s="860"/>
      <c r="M14" s="860"/>
      <c r="N14" s="860"/>
      <c r="O14" s="860"/>
      <c r="P14" s="860"/>
      <c r="Q14" s="860"/>
      <c r="R14" s="850"/>
      <c r="S14" s="953"/>
    </row>
    <row r="15" spans="1:23" s="954" customFormat="1" ht="33" hidden="1" customHeight="1">
      <c r="A15" s="947"/>
      <c r="B15" s="955"/>
      <c r="C15" s="853" t="s">
        <v>464</v>
      </c>
      <c r="D15" s="854">
        <v>313723</v>
      </c>
      <c r="E15" s="855">
        <f t="shared" si="0"/>
        <v>0</v>
      </c>
      <c r="F15" s="960"/>
      <c r="G15" s="860"/>
      <c r="H15" s="860"/>
      <c r="I15" s="860"/>
      <c r="J15" s="860"/>
      <c r="K15" s="860"/>
      <c r="L15" s="860"/>
      <c r="M15" s="860"/>
      <c r="N15" s="860"/>
      <c r="O15" s="860"/>
      <c r="P15" s="860"/>
      <c r="Q15" s="860"/>
      <c r="R15" s="961"/>
      <c r="S15" s="953"/>
    </row>
    <row r="16" spans="1:23" s="954" customFormat="1" ht="33" hidden="1" customHeight="1">
      <c r="A16" s="947"/>
      <c r="B16" s="955"/>
      <c r="C16" s="853" t="s">
        <v>465</v>
      </c>
      <c r="D16" s="854">
        <v>285200</v>
      </c>
      <c r="E16" s="855">
        <f t="shared" si="0"/>
        <v>0</v>
      </c>
      <c r="F16" s="960"/>
      <c r="G16" s="860"/>
      <c r="H16" s="860"/>
      <c r="I16" s="860"/>
      <c r="J16" s="860"/>
      <c r="K16" s="860"/>
      <c r="L16" s="860"/>
      <c r="M16" s="860"/>
      <c r="N16" s="860"/>
      <c r="O16" s="860"/>
      <c r="P16" s="860"/>
      <c r="Q16" s="860"/>
      <c r="R16" s="850"/>
      <c r="S16" s="953"/>
    </row>
    <row r="17" spans="1:19" s="954" customFormat="1" ht="33" hidden="1" customHeight="1">
      <c r="A17" s="947"/>
      <c r="B17" s="955"/>
      <c r="C17" s="853" t="s">
        <v>466</v>
      </c>
      <c r="D17" s="857">
        <v>571</v>
      </c>
      <c r="E17" s="855">
        <f t="shared" si="0"/>
        <v>0</v>
      </c>
      <c r="F17" s="9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60"/>
      <c r="R17" s="850"/>
      <c r="S17" s="953"/>
    </row>
    <row r="18" spans="1:19" s="954" customFormat="1" ht="33" hidden="1" customHeight="1">
      <c r="A18" s="947"/>
      <c r="B18" s="955"/>
      <c r="C18" s="853" t="s">
        <v>467</v>
      </c>
      <c r="D18" s="857">
        <v>3054</v>
      </c>
      <c r="E18" s="855">
        <f t="shared" si="0"/>
        <v>0</v>
      </c>
      <c r="F18" s="960"/>
      <c r="G18" s="860"/>
      <c r="H18" s="860"/>
      <c r="I18" s="860"/>
      <c r="J18" s="860"/>
      <c r="K18" s="860"/>
      <c r="L18" s="860"/>
      <c r="M18" s="873"/>
      <c r="N18" s="860"/>
      <c r="O18" s="860"/>
      <c r="P18" s="860"/>
      <c r="Q18" s="873"/>
      <c r="R18" s="850"/>
      <c r="S18" s="953"/>
    </row>
    <row r="19" spans="1:19" s="954" customFormat="1" ht="33" hidden="1" customHeight="1">
      <c r="A19" s="947"/>
      <c r="B19" s="963"/>
      <c r="C19" s="853" t="s">
        <v>468</v>
      </c>
      <c r="D19" s="854">
        <v>47871</v>
      </c>
      <c r="E19" s="855">
        <f t="shared" si="0"/>
        <v>0</v>
      </c>
      <c r="F19" s="960"/>
      <c r="G19" s="860"/>
      <c r="H19" s="860"/>
      <c r="I19" s="860"/>
      <c r="J19" s="860"/>
      <c r="K19" s="860"/>
      <c r="L19" s="860"/>
      <c r="M19" s="860"/>
      <c r="N19" s="860"/>
      <c r="O19" s="860"/>
      <c r="P19" s="860"/>
      <c r="Q19" s="860"/>
      <c r="R19" s="850"/>
      <c r="S19" s="953"/>
    </row>
    <row r="20" spans="1:19" s="954" customFormat="1" ht="33" hidden="1" customHeight="1">
      <c r="A20" s="947"/>
      <c r="B20" s="955" t="s">
        <v>265</v>
      </c>
      <c r="C20" s="853" t="s">
        <v>469</v>
      </c>
      <c r="D20" s="854">
        <v>85486</v>
      </c>
      <c r="E20" s="855">
        <f t="shared" si="0"/>
        <v>0</v>
      </c>
      <c r="F20" s="960"/>
      <c r="G20" s="860"/>
      <c r="H20" s="860"/>
      <c r="I20" s="860"/>
      <c r="J20" s="860"/>
      <c r="K20" s="860"/>
      <c r="L20" s="860"/>
      <c r="M20" s="860"/>
      <c r="N20" s="860"/>
      <c r="O20" s="860"/>
      <c r="P20" s="860"/>
      <c r="Q20" s="860"/>
      <c r="R20" s="850"/>
      <c r="S20" s="953"/>
    </row>
    <row r="21" spans="1:19" s="954" customFormat="1" ht="33" hidden="1" customHeight="1">
      <c r="A21" s="947"/>
      <c r="B21" s="963"/>
      <c r="C21" s="853" t="s">
        <v>470</v>
      </c>
      <c r="D21" s="854">
        <v>27971</v>
      </c>
      <c r="E21" s="855">
        <f t="shared" si="0"/>
        <v>0</v>
      </c>
      <c r="F21" s="960"/>
      <c r="G21" s="860"/>
      <c r="H21" s="860"/>
      <c r="I21" s="860"/>
      <c r="J21" s="860"/>
      <c r="K21" s="860"/>
      <c r="L21" s="860"/>
      <c r="M21" s="860"/>
      <c r="N21" s="860"/>
      <c r="O21" s="860"/>
      <c r="P21" s="860"/>
      <c r="Q21" s="860"/>
      <c r="R21" s="850"/>
      <c r="S21" s="953"/>
    </row>
    <row r="22" spans="1:19" s="954" customFormat="1" ht="33" hidden="1" customHeight="1">
      <c r="A22" s="947"/>
      <c r="B22" s="955" t="s">
        <v>265</v>
      </c>
      <c r="C22" s="959" t="s">
        <v>471</v>
      </c>
      <c r="D22" s="857">
        <v>93005</v>
      </c>
      <c r="E22" s="855">
        <f t="shared" si="0"/>
        <v>0</v>
      </c>
      <c r="F22" s="960"/>
      <c r="G22" s="860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50"/>
      <c r="S22" s="953"/>
    </row>
    <row r="23" spans="1:19" s="954" customFormat="1" ht="33" hidden="1" customHeight="1">
      <c r="A23" s="947"/>
      <c r="B23" s="955"/>
      <c r="C23" s="856" t="s">
        <v>472</v>
      </c>
      <c r="D23" s="857">
        <v>16628</v>
      </c>
      <c r="E23" s="855">
        <f t="shared" si="0"/>
        <v>0</v>
      </c>
      <c r="F23" s="960"/>
      <c r="G23" s="860"/>
      <c r="H23" s="860"/>
      <c r="I23" s="860"/>
      <c r="J23" s="860"/>
      <c r="K23" s="860"/>
      <c r="L23" s="860"/>
      <c r="M23" s="860"/>
      <c r="N23" s="860"/>
      <c r="O23" s="860"/>
      <c r="P23" s="860"/>
      <c r="Q23" s="860"/>
      <c r="R23" s="850"/>
      <c r="S23" s="953"/>
    </row>
    <row r="24" spans="1:19" ht="33" customHeight="1">
      <c r="A24" s="886"/>
      <c r="B24" s="852" t="s">
        <v>178</v>
      </c>
      <c r="C24" s="853" t="s">
        <v>473</v>
      </c>
      <c r="D24" s="854">
        <v>348567</v>
      </c>
      <c r="E24" s="855">
        <f t="shared" si="0"/>
        <v>388444</v>
      </c>
      <c r="F24" s="964">
        <v>17344</v>
      </c>
      <c r="G24" s="965">
        <v>28389</v>
      </c>
      <c r="H24" s="965">
        <v>46828</v>
      </c>
      <c r="I24" s="965">
        <v>36990</v>
      </c>
      <c r="J24" s="965">
        <v>42547</v>
      </c>
      <c r="K24" s="965">
        <v>30496</v>
      </c>
      <c r="L24" s="965">
        <v>24461</v>
      </c>
      <c r="M24" s="965">
        <v>23727</v>
      </c>
      <c r="N24" s="965">
        <v>31824</v>
      </c>
      <c r="O24" s="965">
        <v>39090</v>
      </c>
      <c r="P24" s="965">
        <v>45206</v>
      </c>
      <c r="Q24" s="965">
        <v>21542</v>
      </c>
      <c r="R24" s="956">
        <v>524399400</v>
      </c>
      <c r="S24" s="843"/>
    </row>
    <row r="25" spans="1:19" ht="33" customHeight="1">
      <c r="A25" s="886"/>
      <c r="B25" s="852" t="s">
        <v>265</v>
      </c>
      <c r="C25" s="853" t="s">
        <v>474</v>
      </c>
      <c r="D25" s="854">
        <v>55005</v>
      </c>
      <c r="E25" s="855">
        <f t="shared" si="0"/>
        <v>53458</v>
      </c>
      <c r="F25" s="964">
        <v>2935</v>
      </c>
      <c r="G25" s="965">
        <v>4819</v>
      </c>
      <c r="H25" s="965">
        <v>8204</v>
      </c>
      <c r="I25" s="965">
        <v>3174</v>
      </c>
      <c r="J25" s="965">
        <v>6065</v>
      </c>
      <c r="K25" s="965">
        <v>3420</v>
      </c>
      <c r="L25" s="965">
        <v>3139</v>
      </c>
      <c r="M25" s="965">
        <v>3832</v>
      </c>
      <c r="N25" s="965">
        <v>4522</v>
      </c>
      <c r="O25" s="965">
        <v>5228</v>
      </c>
      <c r="P25" s="965">
        <v>5851</v>
      </c>
      <c r="Q25" s="965">
        <v>2269</v>
      </c>
      <c r="R25" s="956">
        <v>20724400</v>
      </c>
      <c r="S25" s="843"/>
    </row>
    <row r="26" spans="1:19" ht="33" customHeight="1">
      <c r="A26" s="886"/>
      <c r="B26" s="852"/>
      <c r="C26" s="959" t="s">
        <v>475</v>
      </c>
      <c r="D26" s="857">
        <v>156038</v>
      </c>
      <c r="E26" s="855">
        <f t="shared" si="0"/>
        <v>148459</v>
      </c>
      <c r="F26" s="964">
        <v>8925</v>
      </c>
      <c r="G26" s="965">
        <v>17798</v>
      </c>
      <c r="H26" s="965">
        <v>23412</v>
      </c>
      <c r="I26" s="965">
        <v>9379</v>
      </c>
      <c r="J26" s="965">
        <v>14655</v>
      </c>
      <c r="K26" s="965">
        <v>9451</v>
      </c>
      <c r="L26" s="965">
        <v>6751</v>
      </c>
      <c r="M26" s="965">
        <v>6786</v>
      </c>
      <c r="N26" s="965">
        <v>11429</v>
      </c>
      <c r="O26" s="965">
        <v>14350</v>
      </c>
      <c r="P26" s="965">
        <v>19075</v>
      </c>
      <c r="Q26" s="965">
        <v>6448</v>
      </c>
      <c r="R26" s="956">
        <v>72938900</v>
      </c>
      <c r="S26" s="843"/>
    </row>
    <row r="27" spans="1:19" ht="33" customHeight="1">
      <c r="A27" s="886"/>
      <c r="B27" s="902"/>
      <c r="C27" s="966" t="s">
        <v>476</v>
      </c>
      <c r="D27" s="967">
        <v>7109</v>
      </c>
      <c r="E27" s="968">
        <f t="shared" si="0"/>
        <v>7715</v>
      </c>
      <c r="F27" s="969">
        <v>280</v>
      </c>
      <c r="G27" s="970">
        <v>1341</v>
      </c>
      <c r="H27" s="970">
        <v>2151</v>
      </c>
      <c r="I27" s="970">
        <v>346</v>
      </c>
      <c r="J27" s="970">
        <v>727</v>
      </c>
      <c r="K27" s="970">
        <v>354</v>
      </c>
      <c r="L27" s="970">
        <v>318</v>
      </c>
      <c r="M27" s="970">
        <v>336</v>
      </c>
      <c r="N27" s="970">
        <v>430</v>
      </c>
      <c r="O27" s="970">
        <v>548</v>
      </c>
      <c r="P27" s="970">
        <v>599</v>
      </c>
      <c r="Q27" s="970">
        <v>285</v>
      </c>
      <c r="R27" s="971">
        <v>462020</v>
      </c>
      <c r="S27" s="843"/>
    </row>
    <row r="28" spans="1:19" ht="26.25" customHeight="1">
      <c r="A28" s="886"/>
      <c r="B28" s="844" t="s">
        <v>180</v>
      </c>
      <c r="C28" s="972" t="s">
        <v>477</v>
      </c>
      <c r="D28" s="973">
        <v>68495</v>
      </c>
      <c r="E28" s="847">
        <f t="shared" si="0"/>
        <v>71101</v>
      </c>
      <c r="F28" s="974">
        <v>2835</v>
      </c>
      <c r="G28" s="975">
        <v>8700</v>
      </c>
      <c r="H28" s="975">
        <v>11714</v>
      </c>
      <c r="I28" s="975">
        <v>4133</v>
      </c>
      <c r="J28" s="975">
        <v>5008</v>
      </c>
      <c r="K28" s="975">
        <v>5329</v>
      </c>
      <c r="L28" s="975">
        <v>3770</v>
      </c>
      <c r="M28" s="975">
        <v>3531</v>
      </c>
      <c r="N28" s="975">
        <v>8997</v>
      </c>
      <c r="O28" s="975">
        <v>5752</v>
      </c>
      <c r="P28" s="975">
        <v>6575</v>
      </c>
      <c r="Q28" s="975">
        <v>4757</v>
      </c>
      <c r="R28" s="976">
        <v>22603428</v>
      </c>
      <c r="S28" s="894"/>
    </row>
    <row r="29" spans="1:19" ht="26.25" customHeight="1">
      <c r="A29" s="886"/>
      <c r="B29" s="852" t="s">
        <v>265</v>
      </c>
      <c r="C29" s="977" t="s">
        <v>478</v>
      </c>
      <c r="D29" s="854">
        <v>4720</v>
      </c>
      <c r="E29" s="855">
        <f t="shared" si="0"/>
        <v>2816</v>
      </c>
      <c r="F29" s="974">
        <v>164</v>
      </c>
      <c r="G29" s="975">
        <v>199</v>
      </c>
      <c r="H29" s="975">
        <v>281</v>
      </c>
      <c r="I29" s="975">
        <v>423</v>
      </c>
      <c r="J29" s="975">
        <v>868</v>
      </c>
      <c r="K29" s="975">
        <v>331</v>
      </c>
      <c r="L29" s="975">
        <v>212</v>
      </c>
      <c r="M29" s="975">
        <v>338</v>
      </c>
      <c r="N29" s="975">
        <v>0</v>
      </c>
      <c r="O29" s="975">
        <v>0</v>
      </c>
      <c r="P29" s="975">
        <v>0</v>
      </c>
      <c r="Q29" s="975">
        <v>0</v>
      </c>
      <c r="R29" s="850" t="s">
        <v>460</v>
      </c>
      <c r="S29" s="894"/>
    </row>
    <row r="30" spans="1:19" ht="26.25" customHeight="1">
      <c r="A30" s="886"/>
      <c r="B30" s="852" t="s">
        <v>265</v>
      </c>
      <c r="C30" s="977" t="s">
        <v>479</v>
      </c>
      <c r="D30" s="854">
        <v>13132</v>
      </c>
      <c r="E30" s="855">
        <f t="shared" si="0"/>
        <v>14828</v>
      </c>
      <c r="F30" s="974">
        <v>265</v>
      </c>
      <c r="G30" s="975">
        <v>1713</v>
      </c>
      <c r="H30" s="975">
        <v>4350</v>
      </c>
      <c r="I30" s="975">
        <v>372</v>
      </c>
      <c r="J30" s="975">
        <v>692</v>
      </c>
      <c r="K30" s="975">
        <v>499</v>
      </c>
      <c r="L30" s="975">
        <v>281</v>
      </c>
      <c r="M30" s="975">
        <v>450</v>
      </c>
      <c r="N30" s="975">
        <v>4253</v>
      </c>
      <c r="O30" s="975">
        <v>829</v>
      </c>
      <c r="P30" s="975">
        <v>702</v>
      </c>
      <c r="Q30" s="975">
        <v>422</v>
      </c>
      <c r="R30" s="850" t="s">
        <v>460</v>
      </c>
      <c r="S30" s="894"/>
    </row>
    <row r="31" spans="1:19" ht="26.25" customHeight="1">
      <c r="A31" s="886"/>
      <c r="B31" s="852" t="s">
        <v>265</v>
      </c>
      <c r="C31" s="978" t="s">
        <v>480</v>
      </c>
      <c r="D31" s="857">
        <v>208944</v>
      </c>
      <c r="E31" s="855">
        <f t="shared" si="0"/>
        <v>207721</v>
      </c>
      <c r="F31" s="974">
        <v>15857</v>
      </c>
      <c r="G31" s="975">
        <v>25721</v>
      </c>
      <c r="H31" s="975">
        <v>16188</v>
      </c>
      <c r="I31" s="975">
        <v>14234</v>
      </c>
      <c r="J31" s="975">
        <v>14576</v>
      </c>
      <c r="K31" s="975">
        <v>12262</v>
      </c>
      <c r="L31" s="975">
        <v>16628</v>
      </c>
      <c r="M31" s="975">
        <v>14722</v>
      </c>
      <c r="N31" s="975">
        <v>15183</v>
      </c>
      <c r="O31" s="975">
        <v>18177</v>
      </c>
      <c r="P31" s="975">
        <v>25413</v>
      </c>
      <c r="Q31" s="975">
        <v>18760</v>
      </c>
      <c r="R31" s="850" t="s">
        <v>460</v>
      </c>
      <c r="S31" s="894"/>
    </row>
    <row r="32" spans="1:19" ht="26.25" customHeight="1">
      <c r="A32" s="886"/>
      <c r="B32" s="852" t="s">
        <v>265</v>
      </c>
      <c r="C32" s="899" t="s">
        <v>481</v>
      </c>
      <c r="D32" s="854">
        <v>26221</v>
      </c>
      <c r="E32" s="855">
        <f t="shared" si="0"/>
        <v>25347</v>
      </c>
      <c r="F32" s="974">
        <v>804</v>
      </c>
      <c r="G32" s="975">
        <v>3119</v>
      </c>
      <c r="H32" s="975">
        <v>6215</v>
      </c>
      <c r="I32" s="975">
        <v>987</v>
      </c>
      <c r="J32" s="975">
        <v>1209</v>
      </c>
      <c r="K32" s="975">
        <v>1019</v>
      </c>
      <c r="L32" s="975">
        <v>900</v>
      </c>
      <c r="M32" s="975">
        <v>819</v>
      </c>
      <c r="N32" s="975">
        <v>6077</v>
      </c>
      <c r="O32" s="975">
        <v>1515</v>
      </c>
      <c r="P32" s="975">
        <v>1870</v>
      </c>
      <c r="Q32" s="975">
        <v>813</v>
      </c>
      <c r="R32" s="850" t="s">
        <v>460</v>
      </c>
      <c r="S32" s="894"/>
    </row>
    <row r="33" spans="1:19" ht="26.25" customHeight="1">
      <c r="A33" s="886"/>
      <c r="B33" s="852"/>
      <c r="C33" s="899" t="s">
        <v>482</v>
      </c>
      <c r="D33" s="854">
        <v>217366</v>
      </c>
      <c r="E33" s="855">
        <f t="shared" si="0"/>
        <v>206477</v>
      </c>
      <c r="F33" s="974">
        <v>19797</v>
      </c>
      <c r="G33" s="975">
        <v>17983</v>
      </c>
      <c r="H33" s="975">
        <v>20214</v>
      </c>
      <c r="I33" s="975">
        <v>17312</v>
      </c>
      <c r="J33" s="975">
        <v>18219</v>
      </c>
      <c r="K33" s="975">
        <v>14059</v>
      </c>
      <c r="L33" s="975">
        <v>15619</v>
      </c>
      <c r="M33" s="975">
        <v>20356</v>
      </c>
      <c r="N33" s="975">
        <v>15908</v>
      </c>
      <c r="O33" s="975">
        <v>15385</v>
      </c>
      <c r="P33" s="975">
        <v>15152</v>
      </c>
      <c r="Q33" s="975">
        <v>16473</v>
      </c>
      <c r="R33" s="910">
        <v>372208266</v>
      </c>
      <c r="S33" s="894"/>
    </row>
    <row r="34" spans="1:19" s="954" customFormat="1" ht="26.25" customHeight="1">
      <c r="A34" s="947"/>
      <c r="B34" s="955"/>
      <c r="C34" s="895" t="s">
        <v>483</v>
      </c>
      <c r="D34" s="857">
        <v>14194</v>
      </c>
      <c r="E34" s="855">
        <f t="shared" si="0"/>
        <v>16215</v>
      </c>
      <c r="F34" s="974">
        <v>739</v>
      </c>
      <c r="G34" s="975">
        <v>1591</v>
      </c>
      <c r="H34" s="975">
        <v>2226</v>
      </c>
      <c r="I34" s="975">
        <v>817</v>
      </c>
      <c r="J34" s="975">
        <v>1575</v>
      </c>
      <c r="K34" s="975">
        <v>1080</v>
      </c>
      <c r="L34" s="975">
        <v>920</v>
      </c>
      <c r="M34" s="975">
        <v>1079</v>
      </c>
      <c r="N34" s="975">
        <v>1894</v>
      </c>
      <c r="O34" s="975">
        <v>1908</v>
      </c>
      <c r="P34" s="975">
        <v>1412</v>
      </c>
      <c r="Q34" s="975">
        <v>974</v>
      </c>
      <c r="R34" s="850" t="s">
        <v>460</v>
      </c>
      <c r="S34" s="979"/>
    </row>
    <row r="35" spans="1:19" s="954" customFormat="1" ht="26.25" customHeight="1">
      <c r="A35" s="947"/>
      <c r="B35" s="955"/>
      <c r="C35" s="978" t="s">
        <v>484</v>
      </c>
      <c r="D35" s="857" t="s">
        <v>460</v>
      </c>
      <c r="E35" s="855">
        <f t="shared" si="0"/>
        <v>5016</v>
      </c>
      <c r="F35" s="974">
        <v>0</v>
      </c>
      <c r="G35" s="975">
        <v>0</v>
      </c>
      <c r="H35" s="975">
        <v>0</v>
      </c>
      <c r="I35" s="975">
        <v>0</v>
      </c>
      <c r="J35" s="975">
        <v>0</v>
      </c>
      <c r="K35" s="975">
        <v>0</v>
      </c>
      <c r="L35" s="975">
        <v>0</v>
      </c>
      <c r="M35" s="975">
        <v>0</v>
      </c>
      <c r="N35" s="975">
        <v>0</v>
      </c>
      <c r="O35" s="975">
        <v>0</v>
      </c>
      <c r="P35" s="975">
        <v>2640</v>
      </c>
      <c r="Q35" s="975">
        <v>2376</v>
      </c>
      <c r="R35" s="850" t="s">
        <v>460</v>
      </c>
      <c r="S35" s="979"/>
    </row>
    <row r="36" spans="1:19" ht="26.25" customHeight="1">
      <c r="A36" s="886"/>
      <c r="B36" s="852"/>
      <c r="C36" s="895" t="s">
        <v>485</v>
      </c>
      <c r="D36" s="857">
        <v>21908</v>
      </c>
      <c r="E36" s="855">
        <f t="shared" si="0"/>
        <v>22676</v>
      </c>
      <c r="F36" s="974">
        <v>1058</v>
      </c>
      <c r="G36" s="975">
        <v>1253</v>
      </c>
      <c r="H36" s="975">
        <v>2217</v>
      </c>
      <c r="I36" s="975">
        <v>2014</v>
      </c>
      <c r="J36" s="975">
        <v>2907</v>
      </c>
      <c r="K36" s="975">
        <v>2167</v>
      </c>
      <c r="L36" s="975">
        <v>1859</v>
      </c>
      <c r="M36" s="975">
        <v>2751</v>
      </c>
      <c r="N36" s="975">
        <v>1712</v>
      </c>
      <c r="O36" s="975">
        <v>1771</v>
      </c>
      <c r="P36" s="975">
        <v>1669</v>
      </c>
      <c r="Q36" s="975">
        <v>1298</v>
      </c>
      <c r="R36" s="850">
        <v>22821369</v>
      </c>
      <c r="S36" s="894"/>
    </row>
    <row r="37" spans="1:19" ht="26.25" customHeight="1">
      <c r="A37" s="886"/>
      <c r="B37" s="852"/>
      <c r="C37" s="895" t="s">
        <v>486</v>
      </c>
      <c r="D37" s="857">
        <v>19645</v>
      </c>
      <c r="E37" s="855">
        <f t="shared" si="0"/>
        <v>17980</v>
      </c>
      <c r="F37" s="974">
        <v>976</v>
      </c>
      <c r="G37" s="975">
        <v>838</v>
      </c>
      <c r="H37" s="975">
        <v>1747</v>
      </c>
      <c r="I37" s="975">
        <v>1174</v>
      </c>
      <c r="J37" s="975">
        <v>2090</v>
      </c>
      <c r="K37" s="975">
        <v>1545</v>
      </c>
      <c r="L37" s="975">
        <v>1986</v>
      </c>
      <c r="M37" s="975">
        <v>2815</v>
      </c>
      <c r="N37" s="975">
        <v>1531</v>
      </c>
      <c r="O37" s="975">
        <v>1356</v>
      </c>
      <c r="P37" s="975">
        <v>1311</v>
      </c>
      <c r="Q37" s="975">
        <v>611</v>
      </c>
      <c r="R37" s="850">
        <v>7676304</v>
      </c>
      <c r="S37" s="894"/>
    </row>
    <row r="38" spans="1:19" ht="26.25" customHeight="1">
      <c r="A38" s="886"/>
      <c r="B38" s="852"/>
      <c r="C38" s="978" t="s">
        <v>487</v>
      </c>
      <c r="D38" s="857">
        <v>3186</v>
      </c>
      <c r="E38" s="855">
        <f t="shared" si="0"/>
        <v>4410</v>
      </c>
      <c r="F38" s="974">
        <v>73</v>
      </c>
      <c r="G38" s="975">
        <v>75</v>
      </c>
      <c r="H38" s="975">
        <v>81</v>
      </c>
      <c r="I38" s="975">
        <v>213</v>
      </c>
      <c r="J38" s="975">
        <v>363</v>
      </c>
      <c r="K38" s="975">
        <v>192</v>
      </c>
      <c r="L38" s="975">
        <v>236</v>
      </c>
      <c r="M38" s="975">
        <v>532</v>
      </c>
      <c r="N38" s="975">
        <v>551</v>
      </c>
      <c r="O38" s="975">
        <v>188</v>
      </c>
      <c r="P38" s="975">
        <v>1741</v>
      </c>
      <c r="Q38" s="975">
        <v>165</v>
      </c>
      <c r="R38" s="850">
        <v>2930043</v>
      </c>
      <c r="S38" s="894"/>
    </row>
    <row r="39" spans="1:19" ht="26.25" customHeight="1">
      <c r="A39" s="886"/>
      <c r="B39" s="852"/>
      <c r="C39" s="895" t="s">
        <v>488</v>
      </c>
      <c r="D39" s="857">
        <v>40331</v>
      </c>
      <c r="E39" s="855">
        <f t="shared" si="0"/>
        <v>39515</v>
      </c>
      <c r="F39" s="974">
        <v>2629</v>
      </c>
      <c r="G39" s="975">
        <v>2170</v>
      </c>
      <c r="H39" s="975">
        <v>3192</v>
      </c>
      <c r="I39" s="975">
        <v>3088</v>
      </c>
      <c r="J39" s="975">
        <v>4116</v>
      </c>
      <c r="K39" s="975">
        <v>3000</v>
      </c>
      <c r="L39" s="975">
        <v>3144</v>
      </c>
      <c r="M39" s="975">
        <v>2933</v>
      </c>
      <c r="N39" s="975">
        <v>3441</v>
      </c>
      <c r="O39" s="975">
        <v>4245</v>
      </c>
      <c r="P39" s="975">
        <v>3882</v>
      </c>
      <c r="Q39" s="975">
        <v>3675</v>
      </c>
      <c r="R39" s="850">
        <v>352536500</v>
      </c>
      <c r="S39" s="894"/>
    </row>
    <row r="40" spans="1:19" s="987" customFormat="1" ht="26.25" customHeight="1">
      <c r="A40" s="980"/>
      <c r="B40" s="852"/>
      <c r="C40" s="899" t="s">
        <v>489</v>
      </c>
      <c r="D40" s="981">
        <v>86035</v>
      </c>
      <c r="E40" s="982">
        <f t="shared" si="0"/>
        <v>95495</v>
      </c>
      <c r="F40" s="983">
        <v>5715</v>
      </c>
      <c r="G40" s="984">
        <v>0</v>
      </c>
      <c r="H40" s="985">
        <v>9074</v>
      </c>
      <c r="I40" s="985">
        <v>10332</v>
      </c>
      <c r="J40" s="985">
        <v>10296</v>
      </c>
      <c r="K40" s="985">
        <v>7061</v>
      </c>
      <c r="L40" s="985">
        <v>9390</v>
      </c>
      <c r="M40" s="985">
        <v>14064</v>
      </c>
      <c r="N40" s="985">
        <v>7693</v>
      </c>
      <c r="O40" s="985">
        <v>6510</v>
      </c>
      <c r="P40" s="985">
        <v>9107</v>
      </c>
      <c r="Q40" s="985">
        <v>6253</v>
      </c>
      <c r="R40" s="926">
        <v>403018819</v>
      </c>
      <c r="S40" s="986"/>
    </row>
    <row r="41" spans="1:19" s="987" customFormat="1" ht="26.25" customHeight="1">
      <c r="A41" s="980"/>
      <c r="B41" s="844"/>
      <c r="C41" s="930" t="s">
        <v>490</v>
      </c>
      <c r="D41" s="988">
        <v>5148</v>
      </c>
      <c r="E41" s="989">
        <f t="shared" si="0"/>
        <v>6452</v>
      </c>
      <c r="F41" s="990">
        <v>134</v>
      </c>
      <c r="G41" s="991">
        <v>98</v>
      </c>
      <c r="H41" s="991">
        <v>46</v>
      </c>
      <c r="I41" s="985">
        <v>237</v>
      </c>
      <c r="J41" s="985">
        <v>1032</v>
      </c>
      <c r="K41" s="985">
        <v>279</v>
      </c>
      <c r="L41" s="985">
        <v>783</v>
      </c>
      <c r="M41" s="985">
        <v>1515</v>
      </c>
      <c r="N41" s="985">
        <v>1230</v>
      </c>
      <c r="O41" s="985">
        <v>516</v>
      </c>
      <c r="P41" s="985">
        <v>383</v>
      </c>
      <c r="Q41" s="985">
        <v>199</v>
      </c>
      <c r="R41" s="926">
        <v>10417050</v>
      </c>
      <c r="S41" s="986"/>
    </row>
    <row r="42" spans="1:19" s="987" customFormat="1" ht="26.25" customHeight="1">
      <c r="A42" s="992"/>
      <c r="B42" s="844"/>
      <c r="C42" s="930" t="s">
        <v>491</v>
      </c>
      <c r="D42" s="973">
        <v>14850</v>
      </c>
      <c r="E42" s="847">
        <f t="shared" si="0"/>
        <v>14250</v>
      </c>
      <c r="F42" s="848">
        <v>450</v>
      </c>
      <c r="G42" s="849">
        <v>3550</v>
      </c>
      <c r="H42" s="849">
        <v>1650</v>
      </c>
      <c r="I42" s="849">
        <v>900</v>
      </c>
      <c r="J42" s="849">
        <v>1150</v>
      </c>
      <c r="K42" s="849">
        <v>650</v>
      </c>
      <c r="L42" s="849">
        <v>550</v>
      </c>
      <c r="M42" s="849">
        <v>500</v>
      </c>
      <c r="N42" s="849">
        <v>1550</v>
      </c>
      <c r="O42" s="849">
        <v>1400</v>
      </c>
      <c r="P42" s="849">
        <v>1250</v>
      </c>
      <c r="Q42" s="849">
        <v>650</v>
      </c>
      <c r="R42" s="956">
        <v>12541015</v>
      </c>
      <c r="S42" s="986"/>
    </row>
    <row r="43" spans="1:19" s="987" customFormat="1" ht="26.25" customHeight="1">
      <c r="A43" s="992"/>
      <c r="B43" s="852"/>
      <c r="C43" s="899" t="s">
        <v>492</v>
      </c>
      <c r="D43" s="854">
        <v>7834</v>
      </c>
      <c r="E43" s="855">
        <f t="shared" si="0"/>
        <v>8255</v>
      </c>
      <c r="F43" s="848">
        <v>14</v>
      </c>
      <c r="G43" s="849">
        <v>15</v>
      </c>
      <c r="H43" s="849">
        <v>137</v>
      </c>
      <c r="I43" s="849">
        <v>337</v>
      </c>
      <c r="J43" s="849">
        <v>996</v>
      </c>
      <c r="K43" s="849">
        <v>502</v>
      </c>
      <c r="L43" s="849">
        <v>1718</v>
      </c>
      <c r="M43" s="849">
        <v>2294</v>
      </c>
      <c r="N43" s="849">
        <v>1027</v>
      </c>
      <c r="O43" s="849">
        <v>769</v>
      </c>
      <c r="P43" s="849">
        <v>325</v>
      </c>
      <c r="Q43" s="849">
        <v>121</v>
      </c>
      <c r="R43" s="956">
        <v>11908962</v>
      </c>
      <c r="S43" s="986"/>
    </row>
    <row r="44" spans="1:19" s="987" customFormat="1" ht="26.25" customHeight="1">
      <c r="A44" s="992"/>
      <c r="B44" s="852"/>
      <c r="C44" s="978" t="s">
        <v>493</v>
      </c>
      <c r="D44" s="857">
        <v>40184</v>
      </c>
      <c r="E44" s="855">
        <f t="shared" si="0"/>
        <v>42648</v>
      </c>
      <c r="F44" s="848">
        <v>3287</v>
      </c>
      <c r="G44" s="849">
        <v>3433</v>
      </c>
      <c r="H44" s="849">
        <v>3725</v>
      </c>
      <c r="I44" s="849">
        <v>3211</v>
      </c>
      <c r="J44" s="849">
        <v>3284</v>
      </c>
      <c r="K44" s="849">
        <v>3489</v>
      </c>
      <c r="L44" s="849">
        <v>4130</v>
      </c>
      <c r="M44" s="849">
        <v>3600</v>
      </c>
      <c r="N44" s="849">
        <v>3563</v>
      </c>
      <c r="O44" s="849">
        <v>3678</v>
      </c>
      <c r="P44" s="849">
        <v>3396</v>
      </c>
      <c r="Q44" s="849">
        <v>3852</v>
      </c>
      <c r="R44" s="956">
        <v>27537552</v>
      </c>
      <c r="S44" s="986"/>
    </row>
    <row r="45" spans="1:19" s="987" customFormat="1" ht="26.25" customHeight="1" thickBot="1">
      <c r="A45" s="992"/>
      <c r="B45" s="993"/>
      <c r="C45" s="994" t="s">
        <v>494</v>
      </c>
      <c r="D45" s="995">
        <v>6911</v>
      </c>
      <c r="E45" s="996">
        <f t="shared" si="0"/>
        <v>6911</v>
      </c>
      <c r="F45" s="997">
        <v>0</v>
      </c>
      <c r="G45" s="998">
        <v>6911</v>
      </c>
      <c r="H45" s="999">
        <v>0</v>
      </c>
      <c r="I45" s="999">
        <v>0</v>
      </c>
      <c r="J45" s="999">
        <v>0</v>
      </c>
      <c r="K45" s="999">
        <v>0</v>
      </c>
      <c r="L45" s="999">
        <v>0</v>
      </c>
      <c r="M45" s="999">
        <v>0</v>
      </c>
      <c r="N45" s="999">
        <v>0</v>
      </c>
      <c r="O45" s="999">
        <v>0</v>
      </c>
      <c r="P45" s="999">
        <v>0</v>
      </c>
      <c r="Q45" s="999">
        <v>0</v>
      </c>
      <c r="R45" s="1000" t="s">
        <v>460</v>
      </c>
      <c r="S45" s="986"/>
    </row>
    <row r="46" spans="1:19" ht="30" customHeight="1" thickBot="1">
      <c r="A46" s="1001" t="s">
        <v>495</v>
      </c>
      <c r="B46" s="1002"/>
      <c r="C46" s="1003"/>
      <c r="D46" s="953"/>
      <c r="E46" s="1004"/>
      <c r="F46" s="953"/>
      <c r="G46" s="953"/>
      <c r="H46" s="953"/>
      <c r="I46" s="953"/>
      <c r="J46" s="953"/>
      <c r="K46" s="953"/>
      <c r="L46" s="953"/>
      <c r="M46" s="953"/>
      <c r="N46" s="953"/>
      <c r="O46" s="953"/>
      <c r="P46" s="953"/>
      <c r="Q46" s="1679" t="s">
        <v>435</v>
      </c>
      <c r="R46" s="1679"/>
      <c r="S46" s="894"/>
    </row>
    <row r="47" spans="1:19" ht="36" customHeight="1" thickBot="1">
      <c r="A47" s="886"/>
      <c r="B47" s="836" t="s">
        <v>436</v>
      </c>
      <c r="C47" s="837" t="s">
        <v>351</v>
      </c>
      <c r="D47" s="838" t="s">
        <v>437</v>
      </c>
      <c r="E47" s="839" t="s">
        <v>438</v>
      </c>
      <c r="F47" s="1005" t="s">
        <v>439</v>
      </c>
      <c r="G47" s="840" t="s">
        <v>440</v>
      </c>
      <c r="H47" s="841" t="s">
        <v>441</v>
      </c>
      <c r="I47" s="841" t="s">
        <v>442</v>
      </c>
      <c r="J47" s="841" t="s">
        <v>443</v>
      </c>
      <c r="K47" s="841" t="s">
        <v>444</v>
      </c>
      <c r="L47" s="841" t="s">
        <v>445</v>
      </c>
      <c r="M47" s="841" t="s">
        <v>446</v>
      </c>
      <c r="N47" s="841" t="s">
        <v>447</v>
      </c>
      <c r="O47" s="841" t="s">
        <v>448</v>
      </c>
      <c r="P47" s="841" t="s">
        <v>449</v>
      </c>
      <c r="Q47" s="841" t="s">
        <v>450</v>
      </c>
      <c r="R47" s="842" t="s">
        <v>451</v>
      </c>
      <c r="S47" s="894"/>
    </row>
    <row r="48" spans="1:19" s="987" customFormat="1" ht="26.25" customHeight="1">
      <c r="A48" s="992"/>
      <c r="B48" s="1006" t="s">
        <v>496</v>
      </c>
      <c r="C48" s="895" t="s">
        <v>497</v>
      </c>
      <c r="D48" s="857">
        <v>375804</v>
      </c>
      <c r="E48" s="855">
        <f t="shared" ref="E48:E85" si="1">SUM(F48:Q48)</f>
        <v>382190</v>
      </c>
      <c r="F48" s="958">
        <v>22825</v>
      </c>
      <c r="G48" s="849">
        <v>30958</v>
      </c>
      <c r="H48" s="849">
        <v>34660</v>
      </c>
      <c r="I48" s="849">
        <v>40143</v>
      </c>
      <c r="J48" s="849">
        <v>39032</v>
      </c>
      <c r="K48" s="849">
        <v>31035</v>
      </c>
      <c r="L48" s="849">
        <v>26521</v>
      </c>
      <c r="M48" s="849">
        <v>29184</v>
      </c>
      <c r="N48" s="849">
        <v>34689</v>
      </c>
      <c r="O48" s="849">
        <v>34410</v>
      </c>
      <c r="P48" s="1007">
        <v>31513</v>
      </c>
      <c r="Q48" s="849">
        <v>27220</v>
      </c>
      <c r="R48" s="956">
        <v>500762319</v>
      </c>
      <c r="S48" s="986"/>
    </row>
    <row r="49" spans="1:19" s="987" customFormat="1" ht="26.25" customHeight="1">
      <c r="A49" s="992"/>
      <c r="B49" s="852"/>
      <c r="C49" s="895" t="s">
        <v>498</v>
      </c>
      <c r="D49" s="857">
        <v>4200</v>
      </c>
      <c r="E49" s="855">
        <f t="shared" si="1"/>
        <v>4300</v>
      </c>
      <c r="F49" s="848">
        <v>350</v>
      </c>
      <c r="G49" s="849">
        <v>200</v>
      </c>
      <c r="H49" s="849">
        <v>200</v>
      </c>
      <c r="I49" s="849">
        <v>850</v>
      </c>
      <c r="J49" s="849">
        <v>850</v>
      </c>
      <c r="K49" s="849">
        <v>150</v>
      </c>
      <c r="L49" s="849">
        <v>200</v>
      </c>
      <c r="M49" s="849">
        <v>450</v>
      </c>
      <c r="N49" s="849">
        <v>450</v>
      </c>
      <c r="O49" s="849">
        <v>150</v>
      </c>
      <c r="P49" s="1007">
        <v>150</v>
      </c>
      <c r="Q49" s="849">
        <v>300</v>
      </c>
      <c r="R49" s="850" t="s">
        <v>295</v>
      </c>
      <c r="S49" s="986"/>
    </row>
    <row r="50" spans="1:19" s="987" customFormat="1" ht="26.25" customHeight="1">
      <c r="A50" s="992"/>
      <c r="B50" s="852"/>
      <c r="C50" s="895" t="s">
        <v>499</v>
      </c>
      <c r="D50" s="857">
        <v>6600</v>
      </c>
      <c r="E50" s="855">
        <f t="shared" si="1"/>
        <v>6650</v>
      </c>
      <c r="F50" s="848">
        <v>300</v>
      </c>
      <c r="G50" s="849">
        <v>350</v>
      </c>
      <c r="H50" s="849">
        <v>500</v>
      </c>
      <c r="I50" s="849">
        <v>800</v>
      </c>
      <c r="J50" s="849">
        <v>800</v>
      </c>
      <c r="K50" s="849">
        <v>400</v>
      </c>
      <c r="L50" s="849">
        <v>850</v>
      </c>
      <c r="M50" s="849">
        <v>850</v>
      </c>
      <c r="N50" s="849">
        <v>500</v>
      </c>
      <c r="O50" s="849">
        <v>600</v>
      </c>
      <c r="P50" s="849">
        <v>400</v>
      </c>
      <c r="Q50" s="849">
        <v>300</v>
      </c>
      <c r="R50" s="850" t="s">
        <v>295</v>
      </c>
      <c r="S50" s="986"/>
    </row>
    <row r="51" spans="1:19" s="987" customFormat="1" ht="26.25" customHeight="1">
      <c r="A51" s="992"/>
      <c r="B51" s="852"/>
      <c r="C51" s="978" t="s">
        <v>500</v>
      </c>
      <c r="D51" s="857">
        <v>900</v>
      </c>
      <c r="E51" s="855">
        <f t="shared" si="1"/>
        <v>950</v>
      </c>
      <c r="F51" s="958">
        <v>0</v>
      </c>
      <c r="G51" s="1007">
        <v>0</v>
      </c>
      <c r="H51" s="1007">
        <v>0</v>
      </c>
      <c r="I51" s="1007">
        <v>0</v>
      </c>
      <c r="J51" s="849">
        <v>400</v>
      </c>
      <c r="K51" s="849">
        <v>550</v>
      </c>
      <c r="L51" s="1007">
        <v>0</v>
      </c>
      <c r="M51" s="1007">
        <v>0</v>
      </c>
      <c r="N51" s="1007">
        <v>0</v>
      </c>
      <c r="O51" s="1007">
        <v>0</v>
      </c>
      <c r="P51" s="1007">
        <v>0</v>
      </c>
      <c r="Q51" s="1007">
        <v>0</v>
      </c>
      <c r="R51" s="850" t="s">
        <v>295</v>
      </c>
      <c r="S51" s="986"/>
    </row>
    <row r="52" spans="1:19" s="987" customFormat="1" ht="26.25" customHeight="1">
      <c r="A52" s="992"/>
      <c r="B52" s="852"/>
      <c r="C52" s="978" t="s">
        <v>501</v>
      </c>
      <c r="D52" s="857">
        <v>1252</v>
      </c>
      <c r="E52" s="855">
        <f t="shared" si="1"/>
        <v>1658</v>
      </c>
      <c r="F52" s="958">
        <v>75</v>
      </c>
      <c r="G52" s="1007">
        <v>53</v>
      </c>
      <c r="H52" s="1007">
        <v>107</v>
      </c>
      <c r="I52" s="1007">
        <v>113</v>
      </c>
      <c r="J52" s="849">
        <v>81</v>
      </c>
      <c r="K52" s="849">
        <v>64</v>
      </c>
      <c r="L52" s="1007">
        <v>4</v>
      </c>
      <c r="M52" s="1007">
        <v>73</v>
      </c>
      <c r="N52" s="1007">
        <v>71</v>
      </c>
      <c r="O52" s="1007">
        <v>263</v>
      </c>
      <c r="P52" s="1007">
        <v>703</v>
      </c>
      <c r="Q52" s="1007">
        <v>51</v>
      </c>
      <c r="R52" s="850">
        <v>2333520</v>
      </c>
      <c r="S52" s="986"/>
    </row>
    <row r="53" spans="1:19" s="987" customFormat="1" ht="26.25" customHeight="1">
      <c r="A53" s="992"/>
      <c r="B53" s="852"/>
      <c r="C53" s="978" t="s">
        <v>502</v>
      </c>
      <c r="D53" s="857">
        <v>3763</v>
      </c>
      <c r="E53" s="855">
        <f t="shared" si="1"/>
        <v>4329</v>
      </c>
      <c r="F53" s="958">
        <v>461</v>
      </c>
      <c r="G53" s="1007">
        <v>283</v>
      </c>
      <c r="H53" s="1007">
        <v>368</v>
      </c>
      <c r="I53" s="1007">
        <v>326</v>
      </c>
      <c r="J53" s="849">
        <v>311</v>
      </c>
      <c r="K53" s="849">
        <v>265</v>
      </c>
      <c r="L53" s="1007">
        <v>345</v>
      </c>
      <c r="M53" s="1007">
        <v>348</v>
      </c>
      <c r="N53" s="1007">
        <v>405</v>
      </c>
      <c r="O53" s="1007">
        <v>446</v>
      </c>
      <c r="P53" s="1007">
        <v>421</v>
      </c>
      <c r="Q53" s="1007">
        <v>350</v>
      </c>
      <c r="R53" s="850" t="s">
        <v>295</v>
      </c>
      <c r="S53" s="986"/>
    </row>
    <row r="54" spans="1:19" s="987" customFormat="1" ht="26.25" customHeight="1">
      <c r="A54" s="992"/>
      <c r="B54" s="852"/>
      <c r="C54" s="978" t="s">
        <v>503</v>
      </c>
      <c r="D54" s="857">
        <v>10100</v>
      </c>
      <c r="E54" s="855">
        <f t="shared" si="1"/>
        <v>10100</v>
      </c>
      <c r="F54" s="958">
        <v>1100</v>
      </c>
      <c r="G54" s="1007">
        <v>500</v>
      </c>
      <c r="H54" s="1007">
        <v>700</v>
      </c>
      <c r="I54" s="1007">
        <v>2800</v>
      </c>
      <c r="J54" s="849">
        <v>600</v>
      </c>
      <c r="K54" s="849">
        <v>200</v>
      </c>
      <c r="L54" s="1007">
        <v>500</v>
      </c>
      <c r="M54" s="1007">
        <v>600</v>
      </c>
      <c r="N54" s="1007">
        <v>1100</v>
      </c>
      <c r="O54" s="1007">
        <v>1300</v>
      </c>
      <c r="P54" s="1007">
        <v>300</v>
      </c>
      <c r="Q54" s="1007">
        <v>400</v>
      </c>
      <c r="R54" s="850" t="s">
        <v>295</v>
      </c>
      <c r="S54" s="986"/>
    </row>
    <row r="55" spans="1:19" s="987" customFormat="1" ht="26.25" customHeight="1">
      <c r="A55" s="992"/>
      <c r="B55" s="852"/>
      <c r="C55" s="978" t="s">
        <v>504</v>
      </c>
      <c r="D55" s="857">
        <v>2174</v>
      </c>
      <c r="E55" s="855">
        <f t="shared" si="1"/>
        <v>1052</v>
      </c>
      <c r="F55" s="958">
        <v>98</v>
      </c>
      <c r="G55" s="1007">
        <v>118</v>
      </c>
      <c r="H55" s="1007">
        <v>65</v>
      </c>
      <c r="I55" s="1007">
        <v>305</v>
      </c>
      <c r="J55" s="849">
        <v>96</v>
      </c>
      <c r="K55" s="849">
        <v>75</v>
      </c>
      <c r="L55" s="1007">
        <v>60</v>
      </c>
      <c r="M55" s="1007">
        <v>38</v>
      </c>
      <c r="N55" s="1007">
        <v>38</v>
      </c>
      <c r="O55" s="1007">
        <v>58</v>
      </c>
      <c r="P55" s="1007">
        <v>60</v>
      </c>
      <c r="Q55" s="1007">
        <v>41</v>
      </c>
      <c r="R55" s="850" t="s">
        <v>295</v>
      </c>
      <c r="S55" s="986"/>
    </row>
    <row r="56" spans="1:19" s="987" customFormat="1" ht="26.25" customHeight="1">
      <c r="A56" s="992"/>
      <c r="B56" s="852"/>
      <c r="C56" s="978" t="s">
        <v>505</v>
      </c>
      <c r="D56" s="857">
        <v>4700</v>
      </c>
      <c r="E56" s="855">
        <f t="shared" si="1"/>
        <v>4600</v>
      </c>
      <c r="F56" s="958">
        <v>0</v>
      </c>
      <c r="G56" s="1007">
        <v>0</v>
      </c>
      <c r="H56" s="1007">
        <v>200</v>
      </c>
      <c r="I56" s="1007">
        <v>0</v>
      </c>
      <c r="J56" s="1007">
        <v>0</v>
      </c>
      <c r="K56" s="849">
        <v>1700</v>
      </c>
      <c r="L56" s="1007">
        <v>2500</v>
      </c>
      <c r="M56" s="1007">
        <v>0</v>
      </c>
      <c r="N56" s="1007">
        <v>0</v>
      </c>
      <c r="O56" s="1007">
        <v>200</v>
      </c>
      <c r="P56" s="1007">
        <v>0</v>
      </c>
      <c r="Q56" s="1007">
        <v>0</v>
      </c>
      <c r="R56" s="850" t="s">
        <v>295</v>
      </c>
      <c r="S56" s="986"/>
    </row>
    <row r="57" spans="1:19" s="987" customFormat="1" ht="26.25" customHeight="1">
      <c r="A57" s="992"/>
      <c r="B57" s="852"/>
      <c r="C57" s="978" t="s">
        <v>506</v>
      </c>
      <c r="D57" s="857">
        <v>900</v>
      </c>
      <c r="E57" s="855">
        <f t="shared" si="1"/>
        <v>950</v>
      </c>
      <c r="F57" s="958">
        <v>0</v>
      </c>
      <c r="G57" s="1007">
        <v>200</v>
      </c>
      <c r="H57" s="1007">
        <v>0</v>
      </c>
      <c r="I57" s="1007">
        <v>200</v>
      </c>
      <c r="J57" s="849">
        <v>200</v>
      </c>
      <c r="K57" s="849">
        <v>100</v>
      </c>
      <c r="L57" s="1007">
        <v>0</v>
      </c>
      <c r="M57" s="1007">
        <v>150</v>
      </c>
      <c r="N57" s="1007">
        <v>100</v>
      </c>
      <c r="O57" s="1007">
        <v>0</v>
      </c>
      <c r="P57" s="1007">
        <v>0</v>
      </c>
      <c r="Q57" s="1007">
        <v>0</v>
      </c>
      <c r="R57" s="850" t="s">
        <v>295</v>
      </c>
      <c r="S57" s="986"/>
    </row>
    <row r="58" spans="1:19" s="987" customFormat="1" ht="26.25" customHeight="1">
      <c r="A58" s="992"/>
      <c r="B58" s="852"/>
      <c r="C58" s="978" t="s">
        <v>507</v>
      </c>
      <c r="D58" s="857">
        <v>16280</v>
      </c>
      <c r="E58" s="855">
        <f t="shared" si="1"/>
        <v>13850</v>
      </c>
      <c r="F58" s="958">
        <v>1200</v>
      </c>
      <c r="G58" s="1007">
        <v>1500</v>
      </c>
      <c r="H58" s="1007">
        <v>1600</v>
      </c>
      <c r="I58" s="1007">
        <v>1600</v>
      </c>
      <c r="J58" s="849">
        <v>1500</v>
      </c>
      <c r="K58" s="849">
        <v>950</v>
      </c>
      <c r="L58" s="1007">
        <v>750</v>
      </c>
      <c r="M58" s="1007">
        <v>800</v>
      </c>
      <c r="N58" s="1007">
        <v>800</v>
      </c>
      <c r="O58" s="1007">
        <v>1200</v>
      </c>
      <c r="P58" s="1007">
        <v>850</v>
      </c>
      <c r="Q58" s="1007">
        <v>1100</v>
      </c>
      <c r="R58" s="850">
        <v>11120000</v>
      </c>
      <c r="S58" s="986"/>
    </row>
    <row r="59" spans="1:19" s="987" customFormat="1" ht="26.25" customHeight="1">
      <c r="A59" s="992"/>
      <c r="B59" s="852"/>
      <c r="C59" s="978" t="s">
        <v>508</v>
      </c>
      <c r="D59" s="857">
        <v>6100</v>
      </c>
      <c r="E59" s="855">
        <f t="shared" si="1"/>
        <v>6100</v>
      </c>
      <c r="F59" s="958">
        <v>800</v>
      </c>
      <c r="G59" s="1007">
        <v>200</v>
      </c>
      <c r="H59" s="1007">
        <v>400</v>
      </c>
      <c r="I59" s="1007">
        <v>700</v>
      </c>
      <c r="J59" s="849">
        <v>800</v>
      </c>
      <c r="K59" s="849">
        <v>200</v>
      </c>
      <c r="L59" s="1007">
        <v>500</v>
      </c>
      <c r="M59" s="1007">
        <v>600</v>
      </c>
      <c r="N59" s="1007">
        <v>700</v>
      </c>
      <c r="O59" s="1007">
        <v>500</v>
      </c>
      <c r="P59" s="1007">
        <v>400</v>
      </c>
      <c r="Q59" s="1007">
        <v>300</v>
      </c>
      <c r="R59" s="850" t="s">
        <v>295</v>
      </c>
      <c r="S59" s="986"/>
    </row>
    <row r="60" spans="1:19" s="987" customFormat="1" ht="26.25" customHeight="1">
      <c r="A60" s="992"/>
      <c r="B60" s="844"/>
      <c r="C60" s="930" t="s">
        <v>509</v>
      </c>
      <c r="D60" s="973">
        <v>11015</v>
      </c>
      <c r="E60" s="847">
        <f t="shared" si="1"/>
        <v>13529</v>
      </c>
      <c r="F60" s="1008">
        <v>16</v>
      </c>
      <c r="G60" s="1009">
        <v>78</v>
      </c>
      <c r="H60" s="1009">
        <v>680</v>
      </c>
      <c r="I60" s="1009">
        <v>1083</v>
      </c>
      <c r="J60" s="1009">
        <v>1899</v>
      </c>
      <c r="K60" s="1009">
        <v>695</v>
      </c>
      <c r="L60" s="1009">
        <v>1319</v>
      </c>
      <c r="M60" s="1009">
        <v>3329</v>
      </c>
      <c r="N60" s="1009">
        <v>1504</v>
      </c>
      <c r="O60" s="1009">
        <v>1176</v>
      </c>
      <c r="P60" s="1009">
        <v>1492</v>
      </c>
      <c r="Q60" s="1009">
        <v>258</v>
      </c>
      <c r="R60" s="971">
        <v>18532407</v>
      </c>
      <c r="S60" s="1002"/>
    </row>
    <row r="61" spans="1:19" s="1013" customFormat="1" ht="26.25" customHeight="1">
      <c r="A61" s="1010"/>
      <c r="B61" s="955"/>
      <c r="C61" s="977" t="s">
        <v>510</v>
      </c>
      <c r="D61" s="854">
        <v>8000</v>
      </c>
      <c r="E61" s="847">
        <f t="shared" si="1"/>
        <v>3500</v>
      </c>
      <c r="F61" s="1011">
        <v>0</v>
      </c>
      <c r="G61" s="965">
        <v>0</v>
      </c>
      <c r="H61" s="965">
        <v>0</v>
      </c>
      <c r="I61" s="965">
        <v>2000</v>
      </c>
      <c r="J61" s="965">
        <v>1500</v>
      </c>
      <c r="K61" s="965">
        <v>0</v>
      </c>
      <c r="L61" s="965">
        <v>0</v>
      </c>
      <c r="M61" s="965">
        <v>0</v>
      </c>
      <c r="N61" s="965">
        <v>0</v>
      </c>
      <c r="O61" s="965">
        <v>0</v>
      </c>
      <c r="P61" s="965">
        <v>0</v>
      </c>
      <c r="Q61" s="965">
        <v>0</v>
      </c>
      <c r="R61" s="961">
        <v>1925000</v>
      </c>
      <c r="S61" s="1012"/>
    </row>
    <row r="62" spans="1:19" s="1013" customFormat="1" ht="26.25" customHeight="1">
      <c r="A62" s="1010"/>
      <c r="B62" s="955" t="s">
        <v>265</v>
      </c>
      <c r="C62" s="899" t="s">
        <v>511</v>
      </c>
      <c r="D62" s="854">
        <v>10800</v>
      </c>
      <c r="E62" s="1014">
        <f t="shared" si="1"/>
        <v>9200</v>
      </c>
      <c r="F62" s="964">
        <v>300</v>
      </c>
      <c r="G62" s="965">
        <v>300</v>
      </c>
      <c r="H62" s="965">
        <v>300</v>
      </c>
      <c r="I62" s="965">
        <v>1200</v>
      </c>
      <c r="J62" s="965">
        <v>1200</v>
      </c>
      <c r="K62" s="965">
        <v>600</v>
      </c>
      <c r="L62" s="965">
        <v>1200</v>
      </c>
      <c r="M62" s="965">
        <v>1200</v>
      </c>
      <c r="N62" s="965">
        <v>800</v>
      </c>
      <c r="O62" s="965">
        <v>800</v>
      </c>
      <c r="P62" s="965">
        <v>1000</v>
      </c>
      <c r="Q62" s="965">
        <v>300</v>
      </c>
      <c r="R62" s="850" t="s">
        <v>295</v>
      </c>
      <c r="S62" s="1012"/>
    </row>
    <row r="63" spans="1:19" s="1013" customFormat="1" ht="26.25" customHeight="1">
      <c r="A63" s="1010"/>
      <c r="B63" s="955" t="s">
        <v>265</v>
      </c>
      <c r="C63" s="899" t="s">
        <v>512</v>
      </c>
      <c r="D63" s="854">
        <v>10300</v>
      </c>
      <c r="E63" s="1014">
        <f t="shared" si="1"/>
        <v>8500</v>
      </c>
      <c r="F63" s="964">
        <v>300</v>
      </c>
      <c r="G63" s="965">
        <v>300</v>
      </c>
      <c r="H63" s="965">
        <v>300</v>
      </c>
      <c r="I63" s="965">
        <v>1200</v>
      </c>
      <c r="J63" s="965">
        <v>1500</v>
      </c>
      <c r="K63" s="965">
        <v>400</v>
      </c>
      <c r="L63" s="965">
        <v>1000</v>
      </c>
      <c r="M63" s="965">
        <v>1000</v>
      </c>
      <c r="N63" s="965">
        <v>1000</v>
      </c>
      <c r="O63" s="965">
        <v>400</v>
      </c>
      <c r="P63" s="965">
        <v>800</v>
      </c>
      <c r="Q63" s="965">
        <v>300</v>
      </c>
      <c r="R63" s="850" t="s">
        <v>295</v>
      </c>
      <c r="S63" s="1012"/>
    </row>
    <row r="64" spans="1:19" s="987" customFormat="1" ht="26.25" customHeight="1">
      <c r="A64" s="992"/>
      <c r="B64" s="852" t="s">
        <v>265</v>
      </c>
      <c r="C64" s="899" t="s">
        <v>513</v>
      </c>
      <c r="D64" s="854">
        <v>48461</v>
      </c>
      <c r="E64" s="1014">
        <f t="shared" si="1"/>
        <v>64419</v>
      </c>
      <c r="F64" s="964">
        <v>3565</v>
      </c>
      <c r="G64" s="965">
        <v>3165</v>
      </c>
      <c r="H64" s="965">
        <v>4079</v>
      </c>
      <c r="I64" s="965">
        <v>5329</v>
      </c>
      <c r="J64" s="965">
        <v>6721</v>
      </c>
      <c r="K64" s="965">
        <v>3756</v>
      </c>
      <c r="L64" s="965">
        <v>4892</v>
      </c>
      <c r="M64" s="965">
        <v>8437</v>
      </c>
      <c r="N64" s="965">
        <v>7582</v>
      </c>
      <c r="O64" s="965">
        <v>6805</v>
      </c>
      <c r="P64" s="965">
        <v>5526</v>
      </c>
      <c r="Q64" s="965">
        <v>4562</v>
      </c>
      <c r="R64" s="956">
        <v>150814082</v>
      </c>
      <c r="S64" s="1002"/>
    </row>
    <row r="65" spans="1:19" s="987" customFormat="1" ht="26.25" customHeight="1">
      <c r="A65" s="1010"/>
      <c r="B65" s="955" t="s">
        <v>265</v>
      </c>
      <c r="C65" s="899" t="s">
        <v>514</v>
      </c>
      <c r="D65" s="854">
        <v>1903</v>
      </c>
      <c r="E65" s="1014">
        <f t="shared" si="1"/>
        <v>2340</v>
      </c>
      <c r="F65" s="964">
        <v>82</v>
      </c>
      <c r="G65" s="965">
        <v>93</v>
      </c>
      <c r="H65" s="965">
        <v>157</v>
      </c>
      <c r="I65" s="965">
        <v>186</v>
      </c>
      <c r="J65" s="965">
        <v>334</v>
      </c>
      <c r="K65" s="965">
        <v>148</v>
      </c>
      <c r="L65" s="965">
        <v>189</v>
      </c>
      <c r="M65" s="965">
        <v>195</v>
      </c>
      <c r="N65" s="965">
        <v>286</v>
      </c>
      <c r="O65" s="965">
        <v>290</v>
      </c>
      <c r="P65" s="965">
        <v>267</v>
      </c>
      <c r="Q65" s="965">
        <v>113</v>
      </c>
      <c r="R65" s="956">
        <v>315950</v>
      </c>
      <c r="S65" s="1002"/>
    </row>
    <row r="66" spans="1:19" s="1013" customFormat="1" ht="26.25" customHeight="1">
      <c r="A66" s="1010"/>
      <c r="B66" s="955" t="s">
        <v>265</v>
      </c>
      <c r="C66" s="899" t="s">
        <v>515</v>
      </c>
      <c r="D66" s="854">
        <v>2800</v>
      </c>
      <c r="E66" s="1014">
        <f t="shared" si="1"/>
        <v>2900</v>
      </c>
      <c r="F66" s="964">
        <v>100</v>
      </c>
      <c r="G66" s="965">
        <v>100</v>
      </c>
      <c r="H66" s="965">
        <v>200</v>
      </c>
      <c r="I66" s="965">
        <v>400</v>
      </c>
      <c r="J66" s="965">
        <v>300</v>
      </c>
      <c r="K66" s="965">
        <v>200</v>
      </c>
      <c r="L66" s="965">
        <v>300</v>
      </c>
      <c r="M66" s="965">
        <v>300</v>
      </c>
      <c r="N66" s="965">
        <v>300</v>
      </c>
      <c r="O66" s="965">
        <v>300</v>
      </c>
      <c r="P66" s="965">
        <v>300</v>
      </c>
      <c r="Q66" s="965">
        <v>100</v>
      </c>
      <c r="R66" s="850" t="s">
        <v>295</v>
      </c>
      <c r="S66" s="1012"/>
    </row>
    <row r="67" spans="1:19" s="1013" customFormat="1" ht="26.25" customHeight="1">
      <c r="A67" s="1010"/>
      <c r="B67" s="1015" t="s">
        <v>265</v>
      </c>
      <c r="C67" s="930" t="s">
        <v>516</v>
      </c>
      <c r="D67" s="854">
        <v>28400</v>
      </c>
      <c r="E67" s="1014">
        <f t="shared" si="1"/>
        <v>33148</v>
      </c>
      <c r="F67" s="848">
        <v>1186</v>
      </c>
      <c r="G67" s="849">
        <v>1441</v>
      </c>
      <c r="H67" s="849">
        <v>2115</v>
      </c>
      <c r="I67" s="849">
        <v>3289</v>
      </c>
      <c r="J67" s="849">
        <v>5773</v>
      </c>
      <c r="K67" s="849">
        <v>2580</v>
      </c>
      <c r="L67" s="849">
        <v>2085</v>
      </c>
      <c r="M67" s="849">
        <v>3330</v>
      </c>
      <c r="N67" s="849">
        <v>3325</v>
      </c>
      <c r="O67" s="849">
        <v>3503</v>
      </c>
      <c r="P67" s="849">
        <v>2986</v>
      </c>
      <c r="Q67" s="849">
        <v>1535</v>
      </c>
      <c r="R67" s="956">
        <v>58228914</v>
      </c>
      <c r="S67" s="1012"/>
    </row>
    <row r="68" spans="1:19" s="987" customFormat="1" ht="26.25" customHeight="1">
      <c r="A68" s="992"/>
      <c r="B68" s="852" t="s">
        <v>265</v>
      </c>
      <c r="C68" s="899" t="s">
        <v>517</v>
      </c>
      <c r="D68" s="854">
        <v>16107</v>
      </c>
      <c r="E68" s="1014">
        <f t="shared" si="1"/>
        <v>24054</v>
      </c>
      <c r="F68" s="848">
        <v>1004</v>
      </c>
      <c r="G68" s="849">
        <v>973</v>
      </c>
      <c r="H68" s="849">
        <v>1726</v>
      </c>
      <c r="I68" s="849">
        <v>1285</v>
      </c>
      <c r="J68" s="849">
        <v>2481</v>
      </c>
      <c r="K68" s="849">
        <v>1299</v>
      </c>
      <c r="L68" s="849">
        <v>2110</v>
      </c>
      <c r="M68" s="849">
        <v>4293</v>
      </c>
      <c r="N68" s="849">
        <v>2714</v>
      </c>
      <c r="O68" s="849">
        <v>2558</v>
      </c>
      <c r="P68" s="849">
        <v>1751</v>
      </c>
      <c r="Q68" s="849">
        <v>1860</v>
      </c>
      <c r="R68" s="956">
        <v>33618909</v>
      </c>
      <c r="S68" s="1002"/>
    </row>
    <row r="69" spans="1:19" s="1013" customFormat="1" ht="26.25" customHeight="1">
      <c r="A69" s="1010"/>
      <c r="B69" s="955" t="s">
        <v>265</v>
      </c>
      <c r="C69" s="899" t="s">
        <v>518</v>
      </c>
      <c r="D69" s="854">
        <v>13503</v>
      </c>
      <c r="E69" s="1014">
        <f t="shared" si="1"/>
        <v>15376</v>
      </c>
      <c r="F69" s="848">
        <v>118</v>
      </c>
      <c r="G69" s="849">
        <v>92</v>
      </c>
      <c r="H69" s="849">
        <v>690</v>
      </c>
      <c r="I69" s="849">
        <v>376</v>
      </c>
      <c r="J69" s="849">
        <v>1902</v>
      </c>
      <c r="K69" s="849">
        <v>858</v>
      </c>
      <c r="L69" s="849">
        <v>2110</v>
      </c>
      <c r="M69" s="849">
        <v>4412</v>
      </c>
      <c r="N69" s="849">
        <v>2209</v>
      </c>
      <c r="O69" s="849">
        <v>1388</v>
      </c>
      <c r="P69" s="849">
        <v>857</v>
      </c>
      <c r="Q69" s="849">
        <v>364</v>
      </c>
      <c r="R69" s="956">
        <v>33838946</v>
      </c>
      <c r="S69" s="1012"/>
    </row>
    <row r="70" spans="1:19" s="1013" customFormat="1" ht="26.25" customHeight="1">
      <c r="A70" s="1010"/>
      <c r="B70" s="955" t="s">
        <v>265</v>
      </c>
      <c r="C70" s="977" t="s">
        <v>519</v>
      </c>
      <c r="D70" s="854">
        <v>14448</v>
      </c>
      <c r="E70" s="1014">
        <f t="shared" si="1"/>
        <v>13040</v>
      </c>
      <c r="F70" s="848">
        <v>719</v>
      </c>
      <c r="G70" s="849">
        <v>668</v>
      </c>
      <c r="H70" s="849">
        <v>871</v>
      </c>
      <c r="I70" s="849">
        <v>1913</v>
      </c>
      <c r="J70" s="849">
        <v>1679</v>
      </c>
      <c r="K70" s="849">
        <v>717</v>
      </c>
      <c r="L70" s="849">
        <v>828</v>
      </c>
      <c r="M70" s="849">
        <v>1283</v>
      </c>
      <c r="N70" s="849">
        <v>1272</v>
      </c>
      <c r="O70" s="849">
        <v>1591</v>
      </c>
      <c r="P70" s="849">
        <v>869</v>
      </c>
      <c r="Q70" s="849">
        <v>630</v>
      </c>
      <c r="R70" s="961">
        <v>15396617</v>
      </c>
      <c r="S70" s="1012"/>
    </row>
    <row r="71" spans="1:19" s="1013" customFormat="1" ht="26.25" customHeight="1">
      <c r="A71" s="1010"/>
      <c r="B71" s="1016"/>
      <c r="C71" s="1017" t="s">
        <v>520</v>
      </c>
      <c r="D71" s="1018">
        <v>1600</v>
      </c>
      <c r="E71" s="1019">
        <f t="shared" si="1"/>
        <v>1900</v>
      </c>
      <c r="F71" s="964">
        <v>0</v>
      </c>
      <c r="G71" s="965">
        <v>0</v>
      </c>
      <c r="H71" s="965">
        <v>100</v>
      </c>
      <c r="I71" s="965">
        <v>300</v>
      </c>
      <c r="J71" s="965">
        <v>300</v>
      </c>
      <c r="K71" s="965">
        <v>100</v>
      </c>
      <c r="L71" s="965">
        <v>200</v>
      </c>
      <c r="M71" s="965">
        <v>200</v>
      </c>
      <c r="N71" s="965">
        <v>200</v>
      </c>
      <c r="O71" s="965">
        <v>300</v>
      </c>
      <c r="P71" s="965">
        <v>200</v>
      </c>
      <c r="Q71" s="965">
        <v>0</v>
      </c>
      <c r="R71" s="850" t="s">
        <v>295</v>
      </c>
      <c r="S71" s="1012"/>
    </row>
    <row r="72" spans="1:19" s="1013" customFormat="1" ht="26.25" customHeight="1">
      <c r="A72" s="1010"/>
      <c r="B72" s="1016"/>
      <c r="C72" s="1020" t="s">
        <v>521</v>
      </c>
      <c r="D72" s="1018">
        <v>3346</v>
      </c>
      <c r="E72" s="1019">
        <f t="shared" si="1"/>
        <v>2473</v>
      </c>
      <c r="F72" s="969">
        <v>74</v>
      </c>
      <c r="G72" s="970">
        <v>105</v>
      </c>
      <c r="H72" s="970">
        <v>694</v>
      </c>
      <c r="I72" s="970">
        <v>95</v>
      </c>
      <c r="J72" s="970">
        <v>262</v>
      </c>
      <c r="K72" s="970">
        <v>157</v>
      </c>
      <c r="L72" s="970">
        <v>115</v>
      </c>
      <c r="M72" s="970">
        <v>272</v>
      </c>
      <c r="N72" s="970">
        <v>170</v>
      </c>
      <c r="O72" s="970">
        <v>195</v>
      </c>
      <c r="P72" s="970">
        <v>199</v>
      </c>
      <c r="Q72" s="970">
        <v>135</v>
      </c>
      <c r="R72" s="908">
        <v>1026889</v>
      </c>
      <c r="S72" s="1012"/>
    </row>
    <row r="73" spans="1:19" s="1013" customFormat="1" ht="26.25" customHeight="1">
      <c r="A73" s="1010"/>
      <c r="B73" s="1015"/>
      <c r="C73" s="915" t="s">
        <v>522</v>
      </c>
      <c r="D73" s="846">
        <v>26725</v>
      </c>
      <c r="E73" s="1019">
        <f t="shared" si="1"/>
        <v>29226</v>
      </c>
      <c r="F73" s="964">
        <v>0</v>
      </c>
      <c r="G73" s="965">
        <v>0</v>
      </c>
      <c r="H73" s="965">
        <v>0</v>
      </c>
      <c r="I73" s="965">
        <v>11694</v>
      </c>
      <c r="J73" s="965">
        <v>5011</v>
      </c>
      <c r="K73" s="965">
        <v>0</v>
      </c>
      <c r="L73" s="965">
        <v>0</v>
      </c>
      <c r="M73" s="965">
        <v>0</v>
      </c>
      <c r="N73" s="965">
        <v>3669</v>
      </c>
      <c r="O73" s="965">
        <v>7638</v>
      </c>
      <c r="P73" s="965">
        <v>1214</v>
      </c>
      <c r="Q73" s="965">
        <v>0</v>
      </c>
      <c r="R73" s="850">
        <v>17535600</v>
      </c>
      <c r="S73" s="1012"/>
    </row>
    <row r="74" spans="1:19" ht="26.25" customHeight="1">
      <c r="A74" s="886"/>
      <c r="B74" s="852" t="s">
        <v>299</v>
      </c>
      <c r="C74" s="895" t="s">
        <v>523</v>
      </c>
      <c r="D74" s="952">
        <v>179219</v>
      </c>
      <c r="E74" s="889">
        <f t="shared" si="1"/>
        <v>191663</v>
      </c>
      <c r="F74" s="1021">
        <v>16327</v>
      </c>
      <c r="G74" s="1022">
        <v>16397</v>
      </c>
      <c r="H74" s="1022">
        <v>18116</v>
      </c>
      <c r="I74" s="1022">
        <v>15256</v>
      </c>
      <c r="J74" s="1022">
        <v>17363</v>
      </c>
      <c r="K74" s="1022">
        <v>14056</v>
      </c>
      <c r="L74" s="1022">
        <v>13760</v>
      </c>
      <c r="M74" s="1022">
        <v>15031</v>
      </c>
      <c r="N74" s="1022">
        <v>17062</v>
      </c>
      <c r="O74" s="1022">
        <v>16615</v>
      </c>
      <c r="P74" s="1022">
        <v>16972</v>
      </c>
      <c r="Q74" s="1022">
        <v>14708</v>
      </c>
      <c r="R74" s="888">
        <v>223272189</v>
      </c>
      <c r="S74" s="894"/>
    </row>
    <row r="75" spans="1:19" ht="26.25" customHeight="1">
      <c r="A75" s="886"/>
      <c r="B75" s="852"/>
      <c r="C75" s="899" t="s">
        <v>524</v>
      </c>
      <c r="D75" s="900">
        <v>121555</v>
      </c>
      <c r="E75" s="901">
        <f t="shared" si="1"/>
        <v>80614</v>
      </c>
      <c r="F75" s="1023">
        <v>4949</v>
      </c>
      <c r="G75" s="1024">
        <v>0</v>
      </c>
      <c r="H75" s="1024">
        <v>0</v>
      </c>
      <c r="I75" s="1024">
        <v>0</v>
      </c>
      <c r="J75" s="1024">
        <v>9594</v>
      </c>
      <c r="K75" s="1024">
        <v>8626</v>
      </c>
      <c r="L75" s="1024">
        <v>10124</v>
      </c>
      <c r="M75" s="1024">
        <v>7618</v>
      </c>
      <c r="N75" s="1024">
        <v>7818</v>
      </c>
      <c r="O75" s="1024">
        <v>12358</v>
      </c>
      <c r="P75" s="1024">
        <v>12680</v>
      </c>
      <c r="Q75" s="1024">
        <v>6847</v>
      </c>
      <c r="R75" s="850" t="s">
        <v>460</v>
      </c>
      <c r="S75" s="894"/>
    </row>
    <row r="76" spans="1:19" ht="26.25" customHeight="1">
      <c r="A76" s="886"/>
      <c r="B76" s="852"/>
      <c r="C76" s="978" t="s">
        <v>525</v>
      </c>
      <c r="D76" s="900">
        <v>136157</v>
      </c>
      <c r="E76" s="901">
        <f t="shared" si="1"/>
        <v>145502</v>
      </c>
      <c r="F76" s="1023">
        <v>11288</v>
      </c>
      <c r="G76" s="1024">
        <v>10370</v>
      </c>
      <c r="H76" s="1024">
        <v>10946</v>
      </c>
      <c r="I76" s="1024">
        <v>12033</v>
      </c>
      <c r="J76" s="1024">
        <v>12423</v>
      </c>
      <c r="K76" s="1024">
        <v>8296</v>
      </c>
      <c r="L76" s="1024">
        <v>10648</v>
      </c>
      <c r="M76" s="1024">
        <v>10605</v>
      </c>
      <c r="N76" s="1024">
        <v>10740</v>
      </c>
      <c r="O76" s="1024">
        <v>28941</v>
      </c>
      <c r="P76" s="1024">
        <v>9791</v>
      </c>
      <c r="Q76" s="1024">
        <v>9421</v>
      </c>
      <c r="R76" s="850" t="s">
        <v>460</v>
      </c>
      <c r="S76" s="894"/>
    </row>
    <row r="77" spans="1:19" ht="26.25" customHeight="1">
      <c r="A77" s="886"/>
      <c r="B77" s="852" t="s">
        <v>300</v>
      </c>
      <c r="C77" s="899" t="s">
        <v>526</v>
      </c>
      <c r="D77" s="900">
        <v>11288</v>
      </c>
      <c r="E77" s="901">
        <f t="shared" si="1"/>
        <v>14338</v>
      </c>
      <c r="F77" s="1023">
        <v>546</v>
      </c>
      <c r="G77" s="1024">
        <v>742</v>
      </c>
      <c r="H77" s="1024">
        <v>1186</v>
      </c>
      <c r="I77" s="1024">
        <v>884</v>
      </c>
      <c r="J77" s="1024">
        <v>1558</v>
      </c>
      <c r="K77" s="1024">
        <v>1447</v>
      </c>
      <c r="L77" s="1024">
        <v>1402</v>
      </c>
      <c r="M77" s="1024">
        <v>608</v>
      </c>
      <c r="N77" s="1024">
        <v>1620</v>
      </c>
      <c r="O77" s="1024">
        <v>1941</v>
      </c>
      <c r="P77" s="1024">
        <v>1718</v>
      </c>
      <c r="Q77" s="1024">
        <v>686</v>
      </c>
      <c r="R77" s="910">
        <v>4301400</v>
      </c>
      <c r="S77" s="894"/>
    </row>
    <row r="78" spans="1:19" ht="26.25" customHeight="1">
      <c r="A78" s="886"/>
      <c r="B78" s="852" t="s">
        <v>265</v>
      </c>
      <c r="C78" s="977" t="s">
        <v>527</v>
      </c>
      <c r="D78" s="900">
        <v>59031</v>
      </c>
      <c r="E78" s="901">
        <f t="shared" si="1"/>
        <v>56844</v>
      </c>
      <c r="F78" s="1025">
        <v>4057</v>
      </c>
      <c r="G78" s="1026">
        <v>0</v>
      </c>
      <c r="H78" s="1026">
        <v>6990</v>
      </c>
      <c r="I78" s="1026">
        <v>5570</v>
      </c>
      <c r="J78" s="1026">
        <v>6471</v>
      </c>
      <c r="K78" s="1024">
        <v>6231</v>
      </c>
      <c r="L78" s="1024">
        <v>3801</v>
      </c>
      <c r="M78" s="1024">
        <v>3519</v>
      </c>
      <c r="N78" s="1024">
        <v>5151</v>
      </c>
      <c r="O78" s="1026">
        <v>6241</v>
      </c>
      <c r="P78" s="1026">
        <v>6062</v>
      </c>
      <c r="Q78" s="1026">
        <v>2751</v>
      </c>
      <c r="R78" s="850" t="s">
        <v>460</v>
      </c>
      <c r="S78" s="894"/>
    </row>
    <row r="79" spans="1:19" ht="26.25" customHeight="1">
      <c r="A79" s="886"/>
      <c r="B79" s="852"/>
      <c r="C79" s="899" t="s">
        <v>528</v>
      </c>
      <c r="D79" s="900">
        <v>5606</v>
      </c>
      <c r="E79" s="901">
        <f t="shared" si="1"/>
        <v>9495</v>
      </c>
      <c r="F79" s="1027">
        <v>332</v>
      </c>
      <c r="G79" s="1028">
        <v>407</v>
      </c>
      <c r="H79" s="1028">
        <v>636</v>
      </c>
      <c r="I79" s="1028">
        <v>2286</v>
      </c>
      <c r="J79" s="1028">
        <v>337</v>
      </c>
      <c r="K79" s="1028">
        <v>584</v>
      </c>
      <c r="L79" s="1028">
        <v>511</v>
      </c>
      <c r="M79" s="1028">
        <v>373</v>
      </c>
      <c r="N79" s="1028">
        <v>1279</v>
      </c>
      <c r="O79" s="1028">
        <v>901</v>
      </c>
      <c r="P79" s="1028">
        <v>1238</v>
      </c>
      <c r="Q79" s="1028">
        <v>611</v>
      </c>
      <c r="R79" s="850" t="s">
        <v>460</v>
      </c>
      <c r="S79" s="894"/>
    </row>
    <row r="80" spans="1:19" ht="26.25" customHeight="1">
      <c r="A80" s="886"/>
      <c r="B80" s="852" t="s">
        <v>186</v>
      </c>
      <c r="C80" s="899" t="s">
        <v>529</v>
      </c>
      <c r="D80" s="900">
        <v>64430</v>
      </c>
      <c r="E80" s="901">
        <f t="shared" si="1"/>
        <v>66491</v>
      </c>
      <c r="F80" s="1029">
        <v>4715</v>
      </c>
      <c r="G80" s="1030">
        <v>4057</v>
      </c>
      <c r="H80" s="1030">
        <v>5140</v>
      </c>
      <c r="I80" s="1030">
        <v>5168</v>
      </c>
      <c r="J80" s="1030">
        <v>6806</v>
      </c>
      <c r="K80" s="1030">
        <v>4698</v>
      </c>
      <c r="L80" s="1030">
        <v>4736</v>
      </c>
      <c r="M80" s="1030">
        <v>4946</v>
      </c>
      <c r="N80" s="1030">
        <v>6080</v>
      </c>
      <c r="O80" s="1030">
        <v>7281</v>
      </c>
      <c r="P80" s="1030">
        <v>6725</v>
      </c>
      <c r="Q80" s="1030">
        <v>6139</v>
      </c>
      <c r="R80" s="910">
        <v>804802130</v>
      </c>
      <c r="S80" s="894"/>
    </row>
    <row r="81" spans="1:19" ht="26.25" customHeight="1">
      <c r="A81" s="886"/>
      <c r="B81" s="1031"/>
      <c r="C81" s="1017" t="s">
        <v>530</v>
      </c>
      <c r="D81" s="1032">
        <v>1526</v>
      </c>
      <c r="E81" s="1033">
        <f t="shared" si="1"/>
        <v>1486</v>
      </c>
      <c r="F81" s="1029">
        <v>53</v>
      </c>
      <c r="G81" s="1030">
        <v>94</v>
      </c>
      <c r="H81" s="1030">
        <v>39</v>
      </c>
      <c r="I81" s="1030">
        <v>421</v>
      </c>
      <c r="J81" s="1030">
        <v>248</v>
      </c>
      <c r="K81" s="1030">
        <v>118</v>
      </c>
      <c r="L81" s="1030">
        <v>208</v>
      </c>
      <c r="M81" s="1030">
        <v>69</v>
      </c>
      <c r="N81" s="1030">
        <v>40</v>
      </c>
      <c r="O81" s="1030">
        <v>100</v>
      </c>
      <c r="P81" s="1030">
        <v>59</v>
      </c>
      <c r="Q81" s="1030">
        <v>37</v>
      </c>
      <c r="R81" s="850" t="s">
        <v>460</v>
      </c>
      <c r="S81" s="894"/>
    </row>
    <row r="82" spans="1:19" ht="26.25" customHeight="1">
      <c r="A82" s="886"/>
      <c r="B82" s="902" t="s">
        <v>265</v>
      </c>
      <c r="C82" s="1034" t="s">
        <v>531</v>
      </c>
      <c r="D82" s="908">
        <v>199212</v>
      </c>
      <c r="E82" s="905">
        <f t="shared" si="1"/>
        <v>208413</v>
      </c>
      <c r="F82" s="1029">
        <v>20590</v>
      </c>
      <c r="G82" s="1030">
        <v>20071</v>
      </c>
      <c r="H82" s="1030">
        <v>20590</v>
      </c>
      <c r="I82" s="1030">
        <v>16916</v>
      </c>
      <c r="J82" s="1030">
        <v>16545</v>
      </c>
      <c r="K82" s="1030">
        <v>14991</v>
      </c>
      <c r="L82" s="1030">
        <v>15148</v>
      </c>
      <c r="M82" s="1030">
        <v>15448</v>
      </c>
      <c r="N82" s="1030">
        <v>15075</v>
      </c>
      <c r="O82" s="1030">
        <v>17373</v>
      </c>
      <c r="P82" s="1030">
        <v>17338</v>
      </c>
      <c r="Q82" s="1030">
        <v>18328</v>
      </c>
      <c r="R82" s="908">
        <v>54234120</v>
      </c>
      <c r="S82" s="894"/>
    </row>
    <row r="83" spans="1:19" ht="26.25" customHeight="1">
      <c r="A83" s="886"/>
      <c r="B83" s="844"/>
      <c r="C83" s="909" t="s">
        <v>532</v>
      </c>
      <c r="D83" s="850">
        <v>311</v>
      </c>
      <c r="E83" s="889">
        <f t="shared" si="1"/>
        <v>1213</v>
      </c>
      <c r="F83" s="1035">
        <v>5</v>
      </c>
      <c r="G83" s="1036">
        <v>14</v>
      </c>
      <c r="H83" s="1037">
        <v>792</v>
      </c>
      <c r="I83" s="1038">
        <v>94</v>
      </c>
      <c r="J83" s="1038">
        <v>33</v>
      </c>
      <c r="K83" s="1038">
        <v>51</v>
      </c>
      <c r="L83" s="1038">
        <v>3</v>
      </c>
      <c r="M83" s="1038">
        <v>26</v>
      </c>
      <c r="N83" s="1038">
        <v>112</v>
      </c>
      <c r="O83" s="1038">
        <v>9</v>
      </c>
      <c r="P83" s="1038">
        <v>10</v>
      </c>
      <c r="Q83" s="1038">
        <v>64</v>
      </c>
      <c r="R83" s="908" t="s">
        <v>460</v>
      </c>
      <c r="S83" s="894"/>
    </row>
    <row r="84" spans="1:19" ht="26.25" customHeight="1">
      <c r="A84" s="886"/>
      <c r="B84" s="852"/>
      <c r="C84" s="978" t="s">
        <v>533</v>
      </c>
      <c r="D84" s="888">
        <v>26725</v>
      </c>
      <c r="E84" s="889">
        <f t="shared" si="1"/>
        <v>23243</v>
      </c>
      <c r="F84" s="1039">
        <v>1448</v>
      </c>
      <c r="G84" s="1040">
        <v>1763</v>
      </c>
      <c r="H84" s="1038">
        <v>1560</v>
      </c>
      <c r="I84" s="1038">
        <v>1784</v>
      </c>
      <c r="J84" s="1038">
        <v>2867</v>
      </c>
      <c r="K84" s="1038">
        <v>1300</v>
      </c>
      <c r="L84" s="1038">
        <v>2146</v>
      </c>
      <c r="M84" s="1038">
        <v>1704</v>
      </c>
      <c r="N84" s="1038">
        <v>1815</v>
      </c>
      <c r="O84" s="1038">
        <v>2386</v>
      </c>
      <c r="P84" s="1038">
        <v>3046</v>
      </c>
      <c r="Q84" s="1038">
        <v>1424</v>
      </c>
      <c r="R84" s="908">
        <v>690700</v>
      </c>
      <c r="S84" s="894"/>
    </row>
    <row r="85" spans="1:19" ht="26.25" customHeight="1" thickBot="1">
      <c r="A85" s="886"/>
      <c r="B85" s="1041"/>
      <c r="C85" s="1042" t="s">
        <v>534</v>
      </c>
      <c r="D85" s="1043" t="s">
        <v>460</v>
      </c>
      <c r="E85" s="1044">
        <f t="shared" si="1"/>
        <v>204235</v>
      </c>
      <c r="F85" s="1045">
        <v>2945</v>
      </c>
      <c r="G85" s="1046">
        <v>7241</v>
      </c>
      <c r="H85" s="1047">
        <v>28701</v>
      </c>
      <c r="I85" s="1047">
        <v>10688</v>
      </c>
      <c r="J85" s="1047">
        <v>21490</v>
      </c>
      <c r="K85" s="1047">
        <v>14064</v>
      </c>
      <c r="L85" s="1047">
        <v>61306</v>
      </c>
      <c r="M85" s="1047">
        <v>13384</v>
      </c>
      <c r="N85" s="1047">
        <v>16319</v>
      </c>
      <c r="O85" s="1047">
        <v>16298</v>
      </c>
      <c r="P85" s="1047">
        <v>7333</v>
      </c>
      <c r="Q85" s="1047">
        <v>4466</v>
      </c>
      <c r="R85" s="1000">
        <v>14195070</v>
      </c>
      <c r="S85" s="894"/>
    </row>
    <row r="86" spans="1:19" ht="28.5" customHeight="1" thickBot="1">
      <c r="A86" s="1001" t="s">
        <v>535</v>
      </c>
      <c r="B86" s="1048"/>
      <c r="C86" s="1049"/>
      <c r="D86" s="1050"/>
      <c r="E86" s="1051"/>
      <c r="F86" s="1052"/>
      <c r="G86" s="1052"/>
      <c r="H86" s="1052"/>
      <c r="I86" s="1052"/>
      <c r="J86" s="1052"/>
      <c r="K86" s="1052"/>
      <c r="L86" s="1052"/>
      <c r="M86" s="1052"/>
      <c r="N86" s="1052"/>
      <c r="O86" s="1052"/>
      <c r="P86" s="1052"/>
      <c r="Q86" s="1679" t="s">
        <v>435</v>
      </c>
      <c r="R86" s="1679"/>
      <c r="S86" s="843"/>
    </row>
    <row r="87" spans="1:19" s="1054" customFormat="1" ht="28.5" customHeight="1" thickBot="1">
      <c r="A87" s="913"/>
      <c r="B87" s="836" t="s">
        <v>436</v>
      </c>
      <c r="C87" s="837" t="s">
        <v>351</v>
      </c>
      <c r="D87" s="838" t="s">
        <v>437</v>
      </c>
      <c r="E87" s="839" t="s">
        <v>438</v>
      </c>
      <c r="F87" s="1005" t="s">
        <v>439</v>
      </c>
      <c r="G87" s="840" t="s">
        <v>440</v>
      </c>
      <c r="H87" s="841" t="s">
        <v>441</v>
      </c>
      <c r="I87" s="841" t="s">
        <v>442</v>
      </c>
      <c r="J87" s="841" t="s">
        <v>443</v>
      </c>
      <c r="K87" s="841" t="s">
        <v>444</v>
      </c>
      <c r="L87" s="841" t="s">
        <v>445</v>
      </c>
      <c r="M87" s="841" t="s">
        <v>446</v>
      </c>
      <c r="N87" s="841" t="s">
        <v>447</v>
      </c>
      <c r="O87" s="841" t="s">
        <v>448</v>
      </c>
      <c r="P87" s="841" t="s">
        <v>449</v>
      </c>
      <c r="Q87" s="841" t="s">
        <v>450</v>
      </c>
      <c r="R87" s="842" t="s">
        <v>451</v>
      </c>
      <c r="S87" s="1053"/>
    </row>
    <row r="88" spans="1:19" s="1013" customFormat="1" ht="26.25" customHeight="1">
      <c r="A88" s="1055"/>
      <c r="B88" s="963" t="s">
        <v>188</v>
      </c>
      <c r="C88" s="899" t="s">
        <v>536</v>
      </c>
      <c r="D88" s="922">
        <v>1706</v>
      </c>
      <c r="E88" s="923">
        <f t="shared" ref="E88:E140" si="2">SUM(F88:Q88)</f>
        <v>1508</v>
      </c>
      <c r="F88" s="1056">
        <v>74</v>
      </c>
      <c r="G88" s="1057">
        <v>205</v>
      </c>
      <c r="H88" s="1057">
        <v>125</v>
      </c>
      <c r="I88" s="1058">
        <v>95</v>
      </c>
      <c r="J88" s="1057">
        <v>130</v>
      </c>
      <c r="K88" s="1057">
        <v>308</v>
      </c>
      <c r="L88" s="1057">
        <v>38</v>
      </c>
      <c r="M88" s="1057">
        <v>98</v>
      </c>
      <c r="N88" s="1057">
        <v>64</v>
      </c>
      <c r="O88" s="1057">
        <v>179</v>
      </c>
      <c r="P88" s="1057">
        <v>150</v>
      </c>
      <c r="Q88" s="1057">
        <v>42</v>
      </c>
      <c r="R88" s="926" t="s">
        <v>460</v>
      </c>
      <c r="S88" s="1059"/>
    </row>
    <row r="89" spans="1:19" s="1013" customFormat="1" ht="26.25" customHeight="1">
      <c r="A89" s="1055"/>
      <c r="B89" s="955" t="s">
        <v>265</v>
      </c>
      <c r="C89" s="899" t="s">
        <v>537</v>
      </c>
      <c r="D89" s="922">
        <v>6200</v>
      </c>
      <c r="E89" s="923">
        <f t="shared" si="2"/>
        <v>6150</v>
      </c>
      <c r="F89" s="924">
        <v>200</v>
      </c>
      <c r="G89" s="925">
        <v>200</v>
      </c>
      <c r="H89" s="925">
        <v>800</v>
      </c>
      <c r="I89" s="925">
        <v>700</v>
      </c>
      <c r="J89" s="925">
        <v>300</v>
      </c>
      <c r="K89" s="925">
        <v>300</v>
      </c>
      <c r="L89" s="925">
        <v>1200</v>
      </c>
      <c r="M89" s="925">
        <v>1000</v>
      </c>
      <c r="N89" s="925">
        <v>400</v>
      </c>
      <c r="O89" s="925">
        <v>500</v>
      </c>
      <c r="P89" s="925">
        <v>300</v>
      </c>
      <c r="Q89" s="925">
        <v>250</v>
      </c>
      <c r="R89" s="926" t="s">
        <v>460</v>
      </c>
      <c r="S89" s="1059"/>
    </row>
    <row r="90" spans="1:19" s="1013" customFormat="1" ht="26.25" customHeight="1">
      <c r="A90" s="1055"/>
      <c r="B90" s="955"/>
      <c r="C90" s="899" t="s">
        <v>538</v>
      </c>
      <c r="D90" s="922">
        <v>13100</v>
      </c>
      <c r="E90" s="923">
        <f t="shared" si="2"/>
        <v>10811</v>
      </c>
      <c r="F90" s="924">
        <v>225</v>
      </c>
      <c r="G90" s="925">
        <v>2126</v>
      </c>
      <c r="H90" s="925">
        <v>4028</v>
      </c>
      <c r="I90" s="925">
        <v>412</v>
      </c>
      <c r="J90" s="925">
        <v>546</v>
      </c>
      <c r="K90" s="925">
        <v>324</v>
      </c>
      <c r="L90" s="925">
        <v>218</v>
      </c>
      <c r="M90" s="925">
        <v>201</v>
      </c>
      <c r="N90" s="925">
        <v>699</v>
      </c>
      <c r="O90" s="925">
        <v>813</v>
      </c>
      <c r="P90" s="925">
        <v>846</v>
      </c>
      <c r="Q90" s="925">
        <v>373</v>
      </c>
      <c r="R90" s="926" t="s">
        <v>460</v>
      </c>
      <c r="S90" s="1059"/>
    </row>
    <row r="91" spans="1:19" s="1013" customFormat="1" ht="26.25" customHeight="1">
      <c r="A91" s="1055"/>
      <c r="B91" s="955"/>
      <c r="C91" s="899" t="s">
        <v>539</v>
      </c>
      <c r="D91" s="922">
        <v>19600</v>
      </c>
      <c r="E91" s="923">
        <f t="shared" si="2"/>
        <v>16307</v>
      </c>
      <c r="F91" s="924">
        <v>351</v>
      </c>
      <c r="G91" s="925">
        <v>3660</v>
      </c>
      <c r="H91" s="925">
        <v>4924</v>
      </c>
      <c r="I91" s="925">
        <v>654</v>
      </c>
      <c r="J91" s="925">
        <v>998</v>
      </c>
      <c r="K91" s="925">
        <v>771</v>
      </c>
      <c r="L91" s="925">
        <v>395</v>
      </c>
      <c r="M91" s="925">
        <v>361</v>
      </c>
      <c r="N91" s="925">
        <v>1081</v>
      </c>
      <c r="O91" s="925">
        <v>1247</v>
      </c>
      <c r="P91" s="925">
        <v>1347</v>
      </c>
      <c r="Q91" s="925">
        <v>518</v>
      </c>
      <c r="R91" s="926" t="s">
        <v>460</v>
      </c>
      <c r="S91" s="1059"/>
    </row>
    <row r="92" spans="1:19" s="1013" customFormat="1" ht="26.25" customHeight="1">
      <c r="A92" s="1055"/>
      <c r="B92" s="955"/>
      <c r="C92" s="899" t="s">
        <v>540</v>
      </c>
      <c r="D92" s="922">
        <v>37400</v>
      </c>
      <c r="E92" s="923">
        <f t="shared" si="2"/>
        <v>29450</v>
      </c>
      <c r="F92" s="924">
        <v>1000</v>
      </c>
      <c r="G92" s="925">
        <v>6500</v>
      </c>
      <c r="H92" s="925">
        <v>9500</v>
      </c>
      <c r="I92" s="925">
        <v>1600</v>
      </c>
      <c r="J92" s="925">
        <v>1200</v>
      </c>
      <c r="K92" s="925">
        <v>550</v>
      </c>
      <c r="L92" s="925">
        <v>700</v>
      </c>
      <c r="M92" s="925">
        <v>1200</v>
      </c>
      <c r="N92" s="925">
        <v>2000</v>
      </c>
      <c r="O92" s="925">
        <v>2500</v>
      </c>
      <c r="P92" s="925">
        <v>1600</v>
      </c>
      <c r="Q92" s="925">
        <v>1100</v>
      </c>
      <c r="R92" s="926" t="s">
        <v>460</v>
      </c>
      <c r="S92" s="1059"/>
    </row>
    <row r="93" spans="1:19" s="1013" customFormat="1" ht="28.5" customHeight="1">
      <c r="A93" s="1055"/>
      <c r="B93" s="955"/>
      <c r="C93" s="899" t="s">
        <v>541</v>
      </c>
      <c r="D93" s="922">
        <v>4880</v>
      </c>
      <c r="E93" s="923">
        <f t="shared" si="2"/>
        <v>2887</v>
      </c>
      <c r="F93" s="924">
        <v>48</v>
      </c>
      <c r="G93" s="925">
        <v>814</v>
      </c>
      <c r="H93" s="925">
        <v>1106</v>
      </c>
      <c r="I93" s="925">
        <v>91</v>
      </c>
      <c r="J93" s="925">
        <v>99</v>
      </c>
      <c r="K93" s="925">
        <v>120</v>
      </c>
      <c r="L93" s="925">
        <v>70</v>
      </c>
      <c r="M93" s="925">
        <v>80</v>
      </c>
      <c r="N93" s="925">
        <v>116</v>
      </c>
      <c r="O93" s="925">
        <v>160</v>
      </c>
      <c r="P93" s="925">
        <v>144</v>
      </c>
      <c r="Q93" s="925">
        <v>39</v>
      </c>
      <c r="R93" s="926" t="s">
        <v>460</v>
      </c>
      <c r="S93" s="1059"/>
    </row>
    <row r="94" spans="1:19" s="1013" customFormat="1" ht="26.25" customHeight="1">
      <c r="A94" s="1055"/>
      <c r="B94" s="955"/>
      <c r="C94" s="899" t="s">
        <v>542</v>
      </c>
      <c r="D94" s="922">
        <v>1271</v>
      </c>
      <c r="E94" s="923">
        <f t="shared" si="2"/>
        <v>946</v>
      </c>
      <c r="F94" s="924">
        <v>12</v>
      </c>
      <c r="G94" s="925">
        <v>20</v>
      </c>
      <c r="H94" s="925">
        <v>95</v>
      </c>
      <c r="I94" s="925">
        <v>150</v>
      </c>
      <c r="J94" s="925">
        <v>78</v>
      </c>
      <c r="K94" s="925">
        <v>51</v>
      </c>
      <c r="L94" s="925">
        <v>36</v>
      </c>
      <c r="M94" s="925">
        <v>45</v>
      </c>
      <c r="N94" s="925">
        <v>0</v>
      </c>
      <c r="O94" s="925">
        <v>160</v>
      </c>
      <c r="P94" s="925">
        <v>260</v>
      </c>
      <c r="Q94" s="925">
        <v>39</v>
      </c>
      <c r="R94" s="926" t="s">
        <v>460</v>
      </c>
      <c r="S94" s="1059"/>
    </row>
    <row r="95" spans="1:19" s="1013" customFormat="1" ht="26.25" customHeight="1">
      <c r="A95" s="1055"/>
      <c r="B95" s="1015"/>
      <c r="C95" s="1060" t="s">
        <v>543</v>
      </c>
      <c r="D95" s="1061">
        <v>8850</v>
      </c>
      <c r="E95" s="1062">
        <f t="shared" si="2"/>
        <v>8900</v>
      </c>
      <c r="F95" s="924">
        <v>50</v>
      </c>
      <c r="G95" s="925">
        <v>2500</v>
      </c>
      <c r="H95" s="925">
        <v>3000</v>
      </c>
      <c r="I95" s="925">
        <v>500</v>
      </c>
      <c r="J95" s="925">
        <v>400</v>
      </c>
      <c r="K95" s="925">
        <v>500</v>
      </c>
      <c r="L95" s="925">
        <v>100</v>
      </c>
      <c r="M95" s="925">
        <v>100</v>
      </c>
      <c r="N95" s="925">
        <v>250</v>
      </c>
      <c r="O95" s="925">
        <v>500</v>
      </c>
      <c r="P95" s="925">
        <v>800</v>
      </c>
      <c r="Q95" s="925">
        <v>200</v>
      </c>
      <c r="R95" s="926" t="s">
        <v>460</v>
      </c>
      <c r="S95" s="1059"/>
    </row>
    <row r="96" spans="1:19" s="1013" customFormat="1" ht="26.25" customHeight="1">
      <c r="A96" s="1055"/>
      <c r="B96" s="963"/>
      <c r="C96" s="930" t="s">
        <v>544</v>
      </c>
      <c r="D96" s="926">
        <v>24771</v>
      </c>
      <c r="E96" s="917">
        <f t="shared" si="2"/>
        <v>20669</v>
      </c>
      <c r="F96" s="924">
        <v>1853</v>
      </c>
      <c r="G96" s="925">
        <v>1488</v>
      </c>
      <c r="H96" s="925">
        <v>1776</v>
      </c>
      <c r="I96" s="925">
        <v>1792</v>
      </c>
      <c r="J96" s="925">
        <v>1836</v>
      </c>
      <c r="K96" s="925">
        <v>1126</v>
      </c>
      <c r="L96" s="925">
        <v>1517</v>
      </c>
      <c r="M96" s="925">
        <v>1725</v>
      </c>
      <c r="N96" s="925">
        <v>1863</v>
      </c>
      <c r="O96" s="925">
        <v>1795</v>
      </c>
      <c r="P96" s="925">
        <v>2082</v>
      </c>
      <c r="Q96" s="925">
        <v>1816</v>
      </c>
      <c r="R96" s="926" t="s">
        <v>460</v>
      </c>
      <c r="S96" s="1059"/>
    </row>
    <row r="97" spans="1:19" s="1013" customFormat="1" ht="26.25" customHeight="1">
      <c r="A97" s="1055"/>
      <c r="B97" s="1016"/>
      <c r="C97" s="1017" t="s">
        <v>545</v>
      </c>
      <c r="D97" s="926">
        <v>602773</v>
      </c>
      <c r="E97" s="917">
        <f t="shared" si="2"/>
        <v>637750</v>
      </c>
      <c r="F97" s="924">
        <v>36018</v>
      </c>
      <c r="G97" s="925">
        <v>41155</v>
      </c>
      <c r="H97" s="925">
        <v>52241</v>
      </c>
      <c r="I97" s="925">
        <v>52036</v>
      </c>
      <c r="J97" s="925">
        <v>56125</v>
      </c>
      <c r="K97" s="925">
        <v>47822</v>
      </c>
      <c r="L97" s="925">
        <v>49580</v>
      </c>
      <c r="M97" s="925">
        <v>66828</v>
      </c>
      <c r="N97" s="925">
        <v>66031</v>
      </c>
      <c r="O97" s="925">
        <v>57159</v>
      </c>
      <c r="P97" s="925">
        <v>57460</v>
      </c>
      <c r="Q97" s="925">
        <v>55295</v>
      </c>
      <c r="R97" s="926" t="s">
        <v>460</v>
      </c>
      <c r="S97" s="1059"/>
    </row>
    <row r="98" spans="1:19" s="1013" customFormat="1" ht="26.25" customHeight="1">
      <c r="A98" s="1055"/>
      <c r="B98" s="1015" t="s">
        <v>265</v>
      </c>
      <c r="C98" s="887" t="s">
        <v>546</v>
      </c>
      <c r="D98" s="922">
        <v>94180</v>
      </c>
      <c r="E98" s="923">
        <f t="shared" si="2"/>
        <v>97750</v>
      </c>
      <c r="F98" s="924">
        <v>200</v>
      </c>
      <c r="G98" s="925">
        <v>250</v>
      </c>
      <c r="H98" s="925">
        <v>900</v>
      </c>
      <c r="I98" s="925">
        <v>1800</v>
      </c>
      <c r="J98" s="925">
        <v>4000</v>
      </c>
      <c r="K98" s="925">
        <v>6500</v>
      </c>
      <c r="L98" s="925">
        <v>30000</v>
      </c>
      <c r="M98" s="925">
        <v>34000</v>
      </c>
      <c r="N98" s="925">
        <v>15000</v>
      </c>
      <c r="O98" s="925">
        <v>3300</v>
      </c>
      <c r="P98" s="925">
        <v>1500</v>
      </c>
      <c r="Q98" s="925">
        <v>300</v>
      </c>
      <c r="R98" s="926" t="s">
        <v>460</v>
      </c>
      <c r="S98" s="1059"/>
    </row>
    <row r="99" spans="1:19" s="987" customFormat="1" ht="26.25" customHeight="1">
      <c r="A99" s="980"/>
      <c r="B99" s="852"/>
      <c r="C99" s="899" t="s">
        <v>547</v>
      </c>
      <c r="D99" s="922">
        <v>1730</v>
      </c>
      <c r="E99" s="923">
        <f t="shared" si="2"/>
        <v>1822</v>
      </c>
      <c r="F99" s="1063">
        <v>68</v>
      </c>
      <c r="G99" s="1064">
        <v>157</v>
      </c>
      <c r="H99" s="1064">
        <v>140</v>
      </c>
      <c r="I99" s="1064">
        <v>171</v>
      </c>
      <c r="J99" s="1064">
        <v>185</v>
      </c>
      <c r="K99" s="1064">
        <v>80</v>
      </c>
      <c r="L99" s="1064">
        <v>145</v>
      </c>
      <c r="M99" s="1064">
        <v>94</v>
      </c>
      <c r="N99" s="1064">
        <v>382</v>
      </c>
      <c r="O99" s="1064">
        <v>168</v>
      </c>
      <c r="P99" s="1064">
        <v>167</v>
      </c>
      <c r="Q99" s="1064">
        <v>65</v>
      </c>
      <c r="R99" s="926" t="s">
        <v>460</v>
      </c>
      <c r="S99" s="986"/>
    </row>
    <row r="100" spans="1:19" s="987" customFormat="1" ht="26.25" customHeight="1">
      <c r="A100" s="980"/>
      <c r="B100" s="852"/>
      <c r="C100" s="899" t="s">
        <v>548</v>
      </c>
      <c r="D100" s="931">
        <v>541273</v>
      </c>
      <c r="E100" s="923">
        <f t="shared" si="2"/>
        <v>591029</v>
      </c>
      <c r="F100" s="924">
        <v>27975</v>
      </c>
      <c r="G100" s="925">
        <v>32601</v>
      </c>
      <c r="H100" s="925">
        <v>44721</v>
      </c>
      <c r="I100" s="925">
        <v>42262</v>
      </c>
      <c r="J100" s="925">
        <v>49948</v>
      </c>
      <c r="K100" s="925">
        <v>39245</v>
      </c>
      <c r="L100" s="925">
        <v>52739</v>
      </c>
      <c r="M100" s="925">
        <v>71999</v>
      </c>
      <c r="N100" s="925">
        <v>74683</v>
      </c>
      <c r="O100" s="925">
        <v>62900</v>
      </c>
      <c r="P100" s="925">
        <v>52326</v>
      </c>
      <c r="Q100" s="925">
        <v>39630</v>
      </c>
      <c r="R100" s="926" t="s">
        <v>460</v>
      </c>
      <c r="S100" s="986"/>
    </row>
    <row r="101" spans="1:19" s="1013" customFormat="1" ht="26.25" customHeight="1">
      <c r="A101" s="1055"/>
      <c r="B101" s="955"/>
      <c r="C101" s="895" t="s">
        <v>549</v>
      </c>
      <c r="D101" s="931">
        <v>49760</v>
      </c>
      <c r="E101" s="923">
        <f t="shared" si="2"/>
        <v>46502</v>
      </c>
      <c r="F101" s="924">
        <v>4445</v>
      </c>
      <c r="G101" s="925">
        <v>4151</v>
      </c>
      <c r="H101" s="925">
        <v>4831</v>
      </c>
      <c r="I101" s="925">
        <v>4062</v>
      </c>
      <c r="J101" s="925">
        <v>3719</v>
      </c>
      <c r="K101" s="925">
        <v>3008</v>
      </c>
      <c r="L101" s="925">
        <v>3580</v>
      </c>
      <c r="M101" s="925">
        <v>3004</v>
      </c>
      <c r="N101" s="925">
        <v>3551</v>
      </c>
      <c r="O101" s="925">
        <v>4026</v>
      </c>
      <c r="P101" s="925">
        <v>4522</v>
      </c>
      <c r="Q101" s="925">
        <v>3603</v>
      </c>
      <c r="R101" s="926" t="s">
        <v>460</v>
      </c>
      <c r="S101" s="1059"/>
    </row>
    <row r="102" spans="1:19" s="1013" customFormat="1" ht="26.25" customHeight="1">
      <c r="A102" s="1055"/>
      <c r="B102" s="955"/>
      <c r="C102" s="895" t="s">
        <v>550</v>
      </c>
      <c r="D102" s="931">
        <v>5852</v>
      </c>
      <c r="E102" s="923">
        <f t="shared" si="2"/>
        <v>5642</v>
      </c>
      <c r="F102" s="924">
        <v>29</v>
      </c>
      <c r="G102" s="925">
        <v>243</v>
      </c>
      <c r="H102" s="925">
        <v>140</v>
      </c>
      <c r="I102" s="925">
        <v>66</v>
      </c>
      <c r="J102" s="925">
        <v>73</v>
      </c>
      <c r="K102" s="925">
        <v>56</v>
      </c>
      <c r="L102" s="925">
        <v>240</v>
      </c>
      <c r="M102" s="925">
        <v>208</v>
      </c>
      <c r="N102" s="925">
        <v>704</v>
      </c>
      <c r="O102" s="925">
        <v>1721</v>
      </c>
      <c r="P102" s="925">
        <v>1762</v>
      </c>
      <c r="Q102" s="925">
        <v>400</v>
      </c>
      <c r="R102" s="926" t="s">
        <v>460</v>
      </c>
      <c r="S102" s="1059"/>
    </row>
    <row r="103" spans="1:19" s="1013" customFormat="1" ht="26.25" customHeight="1">
      <c r="A103" s="1055"/>
      <c r="B103" s="955"/>
      <c r="C103" s="978" t="s">
        <v>551</v>
      </c>
      <c r="D103" s="931">
        <v>6508</v>
      </c>
      <c r="E103" s="923">
        <f t="shared" si="2"/>
        <v>6234</v>
      </c>
      <c r="F103" s="924">
        <v>0</v>
      </c>
      <c r="G103" s="925">
        <v>90</v>
      </c>
      <c r="H103" s="925">
        <v>40</v>
      </c>
      <c r="I103" s="925">
        <v>4</v>
      </c>
      <c r="J103" s="925">
        <v>0</v>
      </c>
      <c r="K103" s="925">
        <v>84</v>
      </c>
      <c r="L103" s="925">
        <v>213</v>
      </c>
      <c r="M103" s="925">
        <v>102</v>
      </c>
      <c r="N103" s="925">
        <v>638</v>
      </c>
      <c r="O103" s="925">
        <v>2818</v>
      </c>
      <c r="P103" s="925">
        <v>1868</v>
      </c>
      <c r="Q103" s="925">
        <v>377</v>
      </c>
      <c r="R103" s="926" t="s">
        <v>460</v>
      </c>
      <c r="S103" s="1059"/>
    </row>
    <row r="104" spans="1:19" s="1013" customFormat="1" ht="26.25" customHeight="1">
      <c r="A104" s="1055"/>
      <c r="B104" s="955"/>
      <c r="C104" s="978" t="s">
        <v>552</v>
      </c>
      <c r="D104" s="931">
        <v>13855</v>
      </c>
      <c r="E104" s="923">
        <f t="shared" si="2"/>
        <v>12710</v>
      </c>
      <c r="F104" s="924">
        <v>320</v>
      </c>
      <c r="G104" s="925">
        <v>320</v>
      </c>
      <c r="H104" s="925">
        <v>275</v>
      </c>
      <c r="I104" s="925">
        <v>560</v>
      </c>
      <c r="J104" s="925">
        <v>5450</v>
      </c>
      <c r="K104" s="925">
        <v>215</v>
      </c>
      <c r="L104" s="925">
        <v>320</v>
      </c>
      <c r="M104" s="925">
        <v>450</v>
      </c>
      <c r="N104" s="925">
        <v>850</v>
      </c>
      <c r="O104" s="925">
        <v>350</v>
      </c>
      <c r="P104" s="925">
        <v>3450</v>
      </c>
      <c r="Q104" s="925">
        <v>150</v>
      </c>
      <c r="R104" s="926" t="s">
        <v>460</v>
      </c>
      <c r="S104" s="1059"/>
    </row>
    <row r="105" spans="1:19" s="1013" customFormat="1" ht="26.25" customHeight="1">
      <c r="A105" s="1055"/>
      <c r="B105" s="1015"/>
      <c r="C105" s="978" t="s">
        <v>553</v>
      </c>
      <c r="D105" s="931">
        <v>1820</v>
      </c>
      <c r="E105" s="923">
        <f t="shared" si="2"/>
        <v>1870</v>
      </c>
      <c r="F105" s="1065">
        <v>10</v>
      </c>
      <c r="G105" s="927">
        <v>10</v>
      </c>
      <c r="H105" s="1066">
        <v>200</v>
      </c>
      <c r="I105" s="1066">
        <v>300</v>
      </c>
      <c r="J105" s="1066">
        <v>800</v>
      </c>
      <c r="K105" s="1066">
        <v>400</v>
      </c>
      <c r="L105" s="1066">
        <v>100</v>
      </c>
      <c r="M105" s="1066">
        <v>10</v>
      </c>
      <c r="N105" s="1066">
        <v>10</v>
      </c>
      <c r="O105" s="1066">
        <v>10</v>
      </c>
      <c r="P105" s="1066">
        <v>10</v>
      </c>
      <c r="Q105" s="1066">
        <v>10</v>
      </c>
      <c r="R105" s="926" t="s">
        <v>460</v>
      </c>
      <c r="S105" s="1059"/>
    </row>
    <row r="106" spans="1:19" s="1013" customFormat="1" ht="26.25" customHeight="1">
      <c r="A106" s="1055"/>
      <c r="B106" s="1067"/>
      <c r="C106" s="978" t="s">
        <v>554</v>
      </c>
      <c r="D106" s="931">
        <v>3100</v>
      </c>
      <c r="E106" s="923">
        <f t="shared" si="2"/>
        <v>3100</v>
      </c>
      <c r="F106" s="1065">
        <v>100</v>
      </c>
      <c r="G106" s="927">
        <v>100</v>
      </c>
      <c r="H106" s="1066">
        <v>200</v>
      </c>
      <c r="I106" s="1066">
        <v>1000</v>
      </c>
      <c r="J106" s="1066">
        <v>800</v>
      </c>
      <c r="K106" s="1066">
        <v>350</v>
      </c>
      <c r="L106" s="1066">
        <v>100</v>
      </c>
      <c r="M106" s="1066">
        <v>50</v>
      </c>
      <c r="N106" s="1066">
        <v>100</v>
      </c>
      <c r="O106" s="1066">
        <v>100</v>
      </c>
      <c r="P106" s="1066">
        <v>100</v>
      </c>
      <c r="Q106" s="1066">
        <v>100</v>
      </c>
      <c r="R106" s="926" t="s">
        <v>460</v>
      </c>
      <c r="S106" s="1059"/>
    </row>
    <row r="107" spans="1:19" s="1013" customFormat="1" ht="26.25" customHeight="1">
      <c r="A107" s="1055"/>
      <c r="B107" s="1016"/>
      <c r="C107" s="978" t="s">
        <v>555</v>
      </c>
      <c r="D107" s="931">
        <v>2700</v>
      </c>
      <c r="E107" s="923">
        <f t="shared" si="2"/>
        <v>2750</v>
      </c>
      <c r="F107" s="1065">
        <v>1000</v>
      </c>
      <c r="G107" s="927">
        <v>150</v>
      </c>
      <c r="H107" s="1066">
        <v>500</v>
      </c>
      <c r="I107" s="1066">
        <v>600</v>
      </c>
      <c r="J107" s="1066">
        <v>250</v>
      </c>
      <c r="K107" s="1066">
        <v>150</v>
      </c>
      <c r="L107" s="1066">
        <v>100</v>
      </c>
      <c r="M107" s="1066">
        <v>0</v>
      </c>
      <c r="N107" s="1066">
        <v>0</v>
      </c>
      <c r="O107" s="1066">
        <v>0</v>
      </c>
      <c r="P107" s="1066">
        <v>0</v>
      </c>
      <c r="Q107" s="1066">
        <v>0</v>
      </c>
      <c r="R107" s="926" t="s">
        <v>460</v>
      </c>
      <c r="S107" s="1059"/>
    </row>
    <row r="108" spans="1:19" s="1013" customFormat="1" ht="26.25" customHeight="1">
      <c r="A108" s="1055"/>
      <c r="B108" s="1015"/>
      <c r="C108" s="978" t="s">
        <v>556</v>
      </c>
      <c r="D108" s="931">
        <v>6200</v>
      </c>
      <c r="E108" s="923">
        <f t="shared" si="2"/>
        <v>6200</v>
      </c>
      <c r="F108" s="1065">
        <v>100</v>
      </c>
      <c r="G108" s="927">
        <v>200</v>
      </c>
      <c r="H108" s="1066">
        <v>5000</v>
      </c>
      <c r="I108" s="1066">
        <v>600</v>
      </c>
      <c r="J108" s="1066">
        <v>200</v>
      </c>
      <c r="K108" s="1066">
        <v>100</v>
      </c>
      <c r="L108" s="1066">
        <v>0</v>
      </c>
      <c r="M108" s="1066">
        <v>0</v>
      </c>
      <c r="N108" s="1066">
        <v>0</v>
      </c>
      <c r="O108" s="1066">
        <v>0</v>
      </c>
      <c r="P108" s="1066">
        <v>0</v>
      </c>
      <c r="Q108" s="1066">
        <v>0</v>
      </c>
      <c r="R108" s="926" t="s">
        <v>460</v>
      </c>
      <c r="S108" s="1059"/>
    </row>
    <row r="109" spans="1:19" s="1013" customFormat="1" ht="26.25" customHeight="1">
      <c r="A109" s="1055"/>
      <c r="B109" s="1067"/>
      <c r="C109" s="978" t="s">
        <v>557</v>
      </c>
      <c r="D109" s="931">
        <v>49182</v>
      </c>
      <c r="E109" s="923">
        <f t="shared" si="2"/>
        <v>56050</v>
      </c>
      <c r="F109" s="1065">
        <v>2877</v>
      </c>
      <c r="G109" s="927">
        <v>3179</v>
      </c>
      <c r="H109" s="1066">
        <v>4079</v>
      </c>
      <c r="I109" s="1066">
        <v>3768</v>
      </c>
      <c r="J109" s="1066">
        <v>4694</v>
      </c>
      <c r="K109" s="1066">
        <v>3894</v>
      </c>
      <c r="L109" s="1066">
        <v>5099</v>
      </c>
      <c r="M109" s="1066">
        <v>7404</v>
      </c>
      <c r="N109" s="1066">
        <v>6808</v>
      </c>
      <c r="O109" s="1066">
        <v>5856</v>
      </c>
      <c r="P109" s="1066">
        <v>5130</v>
      </c>
      <c r="Q109" s="1066">
        <v>3262</v>
      </c>
      <c r="R109" s="926" t="s">
        <v>460</v>
      </c>
      <c r="S109" s="1059"/>
    </row>
    <row r="110" spans="1:19" s="1013" customFormat="1" ht="26.25" customHeight="1">
      <c r="A110" s="1055"/>
      <c r="B110" s="1015"/>
      <c r="C110" s="978" t="s">
        <v>558</v>
      </c>
      <c r="D110" s="931">
        <v>1065</v>
      </c>
      <c r="E110" s="923">
        <f t="shared" si="2"/>
        <v>970</v>
      </c>
      <c r="F110" s="1065">
        <v>50</v>
      </c>
      <c r="G110" s="927">
        <v>100</v>
      </c>
      <c r="H110" s="1066">
        <v>90</v>
      </c>
      <c r="I110" s="1066">
        <v>90</v>
      </c>
      <c r="J110" s="1066">
        <v>120</v>
      </c>
      <c r="K110" s="1066">
        <v>70</v>
      </c>
      <c r="L110" s="1066">
        <v>50</v>
      </c>
      <c r="M110" s="1066">
        <v>110</v>
      </c>
      <c r="N110" s="1066">
        <v>90</v>
      </c>
      <c r="O110" s="1066">
        <v>70</v>
      </c>
      <c r="P110" s="1066">
        <v>110</v>
      </c>
      <c r="Q110" s="1066">
        <v>20</v>
      </c>
      <c r="R110" s="926" t="s">
        <v>460</v>
      </c>
      <c r="S110" s="1059"/>
    </row>
    <row r="111" spans="1:19" s="1013" customFormat="1" ht="26.25" customHeight="1">
      <c r="A111" s="1055"/>
      <c r="B111" s="1067"/>
      <c r="C111" s="978" t="s">
        <v>559</v>
      </c>
      <c r="D111" s="931">
        <v>3255</v>
      </c>
      <c r="E111" s="923">
        <f t="shared" si="2"/>
        <v>2818</v>
      </c>
      <c r="F111" s="1065">
        <v>217</v>
      </c>
      <c r="G111" s="927">
        <v>203</v>
      </c>
      <c r="H111" s="1066">
        <v>331</v>
      </c>
      <c r="I111" s="1066">
        <v>251</v>
      </c>
      <c r="J111" s="1066">
        <v>320</v>
      </c>
      <c r="K111" s="1066">
        <v>133</v>
      </c>
      <c r="L111" s="1066">
        <v>93</v>
      </c>
      <c r="M111" s="1066">
        <v>174</v>
      </c>
      <c r="N111" s="1066">
        <v>574</v>
      </c>
      <c r="O111" s="1066">
        <v>380</v>
      </c>
      <c r="P111" s="1066">
        <v>89</v>
      </c>
      <c r="Q111" s="1066">
        <v>53</v>
      </c>
      <c r="R111" s="926" t="s">
        <v>460</v>
      </c>
      <c r="S111" s="1059"/>
    </row>
    <row r="112" spans="1:19" s="1013" customFormat="1" ht="26.25" customHeight="1">
      <c r="A112" s="1055"/>
      <c r="B112" s="1016"/>
      <c r="C112" s="978" t="s">
        <v>560</v>
      </c>
      <c r="D112" s="931">
        <v>31400</v>
      </c>
      <c r="E112" s="923">
        <f t="shared" si="2"/>
        <v>33400</v>
      </c>
      <c r="F112" s="1065">
        <v>1200</v>
      </c>
      <c r="G112" s="927">
        <v>1800</v>
      </c>
      <c r="H112" s="1066">
        <v>2800</v>
      </c>
      <c r="I112" s="1066">
        <v>2000</v>
      </c>
      <c r="J112" s="1066">
        <v>2800</v>
      </c>
      <c r="K112" s="1066">
        <v>1800</v>
      </c>
      <c r="L112" s="1066">
        <v>2500</v>
      </c>
      <c r="M112" s="1066">
        <v>4500</v>
      </c>
      <c r="N112" s="1066">
        <v>6000</v>
      </c>
      <c r="O112" s="1066">
        <v>4000</v>
      </c>
      <c r="P112" s="1066">
        <v>3000</v>
      </c>
      <c r="Q112" s="1066">
        <v>1000</v>
      </c>
      <c r="R112" s="926" t="s">
        <v>460</v>
      </c>
      <c r="S112" s="1059"/>
    </row>
    <row r="113" spans="1:19" s="1013" customFormat="1" ht="26.25" customHeight="1">
      <c r="A113" s="1055"/>
      <c r="B113" s="1015"/>
      <c r="C113" s="978" t="s">
        <v>561</v>
      </c>
      <c r="D113" s="931">
        <v>31200</v>
      </c>
      <c r="E113" s="923">
        <f t="shared" si="2"/>
        <v>34300</v>
      </c>
      <c r="F113" s="1065">
        <v>400</v>
      </c>
      <c r="G113" s="927">
        <v>9000</v>
      </c>
      <c r="H113" s="1066">
        <v>14000</v>
      </c>
      <c r="I113" s="1066">
        <v>2000</v>
      </c>
      <c r="J113" s="1066">
        <v>1500</v>
      </c>
      <c r="K113" s="1066">
        <v>1000</v>
      </c>
      <c r="L113" s="1066">
        <v>600</v>
      </c>
      <c r="M113" s="1066">
        <v>800</v>
      </c>
      <c r="N113" s="1066">
        <v>1800</v>
      </c>
      <c r="O113" s="1066">
        <v>1600</v>
      </c>
      <c r="P113" s="1066">
        <v>1000</v>
      </c>
      <c r="Q113" s="1066">
        <v>600</v>
      </c>
      <c r="R113" s="926" t="s">
        <v>460</v>
      </c>
      <c r="S113" s="1059"/>
    </row>
    <row r="114" spans="1:19" s="1013" customFormat="1" ht="26.25" customHeight="1">
      <c r="A114" s="1055"/>
      <c r="B114" s="1015"/>
      <c r="C114" s="978" t="s">
        <v>562</v>
      </c>
      <c r="D114" s="931">
        <v>4700</v>
      </c>
      <c r="E114" s="923">
        <f t="shared" si="2"/>
        <v>4700</v>
      </c>
      <c r="F114" s="1065">
        <v>200</v>
      </c>
      <c r="G114" s="927">
        <v>300</v>
      </c>
      <c r="H114" s="1066">
        <v>300</v>
      </c>
      <c r="I114" s="1066">
        <v>300</v>
      </c>
      <c r="J114" s="1066">
        <v>400</v>
      </c>
      <c r="K114" s="1066">
        <v>400</v>
      </c>
      <c r="L114" s="1066">
        <v>400</v>
      </c>
      <c r="M114" s="1066">
        <v>600</v>
      </c>
      <c r="N114" s="1066">
        <v>500</v>
      </c>
      <c r="O114" s="1066">
        <v>600</v>
      </c>
      <c r="P114" s="1066">
        <v>400</v>
      </c>
      <c r="Q114" s="1066">
        <v>300</v>
      </c>
      <c r="R114" s="926" t="s">
        <v>460</v>
      </c>
      <c r="S114" s="1059"/>
    </row>
    <row r="115" spans="1:19" s="1013" customFormat="1" ht="26.25" customHeight="1">
      <c r="A115" s="1055"/>
      <c r="B115" s="1068"/>
      <c r="C115" s="978" t="s">
        <v>563</v>
      </c>
      <c r="D115" s="931">
        <v>91500</v>
      </c>
      <c r="E115" s="923">
        <f t="shared" si="2"/>
        <v>93400</v>
      </c>
      <c r="F115" s="1065">
        <v>100</v>
      </c>
      <c r="G115" s="927">
        <v>100</v>
      </c>
      <c r="H115" s="1066">
        <v>3000</v>
      </c>
      <c r="I115" s="1066">
        <v>3000</v>
      </c>
      <c r="J115" s="1066">
        <v>11000</v>
      </c>
      <c r="K115" s="1066">
        <v>10000</v>
      </c>
      <c r="L115" s="1066">
        <v>3500</v>
      </c>
      <c r="M115" s="1066">
        <v>1000</v>
      </c>
      <c r="N115" s="1066">
        <v>36000</v>
      </c>
      <c r="O115" s="1066">
        <v>20000</v>
      </c>
      <c r="P115" s="1066">
        <v>5000</v>
      </c>
      <c r="Q115" s="1066">
        <v>700</v>
      </c>
      <c r="R115" s="926" t="s">
        <v>460</v>
      </c>
      <c r="S115" s="1059"/>
    </row>
    <row r="116" spans="1:19" s="1013" customFormat="1" ht="26.25" hidden="1" customHeight="1">
      <c r="A116" s="1055"/>
      <c r="B116" s="1015"/>
      <c r="C116" s="978" t="s">
        <v>564</v>
      </c>
      <c r="D116" s="931">
        <v>600</v>
      </c>
      <c r="E116" s="923">
        <f t="shared" si="2"/>
        <v>650</v>
      </c>
      <c r="F116" s="1065">
        <v>0</v>
      </c>
      <c r="G116" s="927">
        <v>0</v>
      </c>
      <c r="H116" s="1066">
        <v>0</v>
      </c>
      <c r="I116" s="1066">
        <v>650</v>
      </c>
      <c r="J116" s="1066">
        <v>0</v>
      </c>
      <c r="K116" s="1066">
        <v>0</v>
      </c>
      <c r="L116" s="1066">
        <v>0</v>
      </c>
      <c r="M116" s="1066">
        <v>0</v>
      </c>
      <c r="N116" s="1066">
        <v>0</v>
      </c>
      <c r="O116" s="1066">
        <v>0</v>
      </c>
      <c r="P116" s="1066">
        <v>0</v>
      </c>
      <c r="Q116" s="1066">
        <v>0</v>
      </c>
      <c r="R116" s="926" t="s">
        <v>460</v>
      </c>
      <c r="S116" s="1059"/>
    </row>
    <row r="117" spans="1:19" s="1013" customFormat="1" ht="26.25" hidden="1" customHeight="1">
      <c r="A117" s="1055"/>
      <c r="B117" s="1016"/>
      <c r="C117" s="978" t="s">
        <v>565</v>
      </c>
      <c r="D117" s="931">
        <v>600</v>
      </c>
      <c r="E117" s="923">
        <f t="shared" si="2"/>
        <v>600</v>
      </c>
      <c r="F117" s="1065">
        <v>0</v>
      </c>
      <c r="G117" s="927">
        <v>0</v>
      </c>
      <c r="H117" s="1066">
        <v>0</v>
      </c>
      <c r="I117" s="1066">
        <v>0</v>
      </c>
      <c r="J117" s="1066">
        <v>0</v>
      </c>
      <c r="K117" s="1066">
        <v>600</v>
      </c>
      <c r="L117" s="1066">
        <v>0</v>
      </c>
      <c r="M117" s="1066">
        <v>0</v>
      </c>
      <c r="N117" s="1066">
        <v>0</v>
      </c>
      <c r="O117" s="1066">
        <v>0</v>
      </c>
      <c r="P117" s="1066">
        <v>0</v>
      </c>
      <c r="Q117" s="1066">
        <v>0</v>
      </c>
      <c r="R117" s="926" t="s">
        <v>460</v>
      </c>
      <c r="S117" s="1059"/>
    </row>
    <row r="118" spans="1:19" s="1013" customFormat="1" ht="26.25" hidden="1" customHeight="1">
      <c r="A118" s="1055"/>
      <c r="B118" s="1016"/>
      <c r="C118" s="978" t="s">
        <v>566</v>
      </c>
      <c r="D118" s="931">
        <v>500</v>
      </c>
      <c r="E118" s="923">
        <f t="shared" si="2"/>
        <v>500</v>
      </c>
      <c r="F118" s="1065">
        <v>0</v>
      </c>
      <c r="G118" s="927">
        <v>0</v>
      </c>
      <c r="H118" s="1066">
        <v>0</v>
      </c>
      <c r="I118" s="1066">
        <v>0</v>
      </c>
      <c r="J118" s="1066">
        <v>0</v>
      </c>
      <c r="K118" s="1066">
        <v>0</v>
      </c>
      <c r="L118" s="1066">
        <v>500</v>
      </c>
      <c r="M118" s="1066">
        <v>0</v>
      </c>
      <c r="N118" s="1066">
        <v>0</v>
      </c>
      <c r="O118" s="1066">
        <v>0</v>
      </c>
      <c r="P118" s="1066">
        <v>0</v>
      </c>
      <c r="Q118" s="1066">
        <v>0</v>
      </c>
      <c r="R118" s="926" t="s">
        <v>460</v>
      </c>
      <c r="S118" s="1059"/>
    </row>
    <row r="119" spans="1:19" s="1013" customFormat="1" ht="26.25" hidden="1" customHeight="1">
      <c r="A119" s="1055"/>
      <c r="B119" s="1016"/>
      <c r="C119" s="978" t="s">
        <v>567</v>
      </c>
      <c r="D119" s="931">
        <v>4000</v>
      </c>
      <c r="E119" s="923">
        <f t="shared" si="2"/>
        <v>4500</v>
      </c>
      <c r="F119" s="1065">
        <v>0</v>
      </c>
      <c r="G119" s="927">
        <v>0</v>
      </c>
      <c r="H119" s="1066">
        <v>0</v>
      </c>
      <c r="I119" s="1066">
        <v>0</v>
      </c>
      <c r="J119" s="1066">
        <v>0</v>
      </c>
      <c r="K119" s="1066">
        <v>0</v>
      </c>
      <c r="L119" s="1066">
        <v>4500</v>
      </c>
      <c r="M119" s="1066">
        <v>0</v>
      </c>
      <c r="N119" s="1066">
        <v>0</v>
      </c>
      <c r="O119" s="1066">
        <v>0</v>
      </c>
      <c r="P119" s="1066">
        <v>0</v>
      </c>
      <c r="Q119" s="1066">
        <v>0</v>
      </c>
      <c r="R119" s="926" t="s">
        <v>460</v>
      </c>
      <c r="S119" s="1059"/>
    </row>
    <row r="120" spans="1:19" s="1013" customFormat="1" ht="26.25" hidden="1" customHeight="1">
      <c r="A120" s="1055"/>
      <c r="B120" s="1016"/>
      <c r="C120" s="978" t="s">
        <v>568</v>
      </c>
      <c r="D120" s="931">
        <v>17000</v>
      </c>
      <c r="E120" s="923">
        <f t="shared" si="2"/>
        <v>13000</v>
      </c>
      <c r="F120" s="1065">
        <v>0</v>
      </c>
      <c r="G120" s="927">
        <v>0</v>
      </c>
      <c r="H120" s="1066">
        <v>0</v>
      </c>
      <c r="I120" s="1066">
        <v>0</v>
      </c>
      <c r="J120" s="1066">
        <v>0</v>
      </c>
      <c r="K120" s="1066">
        <v>0</v>
      </c>
      <c r="L120" s="1066">
        <v>0</v>
      </c>
      <c r="M120" s="1066">
        <v>0</v>
      </c>
      <c r="N120" s="1066">
        <v>13000</v>
      </c>
      <c r="O120" s="1066">
        <v>0</v>
      </c>
      <c r="P120" s="1066">
        <v>0</v>
      </c>
      <c r="Q120" s="1066">
        <v>0</v>
      </c>
      <c r="R120" s="926" t="s">
        <v>460</v>
      </c>
      <c r="S120" s="1059"/>
    </row>
    <row r="121" spans="1:19" s="1013" customFormat="1" ht="26.25" hidden="1" customHeight="1">
      <c r="A121" s="1055"/>
      <c r="B121" s="1016"/>
      <c r="C121" s="978" t="s">
        <v>569</v>
      </c>
      <c r="D121" s="931">
        <v>6000</v>
      </c>
      <c r="E121" s="923">
        <f t="shared" si="2"/>
        <v>6000</v>
      </c>
      <c r="F121" s="1065">
        <v>0</v>
      </c>
      <c r="G121" s="927">
        <v>0</v>
      </c>
      <c r="H121" s="1066">
        <v>0</v>
      </c>
      <c r="I121" s="1066">
        <v>0</v>
      </c>
      <c r="J121" s="1066">
        <v>0</v>
      </c>
      <c r="K121" s="1066">
        <v>0</v>
      </c>
      <c r="L121" s="1066">
        <v>0</v>
      </c>
      <c r="M121" s="1066">
        <v>0</v>
      </c>
      <c r="N121" s="1066">
        <v>0</v>
      </c>
      <c r="O121" s="1066">
        <v>2500</v>
      </c>
      <c r="P121" s="1066">
        <v>3500</v>
      </c>
      <c r="Q121" s="1066">
        <v>0</v>
      </c>
      <c r="R121" s="926" t="s">
        <v>460</v>
      </c>
      <c r="S121" s="1059"/>
    </row>
    <row r="122" spans="1:19" s="1013" customFormat="1" ht="26.25" hidden="1" customHeight="1">
      <c r="A122" s="1055"/>
      <c r="B122" s="1016"/>
      <c r="C122" s="978" t="s">
        <v>570</v>
      </c>
      <c r="D122" s="931">
        <v>676</v>
      </c>
      <c r="E122" s="923">
        <f t="shared" si="2"/>
        <v>1500</v>
      </c>
      <c r="F122" s="1065">
        <v>0</v>
      </c>
      <c r="G122" s="927">
        <v>0</v>
      </c>
      <c r="H122" s="1066">
        <v>0</v>
      </c>
      <c r="I122" s="1066">
        <v>0</v>
      </c>
      <c r="J122" s="1066">
        <v>0</v>
      </c>
      <c r="K122" s="1066">
        <v>0</v>
      </c>
      <c r="L122" s="1066">
        <v>0</v>
      </c>
      <c r="M122" s="1066">
        <v>0</v>
      </c>
      <c r="N122" s="1066">
        <v>0</v>
      </c>
      <c r="O122" s="1066">
        <v>0</v>
      </c>
      <c r="P122" s="1066">
        <v>1500</v>
      </c>
      <c r="Q122" s="1066">
        <v>0</v>
      </c>
      <c r="R122" s="926" t="s">
        <v>460</v>
      </c>
      <c r="S122" s="1059"/>
    </row>
    <row r="123" spans="1:19" s="1013" customFormat="1" ht="26.25" hidden="1" customHeight="1">
      <c r="A123" s="1055"/>
      <c r="B123" s="1016"/>
      <c r="C123" s="978" t="s">
        <v>571</v>
      </c>
      <c r="D123" s="931" t="s">
        <v>460</v>
      </c>
      <c r="E123" s="923">
        <f t="shared" si="2"/>
        <v>1950</v>
      </c>
      <c r="F123" s="1065">
        <v>0</v>
      </c>
      <c r="G123" s="927">
        <v>0</v>
      </c>
      <c r="H123" s="1066">
        <v>500</v>
      </c>
      <c r="I123" s="1066">
        <v>0</v>
      </c>
      <c r="J123" s="1066">
        <v>450</v>
      </c>
      <c r="K123" s="1066">
        <v>0</v>
      </c>
      <c r="L123" s="1066">
        <v>0</v>
      </c>
      <c r="M123" s="1066">
        <v>0</v>
      </c>
      <c r="N123" s="1066">
        <v>1000</v>
      </c>
      <c r="O123" s="1066">
        <v>0</v>
      </c>
      <c r="P123" s="1066">
        <v>0</v>
      </c>
      <c r="Q123" s="1066">
        <v>0</v>
      </c>
      <c r="R123" s="926" t="s">
        <v>460</v>
      </c>
      <c r="S123" s="1059"/>
    </row>
    <row r="124" spans="1:19" s="1013" customFormat="1" ht="26.25" hidden="1" customHeight="1">
      <c r="A124" s="1055"/>
      <c r="B124" s="1016"/>
      <c r="C124" s="978" t="s">
        <v>572</v>
      </c>
      <c r="D124" s="931" t="s">
        <v>460</v>
      </c>
      <c r="E124" s="923">
        <f t="shared" si="2"/>
        <v>1529</v>
      </c>
      <c r="F124" s="1065">
        <v>0</v>
      </c>
      <c r="G124" s="927">
        <v>0</v>
      </c>
      <c r="H124" s="1066">
        <v>0</v>
      </c>
      <c r="I124" s="1066">
        <v>0</v>
      </c>
      <c r="J124" s="1066">
        <v>129</v>
      </c>
      <c r="K124" s="1066">
        <v>0</v>
      </c>
      <c r="L124" s="1066">
        <v>0</v>
      </c>
      <c r="M124" s="1066">
        <v>50</v>
      </c>
      <c r="N124" s="1066">
        <v>125</v>
      </c>
      <c r="O124" s="1066">
        <v>139</v>
      </c>
      <c r="P124" s="1066">
        <v>1086</v>
      </c>
      <c r="Q124" s="1066">
        <v>0</v>
      </c>
      <c r="R124" s="926" t="s">
        <v>460</v>
      </c>
      <c r="S124" s="1059"/>
    </row>
    <row r="125" spans="1:19" s="1013" customFormat="1" ht="26.25" customHeight="1">
      <c r="A125" s="1055"/>
      <c r="B125" s="1016"/>
      <c r="C125" s="978" t="s">
        <v>573</v>
      </c>
      <c r="D125" s="931" t="s">
        <v>460</v>
      </c>
      <c r="E125" s="923">
        <f t="shared" si="2"/>
        <v>4910</v>
      </c>
      <c r="F125" s="1065">
        <v>20</v>
      </c>
      <c r="G125" s="927">
        <v>20</v>
      </c>
      <c r="H125" s="1066">
        <v>100</v>
      </c>
      <c r="I125" s="1066">
        <v>150</v>
      </c>
      <c r="J125" s="1066">
        <v>200</v>
      </c>
      <c r="K125" s="1066">
        <v>180</v>
      </c>
      <c r="L125" s="1066">
        <v>900</v>
      </c>
      <c r="M125" s="1066">
        <v>1000</v>
      </c>
      <c r="N125" s="1066">
        <v>1000</v>
      </c>
      <c r="O125" s="1066">
        <v>1200</v>
      </c>
      <c r="P125" s="1066">
        <v>100</v>
      </c>
      <c r="Q125" s="1066">
        <v>40</v>
      </c>
      <c r="R125" s="926" t="s">
        <v>460</v>
      </c>
      <c r="S125" s="1059"/>
    </row>
    <row r="126" spans="1:19" s="1013" customFormat="1" ht="26.25" hidden="1" customHeight="1">
      <c r="A126" s="1055"/>
      <c r="B126" s="1016"/>
      <c r="C126" s="978" t="s">
        <v>574</v>
      </c>
      <c r="D126" s="931">
        <v>800</v>
      </c>
      <c r="E126" s="923">
        <f t="shared" si="2"/>
        <v>800</v>
      </c>
      <c r="F126" s="1065">
        <v>0</v>
      </c>
      <c r="G126" s="927">
        <v>800</v>
      </c>
      <c r="H126" s="1066">
        <v>0</v>
      </c>
      <c r="I126" s="1066">
        <v>0</v>
      </c>
      <c r="J126" s="1066">
        <v>0</v>
      </c>
      <c r="K126" s="1066">
        <v>0</v>
      </c>
      <c r="L126" s="1066">
        <v>0</v>
      </c>
      <c r="M126" s="1066">
        <v>0</v>
      </c>
      <c r="N126" s="1066">
        <v>0</v>
      </c>
      <c r="O126" s="1066">
        <v>0</v>
      </c>
      <c r="P126" s="1066">
        <v>0</v>
      </c>
      <c r="Q126" s="1066">
        <v>0</v>
      </c>
      <c r="R126" s="926" t="s">
        <v>460</v>
      </c>
      <c r="S126" s="1059"/>
    </row>
    <row r="127" spans="1:19" s="1013" customFormat="1" ht="26.25" hidden="1" customHeight="1">
      <c r="A127" s="1055"/>
      <c r="B127" s="1016"/>
      <c r="C127" s="978" t="s">
        <v>575</v>
      </c>
      <c r="D127" s="931">
        <v>900</v>
      </c>
      <c r="E127" s="923">
        <f t="shared" si="2"/>
        <v>900</v>
      </c>
      <c r="F127" s="1065">
        <v>0</v>
      </c>
      <c r="G127" s="927">
        <v>0</v>
      </c>
      <c r="H127" s="1066">
        <v>0</v>
      </c>
      <c r="I127" s="1066">
        <v>0</v>
      </c>
      <c r="J127" s="1066">
        <v>0</v>
      </c>
      <c r="K127" s="1066">
        <v>0</v>
      </c>
      <c r="L127" s="1066">
        <v>0</v>
      </c>
      <c r="M127" s="1066">
        <v>0</v>
      </c>
      <c r="N127" s="1066">
        <v>0</v>
      </c>
      <c r="O127" s="1066">
        <v>0</v>
      </c>
      <c r="P127" s="1066">
        <v>0</v>
      </c>
      <c r="Q127" s="1066">
        <v>900</v>
      </c>
      <c r="R127" s="926" t="s">
        <v>460</v>
      </c>
      <c r="S127" s="1059"/>
    </row>
    <row r="128" spans="1:19" s="1013" customFormat="1" ht="26.25" hidden="1" customHeight="1">
      <c r="A128" s="1055"/>
      <c r="B128" s="1016"/>
      <c r="C128" s="978" t="s">
        <v>576</v>
      </c>
      <c r="D128" s="931">
        <v>86000</v>
      </c>
      <c r="E128" s="923">
        <f t="shared" si="2"/>
        <v>87000</v>
      </c>
      <c r="F128" s="1065">
        <v>0</v>
      </c>
      <c r="G128" s="927">
        <v>33500</v>
      </c>
      <c r="H128" s="1066">
        <v>42500</v>
      </c>
      <c r="I128" s="1066">
        <v>11000</v>
      </c>
      <c r="J128" s="1066">
        <v>0</v>
      </c>
      <c r="K128" s="1066">
        <v>0</v>
      </c>
      <c r="L128" s="1066">
        <v>0</v>
      </c>
      <c r="M128" s="1066">
        <v>0</v>
      </c>
      <c r="N128" s="1066">
        <v>0</v>
      </c>
      <c r="O128" s="1066">
        <v>0</v>
      </c>
      <c r="P128" s="1066">
        <v>0</v>
      </c>
      <c r="Q128" s="1066">
        <v>0</v>
      </c>
      <c r="R128" s="926" t="s">
        <v>460</v>
      </c>
      <c r="S128" s="1059"/>
    </row>
    <row r="129" spans="1:19" s="1013" customFormat="1" ht="26.25" hidden="1" customHeight="1">
      <c r="A129" s="1055"/>
      <c r="B129" s="1016"/>
      <c r="C129" s="978" t="s">
        <v>577</v>
      </c>
      <c r="D129" s="931">
        <v>5000</v>
      </c>
      <c r="E129" s="923">
        <f t="shared" si="2"/>
        <v>5000</v>
      </c>
      <c r="F129" s="1065">
        <v>0</v>
      </c>
      <c r="G129" s="927">
        <v>0</v>
      </c>
      <c r="H129" s="1066">
        <v>0</v>
      </c>
      <c r="I129" s="1066">
        <v>0</v>
      </c>
      <c r="J129" s="1066">
        <v>5000</v>
      </c>
      <c r="K129" s="1066">
        <v>0</v>
      </c>
      <c r="L129" s="1066">
        <v>0</v>
      </c>
      <c r="M129" s="1066">
        <v>0</v>
      </c>
      <c r="N129" s="1066">
        <v>0</v>
      </c>
      <c r="O129" s="1066">
        <v>0</v>
      </c>
      <c r="P129" s="1066">
        <v>0</v>
      </c>
      <c r="Q129" s="1066">
        <v>0</v>
      </c>
      <c r="R129" s="926" t="s">
        <v>460</v>
      </c>
      <c r="S129" s="1059"/>
    </row>
    <row r="130" spans="1:19" s="1013" customFormat="1" ht="26.25" hidden="1" customHeight="1">
      <c r="A130" s="1055"/>
      <c r="B130" s="1016"/>
      <c r="C130" s="978" t="s">
        <v>578</v>
      </c>
      <c r="D130" s="931">
        <v>1200</v>
      </c>
      <c r="E130" s="923">
        <f t="shared" si="2"/>
        <v>1200</v>
      </c>
      <c r="F130" s="1065">
        <v>0</v>
      </c>
      <c r="G130" s="927">
        <v>0</v>
      </c>
      <c r="H130" s="1066">
        <v>0</v>
      </c>
      <c r="I130" s="1066">
        <v>0</v>
      </c>
      <c r="J130" s="1066">
        <v>0</v>
      </c>
      <c r="K130" s="1066">
        <v>0</v>
      </c>
      <c r="L130" s="1066">
        <v>0</v>
      </c>
      <c r="M130" s="1066">
        <v>0</v>
      </c>
      <c r="N130" s="1066">
        <v>0</v>
      </c>
      <c r="O130" s="1066">
        <v>0</v>
      </c>
      <c r="P130" s="1066">
        <v>1200</v>
      </c>
      <c r="Q130" s="1066">
        <v>0</v>
      </c>
      <c r="R130" s="926" t="s">
        <v>460</v>
      </c>
      <c r="S130" s="1059"/>
    </row>
    <row r="131" spans="1:19" s="1013" customFormat="1" ht="26.25" hidden="1" customHeight="1">
      <c r="A131" s="1055"/>
      <c r="B131" s="1016"/>
      <c r="C131" s="978" t="s">
        <v>579</v>
      </c>
      <c r="D131" s="931">
        <v>1500</v>
      </c>
      <c r="E131" s="923">
        <f t="shared" si="2"/>
        <v>1900</v>
      </c>
      <c r="F131" s="1065">
        <v>0</v>
      </c>
      <c r="G131" s="927">
        <v>0</v>
      </c>
      <c r="H131" s="1066">
        <v>0</v>
      </c>
      <c r="I131" s="1066">
        <v>0</v>
      </c>
      <c r="J131" s="1066">
        <v>700</v>
      </c>
      <c r="K131" s="1066">
        <v>0</v>
      </c>
      <c r="L131" s="1066">
        <v>0</v>
      </c>
      <c r="M131" s="1066">
        <v>0</v>
      </c>
      <c r="N131" s="1066">
        <v>600</v>
      </c>
      <c r="O131" s="1066">
        <v>0</v>
      </c>
      <c r="P131" s="1066">
        <v>600</v>
      </c>
      <c r="Q131" s="1066">
        <v>0</v>
      </c>
      <c r="R131" s="926" t="s">
        <v>460</v>
      </c>
      <c r="S131" s="1059"/>
    </row>
    <row r="132" spans="1:19" s="1013" customFormat="1" ht="26.25" hidden="1" customHeight="1">
      <c r="A132" s="1055"/>
      <c r="B132" s="1016"/>
      <c r="C132" s="978" t="s">
        <v>580</v>
      </c>
      <c r="D132" s="931">
        <v>5000</v>
      </c>
      <c r="E132" s="923">
        <f t="shared" si="2"/>
        <v>6000</v>
      </c>
      <c r="F132" s="1065">
        <v>0</v>
      </c>
      <c r="G132" s="927">
        <v>0</v>
      </c>
      <c r="H132" s="1066">
        <v>0</v>
      </c>
      <c r="I132" s="1066">
        <v>0</v>
      </c>
      <c r="J132" s="1066">
        <v>0</v>
      </c>
      <c r="K132" s="1066">
        <v>6000</v>
      </c>
      <c r="L132" s="1066">
        <v>0</v>
      </c>
      <c r="M132" s="1066">
        <v>0</v>
      </c>
      <c r="N132" s="1066">
        <v>0</v>
      </c>
      <c r="O132" s="1066">
        <v>0</v>
      </c>
      <c r="P132" s="1066">
        <v>0</v>
      </c>
      <c r="Q132" s="1066">
        <v>0</v>
      </c>
      <c r="R132" s="926" t="s">
        <v>460</v>
      </c>
      <c r="S132" s="1059"/>
    </row>
    <row r="133" spans="1:19" s="1013" customFormat="1" ht="26.25" hidden="1" customHeight="1">
      <c r="A133" s="1055"/>
      <c r="B133" s="1016"/>
      <c r="C133" s="978" t="s">
        <v>581</v>
      </c>
      <c r="D133" s="931">
        <v>3000</v>
      </c>
      <c r="E133" s="923">
        <f t="shared" si="2"/>
        <v>3000</v>
      </c>
      <c r="F133" s="1065">
        <v>0</v>
      </c>
      <c r="G133" s="927">
        <v>0</v>
      </c>
      <c r="H133" s="1066">
        <v>0</v>
      </c>
      <c r="I133" s="1066">
        <v>0</v>
      </c>
      <c r="J133" s="1066">
        <v>0</v>
      </c>
      <c r="K133" s="1066">
        <v>0</v>
      </c>
      <c r="L133" s="1066">
        <v>3000</v>
      </c>
      <c r="M133" s="1066">
        <v>0</v>
      </c>
      <c r="N133" s="1066">
        <v>0</v>
      </c>
      <c r="O133" s="1066">
        <v>0</v>
      </c>
      <c r="P133" s="1066">
        <v>0</v>
      </c>
      <c r="Q133" s="1066">
        <v>0</v>
      </c>
      <c r="R133" s="926" t="s">
        <v>460</v>
      </c>
      <c r="S133" s="1059"/>
    </row>
    <row r="134" spans="1:19" s="1013" customFormat="1" ht="26.25" hidden="1" customHeight="1">
      <c r="A134" s="1055"/>
      <c r="B134" s="1016"/>
      <c r="C134" s="978" t="s">
        <v>582</v>
      </c>
      <c r="D134" s="931">
        <v>2500</v>
      </c>
      <c r="E134" s="923">
        <f t="shared" si="2"/>
        <v>3000</v>
      </c>
      <c r="F134" s="1065">
        <v>0</v>
      </c>
      <c r="G134" s="927">
        <v>0</v>
      </c>
      <c r="H134" s="1066">
        <v>0</v>
      </c>
      <c r="I134" s="1066">
        <v>0</v>
      </c>
      <c r="J134" s="1066">
        <v>0</v>
      </c>
      <c r="K134" s="1066">
        <v>0</v>
      </c>
      <c r="L134" s="1066">
        <v>0</v>
      </c>
      <c r="M134" s="1066">
        <v>0</v>
      </c>
      <c r="N134" s="1066">
        <v>0</v>
      </c>
      <c r="O134" s="1066">
        <v>3000</v>
      </c>
      <c r="P134" s="1066">
        <v>0</v>
      </c>
      <c r="Q134" s="1066">
        <v>0</v>
      </c>
      <c r="R134" s="926" t="s">
        <v>460</v>
      </c>
      <c r="S134" s="1059"/>
    </row>
    <row r="135" spans="1:19" s="1013" customFormat="1" ht="26.25" customHeight="1">
      <c r="A135" s="1055"/>
      <c r="B135" s="1016"/>
      <c r="C135" s="978" t="s">
        <v>583</v>
      </c>
      <c r="D135" s="931">
        <v>16180</v>
      </c>
      <c r="E135" s="923">
        <f t="shared" si="2"/>
        <v>16150</v>
      </c>
      <c r="F135" s="1065">
        <v>300</v>
      </c>
      <c r="G135" s="927">
        <v>600</v>
      </c>
      <c r="H135" s="1066">
        <v>2000</v>
      </c>
      <c r="I135" s="1066">
        <v>3000</v>
      </c>
      <c r="J135" s="1066">
        <v>4000</v>
      </c>
      <c r="K135" s="1066">
        <v>3000</v>
      </c>
      <c r="L135" s="1066">
        <v>800</v>
      </c>
      <c r="M135" s="1066">
        <v>300</v>
      </c>
      <c r="N135" s="1066">
        <v>1000</v>
      </c>
      <c r="O135" s="1066">
        <v>1000</v>
      </c>
      <c r="P135" s="1066">
        <v>100</v>
      </c>
      <c r="Q135" s="1066">
        <v>50</v>
      </c>
      <c r="R135" s="926" t="s">
        <v>460</v>
      </c>
      <c r="S135" s="1059"/>
    </row>
    <row r="136" spans="1:19" s="1013" customFormat="1" ht="26.25" customHeight="1">
      <c r="A136" s="1055"/>
      <c r="B136" s="1016"/>
      <c r="C136" s="978" t="s">
        <v>109</v>
      </c>
      <c r="D136" s="931">
        <v>57170</v>
      </c>
      <c r="E136" s="923">
        <f t="shared" si="2"/>
        <v>62220</v>
      </c>
      <c r="F136" s="1065">
        <v>480</v>
      </c>
      <c r="G136" s="927">
        <v>440</v>
      </c>
      <c r="H136" s="1066">
        <v>800</v>
      </c>
      <c r="I136" s="1066">
        <v>4100</v>
      </c>
      <c r="J136" s="1066">
        <v>4800</v>
      </c>
      <c r="K136" s="1066">
        <v>300</v>
      </c>
      <c r="L136" s="1066">
        <v>6200</v>
      </c>
      <c r="M136" s="1066">
        <v>11000</v>
      </c>
      <c r="N136" s="1066">
        <v>13500</v>
      </c>
      <c r="O136" s="1066">
        <v>12000</v>
      </c>
      <c r="P136" s="1066">
        <v>8000</v>
      </c>
      <c r="Q136" s="1066">
        <v>600</v>
      </c>
      <c r="R136" s="926" t="s">
        <v>460</v>
      </c>
      <c r="S136" s="1059"/>
    </row>
    <row r="137" spans="1:19" s="1013" customFormat="1" ht="26.25" customHeight="1">
      <c r="A137" s="1055"/>
      <c r="B137" s="1016"/>
      <c r="C137" s="978" t="s">
        <v>173</v>
      </c>
      <c r="D137" s="931">
        <v>32970</v>
      </c>
      <c r="E137" s="923">
        <f t="shared" si="2"/>
        <v>28544</v>
      </c>
      <c r="F137" s="1065">
        <v>1593</v>
      </c>
      <c r="G137" s="927">
        <v>1692</v>
      </c>
      <c r="H137" s="1066">
        <v>3005</v>
      </c>
      <c r="I137" s="1066">
        <v>2599</v>
      </c>
      <c r="J137" s="1066">
        <v>3271</v>
      </c>
      <c r="K137" s="1066">
        <v>2185</v>
      </c>
      <c r="L137" s="1066">
        <v>2369</v>
      </c>
      <c r="M137" s="1066">
        <v>1555</v>
      </c>
      <c r="N137" s="1066">
        <v>2283</v>
      </c>
      <c r="O137" s="1066">
        <v>2676</v>
      </c>
      <c r="P137" s="1066">
        <v>2753</v>
      </c>
      <c r="Q137" s="1066">
        <v>2563</v>
      </c>
      <c r="R137" s="926" t="s">
        <v>460</v>
      </c>
      <c r="S137" s="1059"/>
    </row>
    <row r="138" spans="1:19" ht="26.25" customHeight="1">
      <c r="A138" s="886"/>
      <c r="B138" s="1069" t="s">
        <v>190</v>
      </c>
      <c r="C138" s="930" t="s">
        <v>584</v>
      </c>
      <c r="D138" s="910">
        <v>41680</v>
      </c>
      <c r="E138" s="889">
        <f t="shared" si="2"/>
        <v>38550</v>
      </c>
      <c r="F138" s="1035">
        <v>2480</v>
      </c>
      <c r="G138" s="1036">
        <v>2580</v>
      </c>
      <c r="H138" s="1037">
        <v>4380</v>
      </c>
      <c r="I138" s="1038">
        <v>3940</v>
      </c>
      <c r="J138" s="1038">
        <v>5750</v>
      </c>
      <c r="K138" s="1038">
        <v>2530</v>
      </c>
      <c r="L138" s="1037">
        <v>2520</v>
      </c>
      <c r="M138" s="1037">
        <v>2580</v>
      </c>
      <c r="N138" s="1037">
        <v>2730</v>
      </c>
      <c r="O138" s="1038">
        <v>3440</v>
      </c>
      <c r="P138" s="1037">
        <v>3660</v>
      </c>
      <c r="Q138" s="1037">
        <v>1960</v>
      </c>
      <c r="R138" s="908">
        <v>192275</v>
      </c>
      <c r="S138" s="894"/>
    </row>
    <row r="139" spans="1:19" ht="26.25" customHeight="1">
      <c r="A139" s="886"/>
      <c r="B139" s="902"/>
      <c r="C139" s="887" t="s">
        <v>585</v>
      </c>
      <c r="D139" s="1070">
        <v>41141</v>
      </c>
      <c r="E139" s="889">
        <f t="shared" si="2"/>
        <v>42776</v>
      </c>
      <c r="F139" s="1035">
        <v>3466</v>
      </c>
      <c r="G139" s="1036">
        <v>3091</v>
      </c>
      <c r="H139" s="1037">
        <v>3661</v>
      </c>
      <c r="I139" s="1038">
        <v>3499</v>
      </c>
      <c r="J139" s="1038">
        <v>3545</v>
      </c>
      <c r="K139" s="1038">
        <v>2677</v>
      </c>
      <c r="L139" s="1037">
        <v>3699</v>
      </c>
      <c r="M139" s="1037">
        <v>3355</v>
      </c>
      <c r="N139" s="1037">
        <v>3881</v>
      </c>
      <c r="O139" s="1038">
        <v>3886</v>
      </c>
      <c r="P139" s="1037">
        <v>4060</v>
      </c>
      <c r="Q139" s="1037">
        <v>3956</v>
      </c>
      <c r="R139" s="908">
        <v>369096000</v>
      </c>
      <c r="S139" s="894"/>
    </row>
    <row r="140" spans="1:19" ht="26.25" customHeight="1" thickBot="1">
      <c r="A140" s="886"/>
      <c r="B140" s="993"/>
      <c r="C140" s="1071" t="s">
        <v>586</v>
      </c>
      <c r="D140" s="1072">
        <v>221000</v>
      </c>
      <c r="E140" s="1073">
        <f t="shared" si="2"/>
        <v>263500</v>
      </c>
      <c r="F140" s="1074">
        <v>17000</v>
      </c>
      <c r="G140" s="1075">
        <v>20000</v>
      </c>
      <c r="H140" s="1076">
        <v>25000</v>
      </c>
      <c r="I140" s="1047">
        <v>24500</v>
      </c>
      <c r="J140" s="1047">
        <v>25000</v>
      </c>
      <c r="K140" s="1047">
        <v>21000</v>
      </c>
      <c r="L140" s="1076">
        <v>20000</v>
      </c>
      <c r="M140" s="1076">
        <v>22000</v>
      </c>
      <c r="N140" s="1076">
        <v>22000</v>
      </c>
      <c r="O140" s="1047">
        <v>23000</v>
      </c>
      <c r="P140" s="1076">
        <v>22000</v>
      </c>
      <c r="Q140" s="1076">
        <v>22000</v>
      </c>
      <c r="R140" s="1000">
        <v>388601000</v>
      </c>
      <c r="S140" s="894"/>
    </row>
    <row r="141" spans="1:19" s="987" customFormat="1" ht="14.25" customHeight="1">
      <c r="A141" s="1002"/>
      <c r="B141" s="1077"/>
      <c r="C141" s="1078"/>
      <c r="D141" s="1079"/>
      <c r="E141" s="1080"/>
      <c r="F141" s="1081"/>
      <c r="G141" s="1082"/>
      <c r="H141" s="1082"/>
      <c r="I141" s="1083"/>
      <c r="J141" s="1083"/>
      <c r="K141" s="1083"/>
      <c r="L141" s="1083"/>
      <c r="M141" s="1083"/>
      <c r="N141" s="1083"/>
      <c r="O141" s="1083"/>
      <c r="P141" s="1083"/>
      <c r="Q141" s="1083"/>
      <c r="R141" s="1084"/>
      <c r="S141" s="1002"/>
    </row>
    <row r="142" spans="1:19" s="987" customFormat="1" ht="30" customHeight="1" thickBot="1">
      <c r="A142" s="1002"/>
      <c r="B142" s="1085" t="s">
        <v>587</v>
      </c>
      <c r="C142" s="1086"/>
      <c r="D142" s="1087"/>
      <c r="E142" s="1088"/>
      <c r="F142" s="1087"/>
      <c r="G142" s="1087"/>
      <c r="H142" s="1087"/>
      <c r="I142" s="1087"/>
      <c r="J142" s="1087"/>
      <c r="K142" s="1087"/>
      <c r="L142" s="1087"/>
      <c r="M142" s="1087"/>
      <c r="N142" s="1087"/>
      <c r="O142" s="1087"/>
      <c r="P142" s="1087"/>
      <c r="Q142" s="1679" t="s">
        <v>435</v>
      </c>
      <c r="R142" s="1679"/>
      <c r="S142" s="1002"/>
    </row>
    <row r="143" spans="1:19" s="1090" customFormat="1" ht="30" customHeight="1" thickBot="1">
      <c r="A143" s="980"/>
      <c r="B143" s="836" t="s">
        <v>436</v>
      </c>
      <c r="C143" s="837" t="s">
        <v>351</v>
      </c>
      <c r="D143" s="756" t="s">
        <v>437</v>
      </c>
      <c r="E143" s="757" t="s">
        <v>438</v>
      </c>
      <c r="F143" s="836" t="s">
        <v>439</v>
      </c>
      <c r="G143" s="840" t="s">
        <v>440</v>
      </c>
      <c r="H143" s="841" t="s">
        <v>441</v>
      </c>
      <c r="I143" s="841" t="s">
        <v>442</v>
      </c>
      <c r="J143" s="841" t="s">
        <v>443</v>
      </c>
      <c r="K143" s="841" t="s">
        <v>444</v>
      </c>
      <c r="L143" s="841" t="s">
        <v>445</v>
      </c>
      <c r="M143" s="841" t="s">
        <v>446</v>
      </c>
      <c r="N143" s="841" t="s">
        <v>447</v>
      </c>
      <c r="O143" s="841" t="s">
        <v>448</v>
      </c>
      <c r="P143" s="841" t="s">
        <v>449</v>
      </c>
      <c r="Q143" s="841" t="s">
        <v>450</v>
      </c>
      <c r="R143" s="842" t="s">
        <v>451</v>
      </c>
      <c r="S143" s="1089"/>
    </row>
    <row r="144" spans="1:19" ht="28.5" customHeight="1">
      <c r="A144" s="913"/>
      <c r="B144" s="1006" t="s">
        <v>588</v>
      </c>
      <c r="C144" s="978" t="s">
        <v>589</v>
      </c>
      <c r="D144" s="931">
        <v>2160</v>
      </c>
      <c r="E144" s="923">
        <f t="shared" ref="E144:E151" si="3">SUM(F144:Q144)</f>
        <v>7100</v>
      </c>
      <c r="F144" s="924">
        <v>300</v>
      </c>
      <c r="G144" s="925">
        <v>300</v>
      </c>
      <c r="H144" s="925">
        <v>1000</v>
      </c>
      <c r="I144" s="925">
        <v>3000</v>
      </c>
      <c r="J144" s="925">
        <v>500</v>
      </c>
      <c r="K144" s="925">
        <v>300</v>
      </c>
      <c r="L144" s="925">
        <v>300</v>
      </c>
      <c r="M144" s="925">
        <v>300</v>
      </c>
      <c r="N144" s="925">
        <v>200</v>
      </c>
      <c r="O144" s="925">
        <v>300</v>
      </c>
      <c r="P144" s="925">
        <v>300</v>
      </c>
      <c r="Q144" s="925">
        <v>300</v>
      </c>
      <c r="R144" s="926" t="s">
        <v>460</v>
      </c>
      <c r="S144" s="894"/>
    </row>
    <row r="145" spans="1:19" ht="28.5" customHeight="1">
      <c r="A145" s="913"/>
      <c r="B145" s="852"/>
      <c r="C145" s="978" t="s">
        <v>590</v>
      </c>
      <c r="D145" s="931">
        <v>2255</v>
      </c>
      <c r="E145" s="923">
        <f t="shared" si="3"/>
        <v>7000</v>
      </c>
      <c r="F145" s="924">
        <v>300</v>
      </c>
      <c r="G145" s="925">
        <v>500</v>
      </c>
      <c r="H145" s="925">
        <v>600</v>
      </c>
      <c r="I145" s="925">
        <v>600</v>
      </c>
      <c r="J145" s="925">
        <v>700</v>
      </c>
      <c r="K145" s="925">
        <v>500</v>
      </c>
      <c r="L145" s="925">
        <v>700</v>
      </c>
      <c r="M145" s="925">
        <v>400</v>
      </c>
      <c r="N145" s="925">
        <v>500</v>
      </c>
      <c r="O145" s="925">
        <v>1000</v>
      </c>
      <c r="P145" s="925">
        <v>800</v>
      </c>
      <c r="Q145" s="925">
        <v>400</v>
      </c>
      <c r="R145" s="926" t="s">
        <v>460</v>
      </c>
      <c r="S145" s="894"/>
    </row>
    <row r="146" spans="1:19" s="1013" customFormat="1" ht="30" customHeight="1">
      <c r="A146" s="1055"/>
      <c r="B146" s="955" t="s">
        <v>194</v>
      </c>
      <c r="C146" s="977" t="s">
        <v>591</v>
      </c>
      <c r="D146" s="922">
        <v>198819</v>
      </c>
      <c r="E146" s="923">
        <f t="shared" si="3"/>
        <v>198990</v>
      </c>
      <c r="F146" s="1091">
        <v>17556</v>
      </c>
      <c r="G146" s="1057">
        <v>16548</v>
      </c>
      <c r="H146" s="1057">
        <v>17558</v>
      </c>
      <c r="I146" s="1057">
        <v>15600</v>
      </c>
      <c r="J146" s="1057">
        <v>17442</v>
      </c>
      <c r="K146" s="1057">
        <v>16140</v>
      </c>
      <c r="L146" s="1057">
        <v>18572</v>
      </c>
      <c r="M146" s="1057">
        <v>20554</v>
      </c>
      <c r="N146" s="1057">
        <v>15821</v>
      </c>
      <c r="O146" s="1057">
        <v>16144</v>
      </c>
      <c r="P146" s="1057">
        <v>14054</v>
      </c>
      <c r="Q146" s="1057">
        <v>13001</v>
      </c>
      <c r="R146" s="1092">
        <v>113999094</v>
      </c>
      <c r="S146" s="1059"/>
    </row>
    <row r="147" spans="1:19" s="1013" customFormat="1" ht="30" customHeight="1">
      <c r="A147" s="1055"/>
      <c r="B147" s="955"/>
      <c r="C147" s="978" t="s">
        <v>592</v>
      </c>
      <c r="D147" s="931">
        <v>78385</v>
      </c>
      <c r="E147" s="923">
        <f t="shared" si="3"/>
        <v>77500</v>
      </c>
      <c r="F147" s="1093">
        <v>4617</v>
      </c>
      <c r="G147" s="1094">
        <v>5935</v>
      </c>
      <c r="H147" s="1094">
        <v>7780</v>
      </c>
      <c r="I147" s="1094">
        <v>6937</v>
      </c>
      <c r="J147" s="1094">
        <v>6913</v>
      </c>
      <c r="K147" s="1094">
        <v>5878</v>
      </c>
      <c r="L147" s="1094">
        <v>7185</v>
      </c>
      <c r="M147" s="1094">
        <v>7558</v>
      </c>
      <c r="N147" s="1094">
        <v>6687</v>
      </c>
      <c r="O147" s="1094">
        <v>6926</v>
      </c>
      <c r="P147" s="1094">
        <v>6100</v>
      </c>
      <c r="Q147" s="1094">
        <v>4984</v>
      </c>
      <c r="R147" s="1095">
        <v>77500</v>
      </c>
      <c r="S147" s="1059"/>
    </row>
    <row r="148" spans="1:19" s="987" customFormat="1" ht="30" customHeight="1">
      <c r="A148" s="980"/>
      <c r="B148" s="852"/>
      <c r="C148" s="895" t="s">
        <v>593</v>
      </c>
      <c r="D148" s="931">
        <v>130409</v>
      </c>
      <c r="E148" s="923">
        <f t="shared" si="3"/>
        <v>142256</v>
      </c>
      <c r="F148" s="1093">
        <v>9461</v>
      </c>
      <c r="G148" s="1094">
        <v>10658</v>
      </c>
      <c r="H148" s="1094">
        <v>11771</v>
      </c>
      <c r="I148" s="1094">
        <v>11902</v>
      </c>
      <c r="J148" s="1094">
        <v>13462</v>
      </c>
      <c r="K148" s="1094">
        <v>11124</v>
      </c>
      <c r="L148" s="1094">
        <v>12197</v>
      </c>
      <c r="M148" s="1094">
        <v>11091</v>
      </c>
      <c r="N148" s="1094">
        <v>13284</v>
      </c>
      <c r="O148" s="1094">
        <v>14291</v>
      </c>
      <c r="P148" s="1094">
        <v>12269</v>
      </c>
      <c r="Q148" s="1094">
        <v>10746</v>
      </c>
      <c r="R148" s="1095">
        <v>148327760</v>
      </c>
      <c r="S148" s="986"/>
    </row>
    <row r="149" spans="1:19" s="987" customFormat="1" ht="33" customHeight="1">
      <c r="A149" s="992"/>
      <c r="B149" s="852" t="s">
        <v>196</v>
      </c>
      <c r="C149" s="899" t="s">
        <v>594</v>
      </c>
      <c r="D149" s="900">
        <v>35002</v>
      </c>
      <c r="E149" s="901">
        <f t="shared" si="3"/>
        <v>40708</v>
      </c>
      <c r="F149" s="1096">
        <v>2094</v>
      </c>
      <c r="G149" s="893">
        <v>3132</v>
      </c>
      <c r="H149" s="893">
        <v>1933</v>
      </c>
      <c r="I149" s="893">
        <v>4038</v>
      </c>
      <c r="J149" s="893">
        <v>2858</v>
      </c>
      <c r="K149" s="893">
        <v>3702</v>
      </c>
      <c r="L149" s="893">
        <v>3663</v>
      </c>
      <c r="M149" s="893">
        <v>2829</v>
      </c>
      <c r="N149" s="893">
        <v>7940</v>
      </c>
      <c r="O149" s="893">
        <v>3120</v>
      </c>
      <c r="P149" s="893">
        <v>2457</v>
      </c>
      <c r="Q149" s="893">
        <v>2942</v>
      </c>
      <c r="R149" s="952">
        <v>52214395</v>
      </c>
      <c r="S149" s="986"/>
    </row>
    <row r="150" spans="1:19" s="987" customFormat="1" ht="33" customHeight="1">
      <c r="A150" s="992"/>
      <c r="B150" s="852" t="s">
        <v>265</v>
      </c>
      <c r="C150" s="977" t="s">
        <v>595</v>
      </c>
      <c r="D150" s="900">
        <v>6569</v>
      </c>
      <c r="E150" s="901">
        <f t="shared" si="3"/>
        <v>6052</v>
      </c>
      <c r="F150" s="1096">
        <v>406</v>
      </c>
      <c r="G150" s="893">
        <v>388</v>
      </c>
      <c r="H150" s="893">
        <v>965</v>
      </c>
      <c r="I150" s="893">
        <v>741</v>
      </c>
      <c r="J150" s="893">
        <v>298</v>
      </c>
      <c r="K150" s="893">
        <v>331</v>
      </c>
      <c r="L150" s="892">
        <v>409</v>
      </c>
      <c r="M150" s="892">
        <v>382</v>
      </c>
      <c r="N150" s="892">
        <v>264</v>
      </c>
      <c r="O150" s="893">
        <v>580</v>
      </c>
      <c r="P150" s="893">
        <v>948</v>
      </c>
      <c r="Q150" s="893">
        <v>340</v>
      </c>
      <c r="R150" s="926" t="s">
        <v>460</v>
      </c>
      <c r="S150" s="986"/>
    </row>
    <row r="151" spans="1:19" s="987" customFormat="1" ht="33" customHeight="1" thickBot="1">
      <c r="A151" s="992"/>
      <c r="B151" s="993" t="s">
        <v>265</v>
      </c>
      <c r="C151" s="994" t="s">
        <v>596</v>
      </c>
      <c r="D151" s="1097">
        <v>2883</v>
      </c>
      <c r="E151" s="1073">
        <f t="shared" si="3"/>
        <v>2986</v>
      </c>
      <c r="F151" s="1098">
        <v>136</v>
      </c>
      <c r="G151" s="1099">
        <v>152</v>
      </c>
      <c r="H151" s="1099">
        <v>197</v>
      </c>
      <c r="I151" s="1099">
        <v>246</v>
      </c>
      <c r="J151" s="1099">
        <v>267</v>
      </c>
      <c r="K151" s="1099">
        <v>190</v>
      </c>
      <c r="L151" s="1100">
        <v>269</v>
      </c>
      <c r="M151" s="1100">
        <v>482</v>
      </c>
      <c r="N151" s="1100">
        <v>302</v>
      </c>
      <c r="O151" s="1099">
        <v>282</v>
      </c>
      <c r="P151" s="1099">
        <v>275</v>
      </c>
      <c r="Q151" s="1099">
        <v>188</v>
      </c>
      <c r="R151" s="1000">
        <v>4215840</v>
      </c>
      <c r="S151" s="986"/>
    </row>
    <row r="152" spans="1:19" s="987" customFormat="1" ht="13.5" customHeight="1">
      <c r="A152" s="1002"/>
      <c r="B152" s="1101"/>
      <c r="C152" s="1102"/>
      <c r="D152" s="1103"/>
      <c r="E152" s="1104"/>
      <c r="F152" s="1103"/>
      <c r="G152" s="1103"/>
      <c r="H152" s="1103"/>
      <c r="I152" s="1103"/>
      <c r="J152" s="1103"/>
      <c r="K152" s="1103"/>
      <c r="L152" s="1103"/>
      <c r="M152" s="1103"/>
      <c r="N152" s="1103"/>
      <c r="O152" s="1103"/>
      <c r="P152" s="1103"/>
      <c r="Q152" s="1103"/>
      <c r="R152" s="1103"/>
      <c r="S152" s="1002"/>
    </row>
    <row r="153" spans="1:19">
      <c r="E153" s="1105"/>
    </row>
    <row r="154" spans="1:19">
      <c r="E154" s="1105"/>
    </row>
    <row r="155" spans="1:19">
      <c r="E155" s="1105"/>
    </row>
    <row r="156" spans="1:19">
      <c r="E156" s="1105"/>
    </row>
    <row r="157" spans="1:19">
      <c r="E157" s="1105"/>
    </row>
    <row r="158" spans="1:19">
      <c r="E158" s="1105"/>
    </row>
    <row r="159" spans="1:19">
      <c r="E159" s="1105"/>
    </row>
    <row r="160" spans="1:19">
      <c r="E160" s="1105"/>
    </row>
    <row r="161" spans="5:5">
      <c r="E161" s="1105"/>
    </row>
    <row r="162" spans="5:5">
      <c r="E162" s="1105"/>
    </row>
    <row r="163" spans="5:5">
      <c r="E163" s="1105"/>
    </row>
    <row r="164" spans="5:5">
      <c r="E164" s="1105"/>
    </row>
    <row r="165" spans="5:5">
      <c r="E165" s="1105"/>
    </row>
    <row r="166" spans="5:5">
      <c r="E166" s="1105"/>
    </row>
    <row r="167" spans="5:5">
      <c r="E167" s="1105"/>
    </row>
    <row r="168" spans="5:5">
      <c r="E168" s="1105"/>
    </row>
    <row r="169" spans="5:5">
      <c r="E169" s="1105"/>
    </row>
    <row r="170" spans="5:5">
      <c r="E170" s="1105"/>
    </row>
    <row r="171" spans="5:5">
      <c r="E171" s="1105"/>
    </row>
    <row r="172" spans="5:5">
      <c r="E172" s="1105"/>
    </row>
    <row r="173" spans="5:5">
      <c r="E173" s="1105"/>
    </row>
    <row r="174" spans="5:5">
      <c r="E174" s="1105"/>
    </row>
    <row r="175" spans="5:5">
      <c r="E175" s="1105"/>
    </row>
    <row r="176" spans="5:5">
      <c r="E176" s="1105"/>
    </row>
    <row r="177" spans="5:5">
      <c r="E177" s="1105"/>
    </row>
    <row r="178" spans="5:5">
      <c r="E178" s="1105"/>
    </row>
    <row r="179" spans="5:5">
      <c r="E179" s="1105"/>
    </row>
    <row r="180" spans="5:5">
      <c r="E180" s="1105"/>
    </row>
    <row r="181" spans="5:5">
      <c r="E181" s="1105"/>
    </row>
    <row r="182" spans="5:5">
      <c r="E182" s="1105"/>
    </row>
    <row r="183" spans="5:5">
      <c r="E183" s="1105"/>
    </row>
    <row r="184" spans="5:5">
      <c r="E184" s="1105"/>
    </row>
    <row r="185" spans="5:5">
      <c r="E185" s="1105"/>
    </row>
    <row r="186" spans="5:5">
      <c r="E186" s="1105"/>
    </row>
    <row r="187" spans="5:5">
      <c r="E187" s="1105"/>
    </row>
    <row r="188" spans="5:5">
      <c r="E188" s="1105"/>
    </row>
    <row r="189" spans="5:5">
      <c r="E189" s="1105"/>
    </row>
    <row r="190" spans="5:5">
      <c r="E190" s="1105"/>
    </row>
    <row r="191" spans="5:5">
      <c r="E191" s="1105"/>
    </row>
    <row r="192" spans="5:5">
      <c r="E192" s="1105"/>
    </row>
    <row r="193" spans="5:5">
      <c r="E193" s="1105"/>
    </row>
    <row r="194" spans="5:5">
      <c r="E194" s="1105"/>
    </row>
    <row r="195" spans="5:5">
      <c r="E195" s="1105"/>
    </row>
    <row r="196" spans="5:5">
      <c r="E196" s="1105"/>
    </row>
    <row r="197" spans="5:5">
      <c r="E197" s="1105"/>
    </row>
    <row r="198" spans="5:5">
      <c r="E198" s="1105"/>
    </row>
    <row r="199" spans="5:5">
      <c r="E199" s="1105"/>
    </row>
    <row r="200" spans="5:5">
      <c r="E200" s="1105"/>
    </row>
    <row r="201" spans="5:5">
      <c r="E201" s="1105"/>
    </row>
    <row r="202" spans="5:5">
      <c r="E202" s="1105"/>
    </row>
    <row r="203" spans="5:5">
      <c r="E203" s="1105"/>
    </row>
    <row r="204" spans="5:5">
      <c r="E204" s="1105"/>
    </row>
    <row r="205" spans="5:5">
      <c r="E205" s="1105"/>
    </row>
    <row r="206" spans="5:5">
      <c r="E206" s="1105"/>
    </row>
    <row r="207" spans="5:5">
      <c r="E207" s="1105"/>
    </row>
    <row r="208" spans="5:5">
      <c r="E208" s="1105"/>
    </row>
    <row r="209" spans="5:5">
      <c r="E209" s="1105"/>
    </row>
    <row r="210" spans="5:5">
      <c r="E210" s="1105"/>
    </row>
    <row r="211" spans="5:5">
      <c r="E211" s="1105"/>
    </row>
    <row r="212" spans="5:5">
      <c r="E212" s="1105"/>
    </row>
    <row r="213" spans="5:5">
      <c r="E213" s="1105"/>
    </row>
    <row r="214" spans="5:5">
      <c r="E214" s="1105"/>
    </row>
    <row r="215" spans="5:5">
      <c r="E215" s="1105"/>
    </row>
    <row r="216" spans="5:5">
      <c r="E216" s="1105"/>
    </row>
    <row r="217" spans="5:5">
      <c r="E217" s="1105"/>
    </row>
    <row r="218" spans="5:5">
      <c r="E218" s="1105"/>
    </row>
    <row r="219" spans="5:5">
      <c r="E219" s="1105"/>
    </row>
    <row r="220" spans="5:5">
      <c r="E220" s="1105"/>
    </row>
    <row r="221" spans="5:5">
      <c r="E221" s="1105"/>
    </row>
    <row r="222" spans="5:5">
      <c r="E222" s="1105"/>
    </row>
    <row r="223" spans="5:5">
      <c r="E223" s="1105"/>
    </row>
    <row r="224" spans="5:5">
      <c r="E224" s="1105"/>
    </row>
    <row r="225" spans="5:5">
      <c r="E225" s="1105"/>
    </row>
    <row r="226" spans="5:5">
      <c r="E226" s="1105"/>
    </row>
    <row r="227" spans="5:5">
      <c r="E227" s="1105"/>
    </row>
    <row r="228" spans="5:5">
      <c r="E228" s="1105"/>
    </row>
    <row r="229" spans="5:5">
      <c r="E229" s="1105"/>
    </row>
    <row r="230" spans="5:5">
      <c r="E230" s="1105"/>
    </row>
    <row r="231" spans="5:5">
      <c r="E231" s="1105"/>
    </row>
    <row r="232" spans="5:5">
      <c r="E232" s="1105"/>
    </row>
    <row r="233" spans="5:5">
      <c r="E233" s="1105"/>
    </row>
    <row r="234" spans="5:5">
      <c r="E234" s="1105"/>
    </row>
    <row r="235" spans="5:5">
      <c r="E235" s="1105"/>
    </row>
    <row r="236" spans="5:5">
      <c r="E236" s="1105"/>
    </row>
    <row r="237" spans="5:5">
      <c r="E237" s="1105"/>
    </row>
    <row r="238" spans="5:5">
      <c r="E238" s="1105"/>
    </row>
    <row r="239" spans="5:5">
      <c r="E239" s="1105"/>
    </row>
    <row r="240" spans="5:5">
      <c r="E240" s="1105"/>
    </row>
    <row r="241" spans="5:5">
      <c r="E241" s="1105"/>
    </row>
    <row r="242" spans="5:5">
      <c r="E242" s="1105"/>
    </row>
    <row r="243" spans="5:5">
      <c r="E243" s="1105"/>
    </row>
    <row r="244" spans="5:5">
      <c r="E244" s="1105"/>
    </row>
    <row r="245" spans="5:5">
      <c r="E245" s="1105"/>
    </row>
    <row r="246" spans="5:5">
      <c r="E246" s="1105"/>
    </row>
    <row r="247" spans="5:5">
      <c r="E247" s="1105"/>
    </row>
    <row r="248" spans="5:5">
      <c r="E248" s="1105"/>
    </row>
    <row r="249" spans="5:5">
      <c r="E249" s="1105"/>
    </row>
    <row r="250" spans="5:5">
      <c r="E250" s="1105"/>
    </row>
    <row r="251" spans="5:5">
      <c r="E251" s="1105"/>
    </row>
    <row r="252" spans="5:5">
      <c r="E252" s="1105"/>
    </row>
    <row r="253" spans="5:5">
      <c r="E253" s="1105"/>
    </row>
    <row r="254" spans="5:5">
      <c r="E254" s="1105"/>
    </row>
    <row r="255" spans="5:5">
      <c r="E255" s="1105"/>
    </row>
    <row r="256" spans="5:5">
      <c r="E256" s="1105"/>
    </row>
    <row r="257" spans="5:5">
      <c r="E257" s="1105"/>
    </row>
    <row r="258" spans="5:5">
      <c r="E258" s="1105"/>
    </row>
    <row r="259" spans="5:5">
      <c r="E259" s="1105"/>
    </row>
    <row r="260" spans="5:5">
      <c r="E260" s="1105"/>
    </row>
    <row r="261" spans="5:5">
      <c r="E261" s="1105"/>
    </row>
    <row r="262" spans="5:5">
      <c r="E262" s="1105"/>
    </row>
    <row r="263" spans="5:5">
      <c r="E263" s="1105"/>
    </row>
    <row r="264" spans="5:5">
      <c r="E264" s="1105"/>
    </row>
    <row r="265" spans="5:5">
      <c r="E265" s="1105"/>
    </row>
    <row r="266" spans="5:5">
      <c r="E266" s="1105"/>
    </row>
    <row r="267" spans="5:5">
      <c r="E267" s="1105"/>
    </row>
    <row r="268" spans="5:5">
      <c r="E268" s="1105"/>
    </row>
    <row r="269" spans="5:5">
      <c r="E269" s="1105"/>
    </row>
    <row r="270" spans="5:5">
      <c r="E270" s="1105"/>
    </row>
    <row r="271" spans="5:5">
      <c r="E271" s="1105"/>
    </row>
    <row r="272" spans="5:5">
      <c r="E272" s="1105"/>
    </row>
    <row r="273" spans="5:5">
      <c r="E273" s="1105"/>
    </row>
    <row r="274" spans="5:5">
      <c r="E274" s="1105"/>
    </row>
    <row r="275" spans="5:5">
      <c r="E275" s="1105"/>
    </row>
    <row r="276" spans="5:5">
      <c r="E276" s="1105"/>
    </row>
  </sheetData>
  <mergeCells count="4">
    <mergeCell ref="Q2:R2"/>
    <mergeCell ref="Q46:R46"/>
    <mergeCell ref="Q86:R86"/>
    <mergeCell ref="Q142:R142"/>
  </mergeCells>
  <phoneticPr fontId="2"/>
  <pageMargins left="1.1811023622047245" right="0.19685039370078741" top="0.51181102362204722" bottom="0.19685039370078741" header="0.19685039370078741" footer="0"/>
  <pageSetup paperSize="9" scale="56" firstPageNumber="19" orientation="landscape" useFirstPageNumber="1" r:id="rId1"/>
  <headerFooter alignWithMargins="0">
    <oddFooter>&amp;C&amp;P</oddFooter>
  </headerFooter>
  <rowBreaks count="2" manualBreakCount="2">
    <brk id="45" max="17" man="1"/>
    <brk id="141" max="17" man="1"/>
  </rowBreaks>
  <colBreaks count="1" manualBreakCount="1">
    <brk id="1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2:T83"/>
  <sheetViews>
    <sheetView view="pageBreakPreview" zoomScale="60" zoomScaleNormal="100" workbookViewId="0">
      <pane xSplit="5" ySplit="3" topLeftCell="F6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1.125" style="17" customWidth="1"/>
    <col min="2" max="2" width="12.625" style="17" customWidth="1"/>
    <col min="3" max="3" width="30.625" style="1172" customWidth="1"/>
    <col min="4" max="5" width="18.625" style="17" customWidth="1"/>
    <col min="6" max="17" width="11.625" style="17" customWidth="1"/>
    <col min="18" max="18" width="19.625" style="1127" customWidth="1"/>
    <col min="19" max="19" width="23.875" style="17" customWidth="1"/>
    <col min="20" max="20" width="12.25" style="17" bestFit="1" customWidth="1"/>
    <col min="21" max="256" width="9" style="17"/>
    <col min="257" max="257" width="1.125" style="17" customWidth="1"/>
    <col min="258" max="258" width="12.625" style="17" customWidth="1"/>
    <col min="259" max="259" width="30.625" style="17" customWidth="1"/>
    <col min="260" max="261" width="18.625" style="17" customWidth="1"/>
    <col min="262" max="273" width="11.625" style="17" customWidth="1"/>
    <col min="274" max="274" width="19.625" style="17" customWidth="1"/>
    <col min="275" max="275" width="23.875" style="17" customWidth="1"/>
    <col min="276" max="276" width="12.25" style="17" bestFit="1" customWidth="1"/>
    <col min="277" max="512" width="9" style="17"/>
    <col min="513" max="513" width="1.125" style="17" customWidth="1"/>
    <col min="514" max="514" width="12.625" style="17" customWidth="1"/>
    <col min="515" max="515" width="30.625" style="17" customWidth="1"/>
    <col min="516" max="517" width="18.625" style="17" customWidth="1"/>
    <col min="518" max="529" width="11.625" style="17" customWidth="1"/>
    <col min="530" max="530" width="19.625" style="17" customWidth="1"/>
    <col min="531" max="531" width="23.875" style="17" customWidth="1"/>
    <col min="532" max="532" width="12.25" style="17" bestFit="1" customWidth="1"/>
    <col min="533" max="768" width="9" style="17"/>
    <col min="769" max="769" width="1.125" style="17" customWidth="1"/>
    <col min="770" max="770" width="12.625" style="17" customWidth="1"/>
    <col min="771" max="771" width="30.625" style="17" customWidth="1"/>
    <col min="772" max="773" width="18.625" style="17" customWidth="1"/>
    <col min="774" max="785" width="11.625" style="17" customWidth="1"/>
    <col min="786" max="786" width="19.625" style="17" customWidth="1"/>
    <col min="787" max="787" width="23.875" style="17" customWidth="1"/>
    <col min="788" max="788" width="12.25" style="17" bestFit="1" customWidth="1"/>
    <col min="789" max="1024" width="9" style="17"/>
    <col min="1025" max="1025" width="1.125" style="17" customWidth="1"/>
    <col min="1026" max="1026" width="12.625" style="17" customWidth="1"/>
    <col min="1027" max="1027" width="30.625" style="17" customWidth="1"/>
    <col min="1028" max="1029" width="18.625" style="17" customWidth="1"/>
    <col min="1030" max="1041" width="11.625" style="17" customWidth="1"/>
    <col min="1042" max="1042" width="19.625" style="17" customWidth="1"/>
    <col min="1043" max="1043" width="23.875" style="17" customWidth="1"/>
    <col min="1044" max="1044" width="12.25" style="17" bestFit="1" customWidth="1"/>
    <col min="1045" max="1280" width="9" style="17"/>
    <col min="1281" max="1281" width="1.125" style="17" customWidth="1"/>
    <col min="1282" max="1282" width="12.625" style="17" customWidth="1"/>
    <col min="1283" max="1283" width="30.625" style="17" customWidth="1"/>
    <col min="1284" max="1285" width="18.625" style="17" customWidth="1"/>
    <col min="1286" max="1297" width="11.625" style="17" customWidth="1"/>
    <col min="1298" max="1298" width="19.625" style="17" customWidth="1"/>
    <col min="1299" max="1299" width="23.875" style="17" customWidth="1"/>
    <col min="1300" max="1300" width="12.25" style="17" bestFit="1" customWidth="1"/>
    <col min="1301" max="1536" width="9" style="17"/>
    <col min="1537" max="1537" width="1.125" style="17" customWidth="1"/>
    <col min="1538" max="1538" width="12.625" style="17" customWidth="1"/>
    <col min="1539" max="1539" width="30.625" style="17" customWidth="1"/>
    <col min="1540" max="1541" width="18.625" style="17" customWidth="1"/>
    <col min="1542" max="1553" width="11.625" style="17" customWidth="1"/>
    <col min="1554" max="1554" width="19.625" style="17" customWidth="1"/>
    <col min="1555" max="1555" width="23.875" style="17" customWidth="1"/>
    <col min="1556" max="1556" width="12.25" style="17" bestFit="1" customWidth="1"/>
    <col min="1557" max="1792" width="9" style="17"/>
    <col min="1793" max="1793" width="1.125" style="17" customWidth="1"/>
    <col min="1794" max="1794" width="12.625" style="17" customWidth="1"/>
    <col min="1795" max="1795" width="30.625" style="17" customWidth="1"/>
    <col min="1796" max="1797" width="18.625" style="17" customWidth="1"/>
    <col min="1798" max="1809" width="11.625" style="17" customWidth="1"/>
    <col min="1810" max="1810" width="19.625" style="17" customWidth="1"/>
    <col min="1811" max="1811" width="23.875" style="17" customWidth="1"/>
    <col min="1812" max="1812" width="12.25" style="17" bestFit="1" customWidth="1"/>
    <col min="1813" max="2048" width="9" style="17"/>
    <col min="2049" max="2049" width="1.125" style="17" customWidth="1"/>
    <col min="2050" max="2050" width="12.625" style="17" customWidth="1"/>
    <col min="2051" max="2051" width="30.625" style="17" customWidth="1"/>
    <col min="2052" max="2053" width="18.625" style="17" customWidth="1"/>
    <col min="2054" max="2065" width="11.625" style="17" customWidth="1"/>
    <col min="2066" max="2066" width="19.625" style="17" customWidth="1"/>
    <col min="2067" max="2067" width="23.875" style="17" customWidth="1"/>
    <col min="2068" max="2068" width="12.25" style="17" bestFit="1" customWidth="1"/>
    <col min="2069" max="2304" width="9" style="17"/>
    <col min="2305" max="2305" width="1.125" style="17" customWidth="1"/>
    <col min="2306" max="2306" width="12.625" style="17" customWidth="1"/>
    <col min="2307" max="2307" width="30.625" style="17" customWidth="1"/>
    <col min="2308" max="2309" width="18.625" style="17" customWidth="1"/>
    <col min="2310" max="2321" width="11.625" style="17" customWidth="1"/>
    <col min="2322" max="2322" width="19.625" style="17" customWidth="1"/>
    <col min="2323" max="2323" width="23.875" style="17" customWidth="1"/>
    <col min="2324" max="2324" width="12.25" style="17" bestFit="1" customWidth="1"/>
    <col min="2325" max="2560" width="9" style="17"/>
    <col min="2561" max="2561" width="1.125" style="17" customWidth="1"/>
    <col min="2562" max="2562" width="12.625" style="17" customWidth="1"/>
    <col min="2563" max="2563" width="30.625" style="17" customWidth="1"/>
    <col min="2564" max="2565" width="18.625" style="17" customWidth="1"/>
    <col min="2566" max="2577" width="11.625" style="17" customWidth="1"/>
    <col min="2578" max="2578" width="19.625" style="17" customWidth="1"/>
    <col min="2579" max="2579" width="23.875" style="17" customWidth="1"/>
    <col min="2580" max="2580" width="12.25" style="17" bestFit="1" customWidth="1"/>
    <col min="2581" max="2816" width="9" style="17"/>
    <col min="2817" max="2817" width="1.125" style="17" customWidth="1"/>
    <col min="2818" max="2818" width="12.625" style="17" customWidth="1"/>
    <col min="2819" max="2819" width="30.625" style="17" customWidth="1"/>
    <col min="2820" max="2821" width="18.625" style="17" customWidth="1"/>
    <col min="2822" max="2833" width="11.625" style="17" customWidth="1"/>
    <col min="2834" max="2834" width="19.625" style="17" customWidth="1"/>
    <col min="2835" max="2835" width="23.875" style="17" customWidth="1"/>
    <col min="2836" max="2836" width="12.25" style="17" bestFit="1" customWidth="1"/>
    <col min="2837" max="3072" width="9" style="17"/>
    <col min="3073" max="3073" width="1.125" style="17" customWidth="1"/>
    <col min="3074" max="3074" width="12.625" style="17" customWidth="1"/>
    <col min="3075" max="3075" width="30.625" style="17" customWidth="1"/>
    <col min="3076" max="3077" width="18.625" style="17" customWidth="1"/>
    <col min="3078" max="3089" width="11.625" style="17" customWidth="1"/>
    <col min="3090" max="3090" width="19.625" style="17" customWidth="1"/>
    <col min="3091" max="3091" width="23.875" style="17" customWidth="1"/>
    <col min="3092" max="3092" width="12.25" style="17" bestFit="1" customWidth="1"/>
    <col min="3093" max="3328" width="9" style="17"/>
    <col min="3329" max="3329" width="1.125" style="17" customWidth="1"/>
    <col min="3330" max="3330" width="12.625" style="17" customWidth="1"/>
    <col min="3331" max="3331" width="30.625" style="17" customWidth="1"/>
    <col min="3332" max="3333" width="18.625" style="17" customWidth="1"/>
    <col min="3334" max="3345" width="11.625" style="17" customWidth="1"/>
    <col min="3346" max="3346" width="19.625" style="17" customWidth="1"/>
    <col min="3347" max="3347" width="23.875" style="17" customWidth="1"/>
    <col min="3348" max="3348" width="12.25" style="17" bestFit="1" customWidth="1"/>
    <col min="3349" max="3584" width="9" style="17"/>
    <col min="3585" max="3585" width="1.125" style="17" customWidth="1"/>
    <col min="3586" max="3586" width="12.625" style="17" customWidth="1"/>
    <col min="3587" max="3587" width="30.625" style="17" customWidth="1"/>
    <col min="3588" max="3589" width="18.625" style="17" customWidth="1"/>
    <col min="3590" max="3601" width="11.625" style="17" customWidth="1"/>
    <col min="3602" max="3602" width="19.625" style="17" customWidth="1"/>
    <col min="3603" max="3603" width="23.875" style="17" customWidth="1"/>
    <col min="3604" max="3604" width="12.25" style="17" bestFit="1" customWidth="1"/>
    <col min="3605" max="3840" width="9" style="17"/>
    <col min="3841" max="3841" width="1.125" style="17" customWidth="1"/>
    <col min="3842" max="3842" width="12.625" style="17" customWidth="1"/>
    <col min="3843" max="3843" width="30.625" style="17" customWidth="1"/>
    <col min="3844" max="3845" width="18.625" style="17" customWidth="1"/>
    <col min="3846" max="3857" width="11.625" style="17" customWidth="1"/>
    <col min="3858" max="3858" width="19.625" style="17" customWidth="1"/>
    <col min="3859" max="3859" width="23.875" style="17" customWidth="1"/>
    <col min="3860" max="3860" width="12.25" style="17" bestFit="1" customWidth="1"/>
    <col min="3861" max="4096" width="9" style="17"/>
    <col min="4097" max="4097" width="1.125" style="17" customWidth="1"/>
    <col min="4098" max="4098" width="12.625" style="17" customWidth="1"/>
    <col min="4099" max="4099" width="30.625" style="17" customWidth="1"/>
    <col min="4100" max="4101" width="18.625" style="17" customWidth="1"/>
    <col min="4102" max="4113" width="11.625" style="17" customWidth="1"/>
    <col min="4114" max="4114" width="19.625" style="17" customWidth="1"/>
    <col min="4115" max="4115" width="23.875" style="17" customWidth="1"/>
    <col min="4116" max="4116" width="12.25" style="17" bestFit="1" customWidth="1"/>
    <col min="4117" max="4352" width="9" style="17"/>
    <col min="4353" max="4353" width="1.125" style="17" customWidth="1"/>
    <col min="4354" max="4354" width="12.625" style="17" customWidth="1"/>
    <col min="4355" max="4355" width="30.625" style="17" customWidth="1"/>
    <col min="4356" max="4357" width="18.625" style="17" customWidth="1"/>
    <col min="4358" max="4369" width="11.625" style="17" customWidth="1"/>
    <col min="4370" max="4370" width="19.625" style="17" customWidth="1"/>
    <col min="4371" max="4371" width="23.875" style="17" customWidth="1"/>
    <col min="4372" max="4372" width="12.25" style="17" bestFit="1" customWidth="1"/>
    <col min="4373" max="4608" width="9" style="17"/>
    <col min="4609" max="4609" width="1.125" style="17" customWidth="1"/>
    <col min="4610" max="4610" width="12.625" style="17" customWidth="1"/>
    <col min="4611" max="4611" width="30.625" style="17" customWidth="1"/>
    <col min="4612" max="4613" width="18.625" style="17" customWidth="1"/>
    <col min="4614" max="4625" width="11.625" style="17" customWidth="1"/>
    <col min="4626" max="4626" width="19.625" style="17" customWidth="1"/>
    <col min="4627" max="4627" width="23.875" style="17" customWidth="1"/>
    <col min="4628" max="4628" width="12.25" style="17" bestFit="1" customWidth="1"/>
    <col min="4629" max="4864" width="9" style="17"/>
    <col min="4865" max="4865" width="1.125" style="17" customWidth="1"/>
    <col min="4866" max="4866" width="12.625" style="17" customWidth="1"/>
    <col min="4867" max="4867" width="30.625" style="17" customWidth="1"/>
    <col min="4868" max="4869" width="18.625" style="17" customWidth="1"/>
    <col min="4870" max="4881" width="11.625" style="17" customWidth="1"/>
    <col min="4882" max="4882" width="19.625" style="17" customWidth="1"/>
    <col min="4883" max="4883" width="23.875" style="17" customWidth="1"/>
    <col min="4884" max="4884" width="12.25" style="17" bestFit="1" customWidth="1"/>
    <col min="4885" max="5120" width="9" style="17"/>
    <col min="5121" max="5121" width="1.125" style="17" customWidth="1"/>
    <col min="5122" max="5122" width="12.625" style="17" customWidth="1"/>
    <col min="5123" max="5123" width="30.625" style="17" customWidth="1"/>
    <col min="5124" max="5125" width="18.625" style="17" customWidth="1"/>
    <col min="5126" max="5137" width="11.625" style="17" customWidth="1"/>
    <col min="5138" max="5138" width="19.625" style="17" customWidth="1"/>
    <col min="5139" max="5139" width="23.875" style="17" customWidth="1"/>
    <col min="5140" max="5140" width="12.25" style="17" bestFit="1" customWidth="1"/>
    <col min="5141" max="5376" width="9" style="17"/>
    <col min="5377" max="5377" width="1.125" style="17" customWidth="1"/>
    <col min="5378" max="5378" width="12.625" style="17" customWidth="1"/>
    <col min="5379" max="5379" width="30.625" style="17" customWidth="1"/>
    <col min="5380" max="5381" width="18.625" style="17" customWidth="1"/>
    <col min="5382" max="5393" width="11.625" style="17" customWidth="1"/>
    <col min="5394" max="5394" width="19.625" style="17" customWidth="1"/>
    <col min="5395" max="5395" width="23.875" style="17" customWidth="1"/>
    <col min="5396" max="5396" width="12.25" style="17" bestFit="1" customWidth="1"/>
    <col min="5397" max="5632" width="9" style="17"/>
    <col min="5633" max="5633" width="1.125" style="17" customWidth="1"/>
    <col min="5634" max="5634" width="12.625" style="17" customWidth="1"/>
    <col min="5635" max="5635" width="30.625" style="17" customWidth="1"/>
    <col min="5636" max="5637" width="18.625" style="17" customWidth="1"/>
    <col min="5638" max="5649" width="11.625" style="17" customWidth="1"/>
    <col min="5650" max="5650" width="19.625" style="17" customWidth="1"/>
    <col min="5651" max="5651" width="23.875" style="17" customWidth="1"/>
    <col min="5652" max="5652" width="12.25" style="17" bestFit="1" customWidth="1"/>
    <col min="5653" max="5888" width="9" style="17"/>
    <col min="5889" max="5889" width="1.125" style="17" customWidth="1"/>
    <col min="5890" max="5890" width="12.625" style="17" customWidth="1"/>
    <col min="5891" max="5891" width="30.625" style="17" customWidth="1"/>
    <col min="5892" max="5893" width="18.625" style="17" customWidth="1"/>
    <col min="5894" max="5905" width="11.625" style="17" customWidth="1"/>
    <col min="5906" max="5906" width="19.625" style="17" customWidth="1"/>
    <col min="5907" max="5907" width="23.875" style="17" customWidth="1"/>
    <col min="5908" max="5908" width="12.25" style="17" bestFit="1" customWidth="1"/>
    <col min="5909" max="6144" width="9" style="17"/>
    <col min="6145" max="6145" width="1.125" style="17" customWidth="1"/>
    <col min="6146" max="6146" width="12.625" style="17" customWidth="1"/>
    <col min="6147" max="6147" width="30.625" style="17" customWidth="1"/>
    <col min="6148" max="6149" width="18.625" style="17" customWidth="1"/>
    <col min="6150" max="6161" width="11.625" style="17" customWidth="1"/>
    <col min="6162" max="6162" width="19.625" style="17" customWidth="1"/>
    <col min="6163" max="6163" width="23.875" style="17" customWidth="1"/>
    <col min="6164" max="6164" width="12.25" style="17" bestFit="1" customWidth="1"/>
    <col min="6165" max="6400" width="9" style="17"/>
    <col min="6401" max="6401" width="1.125" style="17" customWidth="1"/>
    <col min="6402" max="6402" width="12.625" style="17" customWidth="1"/>
    <col min="6403" max="6403" width="30.625" style="17" customWidth="1"/>
    <col min="6404" max="6405" width="18.625" style="17" customWidth="1"/>
    <col min="6406" max="6417" width="11.625" style="17" customWidth="1"/>
    <col min="6418" max="6418" width="19.625" style="17" customWidth="1"/>
    <col min="6419" max="6419" width="23.875" style="17" customWidth="1"/>
    <col min="6420" max="6420" width="12.25" style="17" bestFit="1" customWidth="1"/>
    <col min="6421" max="6656" width="9" style="17"/>
    <col min="6657" max="6657" width="1.125" style="17" customWidth="1"/>
    <col min="6658" max="6658" width="12.625" style="17" customWidth="1"/>
    <col min="6659" max="6659" width="30.625" style="17" customWidth="1"/>
    <col min="6660" max="6661" width="18.625" style="17" customWidth="1"/>
    <col min="6662" max="6673" width="11.625" style="17" customWidth="1"/>
    <col min="6674" max="6674" width="19.625" style="17" customWidth="1"/>
    <col min="6675" max="6675" width="23.875" style="17" customWidth="1"/>
    <col min="6676" max="6676" width="12.25" style="17" bestFit="1" customWidth="1"/>
    <col min="6677" max="6912" width="9" style="17"/>
    <col min="6913" max="6913" width="1.125" style="17" customWidth="1"/>
    <col min="6914" max="6914" width="12.625" style="17" customWidth="1"/>
    <col min="6915" max="6915" width="30.625" style="17" customWidth="1"/>
    <col min="6916" max="6917" width="18.625" style="17" customWidth="1"/>
    <col min="6918" max="6929" width="11.625" style="17" customWidth="1"/>
    <col min="6930" max="6930" width="19.625" style="17" customWidth="1"/>
    <col min="6931" max="6931" width="23.875" style="17" customWidth="1"/>
    <col min="6932" max="6932" width="12.25" style="17" bestFit="1" customWidth="1"/>
    <col min="6933" max="7168" width="9" style="17"/>
    <col min="7169" max="7169" width="1.125" style="17" customWidth="1"/>
    <col min="7170" max="7170" width="12.625" style="17" customWidth="1"/>
    <col min="7171" max="7171" width="30.625" style="17" customWidth="1"/>
    <col min="7172" max="7173" width="18.625" style="17" customWidth="1"/>
    <col min="7174" max="7185" width="11.625" style="17" customWidth="1"/>
    <col min="7186" max="7186" width="19.625" style="17" customWidth="1"/>
    <col min="7187" max="7187" width="23.875" style="17" customWidth="1"/>
    <col min="7188" max="7188" width="12.25" style="17" bestFit="1" customWidth="1"/>
    <col min="7189" max="7424" width="9" style="17"/>
    <col min="7425" max="7425" width="1.125" style="17" customWidth="1"/>
    <col min="7426" max="7426" width="12.625" style="17" customWidth="1"/>
    <col min="7427" max="7427" width="30.625" style="17" customWidth="1"/>
    <col min="7428" max="7429" width="18.625" style="17" customWidth="1"/>
    <col min="7430" max="7441" width="11.625" style="17" customWidth="1"/>
    <col min="7442" max="7442" width="19.625" style="17" customWidth="1"/>
    <col min="7443" max="7443" width="23.875" style="17" customWidth="1"/>
    <col min="7444" max="7444" width="12.25" style="17" bestFit="1" customWidth="1"/>
    <col min="7445" max="7680" width="9" style="17"/>
    <col min="7681" max="7681" width="1.125" style="17" customWidth="1"/>
    <col min="7682" max="7682" width="12.625" style="17" customWidth="1"/>
    <col min="7683" max="7683" width="30.625" style="17" customWidth="1"/>
    <col min="7684" max="7685" width="18.625" style="17" customWidth="1"/>
    <col min="7686" max="7697" width="11.625" style="17" customWidth="1"/>
    <col min="7698" max="7698" width="19.625" style="17" customWidth="1"/>
    <col min="7699" max="7699" width="23.875" style="17" customWidth="1"/>
    <col min="7700" max="7700" width="12.25" style="17" bestFit="1" customWidth="1"/>
    <col min="7701" max="7936" width="9" style="17"/>
    <col min="7937" max="7937" width="1.125" style="17" customWidth="1"/>
    <col min="7938" max="7938" width="12.625" style="17" customWidth="1"/>
    <col min="7939" max="7939" width="30.625" style="17" customWidth="1"/>
    <col min="7940" max="7941" width="18.625" style="17" customWidth="1"/>
    <col min="7942" max="7953" width="11.625" style="17" customWidth="1"/>
    <col min="7954" max="7954" width="19.625" style="17" customWidth="1"/>
    <col min="7955" max="7955" width="23.875" style="17" customWidth="1"/>
    <col min="7956" max="7956" width="12.25" style="17" bestFit="1" customWidth="1"/>
    <col min="7957" max="8192" width="9" style="17"/>
    <col min="8193" max="8193" width="1.125" style="17" customWidth="1"/>
    <col min="8194" max="8194" width="12.625" style="17" customWidth="1"/>
    <col min="8195" max="8195" width="30.625" style="17" customWidth="1"/>
    <col min="8196" max="8197" width="18.625" style="17" customWidth="1"/>
    <col min="8198" max="8209" width="11.625" style="17" customWidth="1"/>
    <col min="8210" max="8210" width="19.625" style="17" customWidth="1"/>
    <col min="8211" max="8211" width="23.875" style="17" customWidth="1"/>
    <col min="8212" max="8212" width="12.25" style="17" bestFit="1" customWidth="1"/>
    <col min="8213" max="8448" width="9" style="17"/>
    <col min="8449" max="8449" width="1.125" style="17" customWidth="1"/>
    <col min="8450" max="8450" width="12.625" style="17" customWidth="1"/>
    <col min="8451" max="8451" width="30.625" style="17" customWidth="1"/>
    <col min="8452" max="8453" width="18.625" style="17" customWidth="1"/>
    <col min="8454" max="8465" width="11.625" style="17" customWidth="1"/>
    <col min="8466" max="8466" width="19.625" style="17" customWidth="1"/>
    <col min="8467" max="8467" width="23.875" style="17" customWidth="1"/>
    <col min="8468" max="8468" width="12.25" style="17" bestFit="1" customWidth="1"/>
    <col min="8469" max="8704" width="9" style="17"/>
    <col min="8705" max="8705" width="1.125" style="17" customWidth="1"/>
    <col min="8706" max="8706" width="12.625" style="17" customWidth="1"/>
    <col min="8707" max="8707" width="30.625" style="17" customWidth="1"/>
    <col min="8708" max="8709" width="18.625" style="17" customWidth="1"/>
    <col min="8710" max="8721" width="11.625" style="17" customWidth="1"/>
    <col min="8722" max="8722" width="19.625" style="17" customWidth="1"/>
    <col min="8723" max="8723" width="23.875" style="17" customWidth="1"/>
    <col min="8724" max="8724" width="12.25" style="17" bestFit="1" customWidth="1"/>
    <col min="8725" max="8960" width="9" style="17"/>
    <col min="8961" max="8961" width="1.125" style="17" customWidth="1"/>
    <col min="8962" max="8962" width="12.625" style="17" customWidth="1"/>
    <col min="8963" max="8963" width="30.625" style="17" customWidth="1"/>
    <col min="8964" max="8965" width="18.625" style="17" customWidth="1"/>
    <col min="8966" max="8977" width="11.625" style="17" customWidth="1"/>
    <col min="8978" max="8978" width="19.625" style="17" customWidth="1"/>
    <col min="8979" max="8979" width="23.875" style="17" customWidth="1"/>
    <col min="8980" max="8980" width="12.25" style="17" bestFit="1" customWidth="1"/>
    <col min="8981" max="9216" width="9" style="17"/>
    <col min="9217" max="9217" width="1.125" style="17" customWidth="1"/>
    <col min="9218" max="9218" width="12.625" style="17" customWidth="1"/>
    <col min="9219" max="9219" width="30.625" style="17" customWidth="1"/>
    <col min="9220" max="9221" width="18.625" style="17" customWidth="1"/>
    <col min="9222" max="9233" width="11.625" style="17" customWidth="1"/>
    <col min="9234" max="9234" width="19.625" style="17" customWidth="1"/>
    <col min="9235" max="9235" width="23.875" style="17" customWidth="1"/>
    <col min="9236" max="9236" width="12.25" style="17" bestFit="1" customWidth="1"/>
    <col min="9237" max="9472" width="9" style="17"/>
    <col min="9473" max="9473" width="1.125" style="17" customWidth="1"/>
    <col min="9474" max="9474" width="12.625" style="17" customWidth="1"/>
    <col min="9475" max="9475" width="30.625" style="17" customWidth="1"/>
    <col min="9476" max="9477" width="18.625" style="17" customWidth="1"/>
    <col min="9478" max="9489" width="11.625" style="17" customWidth="1"/>
    <col min="9490" max="9490" width="19.625" style="17" customWidth="1"/>
    <col min="9491" max="9491" width="23.875" style="17" customWidth="1"/>
    <col min="9492" max="9492" width="12.25" style="17" bestFit="1" customWidth="1"/>
    <col min="9493" max="9728" width="9" style="17"/>
    <col min="9729" max="9729" width="1.125" style="17" customWidth="1"/>
    <col min="9730" max="9730" width="12.625" style="17" customWidth="1"/>
    <col min="9731" max="9731" width="30.625" style="17" customWidth="1"/>
    <col min="9732" max="9733" width="18.625" style="17" customWidth="1"/>
    <col min="9734" max="9745" width="11.625" style="17" customWidth="1"/>
    <col min="9746" max="9746" width="19.625" style="17" customWidth="1"/>
    <col min="9747" max="9747" width="23.875" style="17" customWidth="1"/>
    <col min="9748" max="9748" width="12.25" style="17" bestFit="1" customWidth="1"/>
    <col min="9749" max="9984" width="9" style="17"/>
    <col min="9985" max="9985" width="1.125" style="17" customWidth="1"/>
    <col min="9986" max="9986" width="12.625" style="17" customWidth="1"/>
    <col min="9987" max="9987" width="30.625" style="17" customWidth="1"/>
    <col min="9988" max="9989" width="18.625" style="17" customWidth="1"/>
    <col min="9990" max="10001" width="11.625" style="17" customWidth="1"/>
    <col min="10002" max="10002" width="19.625" style="17" customWidth="1"/>
    <col min="10003" max="10003" width="23.875" style="17" customWidth="1"/>
    <col min="10004" max="10004" width="12.25" style="17" bestFit="1" customWidth="1"/>
    <col min="10005" max="10240" width="9" style="17"/>
    <col min="10241" max="10241" width="1.125" style="17" customWidth="1"/>
    <col min="10242" max="10242" width="12.625" style="17" customWidth="1"/>
    <col min="10243" max="10243" width="30.625" style="17" customWidth="1"/>
    <col min="10244" max="10245" width="18.625" style="17" customWidth="1"/>
    <col min="10246" max="10257" width="11.625" style="17" customWidth="1"/>
    <col min="10258" max="10258" width="19.625" style="17" customWidth="1"/>
    <col min="10259" max="10259" width="23.875" style="17" customWidth="1"/>
    <col min="10260" max="10260" width="12.25" style="17" bestFit="1" customWidth="1"/>
    <col min="10261" max="10496" width="9" style="17"/>
    <col min="10497" max="10497" width="1.125" style="17" customWidth="1"/>
    <col min="10498" max="10498" width="12.625" style="17" customWidth="1"/>
    <col min="10499" max="10499" width="30.625" style="17" customWidth="1"/>
    <col min="10500" max="10501" width="18.625" style="17" customWidth="1"/>
    <col min="10502" max="10513" width="11.625" style="17" customWidth="1"/>
    <col min="10514" max="10514" width="19.625" style="17" customWidth="1"/>
    <col min="10515" max="10515" width="23.875" style="17" customWidth="1"/>
    <col min="10516" max="10516" width="12.25" style="17" bestFit="1" customWidth="1"/>
    <col min="10517" max="10752" width="9" style="17"/>
    <col min="10753" max="10753" width="1.125" style="17" customWidth="1"/>
    <col min="10754" max="10754" width="12.625" style="17" customWidth="1"/>
    <col min="10755" max="10755" width="30.625" style="17" customWidth="1"/>
    <col min="10756" max="10757" width="18.625" style="17" customWidth="1"/>
    <col min="10758" max="10769" width="11.625" style="17" customWidth="1"/>
    <col min="10770" max="10770" width="19.625" style="17" customWidth="1"/>
    <col min="10771" max="10771" width="23.875" style="17" customWidth="1"/>
    <col min="10772" max="10772" width="12.25" style="17" bestFit="1" customWidth="1"/>
    <col min="10773" max="11008" width="9" style="17"/>
    <col min="11009" max="11009" width="1.125" style="17" customWidth="1"/>
    <col min="11010" max="11010" width="12.625" style="17" customWidth="1"/>
    <col min="11011" max="11011" width="30.625" style="17" customWidth="1"/>
    <col min="11012" max="11013" width="18.625" style="17" customWidth="1"/>
    <col min="11014" max="11025" width="11.625" style="17" customWidth="1"/>
    <col min="11026" max="11026" width="19.625" style="17" customWidth="1"/>
    <col min="11027" max="11027" width="23.875" style="17" customWidth="1"/>
    <col min="11028" max="11028" width="12.25" style="17" bestFit="1" customWidth="1"/>
    <col min="11029" max="11264" width="9" style="17"/>
    <col min="11265" max="11265" width="1.125" style="17" customWidth="1"/>
    <col min="11266" max="11266" width="12.625" style="17" customWidth="1"/>
    <col min="11267" max="11267" width="30.625" style="17" customWidth="1"/>
    <col min="11268" max="11269" width="18.625" style="17" customWidth="1"/>
    <col min="11270" max="11281" width="11.625" style="17" customWidth="1"/>
    <col min="11282" max="11282" width="19.625" style="17" customWidth="1"/>
    <col min="11283" max="11283" width="23.875" style="17" customWidth="1"/>
    <col min="11284" max="11284" width="12.25" style="17" bestFit="1" customWidth="1"/>
    <col min="11285" max="11520" width="9" style="17"/>
    <col min="11521" max="11521" width="1.125" style="17" customWidth="1"/>
    <col min="11522" max="11522" width="12.625" style="17" customWidth="1"/>
    <col min="11523" max="11523" width="30.625" style="17" customWidth="1"/>
    <col min="11524" max="11525" width="18.625" style="17" customWidth="1"/>
    <col min="11526" max="11537" width="11.625" style="17" customWidth="1"/>
    <col min="11538" max="11538" width="19.625" style="17" customWidth="1"/>
    <col min="11539" max="11539" width="23.875" style="17" customWidth="1"/>
    <col min="11540" max="11540" width="12.25" style="17" bestFit="1" customWidth="1"/>
    <col min="11541" max="11776" width="9" style="17"/>
    <col min="11777" max="11777" width="1.125" style="17" customWidth="1"/>
    <col min="11778" max="11778" width="12.625" style="17" customWidth="1"/>
    <col min="11779" max="11779" width="30.625" style="17" customWidth="1"/>
    <col min="11780" max="11781" width="18.625" style="17" customWidth="1"/>
    <col min="11782" max="11793" width="11.625" style="17" customWidth="1"/>
    <col min="11794" max="11794" width="19.625" style="17" customWidth="1"/>
    <col min="11795" max="11795" width="23.875" style="17" customWidth="1"/>
    <col min="11796" max="11796" width="12.25" style="17" bestFit="1" customWidth="1"/>
    <col min="11797" max="12032" width="9" style="17"/>
    <col min="12033" max="12033" width="1.125" style="17" customWidth="1"/>
    <col min="12034" max="12034" width="12.625" style="17" customWidth="1"/>
    <col min="12035" max="12035" width="30.625" style="17" customWidth="1"/>
    <col min="12036" max="12037" width="18.625" style="17" customWidth="1"/>
    <col min="12038" max="12049" width="11.625" style="17" customWidth="1"/>
    <col min="12050" max="12050" width="19.625" style="17" customWidth="1"/>
    <col min="12051" max="12051" width="23.875" style="17" customWidth="1"/>
    <col min="12052" max="12052" width="12.25" style="17" bestFit="1" customWidth="1"/>
    <col min="12053" max="12288" width="9" style="17"/>
    <col min="12289" max="12289" width="1.125" style="17" customWidth="1"/>
    <col min="12290" max="12290" width="12.625" style="17" customWidth="1"/>
    <col min="12291" max="12291" width="30.625" style="17" customWidth="1"/>
    <col min="12292" max="12293" width="18.625" style="17" customWidth="1"/>
    <col min="12294" max="12305" width="11.625" style="17" customWidth="1"/>
    <col min="12306" max="12306" width="19.625" style="17" customWidth="1"/>
    <col min="12307" max="12307" width="23.875" style="17" customWidth="1"/>
    <col min="12308" max="12308" width="12.25" style="17" bestFit="1" customWidth="1"/>
    <col min="12309" max="12544" width="9" style="17"/>
    <col min="12545" max="12545" width="1.125" style="17" customWidth="1"/>
    <col min="12546" max="12546" width="12.625" style="17" customWidth="1"/>
    <col min="12547" max="12547" width="30.625" style="17" customWidth="1"/>
    <col min="12548" max="12549" width="18.625" style="17" customWidth="1"/>
    <col min="12550" max="12561" width="11.625" style="17" customWidth="1"/>
    <col min="12562" max="12562" width="19.625" style="17" customWidth="1"/>
    <col min="12563" max="12563" width="23.875" style="17" customWidth="1"/>
    <col min="12564" max="12564" width="12.25" style="17" bestFit="1" customWidth="1"/>
    <col min="12565" max="12800" width="9" style="17"/>
    <col min="12801" max="12801" width="1.125" style="17" customWidth="1"/>
    <col min="12802" max="12802" width="12.625" style="17" customWidth="1"/>
    <col min="12803" max="12803" width="30.625" style="17" customWidth="1"/>
    <col min="12804" max="12805" width="18.625" style="17" customWidth="1"/>
    <col min="12806" max="12817" width="11.625" style="17" customWidth="1"/>
    <col min="12818" max="12818" width="19.625" style="17" customWidth="1"/>
    <col min="12819" max="12819" width="23.875" style="17" customWidth="1"/>
    <col min="12820" max="12820" width="12.25" style="17" bestFit="1" customWidth="1"/>
    <col min="12821" max="13056" width="9" style="17"/>
    <col min="13057" max="13057" width="1.125" style="17" customWidth="1"/>
    <col min="13058" max="13058" width="12.625" style="17" customWidth="1"/>
    <col min="13059" max="13059" width="30.625" style="17" customWidth="1"/>
    <col min="13060" max="13061" width="18.625" style="17" customWidth="1"/>
    <col min="13062" max="13073" width="11.625" style="17" customWidth="1"/>
    <col min="13074" max="13074" width="19.625" style="17" customWidth="1"/>
    <col min="13075" max="13075" width="23.875" style="17" customWidth="1"/>
    <col min="13076" max="13076" width="12.25" style="17" bestFit="1" customWidth="1"/>
    <col min="13077" max="13312" width="9" style="17"/>
    <col min="13313" max="13313" width="1.125" style="17" customWidth="1"/>
    <col min="13314" max="13314" width="12.625" style="17" customWidth="1"/>
    <col min="13315" max="13315" width="30.625" style="17" customWidth="1"/>
    <col min="13316" max="13317" width="18.625" style="17" customWidth="1"/>
    <col min="13318" max="13329" width="11.625" style="17" customWidth="1"/>
    <col min="13330" max="13330" width="19.625" style="17" customWidth="1"/>
    <col min="13331" max="13331" width="23.875" style="17" customWidth="1"/>
    <col min="13332" max="13332" width="12.25" style="17" bestFit="1" customWidth="1"/>
    <col min="13333" max="13568" width="9" style="17"/>
    <col min="13569" max="13569" width="1.125" style="17" customWidth="1"/>
    <col min="13570" max="13570" width="12.625" style="17" customWidth="1"/>
    <col min="13571" max="13571" width="30.625" style="17" customWidth="1"/>
    <col min="13572" max="13573" width="18.625" style="17" customWidth="1"/>
    <col min="13574" max="13585" width="11.625" style="17" customWidth="1"/>
    <col min="13586" max="13586" width="19.625" style="17" customWidth="1"/>
    <col min="13587" max="13587" width="23.875" style="17" customWidth="1"/>
    <col min="13588" max="13588" width="12.25" style="17" bestFit="1" customWidth="1"/>
    <col min="13589" max="13824" width="9" style="17"/>
    <col min="13825" max="13825" width="1.125" style="17" customWidth="1"/>
    <col min="13826" max="13826" width="12.625" style="17" customWidth="1"/>
    <col min="13827" max="13827" width="30.625" style="17" customWidth="1"/>
    <col min="13828" max="13829" width="18.625" style="17" customWidth="1"/>
    <col min="13830" max="13841" width="11.625" style="17" customWidth="1"/>
    <col min="13842" max="13842" width="19.625" style="17" customWidth="1"/>
    <col min="13843" max="13843" width="23.875" style="17" customWidth="1"/>
    <col min="13844" max="13844" width="12.25" style="17" bestFit="1" customWidth="1"/>
    <col min="13845" max="14080" width="9" style="17"/>
    <col min="14081" max="14081" width="1.125" style="17" customWidth="1"/>
    <col min="14082" max="14082" width="12.625" style="17" customWidth="1"/>
    <col min="14083" max="14083" width="30.625" style="17" customWidth="1"/>
    <col min="14084" max="14085" width="18.625" style="17" customWidth="1"/>
    <col min="14086" max="14097" width="11.625" style="17" customWidth="1"/>
    <col min="14098" max="14098" width="19.625" style="17" customWidth="1"/>
    <col min="14099" max="14099" width="23.875" style="17" customWidth="1"/>
    <col min="14100" max="14100" width="12.25" style="17" bestFit="1" customWidth="1"/>
    <col min="14101" max="14336" width="9" style="17"/>
    <col min="14337" max="14337" width="1.125" style="17" customWidth="1"/>
    <col min="14338" max="14338" width="12.625" style="17" customWidth="1"/>
    <col min="14339" max="14339" width="30.625" style="17" customWidth="1"/>
    <col min="14340" max="14341" width="18.625" style="17" customWidth="1"/>
    <col min="14342" max="14353" width="11.625" style="17" customWidth="1"/>
    <col min="14354" max="14354" width="19.625" style="17" customWidth="1"/>
    <col min="14355" max="14355" width="23.875" style="17" customWidth="1"/>
    <col min="14356" max="14356" width="12.25" style="17" bestFit="1" customWidth="1"/>
    <col min="14357" max="14592" width="9" style="17"/>
    <col min="14593" max="14593" width="1.125" style="17" customWidth="1"/>
    <col min="14594" max="14594" width="12.625" style="17" customWidth="1"/>
    <col min="14595" max="14595" width="30.625" style="17" customWidth="1"/>
    <col min="14596" max="14597" width="18.625" style="17" customWidth="1"/>
    <col min="14598" max="14609" width="11.625" style="17" customWidth="1"/>
    <col min="14610" max="14610" width="19.625" style="17" customWidth="1"/>
    <col min="14611" max="14611" width="23.875" style="17" customWidth="1"/>
    <col min="14612" max="14612" width="12.25" style="17" bestFit="1" customWidth="1"/>
    <col min="14613" max="14848" width="9" style="17"/>
    <col min="14849" max="14849" width="1.125" style="17" customWidth="1"/>
    <col min="14850" max="14850" width="12.625" style="17" customWidth="1"/>
    <col min="14851" max="14851" width="30.625" style="17" customWidth="1"/>
    <col min="14852" max="14853" width="18.625" style="17" customWidth="1"/>
    <col min="14854" max="14865" width="11.625" style="17" customWidth="1"/>
    <col min="14866" max="14866" width="19.625" style="17" customWidth="1"/>
    <col min="14867" max="14867" width="23.875" style="17" customWidth="1"/>
    <col min="14868" max="14868" width="12.25" style="17" bestFit="1" customWidth="1"/>
    <col min="14869" max="15104" width="9" style="17"/>
    <col min="15105" max="15105" width="1.125" style="17" customWidth="1"/>
    <col min="15106" max="15106" width="12.625" style="17" customWidth="1"/>
    <col min="15107" max="15107" width="30.625" style="17" customWidth="1"/>
    <col min="15108" max="15109" width="18.625" style="17" customWidth="1"/>
    <col min="15110" max="15121" width="11.625" style="17" customWidth="1"/>
    <col min="15122" max="15122" width="19.625" style="17" customWidth="1"/>
    <col min="15123" max="15123" width="23.875" style="17" customWidth="1"/>
    <col min="15124" max="15124" width="12.25" style="17" bestFit="1" customWidth="1"/>
    <col min="15125" max="15360" width="9" style="17"/>
    <col min="15361" max="15361" width="1.125" style="17" customWidth="1"/>
    <col min="15362" max="15362" width="12.625" style="17" customWidth="1"/>
    <col min="15363" max="15363" width="30.625" style="17" customWidth="1"/>
    <col min="15364" max="15365" width="18.625" style="17" customWidth="1"/>
    <col min="15366" max="15377" width="11.625" style="17" customWidth="1"/>
    <col min="15378" max="15378" width="19.625" style="17" customWidth="1"/>
    <col min="15379" max="15379" width="23.875" style="17" customWidth="1"/>
    <col min="15380" max="15380" width="12.25" style="17" bestFit="1" customWidth="1"/>
    <col min="15381" max="15616" width="9" style="17"/>
    <col min="15617" max="15617" width="1.125" style="17" customWidth="1"/>
    <col min="15618" max="15618" width="12.625" style="17" customWidth="1"/>
    <col min="15619" max="15619" width="30.625" style="17" customWidth="1"/>
    <col min="15620" max="15621" width="18.625" style="17" customWidth="1"/>
    <col min="15622" max="15633" width="11.625" style="17" customWidth="1"/>
    <col min="15634" max="15634" width="19.625" style="17" customWidth="1"/>
    <col min="15635" max="15635" width="23.875" style="17" customWidth="1"/>
    <col min="15636" max="15636" width="12.25" style="17" bestFit="1" customWidth="1"/>
    <col min="15637" max="15872" width="9" style="17"/>
    <col min="15873" max="15873" width="1.125" style="17" customWidth="1"/>
    <col min="15874" max="15874" width="12.625" style="17" customWidth="1"/>
    <col min="15875" max="15875" width="30.625" style="17" customWidth="1"/>
    <col min="15876" max="15877" width="18.625" style="17" customWidth="1"/>
    <col min="15878" max="15889" width="11.625" style="17" customWidth="1"/>
    <col min="15890" max="15890" width="19.625" style="17" customWidth="1"/>
    <col min="15891" max="15891" width="23.875" style="17" customWidth="1"/>
    <col min="15892" max="15892" width="12.25" style="17" bestFit="1" customWidth="1"/>
    <col min="15893" max="16128" width="9" style="17"/>
    <col min="16129" max="16129" width="1.125" style="17" customWidth="1"/>
    <col min="16130" max="16130" width="12.625" style="17" customWidth="1"/>
    <col min="16131" max="16131" width="30.625" style="17" customWidth="1"/>
    <col min="16132" max="16133" width="18.625" style="17" customWidth="1"/>
    <col min="16134" max="16145" width="11.625" style="17" customWidth="1"/>
    <col min="16146" max="16146" width="19.625" style="17" customWidth="1"/>
    <col min="16147" max="16147" width="23.875" style="17" customWidth="1"/>
    <col min="16148" max="16148" width="12.25" style="17" bestFit="1" customWidth="1"/>
    <col min="16149" max="16384" width="9" style="17"/>
  </cols>
  <sheetData>
    <row r="2" spans="1:19" s="67" customFormat="1" ht="20.25" customHeight="1" thickBot="1">
      <c r="A2" s="750" t="s">
        <v>597</v>
      </c>
      <c r="B2" s="697"/>
      <c r="C2" s="1106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1680" t="s">
        <v>350</v>
      </c>
      <c r="R2" s="1680"/>
    </row>
    <row r="3" spans="1:19" s="1108" customFormat="1" ht="30" customHeight="1" thickBot="1">
      <c r="A3" s="1107"/>
      <c r="B3" s="754" t="s">
        <v>340</v>
      </c>
      <c r="C3" s="755" t="s">
        <v>351</v>
      </c>
      <c r="D3" s="756" t="s">
        <v>352</v>
      </c>
      <c r="E3" s="757" t="s">
        <v>353</v>
      </c>
      <c r="F3" s="758" t="s">
        <v>354</v>
      </c>
      <c r="G3" s="759" t="s">
        <v>355</v>
      </c>
      <c r="H3" s="760" t="s">
        <v>356</v>
      </c>
      <c r="I3" s="760" t="s">
        <v>357</v>
      </c>
      <c r="J3" s="760" t="s">
        <v>358</v>
      </c>
      <c r="K3" s="760" t="s">
        <v>359</v>
      </c>
      <c r="L3" s="760" t="s">
        <v>360</v>
      </c>
      <c r="M3" s="760" t="s">
        <v>361</v>
      </c>
      <c r="N3" s="760" t="s">
        <v>362</v>
      </c>
      <c r="O3" s="760" t="s">
        <v>363</v>
      </c>
      <c r="P3" s="760" t="s">
        <v>364</v>
      </c>
      <c r="Q3" s="760" t="s">
        <v>365</v>
      </c>
      <c r="R3" s="761" t="s">
        <v>366</v>
      </c>
      <c r="S3" s="1107"/>
    </row>
    <row r="4" spans="1:19" s="96" customFormat="1" ht="30.75" customHeight="1">
      <c r="A4" s="1109"/>
      <c r="B4" s="801" t="s">
        <v>202</v>
      </c>
      <c r="C4" s="871" t="s">
        <v>598</v>
      </c>
      <c r="D4" s="900">
        <v>7511</v>
      </c>
      <c r="E4" s="1110">
        <f t="shared" ref="E4:E14" si="0">SUM(F4:Q4)</f>
        <v>10665</v>
      </c>
      <c r="F4" s="1111">
        <v>551</v>
      </c>
      <c r="G4" s="1112">
        <v>640</v>
      </c>
      <c r="H4" s="1112">
        <v>642</v>
      </c>
      <c r="I4" s="1112">
        <v>1152</v>
      </c>
      <c r="J4" s="1112">
        <v>1008</v>
      </c>
      <c r="K4" s="1112">
        <v>902</v>
      </c>
      <c r="L4" s="1112">
        <v>673</v>
      </c>
      <c r="M4" s="1112">
        <v>650</v>
      </c>
      <c r="N4" s="1112">
        <v>1034</v>
      </c>
      <c r="O4" s="1112">
        <v>1037</v>
      </c>
      <c r="P4" s="1112">
        <v>1581</v>
      </c>
      <c r="Q4" s="1112">
        <v>795</v>
      </c>
      <c r="R4" s="1113">
        <v>713800</v>
      </c>
      <c r="S4" s="1109"/>
    </row>
    <row r="5" spans="1:19" s="96" customFormat="1" ht="30.75" customHeight="1">
      <c r="A5" s="1109"/>
      <c r="B5" s="801" t="s">
        <v>265</v>
      </c>
      <c r="C5" s="871" t="s">
        <v>599</v>
      </c>
      <c r="D5" s="900">
        <v>42747</v>
      </c>
      <c r="E5" s="1110">
        <f t="shared" si="0"/>
        <v>47665</v>
      </c>
      <c r="F5" s="1114">
        <v>1261</v>
      </c>
      <c r="G5" s="727">
        <v>1578</v>
      </c>
      <c r="H5" s="727">
        <v>5885</v>
      </c>
      <c r="I5" s="727">
        <v>7154</v>
      </c>
      <c r="J5" s="727">
        <v>9010</v>
      </c>
      <c r="K5" s="727">
        <v>5100</v>
      </c>
      <c r="L5" s="727">
        <v>1513</v>
      </c>
      <c r="M5" s="727">
        <v>1063</v>
      </c>
      <c r="N5" s="727">
        <v>2881</v>
      </c>
      <c r="O5" s="727">
        <v>8255</v>
      </c>
      <c r="P5" s="727">
        <v>3180</v>
      </c>
      <c r="Q5" s="727">
        <v>785</v>
      </c>
      <c r="R5" s="956">
        <v>9818020</v>
      </c>
      <c r="S5" s="1109"/>
    </row>
    <row r="6" spans="1:19" s="96" customFormat="1" ht="30.75" customHeight="1">
      <c r="A6" s="1109"/>
      <c r="B6" s="801"/>
      <c r="C6" s="875" t="s">
        <v>600</v>
      </c>
      <c r="D6" s="900">
        <v>9400</v>
      </c>
      <c r="E6" s="1110">
        <f t="shared" si="0"/>
        <v>13600</v>
      </c>
      <c r="F6" s="1115">
        <v>0</v>
      </c>
      <c r="G6" s="728">
        <v>0</v>
      </c>
      <c r="H6" s="728">
        <v>0</v>
      </c>
      <c r="I6" s="728">
        <v>0</v>
      </c>
      <c r="J6" s="728">
        <v>0</v>
      </c>
      <c r="K6" s="728">
        <v>0</v>
      </c>
      <c r="L6" s="728">
        <v>5000</v>
      </c>
      <c r="M6" s="727">
        <v>8600</v>
      </c>
      <c r="N6" s="728">
        <v>0</v>
      </c>
      <c r="O6" s="728">
        <v>0</v>
      </c>
      <c r="P6" s="728">
        <v>0</v>
      </c>
      <c r="Q6" s="728">
        <v>0</v>
      </c>
      <c r="R6" s="956">
        <v>1579200</v>
      </c>
      <c r="S6" s="1109"/>
    </row>
    <row r="7" spans="1:19" ht="30.75" customHeight="1">
      <c r="A7" s="635"/>
      <c r="B7" s="765" t="s">
        <v>204</v>
      </c>
      <c r="C7" s="822" t="s">
        <v>601</v>
      </c>
      <c r="D7" s="900">
        <v>53365</v>
      </c>
      <c r="E7" s="1110">
        <f t="shared" si="0"/>
        <v>54358</v>
      </c>
      <c r="F7" s="1116">
        <v>2083</v>
      </c>
      <c r="G7" s="733">
        <v>4946</v>
      </c>
      <c r="H7" s="733">
        <v>6593</v>
      </c>
      <c r="I7" s="733">
        <v>2816</v>
      </c>
      <c r="J7" s="733">
        <v>4755</v>
      </c>
      <c r="K7" s="733">
        <v>3054</v>
      </c>
      <c r="L7" s="733">
        <v>1983</v>
      </c>
      <c r="M7" s="733">
        <v>1841</v>
      </c>
      <c r="N7" s="733">
        <v>9167</v>
      </c>
      <c r="O7" s="733">
        <v>4209</v>
      </c>
      <c r="P7" s="733">
        <v>10518</v>
      </c>
      <c r="Q7" s="733">
        <v>2393</v>
      </c>
      <c r="R7" s="850" t="s">
        <v>127</v>
      </c>
      <c r="S7" s="635"/>
    </row>
    <row r="8" spans="1:19" ht="30.75" customHeight="1">
      <c r="A8" s="635"/>
      <c r="B8" s="765" t="s">
        <v>265</v>
      </c>
      <c r="C8" s="871" t="s">
        <v>602</v>
      </c>
      <c r="D8" s="900">
        <v>137588</v>
      </c>
      <c r="E8" s="1110">
        <f t="shared" si="0"/>
        <v>136885</v>
      </c>
      <c r="F8" s="1114">
        <v>8596</v>
      </c>
      <c r="G8" s="727">
        <v>9574</v>
      </c>
      <c r="H8" s="727">
        <v>13898</v>
      </c>
      <c r="I8" s="727">
        <v>13109</v>
      </c>
      <c r="J8" s="727">
        <v>12809</v>
      </c>
      <c r="K8" s="727">
        <v>9885</v>
      </c>
      <c r="L8" s="727">
        <v>10834</v>
      </c>
      <c r="M8" s="727">
        <v>11296</v>
      </c>
      <c r="N8" s="727">
        <v>12944</v>
      </c>
      <c r="O8" s="727">
        <v>13027</v>
      </c>
      <c r="P8" s="727">
        <v>11333</v>
      </c>
      <c r="Q8" s="727">
        <v>9580</v>
      </c>
      <c r="R8" s="956">
        <v>145200000</v>
      </c>
      <c r="S8" s="635"/>
    </row>
    <row r="9" spans="1:19" ht="30.75" customHeight="1">
      <c r="A9" s="635"/>
      <c r="B9" s="765"/>
      <c r="C9" s="871" t="s">
        <v>603</v>
      </c>
      <c r="D9" s="888">
        <v>111875</v>
      </c>
      <c r="E9" s="1110">
        <f t="shared" si="0"/>
        <v>116563</v>
      </c>
      <c r="F9" s="1114">
        <v>8164</v>
      </c>
      <c r="G9" s="727">
        <v>7922</v>
      </c>
      <c r="H9" s="727">
        <v>11103</v>
      </c>
      <c r="I9" s="727">
        <v>10275</v>
      </c>
      <c r="J9" s="727">
        <v>11778</v>
      </c>
      <c r="K9" s="727">
        <v>8166</v>
      </c>
      <c r="L9" s="727">
        <v>9674</v>
      </c>
      <c r="M9" s="727">
        <v>11585</v>
      </c>
      <c r="N9" s="727">
        <v>9870</v>
      </c>
      <c r="O9" s="727">
        <v>9471</v>
      </c>
      <c r="P9" s="727">
        <v>10357</v>
      </c>
      <c r="Q9" s="727">
        <v>8198</v>
      </c>
      <c r="R9" s="956">
        <v>161186110</v>
      </c>
      <c r="S9" s="635"/>
    </row>
    <row r="10" spans="1:19" ht="30.75" customHeight="1">
      <c r="A10" s="635"/>
      <c r="B10" s="765"/>
      <c r="C10" s="871" t="s">
        <v>604</v>
      </c>
      <c r="D10" s="900">
        <v>18260</v>
      </c>
      <c r="E10" s="1110">
        <f t="shared" si="0"/>
        <v>16411</v>
      </c>
      <c r="F10" s="1114">
        <v>424</v>
      </c>
      <c r="G10" s="727">
        <v>2666</v>
      </c>
      <c r="H10" s="727">
        <v>2566</v>
      </c>
      <c r="I10" s="727">
        <v>488</v>
      </c>
      <c r="J10" s="727">
        <v>767</v>
      </c>
      <c r="K10" s="727">
        <v>508</v>
      </c>
      <c r="L10" s="727">
        <v>475</v>
      </c>
      <c r="M10" s="727">
        <v>729</v>
      </c>
      <c r="N10" s="727">
        <v>1096</v>
      </c>
      <c r="O10" s="727">
        <v>1861</v>
      </c>
      <c r="P10" s="727">
        <v>3979</v>
      </c>
      <c r="Q10" s="727">
        <v>852</v>
      </c>
      <c r="R10" s="850">
        <v>1961250</v>
      </c>
      <c r="S10" s="635"/>
    </row>
    <row r="11" spans="1:19" s="1122" customFormat="1" ht="30.75" customHeight="1">
      <c r="A11" s="1117"/>
      <c r="B11" s="824"/>
      <c r="C11" s="1118" t="s">
        <v>605</v>
      </c>
      <c r="D11" s="1119">
        <v>265912</v>
      </c>
      <c r="E11" s="1110">
        <f t="shared" si="0"/>
        <v>171738</v>
      </c>
      <c r="F11" s="1120">
        <v>13753</v>
      </c>
      <c r="G11" s="1121">
        <v>26764</v>
      </c>
      <c r="H11" s="1121">
        <v>30049</v>
      </c>
      <c r="I11" s="1121">
        <v>11905</v>
      </c>
      <c r="J11" s="1121">
        <v>16705</v>
      </c>
      <c r="K11" s="1121">
        <v>9191</v>
      </c>
      <c r="L11" s="1121">
        <v>7543</v>
      </c>
      <c r="M11" s="1121">
        <v>6611</v>
      </c>
      <c r="N11" s="1121">
        <v>11004</v>
      </c>
      <c r="O11" s="1121">
        <v>13427</v>
      </c>
      <c r="P11" s="1121">
        <v>18888</v>
      </c>
      <c r="Q11" s="1121">
        <v>5898</v>
      </c>
      <c r="R11" s="850">
        <v>43579860</v>
      </c>
      <c r="S11" s="1117"/>
    </row>
    <row r="12" spans="1:19" ht="30.75" customHeight="1">
      <c r="A12" s="635"/>
      <c r="B12" s="765"/>
      <c r="C12" s="871" t="s">
        <v>606</v>
      </c>
      <c r="D12" s="900">
        <v>38619</v>
      </c>
      <c r="E12" s="1110">
        <f>SUM(F12:Q12)</f>
        <v>39994</v>
      </c>
      <c r="F12" s="1114">
        <v>1282</v>
      </c>
      <c r="G12" s="727">
        <v>2174</v>
      </c>
      <c r="H12" s="727">
        <v>1854</v>
      </c>
      <c r="I12" s="727">
        <v>1953</v>
      </c>
      <c r="J12" s="727">
        <v>4290</v>
      </c>
      <c r="K12" s="727">
        <v>2851</v>
      </c>
      <c r="L12" s="727">
        <v>4048</v>
      </c>
      <c r="M12" s="727">
        <v>7261</v>
      </c>
      <c r="N12" s="727">
        <v>4296</v>
      </c>
      <c r="O12" s="727">
        <v>5261</v>
      </c>
      <c r="P12" s="727">
        <v>2668</v>
      </c>
      <c r="Q12" s="727">
        <v>2056</v>
      </c>
      <c r="R12" s="850">
        <v>35295710</v>
      </c>
      <c r="S12" s="635"/>
    </row>
    <row r="13" spans="1:19" ht="30.75" customHeight="1">
      <c r="A13" s="635"/>
      <c r="B13" s="765" t="s">
        <v>206</v>
      </c>
      <c r="C13" s="871" t="s">
        <v>607</v>
      </c>
      <c r="D13" s="900">
        <v>47112</v>
      </c>
      <c r="E13" s="1110">
        <f t="shared" si="0"/>
        <v>41033</v>
      </c>
      <c r="F13" s="1114">
        <v>2280</v>
      </c>
      <c r="G13" s="727">
        <v>3296</v>
      </c>
      <c r="H13" s="727">
        <v>3680</v>
      </c>
      <c r="I13" s="727">
        <v>2223</v>
      </c>
      <c r="J13" s="727">
        <v>4156</v>
      </c>
      <c r="K13" s="727">
        <v>2717</v>
      </c>
      <c r="L13" s="727">
        <v>2455</v>
      </c>
      <c r="M13" s="727">
        <v>3028</v>
      </c>
      <c r="N13" s="727">
        <v>4452</v>
      </c>
      <c r="O13" s="727">
        <v>5184</v>
      </c>
      <c r="P13" s="727">
        <v>5605</v>
      </c>
      <c r="Q13" s="727">
        <v>1957</v>
      </c>
      <c r="R13" s="956">
        <v>6211500</v>
      </c>
      <c r="S13" s="635"/>
    </row>
    <row r="14" spans="1:19" ht="30.75" customHeight="1">
      <c r="A14" s="635"/>
      <c r="B14" s="765"/>
      <c r="C14" s="871" t="s">
        <v>608</v>
      </c>
      <c r="D14" s="900">
        <v>49054</v>
      </c>
      <c r="E14" s="1110">
        <f t="shared" si="0"/>
        <v>45823</v>
      </c>
      <c r="F14" s="1114">
        <v>2967</v>
      </c>
      <c r="G14" s="727">
        <v>2757</v>
      </c>
      <c r="H14" s="727">
        <v>3955</v>
      </c>
      <c r="I14" s="728">
        <v>1284</v>
      </c>
      <c r="J14" s="727">
        <v>2360</v>
      </c>
      <c r="K14" s="727">
        <v>6519</v>
      </c>
      <c r="L14" s="727">
        <v>1128</v>
      </c>
      <c r="M14" s="727">
        <v>4443</v>
      </c>
      <c r="N14" s="727">
        <v>3717</v>
      </c>
      <c r="O14" s="727">
        <v>4698</v>
      </c>
      <c r="P14" s="727">
        <v>5815</v>
      </c>
      <c r="Q14" s="727">
        <v>6180</v>
      </c>
      <c r="R14" s="956">
        <v>3345994</v>
      </c>
      <c r="S14" s="635"/>
    </row>
    <row r="15" spans="1:19" s="96" customFormat="1" ht="30.75" customHeight="1">
      <c r="A15" s="1109"/>
      <c r="B15" s="801" t="s">
        <v>609</v>
      </c>
      <c r="C15" s="871" t="s">
        <v>610</v>
      </c>
      <c r="D15" s="900">
        <v>1594</v>
      </c>
      <c r="E15" s="1110">
        <f t="shared" ref="E15:E30" si="1">SUM(F15:Q15)</f>
        <v>1366</v>
      </c>
      <c r="F15" s="1123">
        <v>34</v>
      </c>
      <c r="G15" s="1124">
        <v>87</v>
      </c>
      <c r="H15" s="1124">
        <v>103</v>
      </c>
      <c r="I15" s="1124">
        <v>203</v>
      </c>
      <c r="J15" s="1124">
        <v>138</v>
      </c>
      <c r="K15" s="1124">
        <v>49</v>
      </c>
      <c r="L15" s="1124">
        <v>69</v>
      </c>
      <c r="M15" s="1124">
        <v>70</v>
      </c>
      <c r="N15" s="1124">
        <v>98</v>
      </c>
      <c r="O15" s="1124">
        <v>367</v>
      </c>
      <c r="P15" s="1124">
        <v>79</v>
      </c>
      <c r="Q15" s="1124">
        <v>69</v>
      </c>
      <c r="R15" s="850" t="s">
        <v>127</v>
      </c>
      <c r="S15" s="1109"/>
    </row>
    <row r="16" spans="1:19" s="96" customFormat="1" ht="30.75" customHeight="1">
      <c r="A16" s="1109"/>
      <c r="B16" s="801"/>
      <c r="C16" s="875" t="s">
        <v>611</v>
      </c>
      <c r="D16" s="900">
        <v>253875</v>
      </c>
      <c r="E16" s="1110">
        <f t="shared" si="1"/>
        <v>266040</v>
      </c>
      <c r="F16" s="1123">
        <v>15113</v>
      </c>
      <c r="G16" s="1124">
        <v>17171</v>
      </c>
      <c r="H16" s="1124">
        <v>22959</v>
      </c>
      <c r="I16" s="1124">
        <v>22676</v>
      </c>
      <c r="J16" s="1124">
        <v>24603</v>
      </c>
      <c r="K16" s="1124">
        <v>20861</v>
      </c>
      <c r="L16" s="1124">
        <v>19502</v>
      </c>
      <c r="M16" s="1124">
        <v>22661</v>
      </c>
      <c r="N16" s="1124">
        <v>29001</v>
      </c>
      <c r="O16" s="1124">
        <v>24317</v>
      </c>
      <c r="P16" s="1124">
        <v>21233</v>
      </c>
      <c r="Q16" s="1124">
        <v>25943</v>
      </c>
      <c r="R16" s="850" t="s">
        <v>127</v>
      </c>
      <c r="S16" s="1109"/>
    </row>
    <row r="17" spans="1:20" s="96" customFormat="1" ht="30.75" customHeight="1">
      <c r="A17" s="1109"/>
      <c r="B17" s="801"/>
      <c r="C17" s="871" t="s">
        <v>612</v>
      </c>
      <c r="D17" s="900">
        <v>78953</v>
      </c>
      <c r="E17" s="1110">
        <f t="shared" si="1"/>
        <v>72107</v>
      </c>
      <c r="F17" s="1123">
        <v>7066</v>
      </c>
      <c r="G17" s="1124">
        <v>5914</v>
      </c>
      <c r="H17" s="1124">
        <v>6316</v>
      </c>
      <c r="I17" s="1124">
        <v>6291</v>
      </c>
      <c r="J17" s="1124">
        <v>7662</v>
      </c>
      <c r="K17" s="1124">
        <v>5217</v>
      </c>
      <c r="L17" s="1124">
        <v>4602</v>
      </c>
      <c r="M17" s="1124">
        <v>6033</v>
      </c>
      <c r="N17" s="1124">
        <v>5049</v>
      </c>
      <c r="O17" s="1124">
        <v>5615</v>
      </c>
      <c r="P17" s="1124">
        <v>6121</v>
      </c>
      <c r="Q17" s="1124">
        <v>6221</v>
      </c>
      <c r="R17" s="850" t="s">
        <v>127</v>
      </c>
      <c r="S17" s="1109"/>
    </row>
    <row r="18" spans="1:20" s="96" customFormat="1" ht="30.75" customHeight="1">
      <c r="A18" s="1109"/>
      <c r="B18" s="801"/>
      <c r="C18" s="875" t="s">
        <v>613</v>
      </c>
      <c r="D18" s="900">
        <v>71971</v>
      </c>
      <c r="E18" s="1110">
        <f t="shared" si="1"/>
        <v>70215</v>
      </c>
      <c r="F18" s="1123">
        <v>4514</v>
      </c>
      <c r="G18" s="1124">
        <v>3063</v>
      </c>
      <c r="H18" s="1124">
        <v>6283</v>
      </c>
      <c r="I18" s="1124">
        <v>7358</v>
      </c>
      <c r="J18" s="1124">
        <v>4901</v>
      </c>
      <c r="K18" s="1124">
        <v>5821</v>
      </c>
      <c r="L18" s="1124">
        <v>5567</v>
      </c>
      <c r="M18" s="1124">
        <v>11122</v>
      </c>
      <c r="N18" s="1124">
        <v>5050</v>
      </c>
      <c r="O18" s="1124">
        <v>5301</v>
      </c>
      <c r="P18" s="1124">
        <v>6684</v>
      </c>
      <c r="Q18" s="1124">
        <v>4551</v>
      </c>
      <c r="R18" s="850" t="s">
        <v>127</v>
      </c>
      <c r="S18" s="1125"/>
    </row>
    <row r="19" spans="1:20" ht="30.75" customHeight="1">
      <c r="A19" s="635"/>
      <c r="B19" s="870" t="s">
        <v>210</v>
      </c>
      <c r="C19" s="875" t="s">
        <v>614</v>
      </c>
      <c r="D19" s="900">
        <v>218714</v>
      </c>
      <c r="E19" s="1110">
        <f t="shared" si="1"/>
        <v>205948</v>
      </c>
      <c r="F19" s="1123">
        <v>11910</v>
      </c>
      <c r="G19" s="1124">
        <v>13340</v>
      </c>
      <c r="H19" s="1124">
        <v>17326</v>
      </c>
      <c r="I19" s="1124">
        <v>18855</v>
      </c>
      <c r="J19" s="1124">
        <v>19774</v>
      </c>
      <c r="K19" s="1124">
        <v>18463</v>
      </c>
      <c r="L19" s="1124">
        <v>16259</v>
      </c>
      <c r="M19" s="1124">
        <v>15965</v>
      </c>
      <c r="N19" s="1124">
        <v>19711</v>
      </c>
      <c r="O19" s="1124">
        <v>17418</v>
      </c>
      <c r="P19" s="1124">
        <v>17136</v>
      </c>
      <c r="Q19" s="1124">
        <v>19791</v>
      </c>
      <c r="R19" s="850">
        <v>249882042</v>
      </c>
      <c r="S19" s="635"/>
    </row>
    <row r="20" spans="1:20" ht="30.75" customHeight="1">
      <c r="A20" s="635"/>
      <c r="B20" s="765"/>
      <c r="C20" s="875" t="s">
        <v>615</v>
      </c>
      <c r="D20" s="888">
        <v>419859</v>
      </c>
      <c r="E20" s="1110">
        <f t="shared" si="1"/>
        <v>425375</v>
      </c>
      <c r="F20" s="1123">
        <v>29342</v>
      </c>
      <c r="G20" s="1124">
        <v>31978</v>
      </c>
      <c r="H20" s="1124">
        <v>37778</v>
      </c>
      <c r="I20" s="1124">
        <v>34845</v>
      </c>
      <c r="J20" s="1124">
        <v>37437</v>
      </c>
      <c r="K20" s="1124">
        <v>33527</v>
      </c>
      <c r="L20" s="1124">
        <v>33479</v>
      </c>
      <c r="M20" s="1124">
        <v>38657</v>
      </c>
      <c r="N20" s="1124">
        <v>38255</v>
      </c>
      <c r="O20" s="1124">
        <v>37841</v>
      </c>
      <c r="P20" s="1124">
        <v>34229</v>
      </c>
      <c r="Q20" s="1124">
        <v>38007</v>
      </c>
      <c r="R20" s="850">
        <v>580954689</v>
      </c>
      <c r="S20" s="635"/>
    </row>
    <row r="21" spans="1:20" ht="30.75" customHeight="1">
      <c r="A21" s="635"/>
      <c r="B21" s="765"/>
      <c r="C21" s="875" t="s">
        <v>616</v>
      </c>
      <c r="D21" s="900">
        <v>15164</v>
      </c>
      <c r="E21" s="1110">
        <f t="shared" si="1"/>
        <v>16370</v>
      </c>
      <c r="F21" s="1123">
        <v>882</v>
      </c>
      <c r="G21" s="1124">
        <v>891</v>
      </c>
      <c r="H21" s="1124">
        <v>1211</v>
      </c>
      <c r="I21" s="1124">
        <v>1672</v>
      </c>
      <c r="J21" s="1124">
        <v>1587</v>
      </c>
      <c r="K21" s="1124">
        <v>1144</v>
      </c>
      <c r="L21" s="1124">
        <v>1074</v>
      </c>
      <c r="M21" s="1124">
        <v>1155</v>
      </c>
      <c r="N21" s="1124">
        <v>1437</v>
      </c>
      <c r="O21" s="1124">
        <v>2198</v>
      </c>
      <c r="P21" s="1124">
        <v>1630</v>
      </c>
      <c r="Q21" s="1124">
        <v>1489</v>
      </c>
      <c r="R21" s="850">
        <v>14781822</v>
      </c>
      <c r="S21" s="635"/>
    </row>
    <row r="22" spans="1:20" ht="30.75" customHeight="1">
      <c r="A22" s="635"/>
      <c r="B22" s="765"/>
      <c r="C22" s="1126" t="s">
        <v>617</v>
      </c>
      <c r="D22" s="900">
        <v>114655</v>
      </c>
      <c r="E22" s="1110">
        <f t="shared" si="1"/>
        <v>119673</v>
      </c>
      <c r="F22" s="1123">
        <v>11517</v>
      </c>
      <c r="G22" s="1124">
        <v>10011</v>
      </c>
      <c r="H22" s="1124">
        <v>10834</v>
      </c>
      <c r="I22" s="1124">
        <v>9837</v>
      </c>
      <c r="J22" s="1124">
        <v>9488</v>
      </c>
      <c r="K22" s="1124">
        <v>8805</v>
      </c>
      <c r="L22" s="1124">
        <v>9552</v>
      </c>
      <c r="M22" s="1124">
        <v>10172</v>
      </c>
      <c r="N22" s="1124">
        <v>9606</v>
      </c>
      <c r="O22" s="1124">
        <v>8105</v>
      </c>
      <c r="P22" s="1124">
        <v>9691</v>
      </c>
      <c r="Q22" s="1124">
        <v>12055</v>
      </c>
      <c r="R22" s="850">
        <v>31985084</v>
      </c>
      <c r="S22" s="635"/>
    </row>
    <row r="23" spans="1:20" ht="30.75" customHeight="1">
      <c r="A23" s="635"/>
      <c r="B23" s="765"/>
      <c r="C23" s="875" t="s">
        <v>618</v>
      </c>
      <c r="D23" s="888">
        <v>83407</v>
      </c>
      <c r="E23" s="1110">
        <f t="shared" si="1"/>
        <v>90348</v>
      </c>
      <c r="F23" s="1123">
        <v>6640</v>
      </c>
      <c r="G23" s="1124">
        <v>6338</v>
      </c>
      <c r="H23" s="1124">
        <v>6920</v>
      </c>
      <c r="I23" s="1124">
        <v>7556</v>
      </c>
      <c r="J23" s="1124">
        <v>8352</v>
      </c>
      <c r="K23" s="1124">
        <v>9168</v>
      </c>
      <c r="L23" s="1124">
        <v>9882</v>
      </c>
      <c r="M23" s="1124">
        <v>7945</v>
      </c>
      <c r="N23" s="1124">
        <v>6668</v>
      </c>
      <c r="O23" s="1124">
        <v>7472</v>
      </c>
      <c r="P23" s="1124">
        <v>6542</v>
      </c>
      <c r="Q23" s="1124">
        <v>6865</v>
      </c>
      <c r="R23" s="850">
        <v>11353860</v>
      </c>
      <c r="S23" s="635"/>
    </row>
    <row r="24" spans="1:20" ht="30.75" customHeight="1">
      <c r="A24" s="635"/>
      <c r="B24" s="765"/>
      <c r="C24" s="875" t="s">
        <v>619</v>
      </c>
      <c r="D24" s="900">
        <v>84542</v>
      </c>
      <c r="E24" s="1110">
        <f t="shared" si="1"/>
        <v>86647</v>
      </c>
      <c r="F24" s="1123">
        <v>6104</v>
      </c>
      <c r="G24" s="1124">
        <v>6474</v>
      </c>
      <c r="H24" s="1124">
        <v>7160</v>
      </c>
      <c r="I24" s="1124">
        <v>5797</v>
      </c>
      <c r="J24" s="1124">
        <v>7476</v>
      </c>
      <c r="K24" s="1124">
        <v>8494</v>
      </c>
      <c r="L24" s="1124">
        <v>9559</v>
      </c>
      <c r="M24" s="1124">
        <v>8598</v>
      </c>
      <c r="N24" s="1124">
        <v>7537</v>
      </c>
      <c r="O24" s="1124">
        <v>7149</v>
      </c>
      <c r="P24" s="1124">
        <v>6470</v>
      </c>
      <c r="Q24" s="1124">
        <v>5829</v>
      </c>
      <c r="R24" s="850">
        <v>11867045</v>
      </c>
      <c r="S24" s="635"/>
    </row>
    <row r="25" spans="1:20" ht="30.75" customHeight="1">
      <c r="A25" s="635"/>
      <c r="B25" s="765"/>
      <c r="C25" s="875" t="s">
        <v>620</v>
      </c>
      <c r="D25" s="900">
        <v>9235</v>
      </c>
      <c r="E25" s="1110">
        <f t="shared" si="1"/>
        <v>13906</v>
      </c>
      <c r="F25" s="1123">
        <v>824</v>
      </c>
      <c r="G25" s="1124">
        <v>1807</v>
      </c>
      <c r="H25" s="1124">
        <v>207</v>
      </c>
      <c r="I25" s="1124">
        <v>341</v>
      </c>
      <c r="J25" s="1124">
        <v>1292</v>
      </c>
      <c r="K25" s="1124">
        <v>447</v>
      </c>
      <c r="L25" s="1124">
        <v>1014</v>
      </c>
      <c r="M25" s="1124">
        <v>1676</v>
      </c>
      <c r="N25" s="1124">
        <v>1020</v>
      </c>
      <c r="O25" s="1124">
        <v>2185</v>
      </c>
      <c r="P25" s="1124">
        <v>2756</v>
      </c>
      <c r="Q25" s="1124">
        <v>337</v>
      </c>
      <c r="R25" s="850">
        <v>657110</v>
      </c>
      <c r="S25" s="635"/>
    </row>
    <row r="26" spans="1:20" ht="30.75" customHeight="1">
      <c r="A26" s="635"/>
      <c r="B26" s="765"/>
      <c r="C26" s="1126" t="s">
        <v>621</v>
      </c>
      <c r="D26" s="900">
        <v>2650</v>
      </c>
      <c r="E26" s="1110">
        <f t="shared" si="1"/>
        <v>4406</v>
      </c>
      <c r="F26" s="1123">
        <v>0</v>
      </c>
      <c r="G26" s="1124">
        <v>10</v>
      </c>
      <c r="H26" s="1124">
        <v>71</v>
      </c>
      <c r="I26" s="1124">
        <v>60</v>
      </c>
      <c r="J26" s="1124">
        <v>476</v>
      </c>
      <c r="K26" s="1124">
        <v>128</v>
      </c>
      <c r="L26" s="1124">
        <v>689</v>
      </c>
      <c r="M26" s="1124">
        <v>1403</v>
      </c>
      <c r="N26" s="1124">
        <v>725</v>
      </c>
      <c r="O26" s="1124">
        <v>542</v>
      </c>
      <c r="P26" s="1124">
        <v>278</v>
      </c>
      <c r="Q26" s="1124">
        <v>24</v>
      </c>
      <c r="R26" s="850">
        <v>7335942</v>
      </c>
      <c r="S26" s="635"/>
      <c r="T26" s="1127"/>
    </row>
    <row r="27" spans="1:20" ht="30.75" customHeight="1">
      <c r="A27" s="635"/>
      <c r="B27" s="765"/>
      <c r="C27" s="1126" t="s">
        <v>622</v>
      </c>
      <c r="D27" s="900">
        <v>157</v>
      </c>
      <c r="E27" s="1110">
        <f>SUM(F27:Q27)</f>
        <v>157</v>
      </c>
      <c r="F27" s="1123">
        <v>0</v>
      </c>
      <c r="G27" s="1124">
        <v>0</v>
      </c>
      <c r="H27" s="1124">
        <v>0</v>
      </c>
      <c r="I27" s="1124">
        <v>0</v>
      </c>
      <c r="J27" s="1124">
        <v>0</v>
      </c>
      <c r="K27" s="1124">
        <v>0</v>
      </c>
      <c r="L27" s="1124">
        <v>43</v>
      </c>
      <c r="M27" s="1124">
        <v>77</v>
      </c>
      <c r="N27" s="1124">
        <v>37</v>
      </c>
      <c r="O27" s="1124">
        <v>0</v>
      </c>
      <c r="P27" s="1124">
        <v>0</v>
      </c>
      <c r="Q27" s="1124">
        <v>0</v>
      </c>
      <c r="R27" s="850">
        <v>303020</v>
      </c>
      <c r="S27" s="635"/>
      <c r="T27" s="1127"/>
    </row>
    <row r="28" spans="1:20" ht="30.75" customHeight="1">
      <c r="A28" s="635"/>
      <c r="B28" s="765"/>
      <c r="C28" s="875" t="s">
        <v>623</v>
      </c>
      <c r="D28" s="900">
        <v>38711</v>
      </c>
      <c r="E28" s="1110">
        <f t="shared" si="1"/>
        <v>65126</v>
      </c>
      <c r="F28" s="1123">
        <v>2687</v>
      </c>
      <c r="G28" s="1124">
        <v>2943</v>
      </c>
      <c r="H28" s="1124">
        <v>4085</v>
      </c>
      <c r="I28" s="1124">
        <v>5399</v>
      </c>
      <c r="J28" s="1124">
        <v>5547</v>
      </c>
      <c r="K28" s="1124">
        <v>6888</v>
      </c>
      <c r="L28" s="1124">
        <v>7444</v>
      </c>
      <c r="M28" s="1124">
        <v>5336</v>
      </c>
      <c r="N28" s="1124">
        <v>5912</v>
      </c>
      <c r="O28" s="1124">
        <v>5873</v>
      </c>
      <c r="P28" s="1124">
        <v>9090</v>
      </c>
      <c r="Q28" s="1124">
        <v>3922</v>
      </c>
      <c r="R28" s="850">
        <v>4819010</v>
      </c>
      <c r="S28" s="635"/>
    </row>
    <row r="29" spans="1:20" ht="30.75" customHeight="1">
      <c r="A29" s="635"/>
      <c r="B29" s="765"/>
      <c r="C29" s="822" t="s">
        <v>624</v>
      </c>
      <c r="D29" s="888" t="s">
        <v>127</v>
      </c>
      <c r="E29" s="1110">
        <f t="shared" si="1"/>
        <v>4940</v>
      </c>
      <c r="F29" s="1123">
        <v>317</v>
      </c>
      <c r="G29" s="1124">
        <v>305</v>
      </c>
      <c r="H29" s="1124">
        <v>246</v>
      </c>
      <c r="I29" s="1124">
        <v>163</v>
      </c>
      <c r="J29" s="1124">
        <v>326</v>
      </c>
      <c r="K29" s="1124">
        <v>199</v>
      </c>
      <c r="L29" s="1124">
        <v>475</v>
      </c>
      <c r="M29" s="1124">
        <v>949</v>
      </c>
      <c r="N29" s="1124">
        <v>565</v>
      </c>
      <c r="O29" s="1124">
        <v>484</v>
      </c>
      <c r="P29" s="1124">
        <v>776</v>
      </c>
      <c r="Q29" s="1124">
        <v>135</v>
      </c>
      <c r="R29" s="850" t="s">
        <v>127</v>
      </c>
      <c r="S29" s="635"/>
    </row>
    <row r="30" spans="1:20" ht="30.75" customHeight="1">
      <c r="A30" s="635"/>
      <c r="B30" s="765" t="s">
        <v>212</v>
      </c>
      <c r="C30" s="822" t="s">
        <v>213</v>
      </c>
      <c r="D30" s="888">
        <v>42933</v>
      </c>
      <c r="E30" s="1110">
        <f t="shared" si="1"/>
        <v>45424</v>
      </c>
      <c r="F30" s="1123">
        <v>3227</v>
      </c>
      <c r="G30" s="1124">
        <v>2898</v>
      </c>
      <c r="H30" s="1124">
        <v>3144</v>
      </c>
      <c r="I30" s="1124">
        <v>3543</v>
      </c>
      <c r="J30" s="1124">
        <v>4847</v>
      </c>
      <c r="K30" s="1124">
        <v>3412</v>
      </c>
      <c r="L30" s="1124">
        <v>3978</v>
      </c>
      <c r="M30" s="1124">
        <v>3899</v>
      </c>
      <c r="N30" s="1124">
        <v>3672</v>
      </c>
      <c r="O30" s="1124">
        <v>4514</v>
      </c>
      <c r="P30" s="1124">
        <v>4225</v>
      </c>
      <c r="Q30" s="1124">
        <v>4065</v>
      </c>
      <c r="R30" s="956">
        <v>494805042</v>
      </c>
      <c r="S30" s="635"/>
    </row>
    <row r="31" spans="1:20" ht="30.75" customHeight="1">
      <c r="A31" s="635"/>
      <c r="B31" s="870" t="s">
        <v>625</v>
      </c>
      <c r="C31" s="875" t="s">
        <v>626</v>
      </c>
      <c r="D31" s="900">
        <v>25496</v>
      </c>
      <c r="E31" s="1110">
        <f>SUM(F31:Q31)</f>
        <v>23875</v>
      </c>
      <c r="F31" s="1128">
        <v>2012</v>
      </c>
      <c r="G31" s="1129">
        <v>2196</v>
      </c>
      <c r="H31" s="1129">
        <v>2216</v>
      </c>
      <c r="I31" s="1129">
        <v>1973</v>
      </c>
      <c r="J31" s="1129">
        <v>1981</v>
      </c>
      <c r="K31" s="1129">
        <v>1758</v>
      </c>
      <c r="L31" s="1129">
        <v>1939</v>
      </c>
      <c r="M31" s="1129">
        <v>1732</v>
      </c>
      <c r="N31" s="1129">
        <v>1838</v>
      </c>
      <c r="O31" s="1129">
        <v>1960</v>
      </c>
      <c r="P31" s="1129">
        <v>2048</v>
      </c>
      <c r="Q31" s="1129">
        <v>2222</v>
      </c>
      <c r="R31" s="908">
        <v>5589530</v>
      </c>
      <c r="S31" s="635"/>
    </row>
    <row r="32" spans="1:20" ht="30.75" customHeight="1">
      <c r="A32" s="635"/>
      <c r="B32" s="765" t="s">
        <v>265</v>
      </c>
      <c r="C32" s="822" t="s">
        <v>627</v>
      </c>
      <c r="D32" s="888" t="s">
        <v>127</v>
      </c>
      <c r="E32" s="1110">
        <f>SUM(F32:Q32)</f>
        <v>494</v>
      </c>
      <c r="F32" s="1128">
        <v>0</v>
      </c>
      <c r="G32" s="1129">
        <v>0</v>
      </c>
      <c r="H32" s="1129">
        <v>0</v>
      </c>
      <c r="I32" s="1129">
        <v>0</v>
      </c>
      <c r="J32" s="1129">
        <v>0</v>
      </c>
      <c r="K32" s="1129">
        <v>0</v>
      </c>
      <c r="L32" s="1129">
        <v>158</v>
      </c>
      <c r="M32" s="1129">
        <v>134</v>
      </c>
      <c r="N32" s="1129">
        <v>56</v>
      </c>
      <c r="O32" s="1129">
        <v>0</v>
      </c>
      <c r="P32" s="1129">
        <v>99</v>
      </c>
      <c r="Q32" s="1130">
        <v>47</v>
      </c>
      <c r="R32" s="1131">
        <v>436000</v>
      </c>
      <c r="S32" s="635"/>
    </row>
    <row r="33" spans="1:19" ht="30.75" customHeight="1">
      <c r="A33" s="635"/>
      <c r="B33" s="765" t="s">
        <v>265</v>
      </c>
      <c r="C33" s="1126" t="s">
        <v>628</v>
      </c>
      <c r="D33" s="900">
        <v>2334</v>
      </c>
      <c r="E33" s="1110">
        <f t="shared" ref="E33:E39" si="2">SUM(F33:Q33)</f>
        <v>3275</v>
      </c>
      <c r="F33" s="1128">
        <v>119</v>
      </c>
      <c r="G33" s="1129">
        <v>868</v>
      </c>
      <c r="H33" s="1129">
        <v>464</v>
      </c>
      <c r="I33" s="1129">
        <v>76</v>
      </c>
      <c r="J33" s="1129">
        <v>101</v>
      </c>
      <c r="K33" s="1129">
        <v>300</v>
      </c>
      <c r="L33" s="1129">
        <v>102</v>
      </c>
      <c r="M33" s="1129">
        <v>154</v>
      </c>
      <c r="N33" s="1129">
        <v>96</v>
      </c>
      <c r="O33" s="1129">
        <v>510</v>
      </c>
      <c r="P33" s="1129">
        <v>271</v>
      </c>
      <c r="Q33" s="1129">
        <v>214</v>
      </c>
      <c r="R33" s="888" t="s">
        <v>127</v>
      </c>
      <c r="S33" s="635"/>
    </row>
    <row r="34" spans="1:19" ht="30.75" customHeight="1">
      <c r="A34" s="635"/>
      <c r="B34" s="765" t="s">
        <v>265</v>
      </c>
      <c r="C34" s="871" t="s">
        <v>629</v>
      </c>
      <c r="D34" s="900">
        <v>259</v>
      </c>
      <c r="E34" s="1110">
        <f t="shared" si="2"/>
        <v>246</v>
      </c>
      <c r="F34" s="1128">
        <v>5</v>
      </c>
      <c r="G34" s="1129">
        <v>10</v>
      </c>
      <c r="H34" s="1129">
        <v>8</v>
      </c>
      <c r="I34" s="1129">
        <v>16</v>
      </c>
      <c r="J34" s="1129">
        <v>15</v>
      </c>
      <c r="K34" s="1129">
        <v>36</v>
      </c>
      <c r="L34" s="1129">
        <v>17</v>
      </c>
      <c r="M34" s="1129">
        <v>8</v>
      </c>
      <c r="N34" s="1129">
        <v>13</v>
      </c>
      <c r="O34" s="1129">
        <v>27</v>
      </c>
      <c r="P34" s="1129">
        <v>32</v>
      </c>
      <c r="Q34" s="1129">
        <v>59</v>
      </c>
      <c r="R34" s="850" t="s">
        <v>127</v>
      </c>
      <c r="S34" s="635"/>
    </row>
    <row r="35" spans="1:19" ht="30.75" customHeight="1">
      <c r="A35" s="635"/>
      <c r="B35" s="765"/>
      <c r="C35" s="822" t="s">
        <v>630</v>
      </c>
      <c r="D35" s="900">
        <v>1600</v>
      </c>
      <c r="E35" s="1110">
        <f t="shared" si="2"/>
        <v>1600</v>
      </c>
      <c r="F35" s="1128">
        <v>100</v>
      </c>
      <c r="G35" s="1129">
        <v>100</v>
      </c>
      <c r="H35" s="1129">
        <v>100</v>
      </c>
      <c r="I35" s="1129">
        <v>300</v>
      </c>
      <c r="J35" s="1129">
        <v>100</v>
      </c>
      <c r="K35" s="1129">
        <v>100</v>
      </c>
      <c r="L35" s="1129">
        <v>100</v>
      </c>
      <c r="M35" s="1129">
        <v>100</v>
      </c>
      <c r="N35" s="1129">
        <v>300</v>
      </c>
      <c r="O35" s="1129">
        <v>100</v>
      </c>
      <c r="P35" s="1129">
        <v>100</v>
      </c>
      <c r="Q35" s="1129">
        <v>100</v>
      </c>
      <c r="R35" s="850" t="s">
        <v>127</v>
      </c>
      <c r="S35" s="635"/>
    </row>
    <row r="36" spans="1:19" ht="30.75" customHeight="1">
      <c r="A36" s="635"/>
      <c r="B36" s="765"/>
      <c r="C36" s="822" t="s">
        <v>631</v>
      </c>
      <c r="D36" s="900">
        <v>92873</v>
      </c>
      <c r="E36" s="1110">
        <f>SUM(F36:Q36)</f>
        <v>96574</v>
      </c>
      <c r="F36" s="1128">
        <v>6239</v>
      </c>
      <c r="G36" s="1129">
        <v>5722</v>
      </c>
      <c r="H36" s="1129">
        <v>7879</v>
      </c>
      <c r="I36" s="1129">
        <v>7823</v>
      </c>
      <c r="J36" s="1129">
        <v>9614</v>
      </c>
      <c r="K36" s="1129">
        <v>8329</v>
      </c>
      <c r="L36" s="1129">
        <v>8182</v>
      </c>
      <c r="M36" s="1129">
        <v>8618</v>
      </c>
      <c r="N36" s="1129">
        <v>8644</v>
      </c>
      <c r="O36" s="1129">
        <v>9299</v>
      </c>
      <c r="P36" s="1129">
        <v>8437</v>
      </c>
      <c r="Q36" s="1129">
        <v>7788</v>
      </c>
      <c r="R36" s="956">
        <v>81456874</v>
      </c>
      <c r="S36" s="635"/>
    </row>
    <row r="37" spans="1:19" ht="30.75" customHeight="1">
      <c r="A37" s="635"/>
      <c r="B37" s="765" t="s">
        <v>216</v>
      </c>
      <c r="C37" s="871" t="s">
        <v>632</v>
      </c>
      <c r="D37" s="900">
        <v>5492</v>
      </c>
      <c r="E37" s="1110">
        <f t="shared" si="2"/>
        <v>5449</v>
      </c>
      <c r="F37" s="1132">
        <v>147</v>
      </c>
      <c r="G37" s="731">
        <v>298</v>
      </c>
      <c r="H37" s="731">
        <v>280</v>
      </c>
      <c r="I37" s="731">
        <v>718</v>
      </c>
      <c r="J37" s="731">
        <v>527</v>
      </c>
      <c r="K37" s="731">
        <v>560</v>
      </c>
      <c r="L37" s="731">
        <v>264</v>
      </c>
      <c r="M37" s="731">
        <v>364</v>
      </c>
      <c r="N37" s="731">
        <v>557</v>
      </c>
      <c r="O37" s="731">
        <v>1092</v>
      </c>
      <c r="P37" s="731">
        <v>533</v>
      </c>
      <c r="Q37" s="731">
        <v>109</v>
      </c>
      <c r="R37" s="850">
        <v>1087900</v>
      </c>
      <c r="S37" s="635"/>
    </row>
    <row r="38" spans="1:19" ht="30.75" customHeight="1">
      <c r="A38" s="635"/>
      <c r="B38" s="1133"/>
      <c r="C38" s="871" t="s">
        <v>633</v>
      </c>
      <c r="D38" s="904">
        <v>1671</v>
      </c>
      <c r="E38" s="1110">
        <f t="shared" si="2"/>
        <v>2176</v>
      </c>
      <c r="F38" s="1128">
        <v>0</v>
      </c>
      <c r="G38" s="1129">
        <v>0</v>
      </c>
      <c r="H38" s="1129">
        <v>0</v>
      </c>
      <c r="I38" s="1134">
        <v>920</v>
      </c>
      <c r="J38" s="1129">
        <v>0</v>
      </c>
      <c r="K38" s="1129">
        <v>0</v>
      </c>
      <c r="L38" s="1129">
        <v>0</v>
      </c>
      <c r="M38" s="1129">
        <v>0</v>
      </c>
      <c r="N38" s="1129">
        <v>0</v>
      </c>
      <c r="O38" s="1134">
        <v>1256</v>
      </c>
      <c r="P38" s="1129">
        <v>0</v>
      </c>
      <c r="Q38" s="1129">
        <v>0</v>
      </c>
      <c r="R38" s="908" t="s">
        <v>127</v>
      </c>
      <c r="S38" s="635"/>
    </row>
    <row r="39" spans="1:19" ht="30.75" customHeight="1" thickBot="1">
      <c r="A39" s="635"/>
      <c r="B39" s="1135" t="s">
        <v>265</v>
      </c>
      <c r="C39" s="1136" t="s">
        <v>634</v>
      </c>
      <c r="D39" s="1097">
        <v>431</v>
      </c>
      <c r="E39" s="1137">
        <f t="shared" si="2"/>
        <v>767</v>
      </c>
      <c r="F39" s="1138">
        <v>0</v>
      </c>
      <c r="G39" s="1139">
        <v>0</v>
      </c>
      <c r="H39" s="1139">
        <v>0</v>
      </c>
      <c r="I39" s="1139">
        <v>4</v>
      </c>
      <c r="J39" s="1139">
        <v>63</v>
      </c>
      <c r="K39" s="1139">
        <v>106</v>
      </c>
      <c r="L39" s="1139">
        <v>191</v>
      </c>
      <c r="M39" s="1139">
        <v>143</v>
      </c>
      <c r="N39" s="1139">
        <v>142</v>
      </c>
      <c r="O39" s="1139">
        <v>89</v>
      </c>
      <c r="P39" s="1139">
        <v>29</v>
      </c>
      <c r="Q39" s="1139">
        <v>0</v>
      </c>
      <c r="R39" s="1000">
        <v>229000</v>
      </c>
      <c r="S39" s="635"/>
    </row>
    <row r="40" spans="1:19" s="35" customFormat="1" ht="18.75" customHeight="1">
      <c r="A40" s="635"/>
      <c r="B40" s="652"/>
      <c r="C40" s="833"/>
      <c r="D40" s="1140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1141"/>
      <c r="S40" s="635"/>
    </row>
    <row r="41" spans="1:19" s="67" customFormat="1" ht="20.25" customHeight="1" thickBot="1">
      <c r="A41" s="750" t="s">
        <v>635</v>
      </c>
      <c r="B41" s="697"/>
      <c r="C41" s="1142"/>
      <c r="D41" s="1143"/>
      <c r="E41" s="1143"/>
      <c r="F41" s="1143"/>
      <c r="G41" s="1143"/>
      <c r="H41" s="1143"/>
      <c r="I41" s="1143"/>
      <c r="J41" s="1143"/>
      <c r="K41" s="1143"/>
      <c r="L41" s="1143"/>
      <c r="M41" s="1143"/>
      <c r="N41" s="1143"/>
      <c r="O41" s="1143"/>
      <c r="P41" s="1143"/>
      <c r="Q41" s="1681" t="s">
        <v>350</v>
      </c>
      <c r="R41" s="1681"/>
    </row>
    <row r="42" spans="1:19" s="1108" customFormat="1" ht="33" customHeight="1" thickBot="1">
      <c r="A42" s="1107"/>
      <c r="B42" s="836" t="s">
        <v>340</v>
      </c>
      <c r="C42" s="837" t="s">
        <v>351</v>
      </c>
      <c r="D42" s="756" t="s">
        <v>636</v>
      </c>
      <c r="E42" s="757" t="s">
        <v>353</v>
      </c>
      <c r="F42" s="1005" t="s">
        <v>354</v>
      </c>
      <c r="G42" s="840" t="s">
        <v>355</v>
      </c>
      <c r="H42" s="841" t="s">
        <v>356</v>
      </c>
      <c r="I42" s="841" t="s">
        <v>357</v>
      </c>
      <c r="J42" s="841" t="s">
        <v>358</v>
      </c>
      <c r="K42" s="841" t="s">
        <v>359</v>
      </c>
      <c r="L42" s="841" t="s">
        <v>360</v>
      </c>
      <c r="M42" s="841" t="s">
        <v>361</v>
      </c>
      <c r="N42" s="841" t="s">
        <v>362</v>
      </c>
      <c r="O42" s="841" t="s">
        <v>363</v>
      </c>
      <c r="P42" s="841" t="s">
        <v>364</v>
      </c>
      <c r="Q42" s="841" t="s">
        <v>365</v>
      </c>
      <c r="R42" s="842" t="s">
        <v>366</v>
      </c>
      <c r="S42" s="1107"/>
    </row>
    <row r="43" spans="1:19" ht="32.25" customHeight="1">
      <c r="A43" s="635"/>
      <c r="B43" s="765" t="s">
        <v>637</v>
      </c>
      <c r="C43" s="875" t="s">
        <v>638</v>
      </c>
      <c r="D43" s="1144">
        <v>33305</v>
      </c>
      <c r="E43" s="1110">
        <f t="shared" ref="E43:E77" si="3">SUM(F43:Q43)</f>
        <v>36489</v>
      </c>
      <c r="F43" s="1128">
        <v>3901</v>
      </c>
      <c r="G43" s="1129">
        <v>3391</v>
      </c>
      <c r="H43" s="1129">
        <v>3385</v>
      </c>
      <c r="I43" s="1129">
        <v>3084</v>
      </c>
      <c r="J43" s="1129">
        <v>3319</v>
      </c>
      <c r="K43" s="1129">
        <v>2463</v>
      </c>
      <c r="L43" s="1129">
        <v>2649</v>
      </c>
      <c r="M43" s="1129">
        <v>2803</v>
      </c>
      <c r="N43" s="1129">
        <v>2671</v>
      </c>
      <c r="O43" s="1129">
        <v>2765</v>
      </c>
      <c r="P43" s="1129">
        <v>3151</v>
      </c>
      <c r="Q43" s="1129">
        <v>2907</v>
      </c>
      <c r="R43" s="850">
        <v>1840850</v>
      </c>
      <c r="S43" s="635"/>
    </row>
    <row r="44" spans="1:19" ht="32.25" customHeight="1">
      <c r="A44" s="635"/>
      <c r="B44" s="765"/>
      <c r="C44" s="875" t="s">
        <v>639</v>
      </c>
      <c r="D44" s="1144">
        <v>254331</v>
      </c>
      <c r="E44" s="1110">
        <f t="shared" si="3"/>
        <v>258062</v>
      </c>
      <c r="F44" s="1128">
        <v>16524</v>
      </c>
      <c r="G44" s="1129">
        <v>18138</v>
      </c>
      <c r="H44" s="1129">
        <v>22749</v>
      </c>
      <c r="I44" s="1129">
        <v>21690</v>
      </c>
      <c r="J44" s="1129">
        <v>24081</v>
      </c>
      <c r="K44" s="1129">
        <v>21521</v>
      </c>
      <c r="L44" s="1129">
        <v>19974</v>
      </c>
      <c r="M44" s="1129">
        <v>24350</v>
      </c>
      <c r="N44" s="1129">
        <v>22958</v>
      </c>
      <c r="O44" s="1129">
        <v>22854</v>
      </c>
      <c r="P44" s="1129">
        <v>21249</v>
      </c>
      <c r="Q44" s="1129">
        <v>21974</v>
      </c>
      <c r="R44" s="850">
        <v>305954000</v>
      </c>
      <c r="S44" s="635"/>
    </row>
    <row r="45" spans="1:19" ht="32.25" customHeight="1">
      <c r="A45" s="635"/>
      <c r="B45" s="765" t="s">
        <v>220</v>
      </c>
      <c r="C45" s="871" t="s">
        <v>640</v>
      </c>
      <c r="D45" s="1145">
        <v>617</v>
      </c>
      <c r="E45" s="1110">
        <f t="shared" si="3"/>
        <v>737</v>
      </c>
      <c r="F45" s="1123">
        <v>0</v>
      </c>
      <c r="G45" s="1124">
        <v>0</v>
      </c>
      <c r="H45" s="1124">
        <v>0</v>
      </c>
      <c r="I45" s="1124">
        <v>0</v>
      </c>
      <c r="J45" s="1124">
        <v>0</v>
      </c>
      <c r="K45" s="1124">
        <v>0</v>
      </c>
      <c r="L45" s="1124">
        <v>129</v>
      </c>
      <c r="M45" s="1124">
        <v>461</v>
      </c>
      <c r="N45" s="1124">
        <v>147</v>
      </c>
      <c r="O45" s="1124">
        <v>0</v>
      </c>
      <c r="P45" s="1124">
        <v>0</v>
      </c>
      <c r="Q45" s="1124">
        <v>0</v>
      </c>
      <c r="R45" s="850" t="s">
        <v>127</v>
      </c>
      <c r="S45" s="635"/>
    </row>
    <row r="46" spans="1:19" ht="32.25" customHeight="1">
      <c r="A46" s="635"/>
      <c r="B46" s="765" t="s">
        <v>265</v>
      </c>
      <c r="C46" s="871" t="s">
        <v>641</v>
      </c>
      <c r="D46" s="1145">
        <v>151993</v>
      </c>
      <c r="E46" s="1110">
        <f t="shared" si="3"/>
        <v>161135</v>
      </c>
      <c r="F46" s="1123">
        <v>11108</v>
      </c>
      <c r="G46" s="1124">
        <v>5940</v>
      </c>
      <c r="H46" s="1124">
        <v>8700</v>
      </c>
      <c r="I46" s="1124">
        <v>14680</v>
      </c>
      <c r="J46" s="1124">
        <v>15893</v>
      </c>
      <c r="K46" s="1124">
        <v>8619</v>
      </c>
      <c r="L46" s="1124">
        <v>8608</v>
      </c>
      <c r="M46" s="1124">
        <v>10005</v>
      </c>
      <c r="N46" s="1124">
        <v>12355</v>
      </c>
      <c r="O46" s="1124">
        <v>16763</v>
      </c>
      <c r="P46" s="1124">
        <v>41109</v>
      </c>
      <c r="Q46" s="1124">
        <v>7355</v>
      </c>
      <c r="R46" s="850" t="s">
        <v>127</v>
      </c>
      <c r="S46" s="635"/>
    </row>
    <row r="47" spans="1:19" ht="32.25" customHeight="1">
      <c r="A47" s="635"/>
      <c r="B47" s="765"/>
      <c r="C47" s="871" t="s">
        <v>642</v>
      </c>
      <c r="D47" s="1144">
        <v>62964</v>
      </c>
      <c r="E47" s="1110">
        <f t="shared" si="3"/>
        <v>66204</v>
      </c>
      <c r="F47" s="1123">
        <v>4390</v>
      </c>
      <c r="G47" s="1124">
        <v>1370</v>
      </c>
      <c r="H47" s="1124">
        <v>2808</v>
      </c>
      <c r="I47" s="1124">
        <v>6593</v>
      </c>
      <c r="J47" s="1124">
        <v>6571</v>
      </c>
      <c r="K47" s="1124">
        <v>2657</v>
      </c>
      <c r="L47" s="1124">
        <v>2791</v>
      </c>
      <c r="M47" s="1124">
        <v>3321</v>
      </c>
      <c r="N47" s="1124">
        <v>4671</v>
      </c>
      <c r="O47" s="1124">
        <v>7273</v>
      </c>
      <c r="P47" s="1124">
        <v>21584</v>
      </c>
      <c r="Q47" s="1124">
        <v>2175</v>
      </c>
      <c r="R47" s="850" t="s">
        <v>127</v>
      </c>
      <c r="S47" s="635"/>
    </row>
    <row r="48" spans="1:19" ht="32.25" customHeight="1">
      <c r="A48" s="635"/>
      <c r="B48" s="765" t="s">
        <v>265</v>
      </c>
      <c r="C48" s="871" t="s">
        <v>643</v>
      </c>
      <c r="D48" s="1145">
        <v>50272</v>
      </c>
      <c r="E48" s="1110">
        <f t="shared" si="3"/>
        <v>54392</v>
      </c>
      <c r="F48" s="1123">
        <v>4165</v>
      </c>
      <c r="G48" s="1124">
        <v>3382</v>
      </c>
      <c r="H48" s="1124">
        <v>3967</v>
      </c>
      <c r="I48" s="1124">
        <v>4247</v>
      </c>
      <c r="J48" s="1124">
        <v>5179</v>
      </c>
      <c r="K48" s="1124">
        <v>3979</v>
      </c>
      <c r="L48" s="1124">
        <v>3885</v>
      </c>
      <c r="M48" s="1124">
        <v>4220</v>
      </c>
      <c r="N48" s="1124">
        <v>4659</v>
      </c>
      <c r="O48" s="1124">
        <v>5081</v>
      </c>
      <c r="P48" s="1124">
        <v>8154</v>
      </c>
      <c r="Q48" s="1124">
        <v>3474</v>
      </c>
      <c r="R48" s="850" t="s">
        <v>127</v>
      </c>
      <c r="S48" s="635"/>
    </row>
    <row r="49" spans="1:19" ht="32.25" customHeight="1">
      <c r="A49" s="635"/>
      <c r="B49" s="765"/>
      <c r="C49" s="875" t="s">
        <v>644</v>
      </c>
      <c r="D49" s="1145">
        <v>374298</v>
      </c>
      <c r="E49" s="1110">
        <f t="shared" si="3"/>
        <v>376386</v>
      </c>
      <c r="F49" s="1123">
        <v>22639</v>
      </c>
      <c r="G49" s="1124">
        <v>22388</v>
      </c>
      <c r="H49" s="1124">
        <v>31282</v>
      </c>
      <c r="I49" s="1124">
        <v>32107</v>
      </c>
      <c r="J49" s="1124">
        <v>37785</v>
      </c>
      <c r="K49" s="1124">
        <v>29478</v>
      </c>
      <c r="L49" s="1124">
        <v>28309</v>
      </c>
      <c r="M49" s="1124">
        <v>33046</v>
      </c>
      <c r="N49" s="1124">
        <v>35218</v>
      </c>
      <c r="O49" s="1124">
        <v>36329</v>
      </c>
      <c r="P49" s="1124">
        <v>39414</v>
      </c>
      <c r="Q49" s="1124">
        <v>28391</v>
      </c>
      <c r="R49" s="850" t="s">
        <v>127</v>
      </c>
      <c r="S49" s="635"/>
    </row>
    <row r="50" spans="1:19" ht="32.25" customHeight="1">
      <c r="A50" s="635"/>
      <c r="B50" s="765"/>
      <c r="C50" s="1146" t="s">
        <v>645</v>
      </c>
      <c r="D50" s="1144">
        <v>10566</v>
      </c>
      <c r="E50" s="1110">
        <f t="shared" si="3"/>
        <v>10887</v>
      </c>
      <c r="F50" s="1123">
        <v>583</v>
      </c>
      <c r="G50" s="1124">
        <v>554</v>
      </c>
      <c r="H50" s="1124">
        <v>653</v>
      </c>
      <c r="I50" s="1124">
        <v>898</v>
      </c>
      <c r="J50" s="1124">
        <v>1201</v>
      </c>
      <c r="K50" s="1124">
        <v>776</v>
      </c>
      <c r="L50" s="1124">
        <v>668</v>
      </c>
      <c r="M50" s="1124">
        <v>961</v>
      </c>
      <c r="N50" s="1124">
        <v>925</v>
      </c>
      <c r="O50" s="1124">
        <v>1159</v>
      </c>
      <c r="P50" s="1124">
        <v>1794</v>
      </c>
      <c r="Q50" s="1124">
        <v>715</v>
      </c>
      <c r="R50" s="850" t="s">
        <v>127</v>
      </c>
      <c r="S50" s="635"/>
    </row>
    <row r="51" spans="1:19" ht="32.25" customHeight="1">
      <c r="A51" s="635"/>
      <c r="B51" s="765" t="s">
        <v>222</v>
      </c>
      <c r="C51" s="871" t="s">
        <v>646</v>
      </c>
      <c r="D51" s="1145">
        <v>21199</v>
      </c>
      <c r="E51" s="1110">
        <f>SUM(F51:Q51)</f>
        <v>21225</v>
      </c>
      <c r="F51" s="1114">
        <v>1744</v>
      </c>
      <c r="G51" s="727">
        <v>1063</v>
      </c>
      <c r="H51" s="727">
        <v>1853</v>
      </c>
      <c r="I51" s="727">
        <v>1463</v>
      </c>
      <c r="J51" s="727">
        <v>1522</v>
      </c>
      <c r="K51" s="727">
        <v>1515</v>
      </c>
      <c r="L51" s="727">
        <v>1869</v>
      </c>
      <c r="M51" s="727">
        <v>1714</v>
      </c>
      <c r="N51" s="727">
        <v>1822</v>
      </c>
      <c r="O51" s="727">
        <v>1803</v>
      </c>
      <c r="P51" s="727">
        <v>2540</v>
      </c>
      <c r="Q51" s="727">
        <v>2317</v>
      </c>
      <c r="R51" s="956">
        <v>748642</v>
      </c>
      <c r="S51" s="635"/>
    </row>
    <row r="52" spans="1:19" ht="32.25" customHeight="1">
      <c r="A52" s="635"/>
      <c r="B52" s="765" t="s">
        <v>265</v>
      </c>
      <c r="C52" s="871" t="s">
        <v>647</v>
      </c>
      <c r="D52" s="1145">
        <v>2226</v>
      </c>
      <c r="E52" s="1110">
        <f t="shared" si="3"/>
        <v>2202</v>
      </c>
      <c r="F52" s="1114">
        <v>175</v>
      </c>
      <c r="G52" s="727">
        <v>192</v>
      </c>
      <c r="H52" s="727">
        <v>169</v>
      </c>
      <c r="I52" s="727">
        <v>198</v>
      </c>
      <c r="J52" s="727">
        <v>176</v>
      </c>
      <c r="K52" s="727">
        <v>188</v>
      </c>
      <c r="L52" s="727">
        <v>169</v>
      </c>
      <c r="M52" s="727">
        <v>184</v>
      </c>
      <c r="N52" s="727">
        <v>196</v>
      </c>
      <c r="O52" s="727">
        <v>166</v>
      </c>
      <c r="P52" s="727">
        <v>195</v>
      </c>
      <c r="Q52" s="727">
        <v>194</v>
      </c>
      <c r="R52" s="956">
        <v>230246</v>
      </c>
      <c r="S52" s="635"/>
    </row>
    <row r="53" spans="1:19" ht="32.25" customHeight="1">
      <c r="A53" s="635"/>
      <c r="B53" s="765" t="s">
        <v>265</v>
      </c>
      <c r="C53" s="871" t="s">
        <v>648</v>
      </c>
      <c r="D53" s="1145">
        <v>6944</v>
      </c>
      <c r="E53" s="1110">
        <f>SUM(F53:Q53)</f>
        <v>7517</v>
      </c>
      <c r="F53" s="1114">
        <v>571</v>
      </c>
      <c r="G53" s="727">
        <v>679</v>
      </c>
      <c r="H53" s="727">
        <v>703</v>
      </c>
      <c r="I53" s="727">
        <v>706</v>
      </c>
      <c r="J53" s="727">
        <v>498</v>
      </c>
      <c r="K53" s="727">
        <v>718</v>
      </c>
      <c r="L53" s="727">
        <v>901</v>
      </c>
      <c r="M53" s="727">
        <v>558</v>
      </c>
      <c r="N53" s="727">
        <v>531</v>
      </c>
      <c r="O53" s="727">
        <v>580</v>
      </c>
      <c r="P53" s="727">
        <v>514</v>
      </c>
      <c r="Q53" s="727">
        <v>558</v>
      </c>
      <c r="R53" s="956">
        <v>703750</v>
      </c>
      <c r="S53" s="635"/>
    </row>
    <row r="54" spans="1:19" ht="32.25" customHeight="1">
      <c r="A54" s="635"/>
      <c r="B54" s="765"/>
      <c r="C54" s="875" t="s">
        <v>649</v>
      </c>
      <c r="D54" s="1144">
        <v>45165</v>
      </c>
      <c r="E54" s="1110">
        <f t="shared" si="3"/>
        <v>44045</v>
      </c>
      <c r="F54" s="1114">
        <v>3910</v>
      </c>
      <c r="G54" s="727">
        <v>4076</v>
      </c>
      <c r="H54" s="727">
        <v>4231</v>
      </c>
      <c r="I54" s="727">
        <v>3974</v>
      </c>
      <c r="J54" s="727">
        <v>3733</v>
      </c>
      <c r="K54" s="727">
        <v>3683</v>
      </c>
      <c r="L54" s="727">
        <v>3471</v>
      </c>
      <c r="M54" s="727">
        <v>2725</v>
      </c>
      <c r="N54" s="727">
        <v>3455</v>
      </c>
      <c r="O54" s="727">
        <v>3637</v>
      </c>
      <c r="P54" s="727">
        <v>3588</v>
      </c>
      <c r="Q54" s="727">
        <v>3562</v>
      </c>
      <c r="R54" s="956">
        <v>6256249</v>
      </c>
      <c r="S54" s="635"/>
    </row>
    <row r="55" spans="1:19" ht="32.25" customHeight="1">
      <c r="A55" s="635"/>
      <c r="B55" s="765"/>
      <c r="C55" s="875" t="s">
        <v>650</v>
      </c>
      <c r="D55" s="1144">
        <v>219761</v>
      </c>
      <c r="E55" s="1110">
        <f t="shared" si="3"/>
        <v>231727</v>
      </c>
      <c r="F55" s="1114">
        <v>15824</v>
      </c>
      <c r="G55" s="727">
        <v>16924</v>
      </c>
      <c r="H55" s="727">
        <v>20342</v>
      </c>
      <c r="I55" s="727">
        <v>19336</v>
      </c>
      <c r="J55" s="727">
        <v>21305</v>
      </c>
      <c r="K55" s="727">
        <v>20543</v>
      </c>
      <c r="L55" s="727">
        <v>17692</v>
      </c>
      <c r="M55" s="727">
        <v>19762</v>
      </c>
      <c r="N55" s="727">
        <v>20520</v>
      </c>
      <c r="O55" s="727">
        <v>21708</v>
      </c>
      <c r="P55" s="727">
        <v>19710</v>
      </c>
      <c r="Q55" s="727">
        <v>18061</v>
      </c>
      <c r="R55" s="956">
        <v>270498426</v>
      </c>
      <c r="S55" s="1147"/>
    </row>
    <row r="56" spans="1:19" s="96" customFormat="1" ht="32.25" customHeight="1">
      <c r="A56" s="1109"/>
      <c r="B56" s="801" t="s">
        <v>224</v>
      </c>
      <c r="C56" s="871" t="s">
        <v>651</v>
      </c>
      <c r="D56" s="1144">
        <v>106822</v>
      </c>
      <c r="E56" s="1110">
        <f t="shared" si="3"/>
        <v>105928</v>
      </c>
      <c r="F56" s="1114">
        <v>6485</v>
      </c>
      <c r="G56" s="727">
        <v>7254</v>
      </c>
      <c r="H56" s="727">
        <v>8770</v>
      </c>
      <c r="I56" s="727">
        <v>9138</v>
      </c>
      <c r="J56" s="727">
        <v>10243</v>
      </c>
      <c r="K56" s="727">
        <v>9025</v>
      </c>
      <c r="L56" s="727">
        <v>8677</v>
      </c>
      <c r="M56" s="727">
        <v>9133</v>
      </c>
      <c r="N56" s="727">
        <v>10404</v>
      </c>
      <c r="O56" s="727">
        <v>9219</v>
      </c>
      <c r="P56" s="727">
        <v>8766</v>
      </c>
      <c r="Q56" s="728">
        <v>8814</v>
      </c>
      <c r="R56" s="956">
        <v>113274573</v>
      </c>
      <c r="S56" s="1109"/>
    </row>
    <row r="57" spans="1:19" s="96" customFormat="1" ht="32.25" customHeight="1">
      <c r="A57" s="1109"/>
      <c r="B57" s="801"/>
      <c r="C57" s="822" t="s">
        <v>652</v>
      </c>
      <c r="D57" s="1144">
        <v>49442</v>
      </c>
      <c r="E57" s="1110">
        <f t="shared" si="3"/>
        <v>49804</v>
      </c>
      <c r="F57" s="1114">
        <v>2733</v>
      </c>
      <c r="G57" s="727">
        <v>2755</v>
      </c>
      <c r="H57" s="727">
        <v>3886</v>
      </c>
      <c r="I57" s="727">
        <v>4343</v>
      </c>
      <c r="J57" s="727">
        <v>5596</v>
      </c>
      <c r="K57" s="727">
        <v>4441</v>
      </c>
      <c r="L57" s="727">
        <v>4201</v>
      </c>
      <c r="M57" s="727">
        <v>3724</v>
      </c>
      <c r="N57" s="727">
        <v>4351</v>
      </c>
      <c r="O57" s="727">
        <v>4979</v>
      </c>
      <c r="P57" s="727">
        <v>4511</v>
      </c>
      <c r="Q57" s="728">
        <v>4284</v>
      </c>
      <c r="R57" s="1148">
        <v>349617196</v>
      </c>
      <c r="S57" s="1109"/>
    </row>
    <row r="58" spans="1:19" s="96" customFormat="1" ht="32.25" customHeight="1">
      <c r="A58" s="1109"/>
      <c r="B58" s="801"/>
      <c r="C58" s="822" t="s">
        <v>653</v>
      </c>
      <c r="D58" s="1144">
        <v>31054</v>
      </c>
      <c r="E58" s="1110">
        <f>SUM(F58:Q58)</f>
        <v>31643</v>
      </c>
      <c r="F58" s="1114">
        <v>1687</v>
      </c>
      <c r="G58" s="727">
        <v>2295</v>
      </c>
      <c r="H58" s="727">
        <v>2991</v>
      </c>
      <c r="I58" s="727">
        <v>2778</v>
      </c>
      <c r="J58" s="727">
        <v>2911</v>
      </c>
      <c r="K58" s="727">
        <v>2850</v>
      </c>
      <c r="L58" s="727">
        <v>2245</v>
      </c>
      <c r="M58" s="727">
        <v>2938</v>
      </c>
      <c r="N58" s="727">
        <v>3644</v>
      </c>
      <c r="O58" s="727">
        <v>2888</v>
      </c>
      <c r="P58" s="727">
        <v>2878</v>
      </c>
      <c r="Q58" s="728">
        <v>1538</v>
      </c>
      <c r="R58" s="1148">
        <v>61193697</v>
      </c>
      <c r="S58" s="1109"/>
    </row>
    <row r="59" spans="1:19" s="96" customFormat="1" ht="32.25" customHeight="1">
      <c r="A59" s="1109"/>
      <c r="B59" s="801"/>
      <c r="C59" s="822" t="s">
        <v>654</v>
      </c>
      <c r="D59" s="1144">
        <v>21500</v>
      </c>
      <c r="E59" s="1110">
        <f>SUM(F59:Q59)</f>
        <v>21500</v>
      </c>
      <c r="F59" s="1115">
        <v>0</v>
      </c>
      <c r="G59" s="728">
        <v>0</v>
      </c>
      <c r="H59" s="1149">
        <v>0</v>
      </c>
      <c r="I59" s="728">
        <v>0</v>
      </c>
      <c r="J59" s="728">
        <v>0</v>
      </c>
      <c r="K59" s="728">
        <v>0</v>
      </c>
      <c r="L59" s="735">
        <v>0</v>
      </c>
      <c r="M59" s="727">
        <v>6900</v>
      </c>
      <c r="N59" s="727">
        <v>8500</v>
      </c>
      <c r="O59" s="727">
        <v>5300</v>
      </c>
      <c r="P59" s="727">
        <v>800</v>
      </c>
      <c r="Q59" s="728">
        <v>0</v>
      </c>
      <c r="R59" s="1148">
        <v>10750000</v>
      </c>
      <c r="S59" s="1109"/>
    </row>
    <row r="60" spans="1:19" s="96" customFormat="1" ht="32.25" customHeight="1">
      <c r="A60" s="1109"/>
      <c r="B60" s="801"/>
      <c r="C60" s="822" t="s">
        <v>655</v>
      </c>
      <c r="D60" s="1144">
        <v>500</v>
      </c>
      <c r="E60" s="1110">
        <f>SUM(H60:Q60)</f>
        <v>500</v>
      </c>
      <c r="F60" s="1150">
        <v>0</v>
      </c>
      <c r="G60" s="1151">
        <v>0</v>
      </c>
      <c r="H60" s="735">
        <v>0</v>
      </c>
      <c r="I60" s="728">
        <v>0</v>
      </c>
      <c r="J60" s="1152">
        <v>500</v>
      </c>
      <c r="K60" s="728">
        <v>0</v>
      </c>
      <c r="L60" s="728">
        <v>0</v>
      </c>
      <c r="M60" s="728">
        <v>0</v>
      </c>
      <c r="N60" s="728">
        <v>0</v>
      </c>
      <c r="O60" s="728">
        <v>0</v>
      </c>
      <c r="P60" s="728">
        <v>0</v>
      </c>
      <c r="Q60" s="728">
        <v>0</v>
      </c>
      <c r="R60" s="1153" t="s">
        <v>127</v>
      </c>
      <c r="S60" s="1109"/>
    </row>
    <row r="61" spans="1:19" s="96" customFormat="1" ht="32.25" customHeight="1">
      <c r="A61" s="1109"/>
      <c r="B61" s="801"/>
      <c r="C61" s="822" t="s">
        <v>656</v>
      </c>
      <c r="D61" s="1144">
        <v>31203</v>
      </c>
      <c r="E61" s="1110">
        <f>SUM(F61:Q61)</f>
        <v>19534</v>
      </c>
      <c r="F61" s="1114">
        <v>32</v>
      </c>
      <c r="G61" s="727">
        <v>46</v>
      </c>
      <c r="H61" s="727">
        <v>21</v>
      </c>
      <c r="I61" s="727">
        <v>2003</v>
      </c>
      <c r="J61" s="727">
        <v>381</v>
      </c>
      <c r="K61" s="727">
        <v>403</v>
      </c>
      <c r="L61" s="727">
        <v>278</v>
      </c>
      <c r="M61" s="727">
        <v>191</v>
      </c>
      <c r="N61" s="727">
        <v>203</v>
      </c>
      <c r="O61" s="727">
        <v>2598</v>
      </c>
      <c r="P61" s="727">
        <v>10987</v>
      </c>
      <c r="Q61" s="728">
        <v>2391</v>
      </c>
      <c r="R61" s="1148">
        <v>7704517</v>
      </c>
      <c r="S61" s="1109"/>
    </row>
    <row r="62" spans="1:19" s="96" customFormat="1" ht="32.25" customHeight="1">
      <c r="A62" s="1109"/>
      <c r="B62" s="801"/>
      <c r="C62" s="822" t="s">
        <v>657</v>
      </c>
      <c r="D62" s="1144">
        <v>300</v>
      </c>
      <c r="E62" s="1110">
        <f t="shared" ref="E62:E68" si="4">SUM(F62:Q62)</f>
        <v>300</v>
      </c>
      <c r="F62" s="1114">
        <v>0</v>
      </c>
      <c r="G62" s="727">
        <v>0</v>
      </c>
      <c r="H62" s="727">
        <v>0</v>
      </c>
      <c r="I62" s="727">
        <v>0</v>
      </c>
      <c r="J62" s="727">
        <v>100</v>
      </c>
      <c r="K62" s="727">
        <v>0</v>
      </c>
      <c r="L62" s="727">
        <v>100</v>
      </c>
      <c r="M62" s="727">
        <v>100</v>
      </c>
      <c r="N62" s="727">
        <v>0</v>
      </c>
      <c r="O62" s="727">
        <v>0</v>
      </c>
      <c r="P62" s="727">
        <v>0</v>
      </c>
      <c r="Q62" s="728">
        <v>0</v>
      </c>
      <c r="R62" s="1153" t="s">
        <v>127</v>
      </c>
      <c r="S62" s="1109"/>
    </row>
    <row r="63" spans="1:19" s="96" customFormat="1" ht="32.25" customHeight="1">
      <c r="A63" s="1109"/>
      <c r="B63" s="801"/>
      <c r="C63" s="822" t="s">
        <v>658</v>
      </c>
      <c r="D63" s="1144">
        <v>4100</v>
      </c>
      <c r="E63" s="1110">
        <f t="shared" si="4"/>
        <v>4100</v>
      </c>
      <c r="F63" s="1114">
        <v>100</v>
      </c>
      <c r="G63" s="727">
        <v>100</v>
      </c>
      <c r="H63" s="727">
        <v>200</v>
      </c>
      <c r="I63" s="727">
        <v>500</v>
      </c>
      <c r="J63" s="727">
        <v>700</v>
      </c>
      <c r="K63" s="727">
        <v>500</v>
      </c>
      <c r="L63" s="727">
        <v>400</v>
      </c>
      <c r="M63" s="727">
        <v>300</v>
      </c>
      <c r="N63" s="727">
        <v>400</v>
      </c>
      <c r="O63" s="727">
        <v>400</v>
      </c>
      <c r="P63" s="727">
        <v>200</v>
      </c>
      <c r="Q63" s="728">
        <v>300</v>
      </c>
      <c r="R63" s="1153" t="s">
        <v>127</v>
      </c>
      <c r="S63" s="1109"/>
    </row>
    <row r="64" spans="1:19" s="96" customFormat="1" ht="32.25" customHeight="1">
      <c r="A64" s="1109"/>
      <c r="B64" s="801"/>
      <c r="C64" s="822" t="s">
        <v>659</v>
      </c>
      <c r="D64" s="1144">
        <v>390</v>
      </c>
      <c r="E64" s="1110">
        <f>SUM(F64:Q64)</f>
        <v>83</v>
      </c>
      <c r="F64" s="1114">
        <v>0</v>
      </c>
      <c r="G64" s="727">
        <v>0</v>
      </c>
      <c r="H64" s="727">
        <v>0</v>
      </c>
      <c r="I64" s="727">
        <v>15</v>
      </c>
      <c r="J64" s="727">
        <v>0</v>
      </c>
      <c r="K64" s="727">
        <v>0</v>
      </c>
      <c r="L64" s="727">
        <v>0</v>
      </c>
      <c r="M64" s="727">
        <v>68</v>
      </c>
      <c r="N64" s="727">
        <v>0</v>
      </c>
      <c r="O64" s="727">
        <v>0</v>
      </c>
      <c r="P64" s="727">
        <v>0</v>
      </c>
      <c r="Q64" s="728">
        <v>0</v>
      </c>
      <c r="R64" s="1153">
        <v>66800</v>
      </c>
      <c r="S64" s="1109"/>
    </row>
    <row r="65" spans="1:20" s="96" customFormat="1" ht="32.25" customHeight="1">
      <c r="A65" s="1109"/>
      <c r="B65" s="801"/>
      <c r="C65" s="822" t="s">
        <v>660</v>
      </c>
      <c r="D65" s="1144">
        <v>150</v>
      </c>
      <c r="E65" s="1110">
        <f t="shared" si="4"/>
        <v>161</v>
      </c>
      <c r="F65" s="1114">
        <v>0</v>
      </c>
      <c r="G65" s="727">
        <v>0</v>
      </c>
      <c r="H65" s="727">
        <v>0</v>
      </c>
      <c r="I65" s="727">
        <v>0</v>
      </c>
      <c r="J65" s="727">
        <v>0</v>
      </c>
      <c r="K65" s="727">
        <v>0</v>
      </c>
      <c r="L65" s="727">
        <v>35</v>
      </c>
      <c r="M65" s="727">
        <v>83</v>
      </c>
      <c r="N65" s="727">
        <v>43</v>
      </c>
      <c r="O65" s="727">
        <v>0</v>
      </c>
      <c r="P65" s="727">
        <v>0</v>
      </c>
      <c r="Q65" s="728">
        <v>0</v>
      </c>
      <c r="R65" s="1153">
        <v>108360</v>
      </c>
      <c r="S65" s="1109"/>
    </row>
    <row r="66" spans="1:20" s="96" customFormat="1" ht="32.25" customHeight="1">
      <c r="A66" s="1109"/>
      <c r="B66" s="801"/>
      <c r="C66" s="822" t="s">
        <v>661</v>
      </c>
      <c r="D66" s="1144">
        <v>7689</v>
      </c>
      <c r="E66" s="1110">
        <f>SUM(F66:Q66)</f>
        <v>12143</v>
      </c>
      <c r="F66" s="1114">
        <v>712</v>
      </c>
      <c r="G66" s="727">
        <v>527</v>
      </c>
      <c r="H66" s="727">
        <v>489</v>
      </c>
      <c r="I66" s="727">
        <v>957</v>
      </c>
      <c r="J66" s="727">
        <v>828</v>
      </c>
      <c r="K66" s="727">
        <v>821</v>
      </c>
      <c r="L66" s="727">
        <v>1533</v>
      </c>
      <c r="M66" s="727">
        <v>680</v>
      </c>
      <c r="N66" s="727">
        <v>2554</v>
      </c>
      <c r="O66" s="727">
        <v>1345</v>
      </c>
      <c r="P66" s="727">
        <v>735</v>
      </c>
      <c r="Q66" s="728">
        <v>962</v>
      </c>
      <c r="R66" s="1148">
        <v>1236000</v>
      </c>
      <c r="S66" s="1109"/>
    </row>
    <row r="67" spans="1:20" s="96" customFormat="1" ht="32.25" customHeight="1">
      <c r="A67" s="1109"/>
      <c r="B67" s="801"/>
      <c r="C67" s="822" t="s">
        <v>662</v>
      </c>
      <c r="D67" s="1144">
        <v>22041</v>
      </c>
      <c r="E67" s="1110">
        <f t="shared" si="4"/>
        <v>17969</v>
      </c>
      <c r="F67" s="1114">
        <v>1262</v>
      </c>
      <c r="G67" s="727">
        <v>1508</v>
      </c>
      <c r="H67" s="727">
        <v>1655</v>
      </c>
      <c r="I67" s="727">
        <v>1803</v>
      </c>
      <c r="J67" s="727">
        <v>1846</v>
      </c>
      <c r="K67" s="727">
        <v>1233</v>
      </c>
      <c r="L67" s="727">
        <v>1152</v>
      </c>
      <c r="M67" s="727">
        <v>1537</v>
      </c>
      <c r="N67" s="727">
        <v>1778</v>
      </c>
      <c r="O67" s="727">
        <v>1395</v>
      </c>
      <c r="P67" s="727">
        <v>1891</v>
      </c>
      <c r="Q67" s="728">
        <v>909</v>
      </c>
      <c r="R67" s="1148">
        <v>27455204</v>
      </c>
      <c r="S67" s="1109"/>
    </row>
    <row r="68" spans="1:20" s="96" customFormat="1" ht="32.25" customHeight="1">
      <c r="A68" s="1109"/>
      <c r="B68" s="801"/>
      <c r="C68" s="822" t="s">
        <v>663</v>
      </c>
      <c r="D68" s="1144">
        <v>500</v>
      </c>
      <c r="E68" s="1110">
        <f t="shared" si="4"/>
        <v>500</v>
      </c>
      <c r="F68" s="1114">
        <v>0</v>
      </c>
      <c r="G68" s="727">
        <v>0</v>
      </c>
      <c r="H68" s="727">
        <v>0</v>
      </c>
      <c r="I68" s="727">
        <v>0</v>
      </c>
      <c r="J68" s="727">
        <v>0</v>
      </c>
      <c r="K68" s="727">
        <v>0</v>
      </c>
      <c r="L68" s="728">
        <v>0</v>
      </c>
      <c r="M68" s="727">
        <v>250</v>
      </c>
      <c r="N68" s="728">
        <v>0</v>
      </c>
      <c r="O68" s="727">
        <v>130</v>
      </c>
      <c r="P68" s="727">
        <v>120</v>
      </c>
      <c r="Q68" s="728">
        <v>0</v>
      </c>
      <c r="R68" s="1148">
        <v>1210000</v>
      </c>
      <c r="S68" s="1109"/>
    </row>
    <row r="69" spans="1:20" s="1155" customFormat="1" ht="32.25" customHeight="1">
      <c r="A69" s="1109"/>
      <c r="B69" s="765" t="s">
        <v>664</v>
      </c>
      <c r="C69" s="871" t="s">
        <v>665</v>
      </c>
      <c r="D69" s="1145">
        <v>738</v>
      </c>
      <c r="E69" s="1110">
        <f t="shared" si="3"/>
        <v>798</v>
      </c>
      <c r="F69" s="1115">
        <v>0</v>
      </c>
      <c r="G69" s="728">
        <v>0</v>
      </c>
      <c r="H69" s="727">
        <v>0</v>
      </c>
      <c r="I69" s="728">
        <v>129</v>
      </c>
      <c r="J69" s="727">
        <v>76</v>
      </c>
      <c r="K69" s="728">
        <v>17</v>
      </c>
      <c r="L69" s="727">
        <v>241</v>
      </c>
      <c r="M69" s="727">
        <v>216</v>
      </c>
      <c r="N69" s="727">
        <v>91</v>
      </c>
      <c r="O69" s="728">
        <v>20</v>
      </c>
      <c r="P69" s="728">
        <v>0</v>
      </c>
      <c r="Q69" s="728">
        <v>8</v>
      </c>
      <c r="R69" s="1148">
        <v>576000</v>
      </c>
      <c r="S69" s="635"/>
      <c r="T69" s="1154"/>
    </row>
    <row r="70" spans="1:20" ht="32.25" customHeight="1">
      <c r="A70" s="635"/>
      <c r="B70" s="765"/>
      <c r="C70" s="875" t="s">
        <v>666</v>
      </c>
      <c r="D70" s="1144">
        <v>1155341</v>
      </c>
      <c r="E70" s="1110">
        <f t="shared" si="3"/>
        <v>1207317</v>
      </c>
      <c r="F70" s="1115">
        <v>107444</v>
      </c>
      <c r="G70" s="728">
        <v>78730</v>
      </c>
      <c r="H70" s="727">
        <v>103323</v>
      </c>
      <c r="I70" s="728">
        <v>97330</v>
      </c>
      <c r="J70" s="727">
        <v>107854</v>
      </c>
      <c r="K70" s="728">
        <v>83099</v>
      </c>
      <c r="L70" s="727">
        <v>85050</v>
      </c>
      <c r="M70" s="727">
        <v>113930</v>
      </c>
      <c r="N70" s="727">
        <v>102499</v>
      </c>
      <c r="O70" s="727">
        <v>105382</v>
      </c>
      <c r="P70" s="728">
        <v>107119</v>
      </c>
      <c r="Q70" s="728">
        <v>115557</v>
      </c>
      <c r="R70" s="1148">
        <v>858758081</v>
      </c>
      <c r="S70" s="635"/>
    </row>
    <row r="71" spans="1:20" ht="32.25" hidden="1" customHeight="1">
      <c r="A71" s="635"/>
      <c r="B71" s="765"/>
      <c r="C71" s="822" t="s">
        <v>667</v>
      </c>
      <c r="D71" s="1144">
        <v>41653</v>
      </c>
      <c r="E71" s="1110">
        <f t="shared" si="3"/>
        <v>0</v>
      </c>
      <c r="F71" s="1115"/>
      <c r="G71" s="728"/>
      <c r="H71" s="727"/>
      <c r="I71" s="728"/>
      <c r="J71" s="727"/>
      <c r="K71" s="728"/>
      <c r="L71" s="727"/>
      <c r="M71" s="727"/>
      <c r="N71" s="727"/>
      <c r="O71" s="727"/>
      <c r="P71" s="728"/>
      <c r="Q71" s="728"/>
      <c r="R71" s="1148"/>
      <c r="S71" s="635"/>
    </row>
    <row r="72" spans="1:20" ht="32.25" customHeight="1">
      <c r="A72" s="635"/>
      <c r="B72" s="765" t="s">
        <v>228</v>
      </c>
      <c r="C72" s="871" t="s">
        <v>668</v>
      </c>
      <c r="D72" s="1145">
        <v>21396</v>
      </c>
      <c r="E72" s="1110">
        <f>SUM(F72:Q72)</f>
        <v>23271</v>
      </c>
      <c r="F72" s="1156">
        <v>1249</v>
      </c>
      <c r="G72" s="1157">
        <v>1507</v>
      </c>
      <c r="H72" s="1157">
        <v>1758</v>
      </c>
      <c r="I72" s="1157">
        <v>1874</v>
      </c>
      <c r="J72" s="1157">
        <v>1784</v>
      </c>
      <c r="K72" s="1157">
        <v>2208</v>
      </c>
      <c r="L72" s="1157">
        <v>3180</v>
      </c>
      <c r="M72" s="1157">
        <v>2905</v>
      </c>
      <c r="N72" s="1157">
        <v>2119</v>
      </c>
      <c r="O72" s="1157">
        <v>1865</v>
      </c>
      <c r="P72" s="1157">
        <v>1529</v>
      </c>
      <c r="Q72" s="1157">
        <v>1293</v>
      </c>
      <c r="R72" s="1148">
        <v>3177020</v>
      </c>
      <c r="S72" s="635"/>
    </row>
    <row r="73" spans="1:20" ht="32.25" customHeight="1">
      <c r="A73" s="635"/>
      <c r="B73" s="765"/>
      <c r="C73" s="871" t="s">
        <v>669</v>
      </c>
      <c r="D73" s="1145">
        <v>5055</v>
      </c>
      <c r="E73" s="1110">
        <f>SUM(F73:Q73)</f>
        <v>6171</v>
      </c>
      <c r="F73" s="1123">
        <v>228</v>
      </c>
      <c r="G73" s="1124">
        <v>362</v>
      </c>
      <c r="H73" s="1124">
        <v>376</v>
      </c>
      <c r="I73" s="1124">
        <v>357</v>
      </c>
      <c r="J73" s="1124">
        <v>672</v>
      </c>
      <c r="K73" s="1124">
        <v>467</v>
      </c>
      <c r="L73" s="1124">
        <v>870</v>
      </c>
      <c r="M73" s="1124">
        <v>1324</v>
      </c>
      <c r="N73" s="1124">
        <v>775</v>
      </c>
      <c r="O73" s="1124">
        <v>443</v>
      </c>
      <c r="P73" s="1124">
        <v>113</v>
      </c>
      <c r="Q73" s="1124">
        <v>184</v>
      </c>
      <c r="R73" s="1148">
        <v>1228220</v>
      </c>
      <c r="S73" s="635"/>
    </row>
    <row r="74" spans="1:20" ht="32.25" customHeight="1">
      <c r="A74" s="635"/>
      <c r="B74" s="765"/>
      <c r="C74" s="875" t="s">
        <v>670</v>
      </c>
      <c r="D74" s="1145">
        <v>248274</v>
      </c>
      <c r="E74" s="1110">
        <f>SUM(F74:Q74)</f>
        <v>234658</v>
      </c>
      <c r="F74" s="1123">
        <v>24383</v>
      </c>
      <c r="G74" s="1124">
        <v>20633</v>
      </c>
      <c r="H74" s="1124">
        <v>21617</v>
      </c>
      <c r="I74" s="1124">
        <v>18344</v>
      </c>
      <c r="J74" s="1124">
        <v>19486</v>
      </c>
      <c r="K74" s="1124">
        <v>16906</v>
      </c>
      <c r="L74" s="1124">
        <v>17701</v>
      </c>
      <c r="M74" s="1124">
        <v>19022</v>
      </c>
      <c r="N74" s="1124">
        <v>17698</v>
      </c>
      <c r="O74" s="1124">
        <v>18291</v>
      </c>
      <c r="P74" s="1124">
        <v>20208</v>
      </c>
      <c r="Q74" s="1124">
        <v>20369</v>
      </c>
      <c r="R74" s="1148">
        <v>146027759</v>
      </c>
      <c r="S74" s="635"/>
    </row>
    <row r="75" spans="1:20" ht="32.25" customHeight="1">
      <c r="A75" s="635"/>
      <c r="B75" s="1158"/>
      <c r="C75" s="1159" t="s">
        <v>671</v>
      </c>
      <c r="D75" s="1160">
        <v>2910</v>
      </c>
      <c r="E75" s="1110">
        <f>SUM(F75:Q75)</f>
        <v>3503</v>
      </c>
      <c r="F75" s="1123">
        <v>185</v>
      </c>
      <c r="G75" s="1124">
        <v>194</v>
      </c>
      <c r="H75" s="1124">
        <v>265</v>
      </c>
      <c r="I75" s="1124">
        <v>171</v>
      </c>
      <c r="J75" s="1124">
        <v>382</v>
      </c>
      <c r="K75" s="1124">
        <v>238</v>
      </c>
      <c r="L75" s="1124">
        <v>487</v>
      </c>
      <c r="M75" s="1124">
        <v>386</v>
      </c>
      <c r="N75" s="1124">
        <v>369</v>
      </c>
      <c r="O75" s="1124">
        <v>320</v>
      </c>
      <c r="P75" s="1124">
        <v>344</v>
      </c>
      <c r="Q75" s="1124">
        <v>162</v>
      </c>
      <c r="R75" s="1148">
        <f>SUM(F75:Q75)</f>
        <v>3503</v>
      </c>
      <c r="S75" s="635"/>
    </row>
    <row r="76" spans="1:20" ht="32.25" customHeight="1">
      <c r="A76" s="635"/>
      <c r="B76" s="1161"/>
      <c r="C76" s="1162" t="s">
        <v>672</v>
      </c>
      <c r="D76" s="1145">
        <v>267943</v>
      </c>
      <c r="E76" s="1110">
        <f>SUM(F76:Q76)</f>
        <v>234125</v>
      </c>
      <c r="F76" s="1123">
        <v>25506</v>
      </c>
      <c r="G76" s="1124">
        <v>19166</v>
      </c>
      <c r="H76" s="1124">
        <v>20002</v>
      </c>
      <c r="I76" s="1124">
        <v>17938</v>
      </c>
      <c r="J76" s="1124">
        <v>19981</v>
      </c>
      <c r="K76" s="1124">
        <v>15756</v>
      </c>
      <c r="L76" s="1124">
        <v>17811</v>
      </c>
      <c r="M76" s="1124">
        <v>20513</v>
      </c>
      <c r="N76" s="1124">
        <v>19354</v>
      </c>
      <c r="O76" s="1124">
        <v>19159</v>
      </c>
      <c r="P76" s="1124">
        <v>18654</v>
      </c>
      <c r="Q76" s="1124">
        <v>20285</v>
      </c>
      <c r="R76" s="956">
        <v>180756392</v>
      </c>
      <c r="S76" s="635"/>
      <c r="T76" s="1127"/>
    </row>
    <row r="77" spans="1:20" ht="32.25" customHeight="1">
      <c r="A77" s="635"/>
      <c r="B77" s="801" t="s">
        <v>230</v>
      </c>
      <c r="C77" s="1126" t="s">
        <v>673</v>
      </c>
      <c r="D77" s="1145">
        <v>182027</v>
      </c>
      <c r="E77" s="1110">
        <f t="shared" si="3"/>
        <v>188648</v>
      </c>
      <c r="F77" s="1163">
        <v>14424</v>
      </c>
      <c r="G77" s="1164">
        <v>11304</v>
      </c>
      <c r="H77" s="1164">
        <v>14978</v>
      </c>
      <c r="I77" s="1164">
        <v>12931</v>
      </c>
      <c r="J77" s="1164">
        <v>15176</v>
      </c>
      <c r="K77" s="1164">
        <v>13348</v>
      </c>
      <c r="L77" s="1164">
        <v>17746</v>
      </c>
      <c r="M77" s="1164">
        <v>22548</v>
      </c>
      <c r="N77" s="1164">
        <v>16734</v>
      </c>
      <c r="O77" s="1164">
        <v>13503</v>
      </c>
      <c r="P77" s="1164">
        <v>23452</v>
      </c>
      <c r="Q77" s="1164">
        <v>12504</v>
      </c>
      <c r="R77" s="850" t="s">
        <v>127</v>
      </c>
      <c r="S77" s="635"/>
    </row>
    <row r="78" spans="1:20" s="96" customFormat="1" ht="32.25" customHeight="1" thickBot="1">
      <c r="B78" s="1165"/>
      <c r="C78" s="1166" t="s">
        <v>674</v>
      </c>
      <c r="D78" s="1167">
        <v>139274</v>
      </c>
      <c r="E78" s="1168">
        <f>SUM(F78:Q78)</f>
        <v>137703</v>
      </c>
      <c r="F78" s="1169">
        <v>8399</v>
      </c>
      <c r="G78" s="1170">
        <v>9038</v>
      </c>
      <c r="H78" s="1170">
        <v>10966</v>
      </c>
      <c r="I78" s="1170">
        <v>10827</v>
      </c>
      <c r="J78" s="1170">
        <v>11597</v>
      </c>
      <c r="K78" s="1170">
        <v>10550</v>
      </c>
      <c r="L78" s="1170">
        <v>10816</v>
      </c>
      <c r="M78" s="1170">
        <v>13962</v>
      </c>
      <c r="N78" s="1170">
        <v>12771</v>
      </c>
      <c r="O78" s="1170">
        <v>12522</v>
      </c>
      <c r="P78" s="1170">
        <v>12706</v>
      </c>
      <c r="Q78" s="1170">
        <v>13549</v>
      </c>
      <c r="R78" s="1000" t="s">
        <v>127</v>
      </c>
      <c r="T78" s="1171"/>
    </row>
    <row r="79" spans="1:20">
      <c r="E79" s="35"/>
      <c r="F79" s="35"/>
    </row>
    <row r="80" spans="1:20">
      <c r="E80" s="35"/>
      <c r="F80" s="35"/>
    </row>
    <row r="81" spans="5:6">
      <c r="E81" s="35"/>
      <c r="F81" s="35"/>
    </row>
    <row r="82" spans="5:6">
      <c r="E82" s="35"/>
      <c r="F82" s="35"/>
    </row>
    <row r="83" spans="5:6">
      <c r="E83" s="35"/>
      <c r="F83" s="35"/>
    </row>
  </sheetData>
  <mergeCells count="2">
    <mergeCell ref="Q2:R2"/>
    <mergeCell ref="Q41:R41"/>
  </mergeCells>
  <phoneticPr fontId="2"/>
  <pageMargins left="1.0236220472440944" right="0.47244094488188981" top="0.27559055118110237" bottom="0.11811023622047245" header="0" footer="0"/>
  <pageSetup paperSize="9" scale="48" firstPageNumber="23" orientation="landscape" useFirstPageNumber="1" r:id="rId1"/>
  <headerFooter alignWithMargins="0">
    <oddFooter>&amp;C&amp;P</oddFooter>
  </headerFooter>
  <rowBreaks count="1" manualBreakCount="1">
    <brk id="3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T71"/>
  <sheetViews>
    <sheetView view="pageBreakPreview" zoomScale="60" zoomScaleNormal="75" workbookViewId="0">
      <pane xSplit="5" ySplit="3" topLeftCell="F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3.5"/>
  <cols>
    <col min="1" max="1" width="1.125" style="17" customWidth="1"/>
    <col min="2" max="2" width="12.625" style="17" customWidth="1"/>
    <col min="3" max="3" width="30.625" style="1172" customWidth="1"/>
    <col min="4" max="5" width="18.625" style="17" customWidth="1"/>
    <col min="6" max="17" width="11.625" style="17" customWidth="1"/>
    <col min="18" max="18" width="19.625" style="1127" customWidth="1"/>
    <col min="19" max="19" width="7.375" style="17" customWidth="1"/>
    <col min="20" max="20" width="12.25" style="17" bestFit="1" customWidth="1"/>
    <col min="21" max="256" width="9" style="17"/>
    <col min="257" max="257" width="1.125" style="17" customWidth="1"/>
    <col min="258" max="258" width="12.625" style="17" customWidth="1"/>
    <col min="259" max="259" width="30.625" style="17" customWidth="1"/>
    <col min="260" max="261" width="18.625" style="17" customWidth="1"/>
    <col min="262" max="273" width="11.625" style="17" customWidth="1"/>
    <col min="274" max="274" width="19.625" style="17" customWidth="1"/>
    <col min="275" max="275" width="7.375" style="17" customWidth="1"/>
    <col min="276" max="276" width="12.25" style="17" bestFit="1" customWidth="1"/>
    <col min="277" max="512" width="9" style="17"/>
    <col min="513" max="513" width="1.125" style="17" customWidth="1"/>
    <col min="514" max="514" width="12.625" style="17" customWidth="1"/>
    <col min="515" max="515" width="30.625" style="17" customWidth="1"/>
    <col min="516" max="517" width="18.625" style="17" customWidth="1"/>
    <col min="518" max="529" width="11.625" style="17" customWidth="1"/>
    <col min="530" max="530" width="19.625" style="17" customWidth="1"/>
    <col min="531" max="531" width="7.375" style="17" customWidth="1"/>
    <col min="532" max="532" width="12.25" style="17" bestFit="1" customWidth="1"/>
    <col min="533" max="768" width="9" style="17"/>
    <col min="769" max="769" width="1.125" style="17" customWidth="1"/>
    <col min="770" max="770" width="12.625" style="17" customWidth="1"/>
    <col min="771" max="771" width="30.625" style="17" customWidth="1"/>
    <col min="772" max="773" width="18.625" style="17" customWidth="1"/>
    <col min="774" max="785" width="11.625" style="17" customWidth="1"/>
    <col min="786" max="786" width="19.625" style="17" customWidth="1"/>
    <col min="787" max="787" width="7.375" style="17" customWidth="1"/>
    <col min="788" max="788" width="12.25" style="17" bestFit="1" customWidth="1"/>
    <col min="789" max="1024" width="9" style="17"/>
    <col min="1025" max="1025" width="1.125" style="17" customWidth="1"/>
    <col min="1026" max="1026" width="12.625" style="17" customWidth="1"/>
    <col min="1027" max="1027" width="30.625" style="17" customWidth="1"/>
    <col min="1028" max="1029" width="18.625" style="17" customWidth="1"/>
    <col min="1030" max="1041" width="11.625" style="17" customWidth="1"/>
    <col min="1042" max="1042" width="19.625" style="17" customWidth="1"/>
    <col min="1043" max="1043" width="7.375" style="17" customWidth="1"/>
    <col min="1044" max="1044" width="12.25" style="17" bestFit="1" customWidth="1"/>
    <col min="1045" max="1280" width="9" style="17"/>
    <col min="1281" max="1281" width="1.125" style="17" customWidth="1"/>
    <col min="1282" max="1282" width="12.625" style="17" customWidth="1"/>
    <col min="1283" max="1283" width="30.625" style="17" customWidth="1"/>
    <col min="1284" max="1285" width="18.625" style="17" customWidth="1"/>
    <col min="1286" max="1297" width="11.625" style="17" customWidth="1"/>
    <col min="1298" max="1298" width="19.625" style="17" customWidth="1"/>
    <col min="1299" max="1299" width="7.375" style="17" customWidth="1"/>
    <col min="1300" max="1300" width="12.25" style="17" bestFit="1" customWidth="1"/>
    <col min="1301" max="1536" width="9" style="17"/>
    <col min="1537" max="1537" width="1.125" style="17" customWidth="1"/>
    <col min="1538" max="1538" width="12.625" style="17" customWidth="1"/>
    <col min="1539" max="1539" width="30.625" style="17" customWidth="1"/>
    <col min="1540" max="1541" width="18.625" style="17" customWidth="1"/>
    <col min="1542" max="1553" width="11.625" style="17" customWidth="1"/>
    <col min="1554" max="1554" width="19.625" style="17" customWidth="1"/>
    <col min="1555" max="1555" width="7.375" style="17" customWidth="1"/>
    <col min="1556" max="1556" width="12.25" style="17" bestFit="1" customWidth="1"/>
    <col min="1557" max="1792" width="9" style="17"/>
    <col min="1793" max="1793" width="1.125" style="17" customWidth="1"/>
    <col min="1794" max="1794" width="12.625" style="17" customWidth="1"/>
    <col min="1795" max="1795" width="30.625" style="17" customWidth="1"/>
    <col min="1796" max="1797" width="18.625" style="17" customWidth="1"/>
    <col min="1798" max="1809" width="11.625" style="17" customWidth="1"/>
    <col min="1810" max="1810" width="19.625" style="17" customWidth="1"/>
    <col min="1811" max="1811" width="7.375" style="17" customWidth="1"/>
    <col min="1812" max="1812" width="12.25" style="17" bestFit="1" customWidth="1"/>
    <col min="1813" max="2048" width="9" style="17"/>
    <col min="2049" max="2049" width="1.125" style="17" customWidth="1"/>
    <col min="2050" max="2050" width="12.625" style="17" customWidth="1"/>
    <col min="2051" max="2051" width="30.625" style="17" customWidth="1"/>
    <col min="2052" max="2053" width="18.625" style="17" customWidth="1"/>
    <col min="2054" max="2065" width="11.625" style="17" customWidth="1"/>
    <col min="2066" max="2066" width="19.625" style="17" customWidth="1"/>
    <col min="2067" max="2067" width="7.375" style="17" customWidth="1"/>
    <col min="2068" max="2068" width="12.25" style="17" bestFit="1" customWidth="1"/>
    <col min="2069" max="2304" width="9" style="17"/>
    <col min="2305" max="2305" width="1.125" style="17" customWidth="1"/>
    <col min="2306" max="2306" width="12.625" style="17" customWidth="1"/>
    <col min="2307" max="2307" width="30.625" style="17" customWidth="1"/>
    <col min="2308" max="2309" width="18.625" style="17" customWidth="1"/>
    <col min="2310" max="2321" width="11.625" style="17" customWidth="1"/>
    <col min="2322" max="2322" width="19.625" style="17" customWidth="1"/>
    <col min="2323" max="2323" width="7.375" style="17" customWidth="1"/>
    <col min="2324" max="2324" width="12.25" style="17" bestFit="1" customWidth="1"/>
    <col min="2325" max="2560" width="9" style="17"/>
    <col min="2561" max="2561" width="1.125" style="17" customWidth="1"/>
    <col min="2562" max="2562" width="12.625" style="17" customWidth="1"/>
    <col min="2563" max="2563" width="30.625" style="17" customWidth="1"/>
    <col min="2564" max="2565" width="18.625" style="17" customWidth="1"/>
    <col min="2566" max="2577" width="11.625" style="17" customWidth="1"/>
    <col min="2578" max="2578" width="19.625" style="17" customWidth="1"/>
    <col min="2579" max="2579" width="7.375" style="17" customWidth="1"/>
    <col min="2580" max="2580" width="12.25" style="17" bestFit="1" customWidth="1"/>
    <col min="2581" max="2816" width="9" style="17"/>
    <col min="2817" max="2817" width="1.125" style="17" customWidth="1"/>
    <col min="2818" max="2818" width="12.625" style="17" customWidth="1"/>
    <col min="2819" max="2819" width="30.625" style="17" customWidth="1"/>
    <col min="2820" max="2821" width="18.625" style="17" customWidth="1"/>
    <col min="2822" max="2833" width="11.625" style="17" customWidth="1"/>
    <col min="2834" max="2834" width="19.625" style="17" customWidth="1"/>
    <col min="2835" max="2835" width="7.375" style="17" customWidth="1"/>
    <col min="2836" max="2836" width="12.25" style="17" bestFit="1" customWidth="1"/>
    <col min="2837" max="3072" width="9" style="17"/>
    <col min="3073" max="3073" width="1.125" style="17" customWidth="1"/>
    <col min="3074" max="3074" width="12.625" style="17" customWidth="1"/>
    <col min="3075" max="3075" width="30.625" style="17" customWidth="1"/>
    <col min="3076" max="3077" width="18.625" style="17" customWidth="1"/>
    <col min="3078" max="3089" width="11.625" style="17" customWidth="1"/>
    <col min="3090" max="3090" width="19.625" style="17" customWidth="1"/>
    <col min="3091" max="3091" width="7.375" style="17" customWidth="1"/>
    <col min="3092" max="3092" width="12.25" style="17" bestFit="1" customWidth="1"/>
    <col min="3093" max="3328" width="9" style="17"/>
    <col min="3329" max="3329" width="1.125" style="17" customWidth="1"/>
    <col min="3330" max="3330" width="12.625" style="17" customWidth="1"/>
    <col min="3331" max="3331" width="30.625" style="17" customWidth="1"/>
    <col min="3332" max="3333" width="18.625" style="17" customWidth="1"/>
    <col min="3334" max="3345" width="11.625" style="17" customWidth="1"/>
    <col min="3346" max="3346" width="19.625" style="17" customWidth="1"/>
    <col min="3347" max="3347" width="7.375" style="17" customWidth="1"/>
    <col min="3348" max="3348" width="12.25" style="17" bestFit="1" customWidth="1"/>
    <col min="3349" max="3584" width="9" style="17"/>
    <col min="3585" max="3585" width="1.125" style="17" customWidth="1"/>
    <col min="3586" max="3586" width="12.625" style="17" customWidth="1"/>
    <col min="3587" max="3587" width="30.625" style="17" customWidth="1"/>
    <col min="3588" max="3589" width="18.625" style="17" customWidth="1"/>
    <col min="3590" max="3601" width="11.625" style="17" customWidth="1"/>
    <col min="3602" max="3602" width="19.625" style="17" customWidth="1"/>
    <col min="3603" max="3603" width="7.375" style="17" customWidth="1"/>
    <col min="3604" max="3604" width="12.25" style="17" bestFit="1" customWidth="1"/>
    <col min="3605" max="3840" width="9" style="17"/>
    <col min="3841" max="3841" width="1.125" style="17" customWidth="1"/>
    <col min="3842" max="3842" width="12.625" style="17" customWidth="1"/>
    <col min="3843" max="3843" width="30.625" style="17" customWidth="1"/>
    <col min="3844" max="3845" width="18.625" style="17" customWidth="1"/>
    <col min="3846" max="3857" width="11.625" style="17" customWidth="1"/>
    <col min="3858" max="3858" width="19.625" style="17" customWidth="1"/>
    <col min="3859" max="3859" width="7.375" style="17" customWidth="1"/>
    <col min="3860" max="3860" width="12.25" style="17" bestFit="1" customWidth="1"/>
    <col min="3861" max="4096" width="9" style="17"/>
    <col min="4097" max="4097" width="1.125" style="17" customWidth="1"/>
    <col min="4098" max="4098" width="12.625" style="17" customWidth="1"/>
    <col min="4099" max="4099" width="30.625" style="17" customWidth="1"/>
    <col min="4100" max="4101" width="18.625" style="17" customWidth="1"/>
    <col min="4102" max="4113" width="11.625" style="17" customWidth="1"/>
    <col min="4114" max="4114" width="19.625" style="17" customWidth="1"/>
    <col min="4115" max="4115" width="7.375" style="17" customWidth="1"/>
    <col min="4116" max="4116" width="12.25" style="17" bestFit="1" customWidth="1"/>
    <col min="4117" max="4352" width="9" style="17"/>
    <col min="4353" max="4353" width="1.125" style="17" customWidth="1"/>
    <col min="4354" max="4354" width="12.625" style="17" customWidth="1"/>
    <col min="4355" max="4355" width="30.625" style="17" customWidth="1"/>
    <col min="4356" max="4357" width="18.625" style="17" customWidth="1"/>
    <col min="4358" max="4369" width="11.625" style="17" customWidth="1"/>
    <col min="4370" max="4370" width="19.625" style="17" customWidth="1"/>
    <col min="4371" max="4371" width="7.375" style="17" customWidth="1"/>
    <col min="4372" max="4372" width="12.25" style="17" bestFit="1" customWidth="1"/>
    <col min="4373" max="4608" width="9" style="17"/>
    <col min="4609" max="4609" width="1.125" style="17" customWidth="1"/>
    <col min="4610" max="4610" width="12.625" style="17" customWidth="1"/>
    <col min="4611" max="4611" width="30.625" style="17" customWidth="1"/>
    <col min="4612" max="4613" width="18.625" style="17" customWidth="1"/>
    <col min="4614" max="4625" width="11.625" style="17" customWidth="1"/>
    <col min="4626" max="4626" width="19.625" style="17" customWidth="1"/>
    <col min="4627" max="4627" width="7.375" style="17" customWidth="1"/>
    <col min="4628" max="4628" width="12.25" style="17" bestFit="1" customWidth="1"/>
    <col min="4629" max="4864" width="9" style="17"/>
    <col min="4865" max="4865" width="1.125" style="17" customWidth="1"/>
    <col min="4866" max="4866" width="12.625" style="17" customWidth="1"/>
    <col min="4867" max="4867" width="30.625" style="17" customWidth="1"/>
    <col min="4868" max="4869" width="18.625" style="17" customWidth="1"/>
    <col min="4870" max="4881" width="11.625" style="17" customWidth="1"/>
    <col min="4882" max="4882" width="19.625" style="17" customWidth="1"/>
    <col min="4883" max="4883" width="7.375" style="17" customWidth="1"/>
    <col min="4884" max="4884" width="12.25" style="17" bestFit="1" customWidth="1"/>
    <col min="4885" max="5120" width="9" style="17"/>
    <col min="5121" max="5121" width="1.125" style="17" customWidth="1"/>
    <col min="5122" max="5122" width="12.625" style="17" customWidth="1"/>
    <col min="5123" max="5123" width="30.625" style="17" customWidth="1"/>
    <col min="5124" max="5125" width="18.625" style="17" customWidth="1"/>
    <col min="5126" max="5137" width="11.625" style="17" customWidth="1"/>
    <col min="5138" max="5138" width="19.625" style="17" customWidth="1"/>
    <col min="5139" max="5139" width="7.375" style="17" customWidth="1"/>
    <col min="5140" max="5140" width="12.25" style="17" bestFit="1" customWidth="1"/>
    <col min="5141" max="5376" width="9" style="17"/>
    <col min="5377" max="5377" width="1.125" style="17" customWidth="1"/>
    <col min="5378" max="5378" width="12.625" style="17" customWidth="1"/>
    <col min="5379" max="5379" width="30.625" style="17" customWidth="1"/>
    <col min="5380" max="5381" width="18.625" style="17" customWidth="1"/>
    <col min="5382" max="5393" width="11.625" style="17" customWidth="1"/>
    <col min="5394" max="5394" width="19.625" style="17" customWidth="1"/>
    <col min="5395" max="5395" width="7.375" style="17" customWidth="1"/>
    <col min="5396" max="5396" width="12.25" style="17" bestFit="1" customWidth="1"/>
    <col min="5397" max="5632" width="9" style="17"/>
    <col min="5633" max="5633" width="1.125" style="17" customWidth="1"/>
    <col min="5634" max="5634" width="12.625" style="17" customWidth="1"/>
    <col min="5635" max="5635" width="30.625" style="17" customWidth="1"/>
    <col min="5636" max="5637" width="18.625" style="17" customWidth="1"/>
    <col min="5638" max="5649" width="11.625" style="17" customWidth="1"/>
    <col min="5650" max="5650" width="19.625" style="17" customWidth="1"/>
    <col min="5651" max="5651" width="7.375" style="17" customWidth="1"/>
    <col min="5652" max="5652" width="12.25" style="17" bestFit="1" customWidth="1"/>
    <col min="5653" max="5888" width="9" style="17"/>
    <col min="5889" max="5889" width="1.125" style="17" customWidth="1"/>
    <col min="5890" max="5890" width="12.625" style="17" customWidth="1"/>
    <col min="5891" max="5891" width="30.625" style="17" customWidth="1"/>
    <col min="5892" max="5893" width="18.625" style="17" customWidth="1"/>
    <col min="5894" max="5905" width="11.625" style="17" customWidth="1"/>
    <col min="5906" max="5906" width="19.625" style="17" customWidth="1"/>
    <col min="5907" max="5907" width="7.375" style="17" customWidth="1"/>
    <col min="5908" max="5908" width="12.25" style="17" bestFit="1" customWidth="1"/>
    <col min="5909" max="6144" width="9" style="17"/>
    <col min="6145" max="6145" width="1.125" style="17" customWidth="1"/>
    <col min="6146" max="6146" width="12.625" style="17" customWidth="1"/>
    <col min="6147" max="6147" width="30.625" style="17" customWidth="1"/>
    <col min="6148" max="6149" width="18.625" style="17" customWidth="1"/>
    <col min="6150" max="6161" width="11.625" style="17" customWidth="1"/>
    <col min="6162" max="6162" width="19.625" style="17" customWidth="1"/>
    <col min="6163" max="6163" width="7.375" style="17" customWidth="1"/>
    <col min="6164" max="6164" width="12.25" style="17" bestFit="1" customWidth="1"/>
    <col min="6165" max="6400" width="9" style="17"/>
    <col min="6401" max="6401" width="1.125" style="17" customWidth="1"/>
    <col min="6402" max="6402" width="12.625" style="17" customWidth="1"/>
    <col min="6403" max="6403" width="30.625" style="17" customWidth="1"/>
    <col min="6404" max="6405" width="18.625" style="17" customWidth="1"/>
    <col min="6406" max="6417" width="11.625" style="17" customWidth="1"/>
    <col min="6418" max="6418" width="19.625" style="17" customWidth="1"/>
    <col min="6419" max="6419" width="7.375" style="17" customWidth="1"/>
    <col min="6420" max="6420" width="12.25" style="17" bestFit="1" customWidth="1"/>
    <col min="6421" max="6656" width="9" style="17"/>
    <col min="6657" max="6657" width="1.125" style="17" customWidth="1"/>
    <col min="6658" max="6658" width="12.625" style="17" customWidth="1"/>
    <col min="6659" max="6659" width="30.625" style="17" customWidth="1"/>
    <col min="6660" max="6661" width="18.625" style="17" customWidth="1"/>
    <col min="6662" max="6673" width="11.625" style="17" customWidth="1"/>
    <col min="6674" max="6674" width="19.625" style="17" customWidth="1"/>
    <col min="6675" max="6675" width="7.375" style="17" customWidth="1"/>
    <col min="6676" max="6676" width="12.25" style="17" bestFit="1" customWidth="1"/>
    <col min="6677" max="6912" width="9" style="17"/>
    <col min="6913" max="6913" width="1.125" style="17" customWidth="1"/>
    <col min="6914" max="6914" width="12.625" style="17" customWidth="1"/>
    <col min="6915" max="6915" width="30.625" style="17" customWidth="1"/>
    <col min="6916" max="6917" width="18.625" style="17" customWidth="1"/>
    <col min="6918" max="6929" width="11.625" style="17" customWidth="1"/>
    <col min="6930" max="6930" width="19.625" style="17" customWidth="1"/>
    <col min="6931" max="6931" width="7.375" style="17" customWidth="1"/>
    <col min="6932" max="6932" width="12.25" style="17" bestFit="1" customWidth="1"/>
    <col min="6933" max="7168" width="9" style="17"/>
    <col min="7169" max="7169" width="1.125" style="17" customWidth="1"/>
    <col min="7170" max="7170" width="12.625" style="17" customWidth="1"/>
    <col min="7171" max="7171" width="30.625" style="17" customWidth="1"/>
    <col min="7172" max="7173" width="18.625" style="17" customWidth="1"/>
    <col min="7174" max="7185" width="11.625" style="17" customWidth="1"/>
    <col min="7186" max="7186" width="19.625" style="17" customWidth="1"/>
    <col min="7187" max="7187" width="7.375" style="17" customWidth="1"/>
    <col min="7188" max="7188" width="12.25" style="17" bestFit="1" customWidth="1"/>
    <col min="7189" max="7424" width="9" style="17"/>
    <col min="7425" max="7425" width="1.125" style="17" customWidth="1"/>
    <col min="7426" max="7426" width="12.625" style="17" customWidth="1"/>
    <col min="7427" max="7427" width="30.625" style="17" customWidth="1"/>
    <col min="7428" max="7429" width="18.625" style="17" customWidth="1"/>
    <col min="7430" max="7441" width="11.625" style="17" customWidth="1"/>
    <col min="7442" max="7442" width="19.625" style="17" customWidth="1"/>
    <col min="7443" max="7443" width="7.375" style="17" customWidth="1"/>
    <col min="7444" max="7444" width="12.25" style="17" bestFit="1" customWidth="1"/>
    <col min="7445" max="7680" width="9" style="17"/>
    <col min="7681" max="7681" width="1.125" style="17" customWidth="1"/>
    <col min="7682" max="7682" width="12.625" style="17" customWidth="1"/>
    <col min="7683" max="7683" width="30.625" style="17" customWidth="1"/>
    <col min="7684" max="7685" width="18.625" style="17" customWidth="1"/>
    <col min="7686" max="7697" width="11.625" style="17" customWidth="1"/>
    <col min="7698" max="7698" width="19.625" style="17" customWidth="1"/>
    <col min="7699" max="7699" width="7.375" style="17" customWidth="1"/>
    <col min="7700" max="7700" width="12.25" style="17" bestFit="1" customWidth="1"/>
    <col min="7701" max="7936" width="9" style="17"/>
    <col min="7937" max="7937" width="1.125" style="17" customWidth="1"/>
    <col min="7938" max="7938" width="12.625" style="17" customWidth="1"/>
    <col min="7939" max="7939" width="30.625" style="17" customWidth="1"/>
    <col min="7940" max="7941" width="18.625" style="17" customWidth="1"/>
    <col min="7942" max="7953" width="11.625" style="17" customWidth="1"/>
    <col min="7954" max="7954" width="19.625" style="17" customWidth="1"/>
    <col min="7955" max="7955" width="7.375" style="17" customWidth="1"/>
    <col min="7956" max="7956" width="12.25" style="17" bestFit="1" customWidth="1"/>
    <col min="7957" max="8192" width="9" style="17"/>
    <col min="8193" max="8193" width="1.125" style="17" customWidth="1"/>
    <col min="8194" max="8194" width="12.625" style="17" customWidth="1"/>
    <col min="8195" max="8195" width="30.625" style="17" customWidth="1"/>
    <col min="8196" max="8197" width="18.625" style="17" customWidth="1"/>
    <col min="8198" max="8209" width="11.625" style="17" customWidth="1"/>
    <col min="8210" max="8210" width="19.625" style="17" customWidth="1"/>
    <col min="8211" max="8211" width="7.375" style="17" customWidth="1"/>
    <col min="8212" max="8212" width="12.25" style="17" bestFit="1" customWidth="1"/>
    <col min="8213" max="8448" width="9" style="17"/>
    <col min="8449" max="8449" width="1.125" style="17" customWidth="1"/>
    <col min="8450" max="8450" width="12.625" style="17" customWidth="1"/>
    <col min="8451" max="8451" width="30.625" style="17" customWidth="1"/>
    <col min="8452" max="8453" width="18.625" style="17" customWidth="1"/>
    <col min="8454" max="8465" width="11.625" style="17" customWidth="1"/>
    <col min="8466" max="8466" width="19.625" style="17" customWidth="1"/>
    <col min="8467" max="8467" width="7.375" style="17" customWidth="1"/>
    <col min="8468" max="8468" width="12.25" style="17" bestFit="1" customWidth="1"/>
    <col min="8469" max="8704" width="9" style="17"/>
    <col min="8705" max="8705" width="1.125" style="17" customWidth="1"/>
    <col min="8706" max="8706" width="12.625" style="17" customWidth="1"/>
    <col min="8707" max="8707" width="30.625" style="17" customWidth="1"/>
    <col min="8708" max="8709" width="18.625" style="17" customWidth="1"/>
    <col min="8710" max="8721" width="11.625" style="17" customWidth="1"/>
    <col min="8722" max="8722" width="19.625" style="17" customWidth="1"/>
    <col min="8723" max="8723" width="7.375" style="17" customWidth="1"/>
    <col min="8724" max="8724" width="12.25" style="17" bestFit="1" customWidth="1"/>
    <col min="8725" max="8960" width="9" style="17"/>
    <col min="8961" max="8961" width="1.125" style="17" customWidth="1"/>
    <col min="8962" max="8962" width="12.625" style="17" customWidth="1"/>
    <col min="8963" max="8963" width="30.625" style="17" customWidth="1"/>
    <col min="8964" max="8965" width="18.625" style="17" customWidth="1"/>
    <col min="8966" max="8977" width="11.625" style="17" customWidth="1"/>
    <col min="8978" max="8978" width="19.625" style="17" customWidth="1"/>
    <col min="8979" max="8979" width="7.375" style="17" customWidth="1"/>
    <col min="8980" max="8980" width="12.25" style="17" bestFit="1" customWidth="1"/>
    <col min="8981" max="9216" width="9" style="17"/>
    <col min="9217" max="9217" width="1.125" style="17" customWidth="1"/>
    <col min="9218" max="9218" width="12.625" style="17" customWidth="1"/>
    <col min="9219" max="9219" width="30.625" style="17" customWidth="1"/>
    <col min="9220" max="9221" width="18.625" style="17" customWidth="1"/>
    <col min="9222" max="9233" width="11.625" style="17" customWidth="1"/>
    <col min="9234" max="9234" width="19.625" style="17" customWidth="1"/>
    <col min="9235" max="9235" width="7.375" style="17" customWidth="1"/>
    <col min="9236" max="9236" width="12.25" style="17" bestFit="1" customWidth="1"/>
    <col min="9237" max="9472" width="9" style="17"/>
    <col min="9473" max="9473" width="1.125" style="17" customWidth="1"/>
    <col min="9474" max="9474" width="12.625" style="17" customWidth="1"/>
    <col min="9475" max="9475" width="30.625" style="17" customWidth="1"/>
    <col min="9476" max="9477" width="18.625" style="17" customWidth="1"/>
    <col min="9478" max="9489" width="11.625" style="17" customWidth="1"/>
    <col min="9490" max="9490" width="19.625" style="17" customWidth="1"/>
    <col min="9491" max="9491" width="7.375" style="17" customWidth="1"/>
    <col min="9492" max="9492" width="12.25" style="17" bestFit="1" customWidth="1"/>
    <col min="9493" max="9728" width="9" style="17"/>
    <col min="9729" max="9729" width="1.125" style="17" customWidth="1"/>
    <col min="9730" max="9730" width="12.625" style="17" customWidth="1"/>
    <col min="9731" max="9731" width="30.625" style="17" customWidth="1"/>
    <col min="9732" max="9733" width="18.625" style="17" customWidth="1"/>
    <col min="9734" max="9745" width="11.625" style="17" customWidth="1"/>
    <col min="9746" max="9746" width="19.625" style="17" customWidth="1"/>
    <col min="9747" max="9747" width="7.375" style="17" customWidth="1"/>
    <col min="9748" max="9748" width="12.25" style="17" bestFit="1" customWidth="1"/>
    <col min="9749" max="9984" width="9" style="17"/>
    <col min="9985" max="9985" width="1.125" style="17" customWidth="1"/>
    <col min="9986" max="9986" width="12.625" style="17" customWidth="1"/>
    <col min="9987" max="9987" width="30.625" style="17" customWidth="1"/>
    <col min="9988" max="9989" width="18.625" style="17" customWidth="1"/>
    <col min="9990" max="10001" width="11.625" style="17" customWidth="1"/>
    <col min="10002" max="10002" width="19.625" style="17" customWidth="1"/>
    <col min="10003" max="10003" width="7.375" style="17" customWidth="1"/>
    <col min="10004" max="10004" width="12.25" style="17" bestFit="1" customWidth="1"/>
    <col min="10005" max="10240" width="9" style="17"/>
    <col min="10241" max="10241" width="1.125" style="17" customWidth="1"/>
    <col min="10242" max="10242" width="12.625" style="17" customWidth="1"/>
    <col min="10243" max="10243" width="30.625" style="17" customWidth="1"/>
    <col min="10244" max="10245" width="18.625" style="17" customWidth="1"/>
    <col min="10246" max="10257" width="11.625" style="17" customWidth="1"/>
    <col min="10258" max="10258" width="19.625" style="17" customWidth="1"/>
    <col min="10259" max="10259" width="7.375" style="17" customWidth="1"/>
    <col min="10260" max="10260" width="12.25" style="17" bestFit="1" customWidth="1"/>
    <col min="10261" max="10496" width="9" style="17"/>
    <col min="10497" max="10497" width="1.125" style="17" customWidth="1"/>
    <col min="10498" max="10498" width="12.625" style="17" customWidth="1"/>
    <col min="10499" max="10499" width="30.625" style="17" customWidth="1"/>
    <col min="10500" max="10501" width="18.625" style="17" customWidth="1"/>
    <col min="10502" max="10513" width="11.625" style="17" customWidth="1"/>
    <col min="10514" max="10514" width="19.625" style="17" customWidth="1"/>
    <col min="10515" max="10515" width="7.375" style="17" customWidth="1"/>
    <col min="10516" max="10516" width="12.25" style="17" bestFit="1" customWidth="1"/>
    <col min="10517" max="10752" width="9" style="17"/>
    <col min="10753" max="10753" width="1.125" style="17" customWidth="1"/>
    <col min="10754" max="10754" width="12.625" style="17" customWidth="1"/>
    <col min="10755" max="10755" width="30.625" style="17" customWidth="1"/>
    <col min="10756" max="10757" width="18.625" style="17" customWidth="1"/>
    <col min="10758" max="10769" width="11.625" style="17" customWidth="1"/>
    <col min="10770" max="10770" width="19.625" style="17" customWidth="1"/>
    <col min="10771" max="10771" width="7.375" style="17" customWidth="1"/>
    <col min="10772" max="10772" width="12.25" style="17" bestFit="1" customWidth="1"/>
    <col min="10773" max="11008" width="9" style="17"/>
    <col min="11009" max="11009" width="1.125" style="17" customWidth="1"/>
    <col min="11010" max="11010" width="12.625" style="17" customWidth="1"/>
    <col min="11011" max="11011" width="30.625" style="17" customWidth="1"/>
    <col min="11012" max="11013" width="18.625" style="17" customWidth="1"/>
    <col min="11014" max="11025" width="11.625" style="17" customWidth="1"/>
    <col min="11026" max="11026" width="19.625" style="17" customWidth="1"/>
    <col min="11027" max="11027" width="7.375" style="17" customWidth="1"/>
    <col min="11028" max="11028" width="12.25" style="17" bestFit="1" customWidth="1"/>
    <col min="11029" max="11264" width="9" style="17"/>
    <col min="11265" max="11265" width="1.125" style="17" customWidth="1"/>
    <col min="11266" max="11266" width="12.625" style="17" customWidth="1"/>
    <col min="11267" max="11267" width="30.625" style="17" customWidth="1"/>
    <col min="11268" max="11269" width="18.625" style="17" customWidth="1"/>
    <col min="11270" max="11281" width="11.625" style="17" customWidth="1"/>
    <col min="11282" max="11282" width="19.625" style="17" customWidth="1"/>
    <col min="11283" max="11283" width="7.375" style="17" customWidth="1"/>
    <col min="11284" max="11284" width="12.25" style="17" bestFit="1" customWidth="1"/>
    <col min="11285" max="11520" width="9" style="17"/>
    <col min="11521" max="11521" width="1.125" style="17" customWidth="1"/>
    <col min="11522" max="11522" width="12.625" style="17" customWidth="1"/>
    <col min="11523" max="11523" width="30.625" style="17" customWidth="1"/>
    <col min="11524" max="11525" width="18.625" style="17" customWidth="1"/>
    <col min="11526" max="11537" width="11.625" style="17" customWidth="1"/>
    <col min="11538" max="11538" width="19.625" style="17" customWidth="1"/>
    <col min="11539" max="11539" width="7.375" style="17" customWidth="1"/>
    <col min="11540" max="11540" width="12.25" style="17" bestFit="1" customWidth="1"/>
    <col min="11541" max="11776" width="9" style="17"/>
    <col min="11777" max="11777" width="1.125" style="17" customWidth="1"/>
    <col min="11778" max="11778" width="12.625" style="17" customWidth="1"/>
    <col min="11779" max="11779" width="30.625" style="17" customWidth="1"/>
    <col min="11780" max="11781" width="18.625" style="17" customWidth="1"/>
    <col min="11782" max="11793" width="11.625" style="17" customWidth="1"/>
    <col min="11794" max="11794" width="19.625" style="17" customWidth="1"/>
    <col min="11795" max="11795" width="7.375" style="17" customWidth="1"/>
    <col min="11796" max="11796" width="12.25" style="17" bestFit="1" customWidth="1"/>
    <col min="11797" max="12032" width="9" style="17"/>
    <col min="12033" max="12033" width="1.125" style="17" customWidth="1"/>
    <col min="12034" max="12034" width="12.625" style="17" customWidth="1"/>
    <col min="12035" max="12035" width="30.625" style="17" customWidth="1"/>
    <col min="12036" max="12037" width="18.625" style="17" customWidth="1"/>
    <col min="12038" max="12049" width="11.625" style="17" customWidth="1"/>
    <col min="12050" max="12050" width="19.625" style="17" customWidth="1"/>
    <col min="12051" max="12051" width="7.375" style="17" customWidth="1"/>
    <col min="12052" max="12052" width="12.25" style="17" bestFit="1" customWidth="1"/>
    <col min="12053" max="12288" width="9" style="17"/>
    <col min="12289" max="12289" width="1.125" style="17" customWidth="1"/>
    <col min="12290" max="12290" width="12.625" style="17" customWidth="1"/>
    <col min="12291" max="12291" width="30.625" style="17" customWidth="1"/>
    <col min="12292" max="12293" width="18.625" style="17" customWidth="1"/>
    <col min="12294" max="12305" width="11.625" style="17" customWidth="1"/>
    <col min="12306" max="12306" width="19.625" style="17" customWidth="1"/>
    <col min="12307" max="12307" width="7.375" style="17" customWidth="1"/>
    <col min="12308" max="12308" width="12.25" style="17" bestFit="1" customWidth="1"/>
    <col min="12309" max="12544" width="9" style="17"/>
    <col min="12545" max="12545" width="1.125" style="17" customWidth="1"/>
    <col min="12546" max="12546" width="12.625" style="17" customWidth="1"/>
    <col min="12547" max="12547" width="30.625" style="17" customWidth="1"/>
    <col min="12548" max="12549" width="18.625" style="17" customWidth="1"/>
    <col min="12550" max="12561" width="11.625" style="17" customWidth="1"/>
    <col min="12562" max="12562" width="19.625" style="17" customWidth="1"/>
    <col min="12563" max="12563" width="7.375" style="17" customWidth="1"/>
    <col min="12564" max="12564" width="12.25" style="17" bestFit="1" customWidth="1"/>
    <col min="12565" max="12800" width="9" style="17"/>
    <col min="12801" max="12801" width="1.125" style="17" customWidth="1"/>
    <col min="12802" max="12802" width="12.625" style="17" customWidth="1"/>
    <col min="12803" max="12803" width="30.625" style="17" customWidth="1"/>
    <col min="12804" max="12805" width="18.625" style="17" customWidth="1"/>
    <col min="12806" max="12817" width="11.625" style="17" customWidth="1"/>
    <col min="12818" max="12818" width="19.625" style="17" customWidth="1"/>
    <col min="12819" max="12819" width="7.375" style="17" customWidth="1"/>
    <col min="12820" max="12820" width="12.25" style="17" bestFit="1" customWidth="1"/>
    <col min="12821" max="13056" width="9" style="17"/>
    <col min="13057" max="13057" width="1.125" style="17" customWidth="1"/>
    <col min="13058" max="13058" width="12.625" style="17" customWidth="1"/>
    <col min="13059" max="13059" width="30.625" style="17" customWidth="1"/>
    <col min="13060" max="13061" width="18.625" style="17" customWidth="1"/>
    <col min="13062" max="13073" width="11.625" style="17" customWidth="1"/>
    <col min="13074" max="13074" width="19.625" style="17" customWidth="1"/>
    <col min="13075" max="13075" width="7.375" style="17" customWidth="1"/>
    <col min="13076" max="13076" width="12.25" style="17" bestFit="1" customWidth="1"/>
    <col min="13077" max="13312" width="9" style="17"/>
    <col min="13313" max="13313" width="1.125" style="17" customWidth="1"/>
    <col min="13314" max="13314" width="12.625" style="17" customWidth="1"/>
    <col min="13315" max="13315" width="30.625" style="17" customWidth="1"/>
    <col min="13316" max="13317" width="18.625" style="17" customWidth="1"/>
    <col min="13318" max="13329" width="11.625" style="17" customWidth="1"/>
    <col min="13330" max="13330" width="19.625" style="17" customWidth="1"/>
    <col min="13331" max="13331" width="7.375" style="17" customWidth="1"/>
    <col min="13332" max="13332" width="12.25" style="17" bestFit="1" customWidth="1"/>
    <col min="13333" max="13568" width="9" style="17"/>
    <col min="13569" max="13569" width="1.125" style="17" customWidth="1"/>
    <col min="13570" max="13570" width="12.625" style="17" customWidth="1"/>
    <col min="13571" max="13571" width="30.625" style="17" customWidth="1"/>
    <col min="13572" max="13573" width="18.625" style="17" customWidth="1"/>
    <col min="13574" max="13585" width="11.625" style="17" customWidth="1"/>
    <col min="13586" max="13586" width="19.625" style="17" customWidth="1"/>
    <col min="13587" max="13587" width="7.375" style="17" customWidth="1"/>
    <col min="13588" max="13588" width="12.25" style="17" bestFit="1" customWidth="1"/>
    <col min="13589" max="13824" width="9" style="17"/>
    <col min="13825" max="13825" width="1.125" style="17" customWidth="1"/>
    <col min="13826" max="13826" width="12.625" style="17" customWidth="1"/>
    <col min="13827" max="13827" width="30.625" style="17" customWidth="1"/>
    <col min="13828" max="13829" width="18.625" style="17" customWidth="1"/>
    <col min="13830" max="13841" width="11.625" style="17" customWidth="1"/>
    <col min="13842" max="13842" width="19.625" style="17" customWidth="1"/>
    <col min="13843" max="13843" width="7.375" style="17" customWidth="1"/>
    <col min="13844" max="13844" width="12.25" style="17" bestFit="1" customWidth="1"/>
    <col min="13845" max="14080" width="9" style="17"/>
    <col min="14081" max="14081" width="1.125" style="17" customWidth="1"/>
    <col min="14082" max="14082" width="12.625" style="17" customWidth="1"/>
    <col min="14083" max="14083" width="30.625" style="17" customWidth="1"/>
    <col min="14084" max="14085" width="18.625" style="17" customWidth="1"/>
    <col min="14086" max="14097" width="11.625" style="17" customWidth="1"/>
    <col min="14098" max="14098" width="19.625" style="17" customWidth="1"/>
    <col min="14099" max="14099" width="7.375" style="17" customWidth="1"/>
    <col min="14100" max="14100" width="12.25" style="17" bestFit="1" customWidth="1"/>
    <col min="14101" max="14336" width="9" style="17"/>
    <col min="14337" max="14337" width="1.125" style="17" customWidth="1"/>
    <col min="14338" max="14338" width="12.625" style="17" customWidth="1"/>
    <col min="14339" max="14339" width="30.625" style="17" customWidth="1"/>
    <col min="14340" max="14341" width="18.625" style="17" customWidth="1"/>
    <col min="14342" max="14353" width="11.625" style="17" customWidth="1"/>
    <col min="14354" max="14354" width="19.625" style="17" customWidth="1"/>
    <col min="14355" max="14355" width="7.375" style="17" customWidth="1"/>
    <col min="14356" max="14356" width="12.25" style="17" bestFit="1" customWidth="1"/>
    <col min="14357" max="14592" width="9" style="17"/>
    <col min="14593" max="14593" width="1.125" style="17" customWidth="1"/>
    <col min="14594" max="14594" width="12.625" style="17" customWidth="1"/>
    <col min="14595" max="14595" width="30.625" style="17" customWidth="1"/>
    <col min="14596" max="14597" width="18.625" style="17" customWidth="1"/>
    <col min="14598" max="14609" width="11.625" style="17" customWidth="1"/>
    <col min="14610" max="14610" width="19.625" style="17" customWidth="1"/>
    <col min="14611" max="14611" width="7.375" style="17" customWidth="1"/>
    <col min="14612" max="14612" width="12.25" style="17" bestFit="1" customWidth="1"/>
    <col min="14613" max="14848" width="9" style="17"/>
    <col min="14849" max="14849" width="1.125" style="17" customWidth="1"/>
    <col min="14850" max="14850" width="12.625" style="17" customWidth="1"/>
    <col min="14851" max="14851" width="30.625" style="17" customWidth="1"/>
    <col min="14852" max="14853" width="18.625" style="17" customWidth="1"/>
    <col min="14854" max="14865" width="11.625" style="17" customWidth="1"/>
    <col min="14866" max="14866" width="19.625" style="17" customWidth="1"/>
    <col min="14867" max="14867" width="7.375" style="17" customWidth="1"/>
    <col min="14868" max="14868" width="12.25" style="17" bestFit="1" customWidth="1"/>
    <col min="14869" max="15104" width="9" style="17"/>
    <col min="15105" max="15105" width="1.125" style="17" customWidth="1"/>
    <col min="15106" max="15106" width="12.625" style="17" customWidth="1"/>
    <col min="15107" max="15107" width="30.625" style="17" customWidth="1"/>
    <col min="15108" max="15109" width="18.625" style="17" customWidth="1"/>
    <col min="15110" max="15121" width="11.625" style="17" customWidth="1"/>
    <col min="15122" max="15122" width="19.625" style="17" customWidth="1"/>
    <col min="15123" max="15123" width="7.375" style="17" customWidth="1"/>
    <col min="15124" max="15124" width="12.25" style="17" bestFit="1" customWidth="1"/>
    <col min="15125" max="15360" width="9" style="17"/>
    <col min="15361" max="15361" width="1.125" style="17" customWidth="1"/>
    <col min="15362" max="15362" width="12.625" style="17" customWidth="1"/>
    <col min="15363" max="15363" width="30.625" style="17" customWidth="1"/>
    <col min="15364" max="15365" width="18.625" style="17" customWidth="1"/>
    <col min="15366" max="15377" width="11.625" style="17" customWidth="1"/>
    <col min="15378" max="15378" width="19.625" style="17" customWidth="1"/>
    <col min="15379" max="15379" width="7.375" style="17" customWidth="1"/>
    <col min="15380" max="15380" width="12.25" style="17" bestFit="1" customWidth="1"/>
    <col min="15381" max="15616" width="9" style="17"/>
    <col min="15617" max="15617" width="1.125" style="17" customWidth="1"/>
    <col min="15618" max="15618" width="12.625" style="17" customWidth="1"/>
    <col min="15619" max="15619" width="30.625" style="17" customWidth="1"/>
    <col min="15620" max="15621" width="18.625" style="17" customWidth="1"/>
    <col min="15622" max="15633" width="11.625" style="17" customWidth="1"/>
    <col min="15634" max="15634" width="19.625" style="17" customWidth="1"/>
    <col min="15635" max="15635" width="7.375" style="17" customWidth="1"/>
    <col min="15636" max="15636" width="12.25" style="17" bestFit="1" customWidth="1"/>
    <col min="15637" max="15872" width="9" style="17"/>
    <col min="15873" max="15873" width="1.125" style="17" customWidth="1"/>
    <col min="15874" max="15874" width="12.625" style="17" customWidth="1"/>
    <col min="15875" max="15875" width="30.625" style="17" customWidth="1"/>
    <col min="15876" max="15877" width="18.625" style="17" customWidth="1"/>
    <col min="15878" max="15889" width="11.625" style="17" customWidth="1"/>
    <col min="15890" max="15890" width="19.625" style="17" customWidth="1"/>
    <col min="15891" max="15891" width="7.375" style="17" customWidth="1"/>
    <col min="15892" max="15892" width="12.25" style="17" bestFit="1" customWidth="1"/>
    <col min="15893" max="16128" width="9" style="17"/>
    <col min="16129" max="16129" width="1.125" style="17" customWidth="1"/>
    <col min="16130" max="16130" width="12.625" style="17" customWidth="1"/>
    <col min="16131" max="16131" width="30.625" style="17" customWidth="1"/>
    <col min="16132" max="16133" width="18.625" style="17" customWidth="1"/>
    <col min="16134" max="16145" width="11.625" style="17" customWidth="1"/>
    <col min="16146" max="16146" width="19.625" style="17" customWidth="1"/>
    <col min="16147" max="16147" width="7.375" style="17" customWidth="1"/>
    <col min="16148" max="16148" width="12.25" style="17" bestFit="1" customWidth="1"/>
    <col min="16149" max="16384" width="9" style="17"/>
  </cols>
  <sheetData>
    <row r="1" spans="1:19"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173"/>
      <c r="S1" s="35"/>
    </row>
    <row r="2" spans="1:19" ht="21.75" thickBot="1">
      <c r="A2" s="1174" t="s">
        <v>675</v>
      </c>
      <c r="B2" s="697"/>
      <c r="C2" s="1175"/>
      <c r="D2" s="635"/>
      <c r="E2" s="266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1680" t="s">
        <v>350</v>
      </c>
      <c r="R2" s="1680"/>
      <c r="S2" s="35"/>
    </row>
    <row r="3" spans="1:19" s="1108" customFormat="1" ht="32.1" customHeight="1" thickBot="1">
      <c r="A3" s="1107"/>
      <c r="B3" s="754" t="s">
        <v>340</v>
      </c>
      <c r="C3" s="755" t="s">
        <v>351</v>
      </c>
      <c r="D3" s="756" t="s">
        <v>676</v>
      </c>
      <c r="E3" s="757" t="s">
        <v>353</v>
      </c>
      <c r="F3" s="758" t="s">
        <v>354</v>
      </c>
      <c r="G3" s="759" t="s">
        <v>355</v>
      </c>
      <c r="H3" s="760" t="s">
        <v>356</v>
      </c>
      <c r="I3" s="760" t="s">
        <v>357</v>
      </c>
      <c r="J3" s="760" t="s">
        <v>358</v>
      </c>
      <c r="K3" s="760" t="s">
        <v>359</v>
      </c>
      <c r="L3" s="760" t="s">
        <v>360</v>
      </c>
      <c r="M3" s="760" t="s">
        <v>361</v>
      </c>
      <c r="N3" s="760" t="s">
        <v>362</v>
      </c>
      <c r="O3" s="760" t="s">
        <v>363</v>
      </c>
      <c r="P3" s="760" t="s">
        <v>364</v>
      </c>
      <c r="Q3" s="760" t="s">
        <v>365</v>
      </c>
      <c r="R3" s="761" t="s">
        <v>366</v>
      </c>
      <c r="S3" s="1176"/>
    </row>
    <row r="4" spans="1:19" ht="28.5" customHeight="1">
      <c r="A4" s="635"/>
      <c r="B4" s="870" t="s">
        <v>677</v>
      </c>
      <c r="C4" s="1126" t="s">
        <v>678</v>
      </c>
      <c r="D4" s="1145">
        <v>5467000</v>
      </c>
      <c r="E4" s="1177">
        <v>5659000</v>
      </c>
      <c r="F4" s="723" t="s">
        <v>127</v>
      </c>
      <c r="G4" s="1178" t="s">
        <v>127</v>
      </c>
      <c r="H4" s="1178" t="s">
        <v>127</v>
      </c>
      <c r="I4" s="1178" t="s">
        <v>127</v>
      </c>
      <c r="J4" s="1178" t="s">
        <v>127</v>
      </c>
      <c r="K4" s="1178" t="s">
        <v>127</v>
      </c>
      <c r="L4" s="1178" t="s">
        <v>127</v>
      </c>
      <c r="M4" s="1178" t="s">
        <v>127</v>
      </c>
      <c r="N4" s="1178" t="s">
        <v>127</v>
      </c>
      <c r="O4" s="1178" t="s">
        <v>127</v>
      </c>
      <c r="P4" s="1178" t="s">
        <v>127</v>
      </c>
      <c r="Q4" s="1178" t="s">
        <v>127</v>
      </c>
      <c r="R4" s="1144" t="s">
        <v>127</v>
      </c>
      <c r="S4" s="635"/>
    </row>
    <row r="5" spans="1:19" ht="28.5" customHeight="1">
      <c r="A5" s="635"/>
      <c r="B5" s="765" t="s">
        <v>265</v>
      </c>
      <c r="C5" s="1126" t="s">
        <v>679</v>
      </c>
      <c r="D5" s="1145">
        <v>2271000</v>
      </c>
      <c r="E5" s="1177">
        <v>2321000</v>
      </c>
      <c r="F5" s="723" t="s">
        <v>127</v>
      </c>
      <c r="G5" s="1178" t="s">
        <v>127</v>
      </c>
      <c r="H5" s="1178" t="s">
        <v>127</v>
      </c>
      <c r="I5" s="1178" t="s">
        <v>127</v>
      </c>
      <c r="J5" s="1178" t="s">
        <v>127</v>
      </c>
      <c r="K5" s="1178" t="s">
        <v>127</v>
      </c>
      <c r="L5" s="1178" t="s">
        <v>127</v>
      </c>
      <c r="M5" s="1178" t="s">
        <v>127</v>
      </c>
      <c r="N5" s="1178" t="s">
        <v>127</v>
      </c>
      <c r="O5" s="1178" t="s">
        <v>127</v>
      </c>
      <c r="P5" s="1178" t="s">
        <v>127</v>
      </c>
      <c r="Q5" s="1178" t="s">
        <v>127</v>
      </c>
      <c r="R5" s="1144" t="s">
        <v>127</v>
      </c>
      <c r="S5" s="635"/>
    </row>
    <row r="6" spans="1:19" ht="28.5" customHeight="1">
      <c r="A6" s="635"/>
      <c r="B6" s="765" t="s">
        <v>265</v>
      </c>
      <c r="C6" s="871" t="s">
        <v>680</v>
      </c>
      <c r="D6" s="1145">
        <v>2221000</v>
      </c>
      <c r="E6" s="1177">
        <v>2422000</v>
      </c>
      <c r="F6" s="723" t="s">
        <v>127</v>
      </c>
      <c r="G6" s="1178" t="s">
        <v>127</v>
      </c>
      <c r="H6" s="1178" t="s">
        <v>127</v>
      </c>
      <c r="I6" s="1178" t="s">
        <v>127</v>
      </c>
      <c r="J6" s="1178" t="s">
        <v>127</v>
      </c>
      <c r="K6" s="1178" t="s">
        <v>127</v>
      </c>
      <c r="L6" s="1178" t="s">
        <v>127</v>
      </c>
      <c r="M6" s="1178" t="s">
        <v>127</v>
      </c>
      <c r="N6" s="1178" t="s">
        <v>127</v>
      </c>
      <c r="O6" s="1178" t="s">
        <v>127</v>
      </c>
      <c r="P6" s="1178" t="s">
        <v>127</v>
      </c>
      <c r="Q6" s="1178" t="s">
        <v>127</v>
      </c>
      <c r="R6" s="1144" t="s">
        <v>127</v>
      </c>
      <c r="S6" s="635"/>
    </row>
    <row r="7" spans="1:19" ht="28.5" customHeight="1">
      <c r="A7" s="635"/>
      <c r="B7" s="1133" t="s">
        <v>265</v>
      </c>
      <c r="C7" s="1126" t="s">
        <v>681</v>
      </c>
      <c r="D7" s="1145">
        <v>383000</v>
      </c>
      <c r="E7" s="1177">
        <v>426000</v>
      </c>
      <c r="F7" s="723" t="s">
        <v>127</v>
      </c>
      <c r="G7" s="1178" t="s">
        <v>127</v>
      </c>
      <c r="H7" s="1178" t="s">
        <v>127</v>
      </c>
      <c r="I7" s="1178" t="s">
        <v>127</v>
      </c>
      <c r="J7" s="1178" t="s">
        <v>127</v>
      </c>
      <c r="K7" s="1178" t="s">
        <v>127</v>
      </c>
      <c r="L7" s="1178" t="s">
        <v>127</v>
      </c>
      <c r="M7" s="1178" t="s">
        <v>127</v>
      </c>
      <c r="N7" s="1178" t="s">
        <v>127</v>
      </c>
      <c r="O7" s="1178" t="s">
        <v>127</v>
      </c>
      <c r="P7" s="1178" t="s">
        <v>127</v>
      </c>
      <c r="Q7" s="1178" t="s">
        <v>127</v>
      </c>
      <c r="R7" s="1179" t="s">
        <v>127</v>
      </c>
      <c r="S7" s="635"/>
    </row>
    <row r="8" spans="1:19" ht="28.5" customHeight="1">
      <c r="A8" s="635"/>
      <c r="B8" s="806"/>
      <c r="C8" s="871" t="s">
        <v>682</v>
      </c>
      <c r="D8" s="1145">
        <v>438000</v>
      </c>
      <c r="E8" s="1177">
        <v>483000</v>
      </c>
      <c r="F8" s="723" t="s">
        <v>127</v>
      </c>
      <c r="G8" s="1178" t="s">
        <v>127</v>
      </c>
      <c r="H8" s="1178" t="s">
        <v>127</v>
      </c>
      <c r="I8" s="1178" t="s">
        <v>127</v>
      </c>
      <c r="J8" s="1178" t="s">
        <v>127</v>
      </c>
      <c r="K8" s="1178" t="s">
        <v>127</v>
      </c>
      <c r="L8" s="1178" t="s">
        <v>127</v>
      </c>
      <c r="M8" s="1178" t="s">
        <v>127</v>
      </c>
      <c r="N8" s="1178" t="s">
        <v>127</v>
      </c>
      <c r="O8" s="1178" t="s">
        <v>127</v>
      </c>
      <c r="P8" s="1178" t="s">
        <v>127</v>
      </c>
      <c r="Q8" s="1178" t="s">
        <v>127</v>
      </c>
      <c r="R8" s="874" t="s">
        <v>127</v>
      </c>
      <c r="S8" s="635"/>
    </row>
    <row r="9" spans="1:19" ht="28.5" customHeight="1">
      <c r="A9" s="635"/>
      <c r="B9" s="765" t="s">
        <v>265</v>
      </c>
      <c r="C9" s="822" t="s">
        <v>683</v>
      </c>
      <c r="D9" s="1180">
        <v>811000</v>
      </c>
      <c r="E9" s="1177">
        <v>904000</v>
      </c>
      <c r="F9" s="723" t="s">
        <v>127</v>
      </c>
      <c r="G9" s="1178" t="s">
        <v>127</v>
      </c>
      <c r="H9" s="1178" t="s">
        <v>127</v>
      </c>
      <c r="I9" s="1178" t="s">
        <v>127</v>
      </c>
      <c r="J9" s="1178" t="s">
        <v>127</v>
      </c>
      <c r="K9" s="1178" t="s">
        <v>127</v>
      </c>
      <c r="L9" s="1178" t="s">
        <v>127</v>
      </c>
      <c r="M9" s="1178" t="s">
        <v>127</v>
      </c>
      <c r="N9" s="1178" t="s">
        <v>127</v>
      </c>
      <c r="O9" s="1178" t="s">
        <v>127</v>
      </c>
      <c r="P9" s="1178" t="s">
        <v>127</v>
      </c>
      <c r="Q9" s="1178" t="s">
        <v>127</v>
      </c>
      <c r="R9" s="1144" t="s">
        <v>127</v>
      </c>
      <c r="S9" s="635"/>
    </row>
    <row r="10" spans="1:19" ht="28.5" customHeight="1">
      <c r="A10" s="635"/>
      <c r="B10" s="870" t="s">
        <v>684</v>
      </c>
      <c r="C10" s="822" t="s">
        <v>685</v>
      </c>
      <c r="D10" s="1145">
        <v>33147</v>
      </c>
      <c r="E10" s="1181">
        <f t="shared" ref="E10:E15" si="0">SUM(F10:Q10)</f>
        <v>16134</v>
      </c>
      <c r="F10" s="723">
        <v>857</v>
      </c>
      <c r="G10" s="1178">
        <v>713</v>
      </c>
      <c r="H10" s="1178">
        <v>2020</v>
      </c>
      <c r="I10" s="1178">
        <v>1458</v>
      </c>
      <c r="J10" s="1178">
        <v>2272</v>
      </c>
      <c r="K10" s="1178">
        <v>1512</v>
      </c>
      <c r="L10" s="1178">
        <v>1577</v>
      </c>
      <c r="M10" s="1178">
        <v>1517</v>
      </c>
      <c r="N10" s="1178">
        <v>698</v>
      </c>
      <c r="O10" s="1178">
        <v>1035</v>
      </c>
      <c r="P10" s="1178">
        <v>1476</v>
      </c>
      <c r="Q10" s="1178">
        <v>999</v>
      </c>
      <c r="R10" s="1144">
        <v>265900</v>
      </c>
      <c r="S10" s="635"/>
    </row>
    <row r="11" spans="1:19" ht="28.5" hidden="1" customHeight="1">
      <c r="A11" s="635"/>
      <c r="B11" s="765" t="s">
        <v>240</v>
      </c>
      <c r="C11" s="871" t="s">
        <v>686</v>
      </c>
      <c r="D11" s="1145">
        <v>1665</v>
      </c>
      <c r="E11" s="1182">
        <f t="shared" si="0"/>
        <v>0</v>
      </c>
      <c r="F11" s="1183"/>
      <c r="G11" s="1184"/>
      <c r="H11" s="1184"/>
      <c r="I11" s="1184"/>
      <c r="J11" s="1184"/>
      <c r="K11" s="1184"/>
      <c r="L11" s="1184"/>
      <c r="M11" s="1184"/>
      <c r="N11" s="1184"/>
      <c r="O11" s="1184"/>
      <c r="P11" s="1184"/>
      <c r="Q11" s="1184"/>
      <c r="R11" s="1185"/>
      <c r="S11" s="635"/>
    </row>
    <row r="12" spans="1:19" ht="28.5" customHeight="1">
      <c r="A12" s="635"/>
      <c r="B12" s="765" t="s">
        <v>240</v>
      </c>
      <c r="C12" s="871" t="s">
        <v>687</v>
      </c>
      <c r="D12" s="1145">
        <v>77273</v>
      </c>
      <c r="E12" s="1110">
        <f t="shared" si="0"/>
        <v>77863</v>
      </c>
      <c r="F12" s="1123">
        <v>7100</v>
      </c>
      <c r="G12" s="1124">
        <v>6461</v>
      </c>
      <c r="H12" s="1124">
        <v>7113</v>
      </c>
      <c r="I12" s="1124">
        <v>5921</v>
      </c>
      <c r="J12" s="1124">
        <v>6607</v>
      </c>
      <c r="K12" s="1124">
        <v>5804</v>
      </c>
      <c r="L12" s="1124">
        <v>6040</v>
      </c>
      <c r="M12" s="1124">
        <v>6353</v>
      </c>
      <c r="N12" s="1124">
        <v>5941</v>
      </c>
      <c r="O12" s="1124">
        <v>6412</v>
      </c>
      <c r="P12" s="1124">
        <v>6753</v>
      </c>
      <c r="Q12" s="1124">
        <v>7358</v>
      </c>
      <c r="R12" s="956">
        <v>34259720</v>
      </c>
      <c r="S12" s="635"/>
    </row>
    <row r="13" spans="1:19" ht="28.5" customHeight="1">
      <c r="A13" s="635"/>
      <c r="B13" s="765" t="s">
        <v>265</v>
      </c>
      <c r="C13" s="871" t="s">
        <v>688</v>
      </c>
      <c r="D13" s="1145">
        <v>51747</v>
      </c>
      <c r="E13" s="1110">
        <f t="shared" si="0"/>
        <v>51543</v>
      </c>
      <c r="F13" s="1114">
        <v>3120</v>
      </c>
      <c r="G13" s="727">
        <v>3103</v>
      </c>
      <c r="H13" s="727">
        <v>8691</v>
      </c>
      <c r="I13" s="727">
        <v>8456</v>
      </c>
      <c r="J13" s="727">
        <v>6948</v>
      </c>
      <c r="K13" s="727">
        <v>2879</v>
      </c>
      <c r="L13" s="727">
        <v>1714</v>
      </c>
      <c r="M13" s="727">
        <v>1040</v>
      </c>
      <c r="N13" s="727">
        <v>4886</v>
      </c>
      <c r="O13" s="727">
        <v>5204</v>
      </c>
      <c r="P13" s="727">
        <v>3848</v>
      </c>
      <c r="Q13" s="727">
        <v>1654</v>
      </c>
      <c r="R13" s="850" t="s">
        <v>127</v>
      </c>
      <c r="S13" s="635"/>
    </row>
    <row r="14" spans="1:19" ht="28.5" customHeight="1">
      <c r="A14" s="635"/>
      <c r="B14" s="765"/>
      <c r="C14" s="871" t="s">
        <v>689</v>
      </c>
      <c r="D14" s="1145">
        <v>64754</v>
      </c>
      <c r="E14" s="1110">
        <f t="shared" si="0"/>
        <v>54053</v>
      </c>
      <c r="F14" s="1114">
        <v>5833</v>
      </c>
      <c r="G14" s="727">
        <v>4975</v>
      </c>
      <c r="H14" s="727">
        <v>5186</v>
      </c>
      <c r="I14" s="727">
        <v>4851</v>
      </c>
      <c r="J14" s="727">
        <v>6373</v>
      </c>
      <c r="K14" s="727">
        <v>4546</v>
      </c>
      <c r="L14" s="727">
        <v>2330</v>
      </c>
      <c r="M14" s="727">
        <v>4605</v>
      </c>
      <c r="N14" s="727">
        <v>3914</v>
      </c>
      <c r="O14" s="727">
        <v>3598</v>
      </c>
      <c r="P14" s="727">
        <v>3850</v>
      </c>
      <c r="Q14" s="727">
        <v>3992</v>
      </c>
      <c r="R14" s="956">
        <v>27026500</v>
      </c>
      <c r="S14" s="635"/>
    </row>
    <row r="15" spans="1:19" ht="28.5" customHeight="1">
      <c r="A15" s="635"/>
      <c r="B15" s="765"/>
      <c r="C15" s="875" t="s">
        <v>690</v>
      </c>
      <c r="D15" s="1186">
        <v>904613</v>
      </c>
      <c r="E15" s="1110">
        <f t="shared" si="0"/>
        <v>386825</v>
      </c>
      <c r="F15" s="1114">
        <v>23933</v>
      </c>
      <c r="G15" s="727">
        <v>24346</v>
      </c>
      <c r="H15" s="727">
        <v>36443</v>
      </c>
      <c r="I15" s="727">
        <v>32716</v>
      </c>
      <c r="J15" s="727">
        <v>37978</v>
      </c>
      <c r="K15" s="727">
        <v>28459</v>
      </c>
      <c r="L15" s="727">
        <v>28384</v>
      </c>
      <c r="M15" s="727">
        <v>38060</v>
      </c>
      <c r="N15" s="727">
        <v>35723</v>
      </c>
      <c r="O15" s="727">
        <v>37184</v>
      </c>
      <c r="P15" s="727">
        <v>35785</v>
      </c>
      <c r="Q15" s="727">
        <v>27814</v>
      </c>
      <c r="R15" s="956">
        <v>536306019</v>
      </c>
      <c r="S15" s="635"/>
    </row>
    <row r="16" spans="1:19" ht="28.5" customHeight="1">
      <c r="A16" s="635"/>
      <c r="B16" s="765" t="s">
        <v>242</v>
      </c>
      <c r="C16" s="1126" t="s">
        <v>691</v>
      </c>
      <c r="D16" s="1145">
        <v>4652</v>
      </c>
      <c r="E16" s="1110">
        <f t="shared" ref="E16:E29" si="1">SUM(F16:Q16)</f>
        <v>23075</v>
      </c>
      <c r="F16" s="1114">
        <v>285</v>
      </c>
      <c r="G16" s="727">
        <v>383</v>
      </c>
      <c r="H16" s="727">
        <v>549</v>
      </c>
      <c r="I16" s="727">
        <v>2395</v>
      </c>
      <c r="J16" s="727">
        <v>2692</v>
      </c>
      <c r="K16" s="727">
        <v>2351</v>
      </c>
      <c r="L16" s="727">
        <v>2227</v>
      </c>
      <c r="M16" s="727">
        <v>2798</v>
      </c>
      <c r="N16" s="727">
        <v>3135</v>
      </c>
      <c r="O16" s="727">
        <v>2502</v>
      </c>
      <c r="P16" s="727">
        <v>2361</v>
      </c>
      <c r="Q16" s="727">
        <v>1397</v>
      </c>
      <c r="R16" s="850" t="s">
        <v>127</v>
      </c>
      <c r="S16" s="635"/>
    </row>
    <row r="17" spans="1:19" ht="28.5" customHeight="1">
      <c r="A17" s="635"/>
      <c r="B17" s="765"/>
      <c r="C17" s="822" t="s">
        <v>692</v>
      </c>
      <c r="D17" s="1144" t="s">
        <v>127</v>
      </c>
      <c r="E17" s="1110">
        <f>SUM(F17:Q17)</f>
        <v>8081</v>
      </c>
      <c r="F17" s="1114">
        <v>0</v>
      </c>
      <c r="G17" s="727">
        <v>0</v>
      </c>
      <c r="H17" s="727">
        <v>0</v>
      </c>
      <c r="I17" s="727">
        <v>0</v>
      </c>
      <c r="J17" s="727">
        <v>945</v>
      </c>
      <c r="K17" s="727">
        <v>251</v>
      </c>
      <c r="L17" s="727">
        <v>1004</v>
      </c>
      <c r="M17" s="727">
        <v>1218</v>
      </c>
      <c r="N17" s="727">
        <v>1705</v>
      </c>
      <c r="O17" s="727">
        <v>1554</v>
      </c>
      <c r="P17" s="727">
        <v>960</v>
      </c>
      <c r="Q17" s="727">
        <v>444</v>
      </c>
      <c r="R17" s="850" t="s">
        <v>127</v>
      </c>
      <c r="S17" s="635"/>
    </row>
    <row r="18" spans="1:19" ht="28.5" customHeight="1">
      <c r="A18" s="635"/>
      <c r="B18" s="765" t="s">
        <v>244</v>
      </c>
      <c r="C18" s="871" t="s">
        <v>693</v>
      </c>
      <c r="D18" s="1145">
        <v>14995</v>
      </c>
      <c r="E18" s="1110">
        <f t="shared" si="1"/>
        <v>15016</v>
      </c>
      <c r="F18" s="1114">
        <v>673</v>
      </c>
      <c r="G18" s="727">
        <v>924</v>
      </c>
      <c r="H18" s="727">
        <v>1318</v>
      </c>
      <c r="I18" s="727">
        <v>1457</v>
      </c>
      <c r="J18" s="727">
        <v>1760</v>
      </c>
      <c r="K18" s="727">
        <v>1016</v>
      </c>
      <c r="L18" s="727">
        <v>897</v>
      </c>
      <c r="M18" s="727">
        <v>837</v>
      </c>
      <c r="N18" s="727">
        <v>1183</v>
      </c>
      <c r="O18" s="727">
        <v>2380</v>
      </c>
      <c r="P18" s="727">
        <v>2024</v>
      </c>
      <c r="Q18" s="727">
        <v>547</v>
      </c>
      <c r="R18" s="956">
        <v>9634626</v>
      </c>
      <c r="S18" s="635"/>
    </row>
    <row r="19" spans="1:19" ht="28.5" customHeight="1">
      <c r="A19" s="635"/>
      <c r="B19" s="765"/>
      <c r="C19" s="871" t="s">
        <v>694</v>
      </c>
      <c r="D19" s="1145">
        <v>100437</v>
      </c>
      <c r="E19" s="1110">
        <f t="shared" si="1"/>
        <v>134154</v>
      </c>
      <c r="F19" s="1115">
        <v>490</v>
      </c>
      <c r="G19" s="728">
        <v>680</v>
      </c>
      <c r="H19" s="728">
        <v>1250</v>
      </c>
      <c r="I19" s="728">
        <v>840</v>
      </c>
      <c r="J19" s="728">
        <v>1610</v>
      </c>
      <c r="K19" s="728">
        <v>980</v>
      </c>
      <c r="L19" s="727">
        <v>27128</v>
      </c>
      <c r="M19" s="727">
        <v>54125</v>
      </c>
      <c r="N19" s="728">
        <v>1140</v>
      </c>
      <c r="O19" s="728">
        <v>24317</v>
      </c>
      <c r="P19" s="728">
        <v>21084</v>
      </c>
      <c r="Q19" s="728">
        <v>510</v>
      </c>
      <c r="R19" s="956">
        <v>27178590</v>
      </c>
      <c r="S19" s="635"/>
    </row>
    <row r="20" spans="1:19" ht="28.5" customHeight="1">
      <c r="A20" s="635"/>
      <c r="B20" s="765"/>
      <c r="C20" s="871" t="s">
        <v>695</v>
      </c>
      <c r="D20" s="1145">
        <v>74854</v>
      </c>
      <c r="E20" s="1110">
        <f t="shared" si="1"/>
        <v>83147</v>
      </c>
      <c r="F20" s="1114">
        <v>6595</v>
      </c>
      <c r="G20" s="727">
        <v>5281</v>
      </c>
      <c r="H20" s="727">
        <v>6483</v>
      </c>
      <c r="I20" s="727">
        <v>5955</v>
      </c>
      <c r="J20" s="727">
        <v>8161</v>
      </c>
      <c r="K20" s="727">
        <v>5798</v>
      </c>
      <c r="L20" s="727">
        <v>6176</v>
      </c>
      <c r="M20" s="727">
        <v>7333</v>
      </c>
      <c r="N20" s="727">
        <v>6601</v>
      </c>
      <c r="O20" s="727">
        <v>8929</v>
      </c>
      <c r="P20" s="727">
        <v>9159</v>
      </c>
      <c r="Q20" s="727">
        <v>6676</v>
      </c>
      <c r="R20" s="956">
        <v>330079000</v>
      </c>
      <c r="S20" s="635"/>
    </row>
    <row r="21" spans="1:19" s="96" customFormat="1" ht="28.5" customHeight="1">
      <c r="A21" s="1109"/>
      <c r="B21" s="801" t="s">
        <v>246</v>
      </c>
      <c r="C21" s="871" t="s">
        <v>696</v>
      </c>
      <c r="D21" s="1145">
        <v>1800</v>
      </c>
      <c r="E21" s="1110">
        <f t="shared" si="1"/>
        <v>4900</v>
      </c>
      <c r="F21" s="1115">
        <v>100</v>
      </c>
      <c r="G21" s="728">
        <v>100</v>
      </c>
      <c r="H21" s="728">
        <v>200</v>
      </c>
      <c r="I21" s="728">
        <v>200</v>
      </c>
      <c r="J21" s="728">
        <v>200</v>
      </c>
      <c r="K21" s="728">
        <v>200</v>
      </c>
      <c r="L21" s="728">
        <v>200</v>
      </c>
      <c r="M21" s="728">
        <v>200</v>
      </c>
      <c r="N21" s="727">
        <v>200</v>
      </c>
      <c r="O21" s="727">
        <v>3000</v>
      </c>
      <c r="P21" s="728">
        <v>200</v>
      </c>
      <c r="Q21" s="728">
        <v>100</v>
      </c>
      <c r="R21" s="850" t="s">
        <v>127</v>
      </c>
      <c r="S21" s="1109"/>
    </row>
    <row r="22" spans="1:19" ht="28.5" customHeight="1">
      <c r="A22" s="635"/>
      <c r="B22" s="765"/>
      <c r="C22" s="875" t="s">
        <v>697</v>
      </c>
      <c r="D22" s="1186">
        <v>1200</v>
      </c>
      <c r="E22" s="1110">
        <f t="shared" si="1"/>
        <v>4900</v>
      </c>
      <c r="F22" s="1115">
        <v>200</v>
      </c>
      <c r="G22" s="728">
        <v>300</v>
      </c>
      <c r="H22" s="728">
        <v>400</v>
      </c>
      <c r="I22" s="728">
        <v>400</v>
      </c>
      <c r="J22" s="728">
        <v>500</v>
      </c>
      <c r="K22" s="728">
        <v>400</v>
      </c>
      <c r="L22" s="728">
        <v>400</v>
      </c>
      <c r="M22" s="728">
        <v>400</v>
      </c>
      <c r="N22" s="728">
        <v>400</v>
      </c>
      <c r="O22" s="727">
        <v>1000</v>
      </c>
      <c r="P22" s="728">
        <v>300</v>
      </c>
      <c r="Q22" s="728">
        <v>200</v>
      </c>
      <c r="R22" s="850" t="s">
        <v>127</v>
      </c>
      <c r="S22" s="635"/>
    </row>
    <row r="23" spans="1:19" ht="28.5" customHeight="1">
      <c r="A23" s="635"/>
      <c r="B23" s="870" t="s">
        <v>698</v>
      </c>
      <c r="C23" s="822" t="s">
        <v>699</v>
      </c>
      <c r="D23" s="1144">
        <v>4850</v>
      </c>
      <c r="E23" s="1110">
        <f t="shared" si="1"/>
        <v>15934</v>
      </c>
      <c r="F23" s="1115">
        <v>649</v>
      </c>
      <c r="G23" s="728">
        <v>1342</v>
      </c>
      <c r="H23" s="728">
        <v>835</v>
      </c>
      <c r="I23" s="728">
        <v>2121</v>
      </c>
      <c r="J23" s="728">
        <v>3750</v>
      </c>
      <c r="K23" s="728">
        <v>1195</v>
      </c>
      <c r="L23" s="728">
        <v>1142</v>
      </c>
      <c r="M23" s="728">
        <v>941</v>
      </c>
      <c r="N23" s="728">
        <v>638</v>
      </c>
      <c r="O23" s="728">
        <v>594</v>
      </c>
      <c r="P23" s="728">
        <v>758</v>
      </c>
      <c r="Q23" s="728">
        <v>1969</v>
      </c>
      <c r="R23" s="850">
        <v>940560</v>
      </c>
      <c r="S23" s="635"/>
    </row>
    <row r="24" spans="1:19" ht="28.5" customHeight="1">
      <c r="A24" s="635"/>
      <c r="B24" s="870" t="s">
        <v>700</v>
      </c>
      <c r="C24" s="822" t="s">
        <v>701</v>
      </c>
      <c r="D24" s="1144">
        <v>72055</v>
      </c>
      <c r="E24" s="1110">
        <f>SUM(F24:Q24)</f>
        <v>70468</v>
      </c>
      <c r="F24" s="1115">
        <v>5046</v>
      </c>
      <c r="G24" s="728">
        <v>4939</v>
      </c>
      <c r="H24" s="728">
        <v>5682</v>
      </c>
      <c r="I24" s="728">
        <v>6071</v>
      </c>
      <c r="J24" s="728">
        <v>6941</v>
      </c>
      <c r="K24" s="728">
        <v>5618</v>
      </c>
      <c r="L24" s="728">
        <v>5269</v>
      </c>
      <c r="M24" s="728">
        <v>4971</v>
      </c>
      <c r="N24" s="728">
        <v>6291</v>
      </c>
      <c r="O24" s="728">
        <v>6799</v>
      </c>
      <c r="P24" s="728">
        <v>6468</v>
      </c>
      <c r="Q24" s="728">
        <v>6373</v>
      </c>
      <c r="R24" s="850" t="s">
        <v>127</v>
      </c>
      <c r="S24" s="635"/>
    </row>
    <row r="25" spans="1:19" s="96" customFormat="1" ht="28.5" customHeight="1">
      <c r="A25" s="1109"/>
      <c r="B25" s="801" t="s">
        <v>252</v>
      </c>
      <c r="C25" s="871" t="s">
        <v>702</v>
      </c>
      <c r="D25" s="1145">
        <v>2422</v>
      </c>
      <c r="E25" s="1110">
        <f t="shared" si="1"/>
        <v>1746</v>
      </c>
      <c r="F25" s="1187">
        <v>97</v>
      </c>
      <c r="G25" s="898">
        <v>85</v>
      </c>
      <c r="H25" s="898">
        <v>97</v>
      </c>
      <c r="I25" s="898">
        <v>210</v>
      </c>
      <c r="J25" s="898">
        <v>201</v>
      </c>
      <c r="K25" s="898">
        <v>351</v>
      </c>
      <c r="L25" s="898">
        <v>129</v>
      </c>
      <c r="M25" s="898">
        <v>115</v>
      </c>
      <c r="N25" s="898">
        <v>145</v>
      </c>
      <c r="O25" s="898">
        <v>137</v>
      </c>
      <c r="P25" s="898">
        <v>92</v>
      </c>
      <c r="Q25" s="898">
        <v>87</v>
      </c>
      <c r="R25" s="850" t="s">
        <v>127</v>
      </c>
      <c r="S25" s="1109"/>
    </row>
    <row r="26" spans="1:19" s="96" customFormat="1" ht="28.5" customHeight="1">
      <c r="A26" s="1109"/>
      <c r="B26" s="801" t="s">
        <v>254</v>
      </c>
      <c r="C26" s="871" t="s">
        <v>703</v>
      </c>
      <c r="D26" s="1145">
        <v>5585</v>
      </c>
      <c r="E26" s="1110">
        <f t="shared" si="1"/>
        <v>6645</v>
      </c>
      <c r="F26" s="1114">
        <v>192</v>
      </c>
      <c r="G26" s="727">
        <v>769</v>
      </c>
      <c r="H26" s="727">
        <v>464</v>
      </c>
      <c r="I26" s="727">
        <v>497</v>
      </c>
      <c r="J26" s="727">
        <v>603</v>
      </c>
      <c r="K26" s="727">
        <v>1251</v>
      </c>
      <c r="L26" s="727">
        <v>323</v>
      </c>
      <c r="M26" s="727">
        <v>406</v>
      </c>
      <c r="N26" s="727">
        <v>759</v>
      </c>
      <c r="O26" s="727">
        <v>477</v>
      </c>
      <c r="P26" s="727">
        <v>531</v>
      </c>
      <c r="Q26" s="727">
        <v>373</v>
      </c>
      <c r="R26" s="850" t="s">
        <v>127</v>
      </c>
      <c r="S26" s="1109"/>
    </row>
    <row r="27" spans="1:19" s="96" customFormat="1" ht="28.5" customHeight="1">
      <c r="A27" s="1109"/>
      <c r="B27" s="801" t="s">
        <v>265</v>
      </c>
      <c r="C27" s="1126" t="s">
        <v>704</v>
      </c>
      <c r="D27" s="1145">
        <v>6061</v>
      </c>
      <c r="E27" s="1110">
        <f t="shared" si="1"/>
        <v>1352</v>
      </c>
      <c r="F27" s="1114">
        <v>0</v>
      </c>
      <c r="G27" s="727">
        <v>0</v>
      </c>
      <c r="H27" s="727">
        <v>0</v>
      </c>
      <c r="I27" s="727">
        <v>0</v>
      </c>
      <c r="J27" s="727">
        <v>0</v>
      </c>
      <c r="K27" s="727">
        <v>0</v>
      </c>
      <c r="L27" s="727">
        <v>0</v>
      </c>
      <c r="M27" s="727">
        <v>0</v>
      </c>
      <c r="N27" s="727">
        <v>0</v>
      </c>
      <c r="O27" s="727">
        <v>0</v>
      </c>
      <c r="P27" s="727">
        <v>583</v>
      </c>
      <c r="Q27" s="727">
        <v>769</v>
      </c>
      <c r="R27" s="850" t="s">
        <v>127</v>
      </c>
      <c r="S27" s="1109"/>
    </row>
    <row r="28" spans="1:19" s="96" customFormat="1" ht="28.5" customHeight="1">
      <c r="A28" s="1109"/>
      <c r="B28" s="801" t="s">
        <v>265</v>
      </c>
      <c r="C28" s="822" t="s">
        <v>705</v>
      </c>
      <c r="D28" s="1145">
        <v>7063</v>
      </c>
      <c r="E28" s="1110">
        <f>SUM(F28:Q28)</f>
        <v>6281</v>
      </c>
      <c r="F28" s="1114">
        <v>135</v>
      </c>
      <c r="G28" s="727">
        <v>2047</v>
      </c>
      <c r="H28" s="727">
        <v>353</v>
      </c>
      <c r="I28" s="727">
        <v>643</v>
      </c>
      <c r="J28" s="727">
        <v>382</v>
      </c>
      <c r="K28" s="727">
        <v>1143</v>
      </c>
      <c r="L28" s="727">
        <v>228</v>
      </c>
      <c r="M28" s="727">
        <v>177</v>
      </c>
      <c r="N28" s="727">
        <v>382</v>
      </c>
      <c r="O28" s="727">
        <v>442</v>
      </c>
      <c r="P28" s="727">
        <v>137</v>
      </c>
      <c r="Q28" s="727">
        <v>212</v>
      </c>
      <c r="R28" s="850" t="s">
        <v>127</v>
      </c>
      <c r="S28" s="1109"/>
    </row>
    <row r="29" spans="1:19" s="96" customFormat="1" ht="28.5" customHeight="1" thickBot="1">
      <c r="A29" s="1109"/>
      <c r="B29" s="1188" t="s">
        <v>265</v>
      </c>
      <c r="C29" s="1189" t="s">
        <v>706</v>
      </c>
      <c r="D29" s="1190">
        <v>3633</v>
      </c>
      <c r="E29" s="1137">
        <f t="shared" si="1"/>
        <v>8205</v>
      </c>
      <c r="F29" s="1191">
        <v>3</v>
      </c>
      <c r="G29" s="1192">
        <v>10</v>
      </c>
      <c r="H29" s="1192">
        <v>33</v>
      </c>
      <c r="I29" s="1192">
        <v>81</v>
      </c>
      <c r="J29" s="1192">
        <v>789</v>
      </c>
      <c r="K29" s="1192">
        <v>155</v>
      </c>
      <c r="L29" s="1192">
        <v>1425</v>
      </c>
      <c r="M29" s="1192">
        <v>3332</v>
      </c>
      <c r="N29" s="1192">
        <v>1793</v>
      </c>
      <c r="O29" s="1192">
        <v>410</v>
      </c>
      <c r="P29" s="1192">
        <v>140</v>
      </c>
      <c r="Q29" s="1192">
        <v>34</v>
      </c>
      <c r="R29" s="1000" t="s">
        <v>127</v>
      </c>
      <c r="S29" s="1109"/>
    </row>
    <row r="30" spans="1:19" ht="39" customHeight="1" thickBot="1">
      <c r="A30" s="1174" t="s">
        <v>707</v>
      </c>
      <c r="B30" s="697"/>
      <c r="C30" s="1193"/>
      <c r="D30" s="1109"/>
      <c r="E30" s="1194"/>
      <c r="F30" s="1109"/>
      <c r="G30" s="1109"/>
      <c r="H30" s="1109"/>
      <c r="I30" s="1109"/>
      <c r="J30" s="1109"/>
      <c r="K30" s="1109"/>
      <c r="L30" s="1109"/>
      <c r="M30" s="1109"/>
      <c r="N30" s="1109"/>
      <c r="O30" s="1109"/>
      <c r="P30" s="1109"/>
      <c r="Q30" s="1682" t="s">
        <v>350</v>
      </c>
      <c r="R30" s="1682"/>
      <c r="S30" s="635"/>
    </row>
    <row r="31" spans="1:19" s="748" customFormat="1" ht="32.1" customHeight="1" thickBot="1">
      <c r="A31" s="1195"/>
      <c r="B31" s="836" t="s">
        <v>340</v>
      </c>
      <c r="C31" s="837" t="s">
        <v>351</v>
      </c>
      <c r="D31" s="838" t="s">
        <v>676</v>
      </c>
      <c r="E31" s="839" t="s">
        <v>352</v>
      </c>
      <c r="F31" s="1005" t="s">
        <v>354</v>
      </c>
      <c r="G31" s="840" t="s">
        <v>355</v>
      </c>
      <c r="H31" s="841" t="s">
        <v>356</v>
      </c>
      <c r="I31" s="841" t="s">
        <v>357</v>
      </c>
      <c r="J31" s="841" t="s">
        <v>358</v>
      </c>
      <c r="K31" s="841" t="s">
        <v>359</v>
      </c>
      <c r="L31" s="841" t="s">
        <v>360</v>
      </c>
      <c r="M31" s="841" t="s">
        <v>361</v>
      </c>
      <c r="N31" s="841" t="s">
        <v>362</v>
      </c>
      <c r="O31" s="841" t="s">
        <v>363</v>
      </c>
      <c r="P31" s="841" t="s">
        <v>364</v>
      </c>
      <c r="Q31" s="841" t="s">
        <v>365</v>
      </c>
      <c r="R31" s="842" t="s">
        <v>366</v>
      </c>
      <c r="S31" s="1195"/>
    </row>
    <row r="32" spans="1:19" ht="32.1" customHeight="1">
      <c r="A32" s="635"/>
      <c r="B32" s="765" t="s">
        <v>256</v>
      </c>
      <c r="C32" s="871" t="s">
        <v>708</v>
      </c>
      <c r="D32" s="1145">
        <v>5000</v>
      </c>
      <c r="E32" s="1110">
        <f t="shared" ref="E32:E45" si="2">SUM(F32:Q32)</f>
        <v>5000</v>
      </c>
      <c r="F32" s="1187">
        <v>2000</v>
      </c>
      <c r="G32" s="912">
        <v>100</v>
      </c>
      <c r="H32" s="912">
        <v>100</v>
      </c>
      <c r="I32" s="898">
        <v>200</v>
      </c>
      <c r="J32" s="898">
        <v>100</v>
      </c>
      <c r="K32" s="898">
        <v>100</v>
      </c>
      <c r="L32" s="898">
        <v>100</v>
      </c>
      <c r="M32" s="898">
        <v>1800</v>
      </c>
      <c r="N32" s="898">
        <v>100</v>
      </c>
      <c r="O32" s="898">
        <v>100</v>
      </c>
      <c r="P32" s="912">
        <v>100</v>
      </c>
      <c r="Q32" s="912">
        <v>200</v>
      </c>
      <c r="R32" s="956">
        <v>2600000</v>
      </c>
      <c r="S32" s="635"/>
    </row>
    <row r="33" spans="1:20" ht="32.1" customHeight="1">
      <c r="A33" s="635"/>
      <c r="B33" s="765" t="s">
        <v>265</v>
      </c>
      <c r="C33" s="871" t="s">
        <v>709</v>
      </c>
      <c r="D33" s="1145">
        <v>1300</v>
      </c>
      <c r="E33" s="1110">
        <f t="shared" si="2"/>
        <v>1300</v>
      </c>
      <c r="F33" s="1187">
        <v>100</v>
      </c>
      <c r="G33" s="912">
        <v>100</v>
      </c>
      <c r="H33" s="912">
        <v>100</v>
      </c>
      <c r="I33" s="898">
        <v>200</v>
      </c>
      <c r="J33" s="898">
        <v>100</v>
      </c>
      <c r="K33" s="898">
        <v>100</v>
      </c>
      <c r="L33" s="898">
        <v>100</v>
      </c>
      <c r="M33" s="898">
        <v>100</v>
      </c>
      <c r="N33" s="898">
        <v>100</v>
      </c>
      <c r="O33" s="898">
        <v>100</v>
      </c>
      <c r="P33" s="898">
        <v>100</v>
      </c>
      <c r="Q33" s="912">
        <v>100</v>
      </c>
      <c r="R33" s="850" t="s">
        <v>127</v>
      </c>
      <c r="S33" s="635"/>
    </row>
    <row r="34" spans="1:20" ht="32.1" customHeight="1">
      <c r="A34" s="635"/>
      <c r="B34" s="765" t="s">
        <v>265</v>
      </c>
      <c r="C34" s="871" t="s">
        <v>710</v>
      </c>
      <c r="D34" s="1145">
        <v>1400</v>
      </c>
      <c r="E34" s="1110">
        <f t="shared" si="2"/>
        <v>1400</v>
      </c>
      <c r="F34" s="1187">
        <v>100</v>
      </c>
      <c r="G34" s="912">
        <v>100</v>
      </c>
      <c r="H34" s="912">
        <v>100</v>
      </c>
      <c r="I34" s="898">
        <v>200</v>
      </c>
      <c r="J34" s="898">
        <v>100</v>
      </c>
      <c r="K34" s="898">
        <v>100</v>
      </c>
      <c r="L34" s="898">
        <v>100</v>
      </c>
      <c r="M34" s="898">
        <v>100</v>
      </c>
      <c r="N34" s="898">
        <v>100</v>
      </c>
      <c r="O34" s="898">
        <v>100</v>
      </c>
      <c r="P34" s="898">
        <v>200</v>
      </c>
      <c r="Q34" s="912">
        <v>100</v>
      </c>
      <c r="R34" s="850" t="s">
        <v>127</v>
      </c>
      <c r="S34" s="635"/>
    </row>
    <row r="35" spans="1:20" ht="32.1" customHeight="1">
      <c r="A35" s="635"/>
      <c r="B35" s="801" t="s">
        <v>258</v>
      </c>
      <c r="C35" s="1126" t="s">
        <v>711</v>
      </c>
      <c r="D35" s="1144">
        <v>456853</v>
      </c>
      <c r="E35" s="1110">
        <f t="shared" si="2"/>
        <v>427752</v>
      </c>
      <c r="F35" s="1196">
        <v>31343</v>
      </c>
      <c r="G35" s="898">
        <v>31280</v>
      </c>
      <c r="H35" s="898">
        <v>35630</v>
      </c>
      <c r="I35" s="898">
        <v>34815</v>
      </c>
      <c r="J35" s="898">
        <v>39205</v>
      </c>
      <c r="K35" s="898">
        <v>30173</v>
      </c>
      <c r="L35" s="898">
        <v>28738</v>
      </c>
      <c r="M35" s="898">
        <v>35720</v>
      </c>
      <c r="N35" s="898">
        <v>36360</v>
      </c>
      <c r="O35" s="898">
        <v>51525</v>
      </c>
      <c r="P35" s="912">
        <v>39060</v>
      </c>
      <c r="Q35" s="898">
        <v>33903</v>
      </c>
      <c r="R35" s="956">
        <v>180845141</v>
      </c>
      <c r="S35" s="635"/>
    </row>
    <row r="36" spans="1:20" ht="32.1" customHeight="1">
      <c r="A36" s="635"/>
      <c r="B36" s="765"/>
      <c r="C36" s="871" t="s">
        <v>712</v>
      </c>
      <c r="D36" s="1144">
        <v>98154</v>
      </c>
      <c r="E36" s="1110">
        <f t="shared" si="2"/>
        <v>100950</v>
      </c>
      <c r="F36" s="1196">
        <v>7832</v>
      </c>
      <c r="G36" s="898">
        <v>8753</v>
      </c>
      <c r="H36" s="898">
        <v>9376</v>
      </c>
      <c r="I36" s="898">
        <v>6426</v>
      </c>
      <c r="J36" s="898">
        <v>9697</v>
      </c>
      <c r="K36" s="898">
        <v>6606</v>
      </c>
      <c r="L36" s="898">
        <v>7855</v>
      </c>
      <c r="M36" s="898">
        <v>9846</v>
      </c>
      <c r="N36" s="898">
        <v>7771</v>
      </c>
      <c r="O36" s="898">
        <v>7125</v>
      </c>
      <c r="P36" s="898">
        <v>10718</v>
      </c>
      <c r="Q36" s="898">
        <v>8945</v>
      </c>
      <c r="R36" s="956">
        <v>16930400</v>
      </c>
      <c r="S36" s="635"/>
    </row>
    <row r="37" spans="1:20" ht="32.1" customHeight="1">
      <c r="A37" s="635"/>
      <c r="B37" s="765"/>
      <c r="C37" s="871" t="s">
        <v>713</v>
      </c>
      <c r="D37" s="1145">
        <v>3360</v>
      </c>
      <c r="E37" s="1110">
        <f t="shared" si="2"/>
        <v>3814</v>
      </c>
      <c r="F37" s="1187">
        <v>224</v>
      </c>
      <c r="G37" s="912">
        <v>151</v>
      </c>
      <c r="H37" s="912">
        <v>222</v>
      </c>
      <c r="I37" s="912">
        <v>143</v>
      </c>
      <c r="J37" s="898">
        <v>279</v>
      </c>
      <c r="K37" s="898">
        <v>117</v>
      </c>
      <c r="L37" s="898">
        <v>484</v>
      </c>
      <c r="M37" s="898">
        <v>847</v>
      </c>
      <c r="N37" s="898">
        <v>543</v>
      </c>
      <c r="O37" s="898">
        <v>308</v>
      </c>
      <c r="P37" s="898">
        <v>217</v>
      </c>
      <c r="Q37" s="898">
        <v>279</v>
      </c>
      <c r="R37" s="961">
        <v>89787277</v>
      </c>
      <c r="S37" s="635"/>
    </row>
    <row r="38" spans="1:20" ht="32.1" customHeight="1">
      <c r="A38" s="635"/>
      <c r="B38" s="806"/>
      <c r="C38" s="871" t="s">
        <v>714</v>
      </c>
      <c r="D38" s="1145">
        <v>187404</v>
      </c>
      <c r="E38" s="1197">
        <f t="shared" si="2"/>
        <v>164495</v>
      </c>
      <c r="F38" s="1187">
        <v>10468</v>
      </c>
      <c r="G38" s="912">
        <v>11472</v>
      </c>
      <c r="H38" s="912">
        <v>13629</v>
      </c>
      <c r="I38" s="912">
        <v>12881</v>
      </c>
      <c r="J38" s="898">
        <v>14141</v>
      </c>
      <c r="K38" s="898">
        <v>11965</v>
      </c>
      <c r="L38" s="898">
        <v>12756</v>
      </c>
      <c r="M38" s="898">
        <v>13144</v>
      </c>
      <c r="N38" s="898">
        <v>15888</v>
      </c>
      <c r="O38" s="898">
        <v>16110</v>
      </c>
      <c r="P38" s="898">
        <v>17507</v>
      </c>
      <c r="Q38" s="898">
        <v>14534</v>
      </c>
      <c r="R38" s="956">
        <v>310493351</v>
      </c>
      <c r="S38" s="635"/>
    </row>
    <row r="39" spans="1:20" ht="32.1" customHeight="1">
      <c r="A39" s="635"/>
      <c r="B39" s="1198"/>
      <c r="C39" s="1199" t="s">
        <v>715</v>
      </c>
      <c r="D39" s="1200">
        <v>479855</v>
      </c>
      <c r="E39" s="1201">
        <f t="shared" si="2"/>
        <v>512388</v>
      </c>
      <c r="F39" s="1035">
        <v>46400</v>
      </c>
      <c r="G39" s="1202">
        <v>39772</v>
      </c>
      <c r="H39" s="1202">
        <v>42527</v>
      </c>
      <c r="I39" s="1202">
        <v>44300</v>
      </c>
      <c r="J39" s="1202">
        <v>50146</v>
      </c>
      <c r="K39" s="907">
        <v>34833</v>
      </c>
      <c r="L39" s="907">
        <v>37831</v>
      </c>
      <c r="M39" s="907">
        <v>45057</v>
      </c>
      <c r="N39" s="907">
        <v>41595</v>
      </c>
      <c r="O39" s="907">
        <v>44405</v>
      </c>
      <c r="P39" s="907">
        <v>44054</v>
      </c>
      <c r="Q39" s="907">
        <v>41468</v>
      </c>
      <c r="R39" s="971">
        <v>285444139</v>
      </c>
      <c r="S39" s="635"/>
      <c r="T39" s="1127"/>
    </row>
    <row r="40" spans="1:20" ht="32.1" customHeight="1">
      <c r="A40" s="635"/>
      <c r="B40" s="1198"/>
      <c r="C40" s="1203" t="s">
        <v>716</v>
      </c>
      <c r="D40" s="1200">
        <v>5659</v>
      </c>
      <c r="E40" s="1201">
        <f t="shared" si="2"/>
        <v>6718</v>
      </c>
      <c r="F40" s="1035">
        <v>171</v>
      </c>
      <c r="G40" s="1202">
        <v>219</v>
      </c>
      <c r="H40" s="1202">
        <v>426</v>
      </c>
      <c r="I40" s="1202">
        <v>482</v>
      </c>
      <c r="J40" s="1202">
        <v>913</v>
      </c>
      <c r="K40" s="907">
        <v>1088</v>
      </c>
      <c r="L40" s="907">
        <v>654</v>
      </c>
      <c r="M40" s="907">
        <v>589</v>
      </c>
      <c r="N40" s="907">
        <v>568</v>
      </c>
      <c r="O40" s="907">
        <v>655</v>
      </c>
      <c r="P40" s="907">
        <v>537</v>
      </c>
      <c r="Q40" s="907">
        <v>416</v>
      </c>
      <c r="R40" s="971">
        <v>7126905</v>
      </c>
      <c r="S40" s="635"/>
      <c r="T40" s="1127"/>
    </row>
    <row r="41" spans="1:20" ht="32.1" customHeight="1">
      <c r="A41" s="635"/>
      <c r="B41" s="806" t="s">
        <v>717</v>
      </c>
      <c r="C41" s="1204" t="s">
        <v>718</v>
      </c>
      <c r="D41" s="1205">
        <v>28900</v>
      </c>
      <c r="E41" s="1197">
        <f t="shared" si="2"/>
        <v>28190</v>
      </c>
      <c r="F41" s="1196">
        <v>1500</v>
      </c>
      <c r="G41" s="1129">
        <v>800</v>
      </c>
      <c r="H41" s="1129">
        <v>1410</v>
      </c>
      <c r="I41" s="1129">
        <v>2000</v>
      </c>
      <c r="J41" s="1129">
        <v>2410</v>
      </c>
      <c r="K41" s="1129">
        <v>3510</v>
      </c>
      <c r="L41" s="1129">
        <v>1000</v>
      </c>
      <c r="M41" s="1129">
        <v>1940</v>
      </c>
      <c r="N41" s="1129">
        <v>2500</v>
      </c>
      <c r="O41" s="1129">
        <v>6000</v>
      </c>
      <c r="P41" s="1129">
        <v>3120</v>
      </c>
      <c r="Q41" s="1129">
        <v>2000</v>
      </c>
      <c r="R41" s="1206" t="s">
        <v>127</v>
      </c>
      <c r="S41" s="635"/>
    </row>
    <row r="42" spans="1:20" ht="32.1" customHeight="1">
      <c r="A42" s="635"/>
      <c r="B42" s="765"/>
      <c r="C42" s="1204" t="s">
        <v>719</v>
      </c>
      <c r="D42" s="1207">
        <v>7894</v>
      </c>
      <c r="E42" s="1110">
        <f t="shared" si="2"/>
        <v>11300</v>
      </c>
      <c r="F42" s="1128">
        <v>0</v>
      </c>
      <c r="G42" s="912">
        <v>0</v>
      </c>
      <c r="H42" s="912">
        <v>0</v>
      </c>
      <c r="I42" s="912">
        <v>0</v>
      </c>
      <c r="J42" s="912">
        <v>0</v>
      </c>
      <c r="K42" s="912">
        <v>0</v>
      </c>
      <c r="L42" s="1129">
        <v>5100</v>
      </c>
      <c r="M42" s="1129">
        <v>6200</v>
      </c>
      <c r="N42" s="912">
        <v>0</v>
      </c>
      <c r="O42" s="912">
        <v>0</v>
      </c>
      <c r="P42" s="1129">
        <v>0</v>
      </c>
      <c r="Q42" s="1129">
        <v>0</v>
      </c>
      <c r="R42" s="1206" t="s">
        <v>127</v>
      </c>
      <c r="S42" s="635"/>
    </row>
    <row r="43" spans="1:20" ht="32.1" customHeight="1">
      <c r="A43" s="635"/>
      <c r="B43" s="765"/>
      <c r="C43" s="1208" t="s">
        <v>720</v>
      </c>
      <c r="D43" s="1144">
        <v>470560</v>
      </c>
      <c r="E43" s="1110">
        <f t="shared" si="2"/>
        <v>469339</v>
      </c>
      <c r="F43" s="1209">
        <v>29956</v>
      </c>
      <c r="G43" s="1037">
        <v>34498</v>
      </c>
      <c r="H43" s="1037">
        <v>45210</v>
      </c>
      <c r="I43" s="1037">
        <v>40328</v>
      </c>
      <c r="J43" s="1037">
        <v>41232</v>
      </c>
      <c r="K43" s="1037">
        <v>37480</v>
      </c>
      <c r="L43" s="1202">
        <v>34598</v>
      </c>
      <c r="M43" s="1202">
        <v>41195</v>
      </c>
      <c r="N43" s="1202">
        <v>45297</v>
      </c>
      <c r="O43" s="1202">
        <v>39315</v>
      </c>
      <c r="P43" s="1202">
        <v>41525</v>
      </c>
      <c r="Q43" s="1202">
        <v>38705</v>
      </c>
      <c r="R43" s="1206" t="s">
        <v>127</v>
      </c>
      <c r="S43" s="635"/>
    </row>
    <row r="44" spans="1:20" ht="32.1" customHeight="1">
      <c r="A44" s="635"/>
      <c r="B44" s="765"/>
      <c r="C44" s="1208" t="s">
        <v>721</v>
      </c>
      <c r="D44" s="1210">
        <v>27840</v>
      </c>
      <c r="E44" s="1110">
        <f t="shared" si="2"/>
        <v>28135</v>
      </c>
      <c r="F44" s="1209">
        <v>1008</v>
      </c>
      <c r="G44" s="1037">
        <v>1795</v>
      </c>
      <c r="H44" s="1037">
        <v>1704</v>
      </c>
      <c r="I44" s="1037">
        <v>1810</v>
      </c>
      <c r="J44" s="1037">
        <v>1925</v>
      </c>
      <c r="K44" s="1037">
        <v>2186</v>
      </c>
      <c r="L44" s="1202">
        <v>2691</v>
      </c>
      <c r="M44" s="1202">
        <v>1421</v>
      </c>
      <c r="N44" s="1202">
        <v>3500</v>
      </c>
      <c r="O44" s="1202">
        <v>3312</v>
      </c>
      <c r="P44" s="1202">
        <v>4182</v>
      </c>
      <c r="Q44" s="1202">
        <v>2601</v>
      </c>
      <c r="R44" s="1206" t="s">
        <v>127</v>
      </c>
      <c r="S44" s="635"/>
    </row>
    <row r="45" spans="1:20" ht="32.1" customHeight="1" thickBot="1">
      <c r="A45" s="635"/>
      <c r="B45" s="1135"/>
      <c r="C45" s="1211" t="s">
        <v>722</v>
      </c>
      <c r="D45" s="1212">
        <v>187259</v>
      </c>
      <c r="E45" s="1137">
        <f t="shared" si="2"/>
        <v>182619</v>
      </c>
      <c r="F45" s="1213">
        <v>70385</v>
      </c>
      <c r="G45" s="1214">
        <v>48895</v>
      </c>
      <c r="H45" s="1214">
        <v>32475</v>
      </c>
      <c r="I45" s="1214">
        <v>3512</v>
      </c>
      <c r="J45" s="1214">
        <v>2819</v>
      </c>
      <c r="K45" s="1214">
        <v>3512</v>
      </c>
      <c r="L45" s="1214">
        <v>3989</v>
      </c>
      <c r="M45" s="1214">
        <v>2323</v>
      </c>
      <c r="N45" s="1214">
        <v>2517</v>
      </c>
      <c r="O45" s="1214">
        <v>2422</v>
      </c>
      <c r="P45" s="1214">
        <v>2185</v>
      </c>
      <c r="Q45" s="1214">
        <v>7585</v>
      </c>
      <c r="R45" s="1215" t="s">
        <v>127</v>
      </c>
      <c r="S45" s="635"/>
    </row>
    <row r="46" spans="1:20" ht="14.25">
      <c r="A46" s="635"/>
      <c r="B46" s="634"/>
      <c r="C46" s="1216"/>
      <c r="D46" s="1217"/>
      <c r="E46" s="1218"/>
      <c r="F46" s="1219"/>
      <c r="G46" s="1219"/>
      <c r="H46" s="1219"/>
      <c r="I46" s="1219"/>
      <c r="J46" s="1219"/>
      <c r="K46" s="1219"/>
      <c r="L46" s="1219"/>
      <c r="M46" s="1219"/>
      <c r="N46" s="1219"/>
      <c r="O46" s="1219"/>
      <c r="P46" s="1219"/>
      <c r="Q46" s="1219"/>
      <c r="R46" s="1220"/>
      <c r="S46" s="635"/>
    </row>
    <row r="47" spans="1:20" ht="14.25">
      <c r="B47" s="748"/>
    </row>
    <row r="48" spans="1:20" ht="14.25">
      <c r="B48" s="748"/>
      <c r="E48" s="35"/>
      <c r="F48" s="35"/>
    </row>
    <row r="49" spans="2:6" ht="14.25">
      <c r="B49" s="748"/>
      <c r="E49" s="35"/>
      <c r="F49" s="35"/>
    </row>
    <row r="50" spans="2:6" ht="14.25">
      <c r="B50" s="748"/>
      <c r="E50" s="35"/>
      <c r="F50" s="35"/>
    </row>
    <row r="51" spans="2:6" ht="14.25">
      <c r="B51" s="748"/>
      <c r="E51" s="35"/>
      <c r="F51" s="35"/>
    </row>
    <row r="52" spans="2:6" ht="14.25">
      <c r="B52" s="748"/>
      <c r="E52" s="35"/>
      <c r="F52" s="35"/>
    </row>
    <row r="53" spans="2:6" ht="14.25">
      <c r="B53" s="748"/>
      <c r="E53" s="35"/>
      <c r="F53" s="35"/>
    </row>
    <row r="54" spans="2:6" ht="14.25">
      <c r="B54" s="748"/>
      <c r="E54" s="35"/>
      <c r="F54" s="35"/>
    </row>
    <row r="55" spans="2:6" ht="14.25">
      <c r="B55" s="748"/>
      <c r="E55" s="35"/>
      <c r="F55" s="35"/>
    </row>
    <row r="56" spans="2:6" ht="14.25">
      <c r="B56" s="748"/>
      <c r="E56" s="35"/>
      <c r="F56" s="35"/>
    </row>
    <row r="57" spans="2:6" ht="14.25">
      <c r="B57" s="748"/>
    </row>
    <row r="58" spans="2:6" ht="14.25">
      <c r="B58" s="748"/>
    </row>
    <row r="59" spans="2:6" ht="14.25">
      <c r="B59" s="748"/>
    </row>
    <row r="60" spans="2:6" ht="14.25">
      <c r="B60" s="748"/>
    </row>
    <row r="61" spans="2:6" ht="14.25">
      <c r="B61" s="748"/>
    </row>
    <row r="62" spans="2:6" ht="14.25">
      <c r="B62" s="748"/>
    </row>
    <row r="63" spans="2:6" ht="14.25">
      <c r="B63" s="748"/>
    </row>
    <row r="64" spans="2:6" ht="14.25">
      <c r="B64" s="748"/>
    </row>
    <row r="65" spans="2:2" ht="14.25">
      <c r="B65" s="748"/>
    </row>
    <row r="66" spans="2:2" ht="14.25">
      <c r="B66" s="748"/>
    </row>
    <row r="67" spans="2:2" ht="14.25">
      <c r="B67" s="748"/>
    </row>
    <row r="68" spans="2:2" ht="14.25">
      <c r="B68" s="748"/>
    </row>
    <row r="69" spans="2:2" ht="14.25">
      <c r="B69" s="748"/>
    </row>
    <row r="70" spans="2:2" ht="14.25">
      <c r="B70" s="748"/>
    </row>
    <row r="71" spans="2:2" ht="14.25">
      <c r="B71" s="748"/>
    </row>
  </sheetData>
  <mergeCells count="2">
    <mergeCell ref="Q2:R2"/>
    <mergeCell ref="Q30:R30"/>
  </mergeCells>
  <phoneticPr fontId="2"/>
  <pageMargins left="0.78740157480314965" right="0.39370078740157483" top="0.43307086614173229" bottom="0.11811023622047245" header="0" footer="0"/>
  <pageSetup paperSize="9" scale="55" firstPageNumber="25" orientation="landscape" useFirstPageNumber="1" r:id="rId1"/>
  <headerFooter alignWithMargins="0">
    <oddFooter>&amp;C&amp;P</oddFooter>
  </headerFooter>
  <rowBreaks count="1" manualBreakCount="1">
    <brk id="2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Y109"/>
  <sheetViews>
    <sheetView view="pageBreakPreview" zoomScale="50" zoomScaleNormal="50" zoomScaleSheetLayoutView="50" workbookViewId="0">
      <selection activeCell="Y19" sqref="Y19"/>
    </sheetView>
  </sheetViews>
  <sheetFormatPr defaultColWidth="8.125" defaultRowHeight="12"/>
  <cols>
    <col min="1" max="1" width="10.75" style="1429" customWidth="1"/>
    <col min="2" max="2" width="5.625" style="1429" customWidth="1"/>
    <col min="3" max="3" width="22.25" style="1429" customWidth="1"/>
    <col min="4" max="10" width="22.625" style="1429" customWidth="1"/>
    <col min="11" max="11" width="13.625" style="1429" customWidth="1"/>
    <col min="12" max="17" width="22.625" style="1429" customWidth="1"/>
    <col min="18" max="21" width="7.75" style="1429" customWidth="1"/>
    <col min="22" max="22" width="0.875" style="1429" customWidth="1"/>
    <col min="23" max="23" width="6.125" style="1429" customWidth="1"/>
    <col min="24" max="24" width="0.875" style="1429" customWidth="1"/>
    <col min="25" max="16384" width="8.125" style="1429"/>
  </cols>
  <sheetData>
    <row r="1" spans="1:23" s="1221" customFormat="1" ht="42.75" customHeight="1">
      <c r="B1" s="1222" t="s">
        <v>723</v>
      </c>
    </row>
    <row r="2" spans="1:23" s="1223" customFormat="1" ht="15" customHeight="1"/>
    <row r="3" spans="1:23" s="1227" customFormat="1" ht="39.75" customHeight="1">
      <c r="A3" s="1224"/>
      <c r="B3" s="1225" t="s">
        <v>724</v>
      </c>
      <c r="C3" s="1226"/>
      <c r="D3" s="1226"/>
      <c r="E3" s="1226"/>
    </row>
    <row r="4" spans="1:23" s="1223" customFormat="1" ht="25.5" customHeight="1"/>
    <row r="5" spans="1:23" s="1228" customFormat="1" ht="27" customHeight="1">
      <c r="B5" s="1229" t="s">
        <v>725</v>
      </c>
    </row>
    <row r="6" spans="1:23" s="1228" customFormat="1" ht="15.75" customHeight="1">
      <c r="B6" s="1229"/>
    </row>
    <row r="7" spans="1:23" s="1230" customFormat="1" ht="32.25" customHeight="1" thickBot="1">
      <c r="C7" s="1231" t="s">
        <v>726</v>
      </c>
      <c r="E7" s="1232"/>
      <c r="F7" s="1232"/>
      <c r="G7" s="1232"/>
      <c r="I7" s="1233"/>
      <c r="J7" s="1231"/>
      <c r="K7" s="1231"/>
      <c r="L7" s="1231"/>
      <c r="M7" s="1231"/>
      <c r="N7" s="1231"/>
      <c r="O7" s="1231"/>
      <c r="P7" s="1231"/>
      <c r="Q7" s="1231"/>
      <c r="R7" s="1234"/>
      <c r="S7" s="1234"/>
      <c r="T7" s="1234"/>
      <c r="U7" s="1234"/>
      <c r="V7" s="1234"/>
    </row>
    <row r="8" spans="1:23" s="1230" customFormat="1" ht="80.099999999999994" customHeight="1" thickBot="1">
      <c r="C8" s="1683" t="s">
        <v>727</v>
      </c>
      <c r="D8" s="1684"/>
      <c r="E8" s="1235" t="s">
        <v>728</v>
      </c>
      <c r="F8" s="1236" t="s">
        <v>729</v>
      </c>
      <c r="G8" s="1237" t="s">
        <v>730</v>
      </c>
      <c r="H8" s="1238" t="s">
        <v>731</v>
      </c>
      <c r="I8" s="1239" t="s">
        <v>732</v>
      </c>
      <c r="J8" s="1231"/>
      <c r="K8" s="1240"/>
      <c r="L8" s="1231"/>
      <c r="M8" s="1231"/>
      <c r="N8" s="1231"/>
      <c r="O8" s="1240"/>
      <c r="P8" s="1231"/>
      <c r="Q8" s="1231"/>
      <c r="S8" s="1231"/>
      <c r="T8" s="1231"/>
      <c r="U8" s="1234"/>
      <c r="V8" s="1234"/>
    </row>
    <row r="9" spans="1:23" s="1230" customFormat="1" ht="39.950000000000003" customHeight="1">
      <c r="C9" s="1685" t="s">
        <v>733</v>
      </c>
      <c r="D9" s="1686"/>
      <c r="E9" s="1687">
        <v>26046</v>
      </c>
      <c r="F9" s="1689">
        <v>26684</v>
      </c>
      <c r="G9" s="1691">
        <v>26845</v>
      </c>
      <c r="H9" s="1698">
        <v>26818</v>
      </c>
      <c r="I9" s="1694">
        <v>27018</v>
      </c>
      <c r="J9" s="1231"/>
      <c r="K9" s="1231"/>
      <c r="L9" s="1234"/>
      <c r="M9" s="1234"/>
      <c r="N9" s="1231"/>
      <c r="O9" s="1231"/>
      <c r="P9" s="1234"/>
      <c r="Q9" s="1231"/>
      <c r="R9" s="1231"/>
      <c r="S9" s="1234"/>
      <c r="T9" s="1231"/>
      <c r="U9" s="1234"/>
      <c r="V9" s="1234"/>
    </row>
    <row r="10" spans="1:23" s="1230" customFormat="1" ht="39.950000000000003" customHeight="1" thickBot="1">
      <c r="C10" s="1696" t="s">
        <v>734</v>
      </c>
      <c r="D10" s="1697"/>
      <c r="E10" s="1688"/>
      <c r="F10" s="1690"/>
      <c r="G10" s="1692"/>
      <c r="H10" s="1699"/>
      <c r="I10" s="1695"/>
      <c r="J10" s="1231"/>
      <c r="K10" s="1240"/>
      <c r="L10" s="1231"/>
      <c r="M10" s="1231"/>
      <c r="N10" s="1231"/>
      <c r="O10" s="1231"/>
      <c r="P10" s="1231"/>
      <c r="Q10" s="1231"/>
      <c r="R10" s="1231"/>
      <c r="S10" s="1231"/>
      <c r="T10" s="1231"/>
      <c r="U10" s="1234"/>
      <c r="V10" s="1234"/>
    </row>
    <row r="11" spans="1:23" s="1230" customFormat="1" ht="39.950000000000003" customHeight="1">
      <c r="C11" s="1685" t="s">
        <v>735</v>
      </c>
      <c r="D11" s="1686"/>
      <c r="E11" s="1687">
        <v>688</v>
      </c>
      <c r="F11" s="1691">
        <v>699</v>
      </c>
      <c r="G11" s="1691">
        <v>704</v>
      </c>
      <c r="H11" s="1698">
        <v>698</v>
      </c>
      <c r="I11" s="1694">
        <v>703</v>
      </c>
      <c r="J11" s="1231"/>
      <c r="K11" s="1231"/>
      <c r="L11" s="1234"/>
      <c r="M11" s="1234"/>
      <c r="N11" s="1231"/>
      <c r="O11" s="1231"/>
      <c r="P11" s="1234"/>
      <c r="Q11" s="1231"/>
      <c r="R11" s="1231"/>
      <c r="S11" s="1234"/>
      <c r="T11" s="1231"/>
      <c r="U11" s="1234"/>
      <c r="V11" s="1234"/>
    </row>
    <row r="12" spans="1:23" s="1230" customFormat="1" ht="39.950000000000003" customHeight="1" thickBot="1">
      <c r="C12" s="1696" t="s">
        <v>736</v>
      </c>
      <c r="D12" s="1697"/>
      <c r="E12" s="1688"/>
      <c r="F12" s="1692"/>
      <c r="G12" s="1692"/>
      <c r="H12" s="1699"/>
      <c r="I12" s="1695"/>
      <c r="J12" s="1231"/>
      <c r="K12" s="1240"/>
      <c r="L12" s="1231"/>
      <c r="M12" s="1231"/>
      <c r="N12" s="1231"/>
      <c r="O12" s="1231"/>
      <c r="P12" s="1231"/>
      <c r="Q12" s="1231"/>
      <c r="R12" s="1231"/>
      <c r="S12" s="1231"/>
      <c r="T12" s="1231"/>
      <c r="U12" s="1234"/>
      <c r="V12" s="1234"/>
    </row>
    <row r="13" spans="1:23" s="1230" customFormat="1" ht="80.099999999999994" customHeight="1" thickBot="1">
      <c r="C13" s="1700" t="s">
        <v>737</v>
      </c>
      <c r="D13" s="1684"/>
      <c r="E13" s="1241">
        <v>33</v>
      </c>
      <c r="F13" s="1242">
        <v>34</v>
      </c>
      <c r="G13" s="1243">
        <v>37</v>
      </c>
      <c r="H13" s="1244">
        <v>39</v>
      </c>
      <c r="I13" s="1245">
        <v>35</v>
      </c>
      <c r="J13" s="1231"/>
      <c r="K13" s="1240"/>
      <c r="L13" s="1231"/>
      <c r="M13" s="1231"/>
      <c r="N13" s="1231"/>
      <c r="O13" s="1231"/>
      <c r="P13" s="1231"/>
      <c r="Q13" s="1231"/>
      <c r="R13" s="1231"/>
      <c r="S13" s="1231"/>
      <c r="T13" s="1231"/>
      <c r="U13" s="1234"/>
      <c r="V13" s="1234"/>
    </row>
    <row r="14" spans="1:23" s="1230" customFormat="1" ht="33.75" customHeight="1">
      <c r="C14" s="1701" t="s">
        <v>738</v>
      </c>
      <c r="D14" s="1701"/>
      <c r="E14" s="1701"/>
      <c r="F14" s="1701"/>
      <c r="G14" s="1701"/>
      <c r="H14" s="1701"/>
      <c r="I14" s="1701"/>
      <c r="J14" s="1701"/>
      <c r="K14" s="1234"/>
      <c r="L14" s="1234"/>
      <c r="M14" s="1234"/>
      <c r="N14" s="1234"/>
      <c r="O14" s="1234"/>
      <c r="P14" s="1234"/>
      <c r="Q14" s="1234"/>
      <c r="R14" s="1234"/>
      <c r="S14" s="1234"/>
      <c r="T14" s="1234"/>
      <c r="U14" s="1234"/>
      <c r="V14" s="1234"/>
      <c r="W14" s="1234"/>
    </row>
    <row r="15" spans="1:23" s="1230" customFormat="1" ht="45" customHeight="1" thickBot="1">
      <c r="C15" s="1231" t="s">
        <v>739</v>
      </c>
      <c r="E15" s="1231"/>
      <c r="F15" s="1231"/>
      <c r="G15" s="1231"/>
      <c r="H15" s="1231"/>
      <c r="I15" s="1246" t="s">
        <v>740</v>
      </c>
      <c r="J15" s="1231"/>
      <c r="K15" s="1231"/>
      <c r="L15" s="1231"/>
      <c r="M15" s="1231"/>
      <c r="N15" s="1231"/>
      <c r="O15" s="1231"/>
      <c r="P15" s="1231"/>
      <c r="Q15" s="1231"/>
      <c r="R15" s="1231"/>
      <c r="S15" s="1234"/>
      <c r="T15" s="1234"/>
      <c r="U15" s="1234"/>
      <c r="V15" s="1234"/>
      <c r="W15" s="1234"/>
    </row>
    <row r="16" spans="1:23" s="1230" customFormat="1" ht="80.099999999999994" customHeight="1" thickBot="1">
      <c r="C16" s="1683" t="s">
        <v>727</v>
      </c>
      <c r="D16" s="1684"/>
      <c r="E16" s="1247" t="s">
        <v>77</v>
      </c>
      <c r="F16" s="1235" t="s">
        <v>78</v>
      </c>
      <c r="G16" s="1248" t="s">
        <v>730</v>
      </c>
      <c r="H16" s="1249" t="s">
        <v>731</v>
      </c>
      <c r="I16" s="1239" t="s">
        <v>732</v>
      </c>
      <c r="J16" s="1250"/>
      <c r="K16" s="1240"/>
      <c r="L16" s="1231"/>
      <c r="M16" s="1231"/>
      <c r="N16" s="1231"/>
      <c r="O16" s="1240"/>
      <c r="P16" s="1231"/>
      <c r="Q16" s="1231"/>
      <c r="R16" s="1231"/>
      <c r="S16" s="1240"/>
      <c r="T16" s="1231"/>
      <c r="U16" s="1231"/>
      <c r="V16" s="1234"/>
    </row>
    <row r="17" spans="2:23" s="1230" customFormat="1" ht="80.099999999999994" customHeight="1" thickBot="1">
      <c r="C17" s="1700" t="s">
        <v>741</v>
      </c>
      <c r="D17" s="1684"/>
      <c r="E17" s="1251">
        <v>9823</v>
      </c>
      <c r="F17" s="1241">
        <v>9813</v>
      </c>
      <c r="G17" s="1252">
        <v>10028</v>
      </c>
      <c r="H17" s="1253">
        <v>9925</v>
      </c>
      <c r="I17" s="1245">
        <v>10195</v>
      </c>
      <c r="J17" s="1231"/>
      <c r="K17" s="1240"/>
      <c r="L17" s="1231"/>
      <c r="M17" s="1231"/>
      <c r="N17" s="1231"/>
      <c r="O17" s="1231"/>
      <c r="P17" s="1231"/>
      <c r="Q17" s="1231"/>
      <c r="R17" s="1231"/>
      <c r="S17" s="1231"/>
      <c r="T17" s="1231"/>
      <c r="U17" s="1231"/>
      <c r="V17" s="1234"/>
    </row>
    <row r="18" spans="2:23" s="1230" customFormat="1" ht="27" customHeight="1"/>
    <row r="19" spans="2:23" s="1230" customFormat="1" ht="39.75" customHeight="1">
      <c r="C19" s="1254" t="s">
        <v>69</v>
      </c>
      <c r="E19" s="1231"/>
      <c r="F19" s="1231"/>
      <c r="H19" s="1231"/>
      <c r="I19" s="1255"/>
      <c r="J19" s="1255"/>
      <c r="K19" s="1231"/>
      <c r="L19" s="1231"/>
      <c r="M19" s="1231"/>
      <c r="N19" s="1231"/>
      <c r="O19" s="1231"/>
      <c r="P19" s="1231"/>
      <c r="Q19" s="1231"/>
      <c r="R19" s="1234"/>
      <c r="S19" s="1234"/>
      <c r="T19" s="1234"/>
      <c r="U19" s="1234"/>
      <c r="V19" s="1234"/>
      <c r="W19" s="1234"/>
    </row>
    <row r="20" spans="2:23" s="1230" customFormat="1" ht="33" customHeight="1" thickBot="1">
      <c r="C20" s="1231" t="s">
        <v>742</v>
      </c>
      <c r="E20" s="1231"/>
      <c r="F20" s="1231"/>
      <c r="H20" s="1231"/>
      <c r="I20" s="1256" t="s">
        <v>743</v>
      </c>
      <c r="J20" s="1231"/>
      <c r="K20" s="1231"/>
      <c r="L20" s="1231"/>
      <c r="M20" s="1231"/>
      <c r="N20" s="1231"/>
      <c r="O20" s="1231"/>
      <c r="P20" s="1231"/>
      <c r="Q20" s="1231"/>
      <c r="R20" s="1234"/>
      <c r="S20" s="1234"/>
      <c r="T20" s="1234"/>
      <c r="U20" s="1234"/>
      <c r="V20" s="1234"/>
      <c r="W20" s="1234"/>
    </row>
    <row r="21" spans="2:23" s="1230" customFormat="1" ht="80.099999999999994" customHeight="1" thickBot="1">
      <c r="C21" s="1257" t="s">
        <v>744</v>
      </c>
      <c r="D21" s="1258" t="s">
        <v>76</v>
      </c>
      <c r="E21" s="1259" t="s">
        <v>77</v>
      </c>
      <c r="F21" s="1247" t="s">
        <v>78</v>
      </c>
      <c r="G21" s="1247" t="s">
        <v>79</v>
      </c>
      <c r="H21" s="1249" t="s">
        <v>80</v>
      </c>
      <c r="I21" s="1239" t="s">
        <v>732</v>
      </c>
      <c r="J21" s="1234"/>
      <c r="K21" s="1231"/>
      <c r="L21" s="1231"/>
      <c r="M21" s="1240"/>
      <c r="N21" s="1231"/>
      <c r="O21" s="1231"/>
      <c r="P21" s="1231"/>
      <c r="Q21" s="1240"/>
      <c r="R21" s="1231"/>
      <c r="S21" s="1231"/>
      <c r="T21" s="1231"/>
      <c r="U21" s="1234"/>
      <c r="V21" s="1234"/>
    </row>
    <row r="22" spans="2:23" s="1230" customFormat="1" ht="80.099999999999994" customHeight="1">
      <c r="C22" s="1260" t="s">
        <v>745</v>
      </c>
      <c r="D22" s="1261">
        <v>131641</v>
      </c>
      <c r="E22" s="1262">
        <v>128426</v>
      </c>
      <c r="F22" s="1263">
        <v>128542</v>
      </c>
      <c r="G22" s="1264">
        <v>129898</v>
      </c>
      <c r="H22" s="1265">
        <v>129608</v>
      </c>
      <c r="I22" s="1266">
        <v>131902</v>
      </c>
      <c r="J22" s="1234"/>
      <c r="K22" s="1231"/>
      <c r="L22" s="1231"/>
      <c r="M22" s="1231"/>
      <c r="N22" s="1231"/>
      <c r="O22" s="1231"/>
      <c r="P22" s="1231"/>
      <c r="Q22" s="1231"/>
      <c r="R22" s="1231"/>
      <c r="S22" s="1231"/>
      <c r="T22" s="1231"/>
      <c r="U22" s="1234"/>
      <c r="V22" s="1234"/>
    </row>
    <row r="23" spans="2:23" s="1230" customFormat="1" ht="80.099999999999994" customHeight="1">
      <c r="C23" s="1267" t="s">
        <v>746</v>
      </c>
      <c r="D23" s="1268">
        <v>36495</v>
      </c>
      <c r="E23" s="1269">
        <v>35747</v>
      </c>
      <c r="F23" s="1270">
        <v>34881</v>
      </c>
      <c r="G23" s="1270">
        <v>35142</v>
      </c>
      <c r="H23" s="1271">
        <v>33475</v>
      </c>
      <c r="I23" s="1272">
        <v>33668</v>
      </c>
      <c r="J23" s="1234"/>
      <c r="K23" s="1231"/>
      <c r="L23" s="1231"/>
      <c r="M23" s="1231"/>
      <c r="N23" s="1231"/>
      <c r="O23" s="1231"/>
      <c r="P23" s="1231"/>
      <c r="Q23" s="1231"/>
      <c r="R23" s="1231"/>
      <c r="S23" s="1231"/>
      <c r="T23" s="1231"/>
      <c r="U23" s="1234"/>
      <c r="V23" s="1234"/>
    </row>
    <row r="24" spans="2:23" s="1230" customFormat="1" ht="80.099999999999994" customHeight="1">
      <c r="C24" s="1273" t="s">
        <v>747</v>
      </c>
      <c r="D24" s="1268">
        <v>23182</v>
      </c>
      <c r="E24" s="1269">
        <v>22320</v>
      </c>
      <c r="F24" s="1270">
        <v>22166</v>
      </c>
      <c r="G24" s="1270">
        <v>22368</v>
      </c>
      <c r="H24" s="1271">
        <v>21210</v>
      </c>
      <c r="I24" s="1272">
        <v>21740</v>
      </c>
      <c r="J24" s="1234"/>
      <c r="K24" s="1231"/>
      <c r="L24" s="1231"/>
      <c r="M24" s="1231"/>
      <c r="N24" s="1231"/>
      <c r="O24" s="1231"/>
      <c r="P24" s="1231"/>
      <c r="Q24" s="1231"/>
      <c r="R24" s="1231"/>
      <c r="S24" s="1231"/>
      <c r="T24" s="1231"/>
      <c r="U24" s="1234"/>
      <c r="V24" s="1234"/>
    </row>
    <row r="25" spans="2:23" s="1230" customFormat="1" ht="80.099999999999994" customHeight="1">
      <c r="C25" s="1273" t="s">
        <v>748</v>
      </c>
      <c r="D25" s="1268">
        <v>11834</v>
      </c>
      <c r="E25" s="1269">
        <v>11638</v>
      </c>
      <c r="F25" s="1270">
        <v>11594</v>
      </c>
      <c r="G25" s="1270">
        <v>11853</v>
      </c>
      <c r="H25" s="1271">
        <v>11265</v>
      </c>
      <c r="I25" s="1272">
        <v>11470</v>
      </c>
      <c r="J25" s="1234"/>
      <c r="K25" s="1231"/>
      <c r="L25" s="1231"/>
      <c r="M25" s="1231"/>
      <c r="N25" s="1231"/>
      <c r="O25" s="1231"/>
      <c r="P25" s="1231"/>
      <c r="Q25" s="1231"/>
      <c r="R25" s="1231"/>
      <c r="S25" s="1231"/>
      <c r="T25" s="1231"/>
      <c r="U25" s="1234"/>
      <c r="V25" s="1234"/>
    </row>
    <row r="26" spans="2:23" s="1230" customFormat="1" ht="80.099999999999994" customHeight="1" thickBot="1">
      <c r="C26" s="1274" t="s">
        <v>749</v>
      </c>
      <c r="D26" s="1275">
        <v>8860</v>
      </c>
      <c r="E26" s="1276">
        <v>8814</v>
      </c>
      <c r="F26" s="1277">
        <v>8538</v>
      </c>
      <c r="G26" s="1277">
        <v>8642</v>
      </c>
      <c r="H26" s="1278">
        <v>8438</v>
      </c>
      <c r="I26" s="1279">
        <v>8750</v>
      </c>
      <c r="J26" s="1234"/>
      <c r="K26" s="1231"/>
      <c r="L26" s="1231"/>
      <c r="M26" s="1231"/>
      <c r="N26" s="1231"/>
      <c r="O26" s="1231"/>
      <c r="P26" s="1231"/>
      <c r="Q26" s="1231"/>
      <c r="R26" s="1231"/>
      <c r="S26" s="1231"/>
      <c r="T26" s="1231"/>
      <c r="U26" s="1234"/>
      <c r="V26" s="1234"/>
    </row>
    <row r="27" spans="2:23" s="1280" customFormat="1" ht="102.75" customHeight="1">
      <c r="B27" s="1229" t="s">
        <v>750</v>
      </c>
      <c r="D27" s="1702" t="s">
        <v>751</v>
      </c>
      <c r="E27" s="1702"/>
      <c r="F27" s="1702"/>
      <c r="G27" s="1281" t="s">
        <v>752</v>
      </c>
      <c r="H27" s="1282"/>
      <c r="K27" s="1282"/>
      <c r="L27" s="1282"/>
      <c r="M27" s="1282"/>
      <c r="N27" s="1282"/>
      <c r="O27" s="1282"/>
      <c r="P27" s="1282"/>
      <c r="Q27" s="1282"/>
      <c r="R27" s="1282"/>
      <c r="S27" s="1282"/>
      <c r="T27" s="1282"/>
      <c r="U27" s="1282"/>
      <c r="V27" s="1282"/>
      <c r="W27" s="1282"/>
    </row>
    <row r="28" spans="2:23" s="1280" customFormat="1" ht="18" customHeight="1">
      <c r="E28" s="1283"/>
      <c r="F28" s="1283"/>
      <c r="G28" s="1283"/>
      <c r="K28" s="1282"/>
      <c r="L28" s="1282"/>
      <c r="M28" s="1282"/>
      <c r="N28" s="1282"/>
      <c r="O28" s="1282"/>
      <c r="P28" s="1282"/>
      <c r="Q28" s="1282"/>
      <c r="R28" s="1282"/>
      <c r="S28" s="1282"/>
      <c r="T28" s="1282"/>
      <c r="U28" s="1282"/>
      <c r="V28" s="1282"/>
      <c r="W28" s="1282"/>
    </row>
    <row r="29" spans="2:23" s="1230" customFormat="1" ht="28.5" customHeight="1">
      <c r="C29" s="1254" t="s">
        <v>753</v>
      </c>
      <c r="E29" s="1231"/>
      <c r="F29" s="1231"/>
      <c r="G29" s="1693"/>
      <c r="H29" s="1693"/>
      <c r="I29" s="1231"/>
      <c r="J29" s="1231"/>
      <c r="K29" s="1231"/>
      <c r="L29" s="1231"/>
      <c r="M29" s="1231"/>
      <c r="N29" s="1231"/>
      <c r="O29" s="1231"/>
      <c r="P29" s="1231"/>
      <c r="Q29" s="1231"/>
      <c r="R29" s="1234"/>
      <c r="S29" s="1234"/>
      <c r="T29" s="1234"/>
      <c r="U29" s="1234"/>
      <c r="V29" s="1234"/>
      <c r="W29" s="1234"/>
    </row>
    <row r="30" spans="2:23" s="1230" customFormat="1" ht="30" customHeight="1" thickBot="1">
      <c r="C30" s="1231" t="s">
        <v>754</v>
      </c>
      <c r="F30" s="1232"/>
      <c r="G30" s="1232"/>
      <c r="H30" s="1705" t="s">
        <v>755</v>
      </c>
      <c r="I30" s="1705"/>
      <c r="J30" s="1706"/>
      <c r="K30" s="1231"/>
      <c r="L30" s="1231"/>
      <c r="M30" s="1231"/>
      <c r="N30" s="1231"/>
      <c r="O30" s="1231"/>
      <c r="P30" s="1231"/>
      <c r="Q30" s="1231"/>
      <c r="R30" s="1234"/>
      <c r="S30" s="1234"/>
      <c r="T30" s="1234"/>
      <c r="U30" s="1234"/>
      <c r="V30" s="1234"/>
      <c r="W30" s="1234"/>
    </row>
    <row r="31" spans="2:23" s="1230" customFormat="1" ht="69.95" customHeight="1" thickBot="1">
      <c r="C31" s="1284" t="s">
        <v>265</v>
      </c>
      <c r="D31" s="1258" t="s">
        <v>76</v>
      </c>
      <c r="E31" s="1259" t="s">
        <v>77</v>
      </c>
      <c r="F31" s="1247" t="s">
        <v>78</v>
      </c>
      <c r="G31" s="1235" t="s">
        <v>79</v>
      </c>
      <c r="H31" s="1238" t="s">
        <v>80</v>
      </c>
      <c r="I31" s="1239" t="s">
        <v>732</v>
      </c>
      <c r="J31" s="1285"/>
      <c r="K31" s="1231"/>
      <c r="L31" s="1231"/>
      <c r="M31" s="1240"/>
      <c r="N31" s="1231"/>
      <c r="O31" s="1231"/>
      <c r="P31" s="1231"/>
      <c r="Q31" s="1231"/>
      <c r="R31" s="1234"/>
      <c r="S31" s="1234"/>
      <c r="T31" s="1234"/>
      <c r="U31" s="1234"/>
      <c r="V31" s="1234"/>
    </row>
    <row r="32" spans="2:23" s="1230" customFormat="1" ht="69.95" customHeight="1">
      <c r="C32" s="1286" t="s">
        <v>756</v>
      </c>
      <c r="D32" s="1287">
        <v>8075</v>
      </c>
      <c r="E32" s="1288">
        <v>8888</v>
      </c>
      <c r="F32" s="1289">
        <v>8924</v>
      </c>
      <c r="G32" s="1290">
        <v>9182</v>
      </c>
      <c r="H32" s="1291">
        <v>9138</v>
      </c>
      <c r="I32" s="1292">
        <v>9378</v>
      </c>
      <c r="J32" s="1234"/>
      <c r="K32" s="1231"/>
      <c r="L32" s="1231"/>
      <c r="M32" s="1231"/>
      <c r="N32" s="1231"/>
      <c r="O32" s="1231"/>
      <c r="P32" s="1231"/>
      <c r="Q32" s="1231"/>
      <c r="R32" s="1234"/>
      <c r="S32" s="1234"/>
      <c r="T32" s="1234"/>
      <c r="U32" s="1234"/>
      <c r="V32" s="1234"/>
    </row>
    <row r="33" spans="1:23" s="1230" customFormat="1" ht="69.95" customHeight="1">
      <c r="C33" s="1293" t="s">
        <v>757</v>
      </c>
      <c r="D33" s="1294">
        <v>1.0217638871314692</v>
      </c>
      <c r="E33" s="1294">
        <v>1.1006811145510835</v>
      </c>
      <c r="F33" s="1295">
        <v>1.0040504050405041</v>
      </c>
      <c r="G33" s="1296">
        <v>1.033078307830783</v>
      </c>
      <c r="H33" s="1297">
        <v>0.995</v>
      </c>
      <c r="I33" s="1298">
        <v>1.026</v>
      </c>
      <c r="J33" s="1234"/>
      <c r="K33" s="1231"/>
      <c r="L33" s="1231"/>
      <c r="M33" s="1231"/>
      <c r="N33" s="1231"/>
      <c r="O33" s="1231"/>
      <c r="P33" s="1231"/>
      <c r="Q33" s="1231"/>
      <c r="R33" s="1234"/>
      <c r="S33" s="1234"/>
      <c r="T33" s="1234"/>
      <c r="U33" s="1234"/>
      <c r="V33" s="1234"/>
    </row>
    <row r="34" spans="1:23" s="1230" customFormat="1" ht="69.95" customHeight="1">
      <c r="C34" s="1293" t="s">
        <v>758</v>
      </c>
      <c r="D34" s="1299">
        <v>52614</v>
      </c>
      <c r="E34" s="1269">
        <v>54117</v>
      </c>
      <c r="F34" s="1270">
        <v>54769</v>
      </c>
      <c r="G34" s="1300">
        <v>55894</v>
      </c>
      <c r="H34" s="1301">
        <v>56078</v>
      </c>
      <c r="I34" s="1272">
        <v>58341</v>
      </c>
      <c r="J34" s="1234"/>
      <c r="K34" s="1231"/>
      <c r="L34" s="1231"/>
      <c r="M34" s="1231"/>
      <c r="N34" s="1231"/>
      <c r="O34" s="1231"/>
      <c r="P34" s="1231"/>
      <c r="Q34" s="1231"/>
      <c r="R34" s="1234"/>
      <c r="S34" s="1234"/>
      <c r="T34" s="1234"/>
      <c r="U34" s="1234"/>
      <c r="V34" s="1234"/>
    </row>
    <row r="35" spans="1:23" s="1230" customFormat="1" ht="69.95" customHeight="1" thickBot="1">
      <c r="C35" s="1302" t="s">
        <v>757</v>
      </c>
      <c r="D35" s="1303">
        <v>1.0115937013324106</v>
      </c>
      <c r="E35" s="1303">
        <v>1.0285665412247691</v>
      </c>
      <c r="F35" s="1304">
        <v>1.0120479701387735</v>
      </c>
      <c r="G35" s="1305">
        <v>1.0328362621726999</v>
      </c>
      <c r="H35" s="1306">
        <v>1.0029999999999999</v>
      </c>
      <c r="I35" s="1307">
        <v>1.04</v>
      </c>
      <c r="J35" s="1234"/>
      <c r="K35" s="1231"/>
      <c r="L35" s="1231"/>
      <c r="M35" s="1231"/>
      <c r="N35" s="1231"/>
      <c r="O35" s="1231"/>
      <c r="P35" s="1231"/>
      <c r="Q35" s="1231"/>
      <c r="R35" s="1234"/>
      <c r="S35" s="1234"/>
      <c r="T35" s="1234"/>
      <c r="U35" s="1234"/>
      <c r="V35" s="1234"/>
    </row>
    <row r="36" spans="1:23" s="1283" customFormat="1" ht="29.25" customHeight="1">
      <c r="D36" s="1254" t="s">
        <v>759</v>
      </c>
      <c r="K36" s="1308"/>
      <c r="L36" s="1308"/>
      <c r="M36" s="1308"/>
      <c r="N36" s="1308"/>
      <c r="O36" s="1308"/>
      <c r="P36" s="1308"/>
      <c r="Q36" s="1308"/>
      <c r="R36" s="1308"/>
      <c r="S36" s="1308"/>
      <c r="T36" s="1308"/>
      <c r="U36" s="1308"/>
      <c r="V36" s="1308"/>
      <c r="W36" s="1308"/>
    </row>
    <row r="37" spans="1:23" s="1283" customFormat="1" ht="37.5" customHeight="1">
      <c r="D37" s="1254"/>
      <c r="K37" s="1308"/>
      <c r="L37" s="1308"/>
      <c r="M37" s="1308"/>
      <c r="N37" s="1308"/>
      <c r="O37" s="1308"/>
      <c r="P37" s="1308"/>
      <c r="Q37" s="1308"/>
      <c r="R37" s="1308"/>
      <c r="S37" s="1308"/>
      <c r="T37" s="1308"/>
      <c r="U37" s="1308"/>
      <c r="V37" s="1308"/>
      <c r="W37" s="1308"/>
    </row>
    <row r="38" spans="1:23" s="1283" customFormat="1" ht="30" customHeight="1">
      <c r="C38" s="1254" t="s">
        <v>760</v>
      </c>
      <c r="D38" s="1254"/>
      <c r="K38" s="1308"/>
      <c r="L38" s="1308"/>
      <c r="M38" s="1308"/>
      <c r="N38" s="1308"/>
      <c r="O38" s="1308"/>
      <c r="P38" s="1308"/>
      <c r="Q38" s="1308"/>
      <c r="R38" s="1308"/>
      <c r="S38" s="1308"/>
      <c r="T38" s="1308"/>
      <c r="U38" s="1308"/>
      <c r="V38" s="1308"/>
      <c r="W38" s="1308"/>
    </row>
    <row r="39" spans="1:23" s="1283" customFormat="1" ht="30" customHeight="1" thickBot="1">
      <c r="A39" s="1254"/>
      <c r="C39" s="1283" t="s">
        <v>761</v>
      </c>
      <c r="G39" s="1254"/>
      <c r="I39" s="1256" t="s">
        <v>762</v>
      </c>
      <c r="J39" s="1256"/>
      <c r="K39" s="1254"/>
      <c r="L39" s="1254"/>
      <c r="M39" s="1254"/>
      <c r="N39" s="1254"/>
      <c r="O39" s="1254"/>
      <c r="P39" s="1254"/>
      <c r="Q39" s="1254"/>
      <c r="R39" s="1308"/>
      <c r="S39" s="1308"/>
      <c r="T39" s="1308"/>
      <c r="U39" s="1308"/>
      <c r="V39" s="1308"/>
      <c r="W39" s="1308"/>
    </row>
    <row r="40" spans="1:23" s="1309" customFormat="1" ht="60" customHeight="1" thickBot="1">
      <c r="C40" s="1310" t="s">
        <v>265</v>
      </c>
      <c r="D40" s="1258" t="s">
        <v>76</v>
      </c>
      <c r="E40" s="1259" t="s">
        <v>77</v>
      </c>
      <c r="F40" s="1247" t="s">
        <v>78</v>
      </c>
      <c r="G40" s="1235" t="s">
        <v>79</v>
      </c>
      <c r="H40" s="1238" t="s">
        <v>80</v>
      </c>
      <c r="I40" s="1239" t="s">
        <v>732</v>
      </c>
      <c r="J40" s="1311"/>
      <c r="K40" s="1255"/>
      <c r="L40" s="1255"/>
      <c r="M40" s="1312"/>
      <c r="N40" s="1255"/>
      <c r="O40" s="1255"/>
      <c r="P40" s="1255"/>
      <c r="Q40" s="1312"/>
      <c r="R40" s="1255"/>
      <c r="S40" s="1255"/>
      <c r="T40" s="1255"/>
      <c r="U40" s="1311"/>
      <c r="V40" s="1311"/>
    </row>
    <row r="41" spans="1:23" s="1230" customFormat="1" ht="60" customHeight="1">
      <c r="C41" s="1313" t="s">
        <v>763</v>
      </c>
      <c r="D41" s="1314">
        <v>99006</v>
      </c>
      <c r="E41" s="1315">
        <v>107112</v>
      </c>
      <c r="F41" s="1316">
        <v>108867</v>
      </c>
      <c r="G41" s="1317">
        <v>112288</v>
      </c>
      <c r="H41" s="1318">
        <v>113566</v>
      </c>
      <c r="I41" s="1319">
        <v>118082</v>
      </c>
      <c r="J41" s="1234"/>
      <c r="K41" s="1231"/>
      <c r="L41" s="1231"/>
      <c r="M41" s="1231"/>
      <c r="N41" s="1231"/>
      <c r="O41" s="1231"/>
      <c r="P41" s="1231"/>
      <c r="Q41" s="1231"/>
      <c r="R41" s="1231"/>
      <c r="S41" s="1231"/>
      <c r="T41" s="1231"/>
      <c r="U41" s="1234"/>
      <c r="V41" s="1234"/>
    </row>
    <row r="42" spans="1:23" s="1230" customFormat="1" ht="60" customHeight="1">
      <c r="C42" s="1320" t="s">
        <v>764</v>
      </c>
      <c r="D42" s="1321">
        <v>16617</v>
      </c>
      <c r="E42" s="1322">
        <v>17793</v>
      </c>
      <c r="F42" s="1323">
        <v>18075</v>
      </c>
      <c r="G42" s="1323">
        <v>19018</v>
      </c>
      <c r="H42" s="1324">
        <v>19315</v>
      </c>
      <c r="I42" s="1325">
        <v>20406</v>
      </c>
      <c r="J42" s="1234"/>
      <c r="K42" s="1231"/>
      <c r="L42" s="1231"/>
      <c r="M42" s="1231"/>
      <c r="N42" s="1231"/>
      <c r="O42" s="1231"/>
      <c r="P42" s="1231"/>
      <c r="Q42" s="1231"/>
      <c r="R42" s="1231"/>
      <c r="S42" s="1231"/>
      <c r="T42" s="1231"/>
      <c r="U42" s="1234"/>
      <c r="V42" s="1234"/>
    </row>
    <row r="43" spans="1:23" s="1230" customFormat="1" ht="60" customHeight="1">
      <c r="C43" s="1326" t="s">
        <v>765</v>
      </c>
      <c r="D43" s="1327">
        <v>36276</v>
      </c>
      <c r="E43" s="1328">
        <v>35708</v>
      </c>
      <c r="F43" s="1329">
        <v>35942</v>
      </c>
      <c r="G43" s="1330">
        <v>36197</v>
      </c>
      <c r="H43" s="1331">
        <v>35301</v>
      </c>
      <c r="I43" s="1332">
        <v>35510</v>
      </c>
      <c r="J43" s="1234"/>
      <c r="K43" s="1231"/>
      <c r="L43" s="1231"/>
      <c r="M43" s="1231"/>
      <c r="N43" s="1231"/>
      <c r="O43" s="1231"/>
      <c r="P43" s="1231"/>
      <c r="Q43" s="1231"/>
      <c r="R43" s="1231"/>
      <c r="S43" s="1231"/>
      <c r="T43" s="1231"/>
      <c r="U43" s="1234"/>
      <c r="V43" s="1234"/>
    </row>
    <row r="44" spans="1:23" s="1230" customFormat="1" ht="60" customHeight="1">
      <c r="C44" s="1320" t="s">
        <v>766</v>
      </c>
      <c r="D44" s="1321">
        <v>9148</v>
      </c>
      <c r="E44" s="1333">
        <v>9899</v>
      </c>
      <c r="F44" s="1323">
        <v>10118</v>
      </c>
      <c r="G44" s="1323">
        <v>10553</v>
      </c>
      <c r="H44" s="1334">
        <v>10618</v>
      </c>
      <c r="I44" s="1335">
        <v>11022</v>
      </c>
      <c r="J44" s="1234"/>
      <c r="K44" s="1231"/>
      <c r="L44" s="1231"/>
      <c r="M44" s="1231"/>
      <c r="N44" s="1231"/>
      <c r="O44" s="1231"/>
      <c r="P44" s="1231"/>
      <c r="Q44" s="1231"/>
      <c r="R44" s="1231"/>
      <c r="S44" s="1231"/>
      <c r="T44" s="1231"/>
      <c r="U44" s="1234"/>
      <c r="V44" s="1234"/>
    </row>
    <row r="45" spans="1:23" s="1230" customFormat="1" ht="60" customHeight="1">
      <c r="C45" s="1336" t="s">
        <v>767</v>
      </c>
      <c r="D45" s="1287">
        <v>16096</v>
      </c>
      <c r="E45" s="1337">
        <v>16378</v>
      </c>
      <c r="F45" s="1338">
        <v>16322</v>
      </c>
      <c r="G45" s="1339">
        <v>16654</v>
      </c>
      <c r="H45" s="1340">
        <v>16182</v>
      </c>
      <c r="I45" s="1341">
        <v>16475</v>
      </c>
      <c r="J45" s="1234"/>
      <c r="K45" s="1231"/>
      <c r="L45" s="1231"/>
      <c r="M45" s="1231"/>
      <c r="N45" s="1231"/>
      <c r="O45" s="1231"/>
      <c r="P45" s="1231"/>
      <c r="Q45" s="1231"/>
      <c r="R45" s="1231"/>
      <c r="S45" s="1231"/>
      <c r="T45" s="1231"/>
      <c r="U45" s="1234"/>
      <c r="V45" s="1234"/>
    </row>
    <row r="46" spans="1:23" s="1230" customFormat="1" ht="60" customHeight="1">
      <c r="C46" s="1336" t="s">
        <v>768</v>
      </c>
      <c r="D46" s="1287">
        <v>15018</v>
      </c>
      <c r="E46" s="1337">
        <v>15500</v>
      </c>
      <c r="F46" s="1338">
        <v>15456</v>
      </c>
      <c r="G46" s="1339">
        <v>15908</v>
      </c>
      <c r="H46" s="1340">
        <v>15814</v>
      </c>
      <c r="I46" s="1341">
        <v>15524</v>
      </c>
      <c r="J46" s="1234"/>
      <c r="K46" s="1231"/>
      <c r="L46" s="1231"/>
      <c r="M46" s="1231"/>
      <c r="N46" s="1231"/>
      <c r="O46" s="1231"/>
      <c r="P46" s="1231"/>
      <c r="Q46" s="1231"/>
      <c r="R46" s="1231"/>
      <c r="S46" s="1231"/>
      <c r="T46" s="1231"/>
      <c r="U46" s="1234"/>
      <c r="V46" s="1234"/>
    </row>
    <row r="47" spans="1:23" s="1230" customFormat="1" ht="60" customHeight="1">
      <c r="C47" s="1342" t="s">
        <v>769</v>
      </c>
      <c r="D47" s="1343">
        <v>10698</v>
      </c>
      <c r="E47" s="1344">
        <v>11424</v>
      </c>
      <c r="F47" s="1345">
        <v>11775</v>
      </c>
      <c r="G47" s="1346">
        <v>12332</v>
      </c>
      <c r="H47" s="1340">
        <v>12614</v>
      </c>
      <c r="I47" s="1341">
        <v>13457</v>
      </c>
      <c r="J47" s="1234"/>
      <c r="K47" s="1231"/>
      <c r="L47" s="1231"/>
      <c r="M47" s="1231"/>
      <c r="N47" s="1231"/>
      <c r="O47" s="1231"/>
      <c r="P47" s="1231"/>
      <c r="Q47" s="1231"/>
      <c r="R47" s="1231"/>
      <c r="S47" s="1231"/>
      <c r="T47" s="1231"/>
      <c r="U47" s="1234"/>
      <c r="V47" s="1234"/>
    </row>
    <row r="48" spans="1:23" s="1230" customFormat="1" ht="60" customHeight="1">
      <c r="C48" s="1336" t="s">
        <v>770</v>
      </c>
      <c r="D48" s="1287">
        <v>11482</v>
      </c>
      <c r="E48" s="1337">
        <v>11559</v>
      </c>
      <c r="F48" s="1338">
        <v>11732</v>
      </c>
      <c r="G48" s="1339">
        <v>11846</v>
      </c>
      <c r="H48" s="1340">
        <v>11560</v>
      </c>
      <c r="I48" s="1341">
        <v>11891</v>
      </c>
      <c r="J48" s="1234"/>
      <c r="K48" s="1231"/>
      <c r="L48" s="1231"/>
      <c r="M48" s="1231"/>
      <c r="N48" s="1231"/>
      <c r="O48" s="1231"/>
      <c r="P48" s="1231"/>
      <c r="Q48" s="1231"/>
      <c r="R48" s="1231"/>
      <c r="S48" s="1231"/>
      <c r="T48" s="1231"/>
      <c r="U48" s="1234"/>
      <c r="V48" s="1234"/>
    </row>
    <row r="49" spans="1:25" s="1230" customFormat="1" ht="60" customHeight="1">
      <c r="C49" s="1347" t="s">
        <v>771</v>
      </c>
      <c r="D49" s="1287">
        <v>8483</v>
      </c>
      <c r="E49" s="1337">
        <v>9276</v>
      </c>
      <c r="F49" s="1338">
        <v>9930</v>
      </c>
      <c r="G49" s="1339">
        <v>10466</v>
      </c>
      <c r="H49" s="1340">
        <v>10797</v>
      </c>
      <c r="I49" s="1341">
        <v>11375</v>
      </c>
      <c r="J49" s="1234"/>
      <c r="K49" s="1231"/>
      <c r="L49" s="1231"/>
      <c r="M49" s="1231"/>
      <c r="N49" s="1231"/>
      <c r="O49" s="1231"/>
      <c r="P49" s="1231"/>
      <c r="Q49" s="1231"/>
      <c r="R49" s="1231"/>
      <c r="S49" s="1231"/>
      <c r="T49" s="1231"/>
      <c r="U49" s="1234"/>
      <c r="V49" s="1234"/>
    </row>
    <row r="50" spans="1:25" s="1230" customFormat="1" ht="60" customHeight="1" thickBot="1">
      <c r="C50" s="1347" t="s">
        <v>772</v>
      </c>
      <c r="D50" s="1287">
        <v>10914</v>
      </c>
      <c r="E50" s="1337">
        <v>11158</v>
      </c>
      <c r="F50" s="1338">
        <v>11198</v>
      </c>
      <c r="G50" s="1339">
        <v>11337</v>
      </c>
      <c r="H50" s="1340">
        <v>10965</v>
      </c>
      <c r="I50" s="1341">
        <v>11299</v>
      </c>
      <c r="J50" s="1234"/>
      <c r="K50" s="1231"/>
      <c r="L50" s="1231"/>
      <c r="M50" s="1231"/>
      <c r="N50" s="1231"/>
      <c r="O50" s="1231"/>
      <c r="P50" s="1231"/>
      <c r="Q50" s="1231"/>
      <c r="R50" s="1231"/>
      <c r="S50" s="1231"/>
      <c r="T50" s="1231"/>
      <c r="U50" s="1234"/>
      <c r="V50" s="1234"/>
    </row>
    <row r="51" spans="1:25" s="1230" customFormat="1" ht="60" hidden="1" customHeight="1">
      <c r="C51" s="1320" t="s">
        <v>773</v>
      </c>
      <c r="D51" s="1321">
        <v>10046</v>
      </c>
      <c r="E51" s="1322">
        <v>9924</v>
      </c>
      <c r="F51" s="1348">
        <v>9963</v>
      </c>
      <c r="G51" s="1349">
        <v>9825</v>
      </c>
      <c r="H51" s="1334">
        <v>10081</v>
      </c>
      <c r="I51" s="1350">
        <v>9535</v>
      </c>
      <c r="J51" s="1234"/>
      <c r="K51" s="1231"/>
      <c r="L51" s="1231"/>
      <c r="M51" s="1231"/>
      <c r="N51" s="1231"/>
      <c r="O51" s="1231"/>
      <c r="P51" s="1231"/>
      <c r="Q51" s="1231"/>
      <c r="R51" s="1231"/>
      <c r="S51" s="1231"/>
      <c r="T51" s="1231"/>
      <c r="U51" s="1234"/>
      <c r="V51" s="1234"/>
    </row>
    <row r="52" spans="1:25" s="1230" customFormat="1" ht="60" hidden="1" customHeight="1">
      <c r="C52" s="1351" t="s">
        <v>774</v>
      </c>
      <c r="D52" s="1352">
        <v>9152</v>
      </c>
      <c r="E52" s="1328">
        <v>9154</v>
      </c>
      <c r="F52" s="1329">
        <v>9283</v>
      </c>
      <c r="G52" s="1330">
        <v>9296</v>
      </c>
      <c r="H52" s="1353">
        <v>9374</v>
      </c>
      <c r="I52" s="1354">
        <v>9092</v>
      </c>
      <c r="J52" s="1234"/>
      <c r="K52" s="1231"/>
      <c r="L52" s="1231"/>
      <c r="M52" s="1231"/>
      <c r="N52" s="1231"/>
      <c r="O52" s="1231"/>
      <c r="P52" s="1231"/>
      <c r="Q52" s="1231"/>
      <c r="R52" s="1231"/>
      <c r="S52" s="1231"/>
      <c r="T52" s="1231"/>
      <c r="U52" s="1234"/>
      <c r="V52" s="1234"/>
    </row>
    <row r="53" spans="1:25" s="1230" customFormat="1" ht="21" customHeight="1">
      <c r="C53" s="1355"/>
      <c r="D53" s="1356"/>
      <c r="E53" s="1357"/>
      <c r="F53" s="1357"/>
      <c r="G53" s="1357"/>
      <c r="H53" s="1357"/>
      <c r="I53" s="1357"/>
      <c r="J53" s="1358"/>
      <c r="K53" s="1234"/>
      <c r="L53" s="1231"/>
      <c r="M53" s="1231"/>
      <c r="N53" s="1231"/>
      <c r="O53" s="1231"/>
      <c r="P53" s="1231"/>
      <c r="Q53" s="1231"/>
      <c r="R53" s="1231"/>
      <c r="S53" s="1231"/>
      <c r="T53" s="1231"/>
      <c r="U53" s="1231"/>
      <c r="V53" s="1234"/>
      <c r="W53" s="1234"/>
    </row>
    <row r="54" spans="1:25" s="1223" customFormat="1" ht="44.25" customHeight="1">
      <c r="A54" s="1359" t="s">
        <v>775</v>
      </c>
    </row>
    <row r="55" spans="1:25" s="1223" customFormat="1" ht="33" customHeight="1">
      <c r="C55" s="1281" t="s">
        <v>776</v>
      </c>
    </row>
    <row r="56" spans="1:25" s="1223" customFormat="1" ht="11.25" customHeight="1"/>
    <row r="57" spans="1:25" s="1283" customFormat="1" ht="30" customHeight="1">
      <c r="A57" s="1254"/>
      <c r="B57" s="1281" t="s">
        <v>777</v>
      </c>
      <c r="C57" s="1254"/>
      <c r="D57" s="1254"/>
      <c r="E57" s="1254"/>
      <c r="F57" s="1254"/>
      <c r="G57" s="1254"/>
      <c r="H57" s="1254"/>
      <c r="K57" s="1254"/>
      <c r="L57" s="1254"/>
      <c r="M57" s="1254"/>
      <c r="N57" s="1254"/>
      <c r="O57" s="1254"/>
      <c r="P57" s="1254"/>
      <c r="Q57" s="1254"/>
      <c r="R57" s="1254"/>
      <c r="S57" s="1254"/>
      <c r="T57" s="1254"/>
      <c r="U57" s="1254"/>
      <c r="V57" s="1308"/>
      <c r="W57" s="1308"/>
      <c r="X57" s="1308"/>
      <c r="Y57" s="1308"/>
    </row>
    <row r="58" spans="1:25" s="1283" customFormat="1" ht="30" customHeight="1" thickBot="1">
      <c r="A58" s="1254"/>
      <c r="B58" s="1281" t="s">
        <v>778</v>
      </c>
      <c r="C58" s="1254"/>
      <c r="D58" s="1254"/>
      <c r="E58" s="1254"/>
      <c r="F58" s="1254"/>
      <c r="G58" s="1254"/>
      <c r="H58" s="1254"/>
      <c r="I58" s="1256" t="s">
        <v>779</v>
      </c>
      <c r="J58" s="1256"/>
      <c r="K58" s="1254"/>
      <c r="L58" s="1254"/>
      <c r="M58" s="1254"/>
      <c r="N58" s="1254"/>
      <c r="O58" s="1254"/>
      <c r="P58" s="1254"/>
      <c r="Q58" s="1254"/>
      <c r="R58" s="1254"/>
      <c r="S58" s="1254"/>
      <c r="T58" s="1254"/>
      <c r="U58" s="1254"/>
      <c r="V58" s="1308"/>
      <c r="W58" s="1308"/>
      <c r="X58" s="1308"/>
      <c r="Y58" s="1308"/>
    </row>
    <row r="59" spans="1:25" s="1230" customFormat="1" ht="63" customHeight="1" thickBot="1">
      <c r="A59" s="1231"/>
      <c r="B59" s="1360" t="s">
        <v>265</v>
      </c>
      <c r="C59" s="1361"/>
      <c r="D59" s="1362" t="s">
        <v>780</v>
      </c>
      <c r="E59" s="1363" t="s">
        <v>781</v>
      </c>
      <c r="F59" s="1364" t="s">
        <v>78</v>
      </c>
      <c r="G59" s="1364" t="s">
        <v>79</v>
      </c>
      <c r="H59" s="1365" t="s">
        <v>80</v>
      </c>
      <c r="I59" s="1366" t="s">
        <v>732</v>
      </c>
      <c r="J59" s="1234"/>
      <c r="K59" s="1231"/>
      <c r="L59" s="1231"/>
      <c r="M59" s="1231"/>
      <c r="N59" s="1231"/>
      <c r="O59" s="1240"/>
      <c r="P59" s="1231"/>
      <c r="Q59" s="1231"/>
      <c r="R59" s="1231"/>
      <c r="S59" s="1231"/>
      <c r="T59" s="1231"/>
      <c r="U59" s="1231"/>
      <c r="V59" s="1234"/>
      <c r="W59" s="1234"/>
      <c r="X59" s="1234"/>
    </row>
    <row r="60" spans="1:25" s="1230" customFormat="1" ht="49.5" customHeight="1">
      <c r="A60" s="1231"/>
      <c r="B60" s="1703" t="s">
        <v>782</v>
      </c>
      <c r="C60" s="1704"/>
      <c r="D60" s="1367">
        <v>2406774</v>
      </c>
      <c r="E60" s="1368">
        <v>2451212</v>
      </c>
      <c r="F60" s="1288">
        <v>2977954</v>
      </c>
      <c r="G60" s="1289">
        <v>3117724</v>
      </c>
      <c r="H60" s="1369">
        <v>3467151</v>
      </c>
      <c r="I60" s="1370">
        <v>4357009</v>
      </c>
      <c r="J60" s="1234"/>
      <c r="K60" s="1231"/>
      <c r="L60" s="1231"/>
      <c r="M60" s="1231"/>
      <c r="N60" s="1231"/>
      <c r="O60" s="1231"/>
      <c r="P60" s="1231"/>
      <c r="Q60" s="1231"/>
      <c r="R60" s="1231"/>
      <c r="S60" s="1231"/>
      <c r="T60" s="1231"/>
      <c r="U60" s="1231"/>
      <c r="V60" s="1234"/>
      <c r="W60" s="1234"/>
      <c r="X60" s="1234"/>
    </row>
    <row r="61" spans="1:25" s="1230" customFormat="1" ht="49.5" customHeight="1">
      <c r="A61" s="1231"/>
      <c r="B61" s="1707" t="s">
        <v>783</v>
      </c>
      <c r="C61" s="1708"/>
      <c r="D61" s="1371">
        <v>1.2090000000000001</v>
      </c>
      <c r="E61" s="1372">
        <f t="shared" ref="E61:H61" si="0">E60/D60</f>
        <v>1.0184637194850867</v>
      </c>
      <c r="F61" s="1372">
        <f t="shared" si="0"/>
        <v>1.2148904297139538</v>
      </c>
      <c r="G61" s="1372">
        <f t="shared" si="0"/>
        <v>1.0469349090012807</v>
      </c>
      <c r="H61" s="1373">
        <f t="shared" si="0"/>
        <v>1.11207759250017</v>
      </c>
      <c r="I61" s="1374">
        <f>I60/H60</f>
        <v>1.2566539501740766</v>
      </c>
      <c r="J61" s="1234"/>
      <c r="K61" s="1231"/>
      <c r="L61" s="1231"/>
      <c r="M61" s="1231"/>
      <c r="N61" s="1231"/>
      <c r="O61" s="1231"/>
      <c r="P61" s="1231"/>
      <c r="Q61" s="1231"/>
      <c r="R61" s="1231"/>
      <c r="S61" s="1231"/>
      <c r="T61" s="1231"/>
      <c r="U61" s="1231"/>
      <c r="V61" s="1234"/>
      <c r="W61" s="1234"/>
      <c r="X61" s="1234"/>
    </row>
    <row r="62" spans="1:25" s="1230" customFormat="1" ht="49.5" customHeight="1">
      <c r="A62" s="1231"/>
      <c r="B62" s="1707" t="s">
        <v>784</v>
      </c>
      <c r="C62" s="1708"/>
      <c r="D62" s="1375">
        <v>13937778</v>
      </c>
      <c r="E62" s="1376">
        <v>12942742</v>
      </c>
      <c r="F62" s="1269">
        <v>14438613</v>
      </c>
      <c r="G62" s="1270">
        <v>15833928</v>
      </c>
      <c r="H62" s="1271">
        <v>16236618</v>
      </c>
      <c r="I62" s="1271">
        <v>16611454</v>
      </c>
      <c r="J62" s="1234"/>
      <c r="K62" s="1231"/>
      <c r="L62" s="1231"/>
      <c r="M62" s="1231"/>
      <c r="N62" s="1231"/>
      <c r="O62" s="1231"/>
      <c r="P62" s="1231"/>
      <c r="Q62" s="1231"/>
      <c r="R62" s="1231"/>
      <c r="S62" s="1231"/>
      <c r="T62" s="1231"/>
      <c r="U62" s="1231"/>
      <c r="V62" s="1234"/>
      <c r="W62" s="1234"/>
      <c r="X62" s="1234"/>
    </row>
    <row r="63" spans="1:25" s="1230" customFormat="1" ht="49.5" customHeight="1" thickBot="1">
      <c r="A63" s="1231"/>
      <c r="B63" s="1709" t="s">
        <v>783</v>
      </c>
      <c r="C63" s="1710"/>
      <c r="D63" s="1377">
        <v>1.002</v>
      </c>
      <c r="E63" s="1378">
        <v>0.92860870649539695</v>
      </c>
      <c r="F63" s="1378">
        <v>1.1155760502681735</v>
      </c>
      <c r="G63" s="1378">
        <v>1.223382804045696</v>
      </c>
      <c r="H63" s="1379">
        <v>1.0254320974555398</v>
      </c>
      <c r="I63" s="1380">
        <f>I62/H62</f>
        <v>1.0230858421378146</v>
      </c>
      <c r="J63" s="1234"/>
      <c r="K63" s="1231"/>
      <c r="L63" s="1231"/>
      <c r="M63" s="1231"/>
      <c r="N63" s="1231"/>
      <c r="O63" s="1231"/>
      <c r="P63" s="1231"/>
      <c r="Q63" s="1231"/>
      <c r="R63" s="1231"/>
      <c r="S63" s="1231"/>
      <c r="T63" s="1231"/>
      <c r="U63" s="1231"/>
      <c r="V63" s="1234"/>
      <c r="W63" s="1234"/>
      <c r="X63" s="1234"/>
    </row>
    <row r="64" spans="1:25" s="1230" customFormat="1" ht="49.5" customHeight="1">
      <c r="A64" s="1231"/>
      <c r="B64" s="1703" t="s">
        <v>122</v>
      </c>
      <c r="C64" s="1704"/>
      <c r="D64" s="1367">
        <f>SUM(D60,D62)</f>
        <v>16344552</v>
      </c>
      <c r="E64" s="1368">
        <f t="shared" ref="E64:I64" si="1">SUM(E60,E62)</f>
        <v>15393954</v>
      </c>
      <c r="F64" s="1381">
        <f t="shared" si="1"/>
        <v>17416567</v>
      </c>
      <c r="G64" s="1382">
        <f t="shared" si="1"/>
        <v>18951652</v>
      </c>
      <c r="H64" s="1369">
        <f t="shared" si="1"/>
        <v>19703769</v>
      </c>
      <c r="I64" s="1383">
        <f t="shared" si="1"/>
        <v>20968463</v>
      </c>
      <c r="J64" s="1234"/>
      <c r="K64" s="1231"/>
      <c r="L64" s="1231"/>
      <c r="M64" s="1231"/>
      <c r="N64" s="1231"/>
      <c r="O64" s="1231"/>
      <c r="P64" s="1231"/>
      <c r="Q64" s="1231"/>
      <c r="R64" s="1231"/>
      <c r="S64" s="1231"/>
      <c r="T64" s="1231"/>
      <c r="U64" s="1231"/>
      <c r="V64" s="1234"/>
      <c r="W64" s="1234"/>
      <c r="X64" s="1234"/>
    </row>
    <row r="65" spans="1:25" s="1230" customFormat="1" ht="49.5" customHeight="1" thickBot="1">
      <c r="A65" s="1231"/>
      <c r="B65" s="1709" t="s">
        <v>783</v>
      </c>
      <c r="C65" s="1710"/>
      <c r="D65" s="1377">
        <v>1.028</v>
      </c>
      <c r="E65" s="1378">
        <f t="shared" ref="E65:H65" si="2">E64/D64</f>
        <v>0.94184007001231973</v>
      </c>
      <c r="F65" s="1378">
        <f t="shared" si="2"/>
        <v>1.1313900899015288</v>
      </c>
      <c r="G65" s="1378">
        <f t="shared" si="2"/>
        <v>1.0881393560510519</v>
      </c>
      <c r="H65" s="1379">
        <f t="shared" si="2"/>
        <v>1.0396860917454585</v>
      </c>
      <c r="I65" s="1380">
        <f>I64/H64</f>
        <v>1.064185385039786</v>
      </c>
      <c r="J65" s="1234"/>
      <c r="K65" s="1231"/>
      <c r="L65" s="1231"/>
      <c r="M65" s="1231"/>
      <c r="N65" s="1231"/>
      <c r="O65" s="1231"/>
      <c r="P65" s="1231"/>
      <c r="Q65" s="1231"/>
      <c r="R65" s="1231"/>
      <c r="S65" s="1231"/>
      <c r="T65" s="1231"/>
      <c r="U65" s="1231"/>
      <c r="V65" s="1234"/>
      <c r="W65" s="1234"/>
      <c r="X65" s="1234"/>
    </row>
    <row r="66" spans="1:25" s="1283" customFormat="1" ht="16.5" customHeight="1">
      <c r="K66" s="1308"/>
      <c r="L66" s="1308"/>
      <c r="M66" s="1308"/>
      <c r="N66" s="1308"/>
      <c r="O66" s="1308"/>
      <c r="P66" s="1308"/>
      <c r="Q66" s="1308"/>
      <c r="R66" s="1308"/>
      <c r="S66" s="1308"/>
      <c r="T66" s="1308"/>
      <c r="U66" s="1308"/>
      <c r="V66" s="1308"/>
      <c r="W66" s="1308"/>
      <c r="X66" s="1308"/>
      <c r="Y66" s="1308"/>
    </row>
    <row r="67" spans="1:25" s="1283" customFormat="1" ht="49.5" customHeight="1" thickBot="1">
      <c r="A67" s="1254"/>
      <c r="B67" s="1281" t="s">
        <v>785</v>
      </c>
      <c r="C67" s="1254"/>
      <c r="D67" s="1254"/>
      <c r="E67" s="1254"/>
      <c r="F67" s="1254"/>
      <c r="G67" s="1254"/>
      <c r="H67" s="1254"/>
      <c r="I67" s="1246" t="s">
        <v>779</v>
      </c>
      <c r="J67" s="1256"/>
      <c r="K67" s="1254"/>
      <c r="L67" s="1254"/>
      <c r="M67" s="1254"/>
      <c r="N67" s="1254"/>
      <c r="O67" s="1254"/>
      <c r="P67" s="1254"/>
      <c r="Q67" s="1254"/>
      <c r="R67" s="1254"/>
      <c r="S67" s="1254"/>
      <c r="T67" s="1254"/>
      <c r="U67" s="1254"/>
      <c r="V67" s="1308"/>
      <c r="W67" s="1308"/>
      <c r="X67" s="1308"/>
      <c r="Y67" s="1308"/>
    </row>
    <row r="68" spans="1:25" s="1230" customFormat="1" ht="49.5" customHeight="1" thickBot="1">
      <c r="A68" s="1231"/>
      <c r="B68" s="1360" t="s">
        <v>265</v>
      </c>
      <c r="C68" s="1361"/>
      <c r="D68" s="1362" t="s">
        <v>780</v>
      </c>
      <c r="E68" s="1363" t="s">
        <v>781</v>
      </c>
      <c r="F68" s="1364" t="s">
        <v>78</v>
      </c>
      <c r="G68" s="1364" t="s">
        <v>79</v>
      </c>
      <c r="H68" s="1365" t="s">
        <v>80</v>
      </c>
      <c r="I68" s="1366" t="s">
        <v>732</v>
      </c>
      <c r="J68" s="1234"/>
      <c r="K68" s="1231"/>
      <c r="L68" s="1231"/>
      <c r="M68" s="1231"/>
      <c r="N68" s="1231"/>
      <c r="O68" s="1240"/>
      <c r="P68" s="1231"/>
      <c r="Q68" s="1231"/>
      <c r="R68" s="1231"/>
      <c r="S68" s="1231"/>
      <c r="T68" s="1231"/>
      <c r="U68" s="1231"/>
      <c r="V68" s="1234"/>
      <c r="W68" s="1234"/>
      <c r="X68" s="1234"/>
    </row>
    <row r="69" spans="1:25" s="1230" customFormat="1" ht="49.5" customHeight="1">
      <c r="A69" s="1231"/>
      <c r="B69" s="1703" t="s">
        <v>782</v>
      </c>
      <c r="C69" s="1704"/>
      <c r="D69" s="1367">
        <v>59970</v>
      </c>
      <c r="E69" s="1368">
        <v>44521</v>
      </c>
      <c r="F69" s="1288">
        <v>75754</v>
      </c>
      <c r="G69" s="1289">
        <v>141466</v>
      </c>
      <c r="H69" s="1369">
        <v>47734</v>
      </c>
      <c r="I69" s="1370">
        <v>14865</v>
      </c>
      <c r="J69" s="1234"/>
      <c r="K69" s="1231"/>
      <c r="L69" s="1231"/>
      <c r="M69" s="1231"/>
      <c r="N69" s="1231"/>
      <c r="O69" s="1231"/>
      <c r="P69" s="1231"/>
      <c r="Q69" s="1231"/>
      <c r="R69" s="1231"/>
      <c r="S69" s="1231"/>
      <c r="T69" s="1231"/>
      <c r="U69" s="1231"/>
      <c r="V69" s="1234"/>
      <c r="W69" s="1234"/>
      <c r="X69" s="1234"/>
    </row>
    <row r="70" spans="1:25" s="1230" customFormat="1" ht="49.5" customHeight="1">
      <c r="A70" s="1231"/>
      <c r="B70" s="1707" t="s">
        <v>783</v>
      </c>
      <c r="C70" s="1711"/>
      <c r="D70" s="1371">
        <v>1.825</v>
      </c>
      <c r="E70" s="1372">
        <f t="shared" ref="E70:H70" si="3">E69/D69</f>
        <v>0.74238786059696515</v>
      </c>
      <c r="F70" s="1372">
        <f t="shared" si="3"/>
        <v>1.7015341074998316</v>
      </c>
      <c r="G70" s="1372">
        <f t="shared" si="3"/>
        <v>1.867439343136996</v>
      </c>
      <c r="H70" s="1373">
        <f t="shared" si="3"/>
        <v>0.33742383328856401</v>
      </c>
      <c r="I70" s="1374">
        <f>I69/H69</f>
        <v>0.31141324841831819</v>
      </c>
      <c r="J70" s="1234"/>
      <c r="K70" s="1231"/>
      <c r="L70" s="1231"/>
      <c r="M70" s="1231"/>
      <c r="N70" s="1231"/>
      <c r="O70" s="1231"/>
      <c r="P70" s="1231"/>
      <c r="Q70" s="1231"/>
      <c r="R70" s="1231"/>
      <c r="S70" s="1231"/>
      <c r="T70" s="1231"/>
      <c r="U70" s="1231"/>
      <c r="V70" s="1234"/>
      <c r="W70" s="1234"/>
      <c r="X70" s="1234"/>
    </row>
    <row r="71" spans="1:25" s="1230" customFormat="1" ht="49.5" customHeight="1">
      <c r="A71" s="1231"/>
      <c r="B71" s="1707" t="s">
        <v>784</v>
      </c>
      <c r="C71" s="1708"/>
      <c r="D71" s="1375">
        <v>1139773</v>
      </c>
      <c r="E71" s="1376">
        <v>1106199</v>
      </c>
      <c r="F71" s="1269">
        <v>1186482</v>
      </c>
      <c r="G71" s="1270">
        <v>1216634</v>
      </c>
      <c r="H71" s="1271">
        <v>1229983</v>
      </c>
      <c r="I71" s="1271">
        <v>1302639</v>
      </c>
      <c r="J71" s="1234"/>
      <c r="K71" s="1231"/>
      <c r="L71" s="1231"/>
      <c r="M71" s="1231"/>
      <c r="N71" s="1231"/>
      <c r="O71" s="1231"/>
      <c r="P71" s="1231"/>
      <c r="Q71" s="1231"/>
      <c r="R71" s="1231"/>
      <c r="S71" s="1231"/>
      <c r="T71" s="1231"/>
      <c r="U71" s="1231"/>
      <c r="V71" s="1234"/>
      <c r="W71" s="1234"/>
      <c r="X71" s="1234"/>
    </row>
    <row r="72" spans="1:25" s="1230" customFormat="1" ht="49.5" customHeight="1" thickBot="1">
      <c r="A72" s="1231"/>
      <c r="B72" s="1709" t="s">
        <v>783</v>
      </c>
      <c r="C72" s="1712"/>
      <c r="D72" s="1377">
        <v>1.012</v>
      </c>
      <c r="E72" s="1378">
        <f t="shared" ref="E72:H72" si="4">E71/D71</f>
        <v>0.97054325729772506</v>
      </c>
      <c r="F72" s="1378">
        <f t="shared" si="4"/>
        <v>1.0725755492456601</v>
      </c>
      <c r="G72" s="1378">
        <f t="shared" si="4"/>
        <v>1.0254129434749115</v>
      </c>
      <c r="H72" s="1379">
        <f t="shared" si="4"/>
        <v>1.0109720754146276</v>
      </c>
      <c r="I72" s="1380">
        <f>I71/H71</f>
        <v>1.0590707351239814</v>
      </c>
      <c r="J72" s="1234"/>
      <c r="K72" s="1231"/>
      <c r="L72" s="1231"/>
      <c r="M72" s="1231"/>
      <c r="N72" s="1231"/>
      <c r="O72" s="1231"/>
      <c r="P72" s="1231"/>
      <c r="Q72" s="1231"/>
      <c r="R72" s="1231"/>
      <c r="S72" s="1231"/>
      <c r="T72" s="1231"/>
      <c r="U72" s="1231"/>
      <c r="V72" s="1234"/>
      <c r="W72" s="1234"/>
      <c r="X72" s="1234"/>
    </row>
    <row r="73" spans="1:25" s="1230" customFormat="1" ht="49.5" customHeight="1">
      <c r="A73" s="1231"/>
      <c r="B73" s="1703" t="s">
        <v>122</v>
      </c>
      <c r="C73" s="1704"/>
      <c r="D73" s="1367">
        <f>SUM(D69,D71)</f>
        <v>1199743</v>
      </c>
      <c r="E73" s="1368">
        <f t="shared" ref="E73:I73" si="5">SUM(E69,E71)</f>
        <v>1150720</v>
      </c>
      <c r="F73" s="1381">
        <f t="shared" si="5"/>
        <v>1262236</v>
      </c>
      <c r="G73" s="1382">
        <f t="shared" si="5"/>
        <v>1358100</v>
      </c>
      <c r="H73" s="1369">
        <f t="shared" si="5"/>
        <v>1277717</v>
      </c>
      <c r="I73" s="1383">
        <f t="shared" si="5"/>
        <v>1317504</v>
      </c>
      <c r="J73" s="1234"/>
      <c r="K73" s="1231"/>
      <c r="L73" s="1231"/>
      <c r="M73" s="1231"/>
      <c r="N73" s="1231"/>
      <c r="O73" s="1231"/>
      <c r="P73" s="1231"/>
      <c r="Q73" s="1231"/>
      <c r="R73" s="1231"/>
      <c r="S73" s="1231"/>
      <c r="T73" s="1231"/>
      <c r="U73" s="1231"/>
      <c r="V73" s="1234"/>
      <c r="W73" s="1234"/>
      <c r="X73" s="1234"/>
    </row>
    <row r="74" spans="1:25" s="1230" customFormat="1" ht="49.5" customHeight="1" thickBot="1">
      <c r="A74" s="1231"/>
      <c r="B74" s="1709" t="s">
        <v>783</v>
      </c>
      <c r="C74" s="1710"/>
      <c r="D74" s="1377">
        <v>1.0349999999999999</v>
      </c>
      <c r="E74" s="1378">
        <f t="shared" ref="E74:H74" si="6">E73/D73</f>
        <v>0.95913874888205219</v>
      </c>
      <c r="F74" s="1378">
        <f t="shared" si="6"/>
        <v>1.0969097608453837</v>
      </c>
      <c r="G74" s="1378">
        <f t="shared" si="6"/>
        <v>1.0759477625420286</v>
      </c>
      <c r="H74" s="1379">
        <f t="shared" si="6"/>
        <v>0.94081216405272072</v>
      </c>
      <c r="I74" s="1380">
        <f>I73/H73</f>
        <v>1.0311391333135584</v>
      </c>
      <c r="J74" s="1234"/>
      <c r="K74" s="1231"/>
      <c r="L74" s="1231"/>
      <c r="M74" s="1231"/>
      <c r="N74" s="1231"/>
      <c r="O74" s="1231"/>
      <c r="P74" s="1231"/>
      <c r="Q74" s="1231"/>
      <c r="R74" s="1231"/>
      <c r="S74" s="1231"/>
      <c r="T74" s="1231"/>
      <c r="U74" s="1231"/>
      <c r="V74" s="1234"/>
      <c r="W74" s="1234"/>
      <c r="X74" s="1234"/>
    </row>
    <row r="75" spans="1:25" s="1283" customFormat="1" ht="30" customHeight="1">
      <c r="A75" s="1254"/>
      <c r="B75" s="1281" t="s">
        <v>786</v>
      </c>
      <c r="C75" s="1254"/>
      <c r="D75" s="1254"/>
      <c r="E75" s="1254"/>
      <c r="F75" s="1254"/>
      <c r="G75" s="1254"/>
      <c r="H75" s="1254"/>
      <c r="K75" s="1384"/>
      <c r="L75" s="1384"/>
      <c r="M75" s="1384"/>
      <c r="N75" s="1384"/>
      <c r="O75" s="1384"/>
      <c r="P75" s="1384"/>
      <c r="Q75" s="1254"/>
      <c r="R75" s="1254"/>
      <c r="S75" s="1254"/>
      <c r="T75" s="1254"/>
      <c r="U75" s="1254"/>
      <c r="V75" s="1254"/>
      <c r="W75" s="1254"/>
      <c r="X75" s="1308"/>
      <c r="Y75" s="1308"/>
    </row>
    <row r="76" spans="1:25" s="1283" customFormat="1" ht="30" customHeight="1" thickBot="1">
      <c r="A76" s="1254"/>
      <c r="B76" s="1281" t="s">
        <v>778</v>
      </c>
      <c r="C76" s="1254"/>
      <c r="D76" s="1254"/>
      <c r="E76" s="1254"/>
      <c r="F76" s="1254"/>
      <c r="G76" s="1254"/>
      <c r="H76" s="1254"/>
      <c r="J76" s="1385" t="s">
        <v>787</v>
      </c>
      <c r="K76" s="1384"/>
      <c r="L76" s="1384"/>
      <c r="M76" s="1384"/>
      <c r="N76" s="1384"/>
      <c r="O76" s="1384"/>
      <c r="P76" s="1384"/>
      <c r="Q76" s="1254"/>
      <c r="R76" s="1254"/>
      <c r="S76" s="1254"/>
      <c r="T76" s="1254"/>
      <c r="U76" s="1254"/>
      <c r="V76" s="1254"/>
      <c r="W76" s="1254"/>
      <c r="X76" s="1308"/>
      <c r="Y76" s="1308"/>
    </row>
    <row r="77" spans="1:25" s="1283" customFormat="1" ht="30" customHeight="1">
      <c r="A77" s="1254"/>
      <c r="B77" s="1386" t="s">
        <v>265</v>
      </c>
      <c r="C77" s="1713" t="s">
        <v>788</v>
      </c>
      <c r="D77" s="1714"/>
      <c r="E77" s="1714"/>
      <c r="F77" s="1715"/>
      <c r="G77" s="1713" t="s">
        <v>789</v>
      </c>
      <c r="H77" s="1714"/>
      <c r="I77" s="1715"/>
      <c r="J77" s="1716" t="s">
        <v>94</v>
      </c>
      <c r="K77" s="1384"/>
      <c r="L77" s="1384"/>
      <c r="M77" s="1384"/>
      <c r="N77" s="1384"/>
      <c r="O77" s="1384"/>
      <c r="P77" s="1384"/>
      <c r="Q77" s="1254"/>
      <c r="R77" s="1254"/>
      <c r="S77" s="1254"/>
      <c r="T77" s="1254"/>
      <c r="U77" s="1254"/>
      <c r="V77" s="1254"/>
      <c r="W77" s="1254"/>
      <c r="X77" s="1308"/>
      <c r="Y77" s="1308"/>
    </row>
    <row r="78" spans="1:25" s="1230" customFormat="1" ht="63" customHeight="1" thickBot="1">
      <c r="A78" s="1231"/>
      <c r="B78" s="1387"/>
      <c r="C78" s="1388" t="s">
        <v>790</v>
      </c>
      <c r="D78" s="1389" t="s">
        <v>791</v>
      </c>
      <c r="E78" s="1389" t="s">
        <v>792</v>
      </c>
      <c r="F78" s="1390" t="s">
        <v>793</v>
      </c>
      <c r="G78" s="1388" t="s">
        <v>790</v>
      </c>
      <c r="H78" s="1389" t="s">
        <v>791</v>
      </c>
      <c r="I78" s="1390" t="s">
        <v>793</v>
      </c>
      <c r="J78" s="1717"/>
      <c r="K78" s="1255"/>
      <c r="L78" s="1255"/>
      <c r="M78" s="1255"/>
      <c r="N78" s="1255"/>
      <c r="O78" s="1255"/>
      <c r="P78" s="1255"/>
      <c r="Q78" s="1231"/>
      <c r="R78" s="1231"/>
      <c r="S78" s="1234"/>
      <c r="T78" s="1234"/>
      <c r="U78" s="1231"/>
      <c r="V78" s="1231"/>
      <c r="W78" s="1231"/>
      <c r="X78" s="1234"/>
    </row>
    <row r="79" spans="1:25" s="1230" customFormat="1" ht="34.5" customHeight="1">
      <c r="A79" s="1231"/>
      <c r="B79" s="1391" t="s">
        <v>794</v>
      </c>
      <c r="C79" s="1392">
        <v>156171</v>
      </c>
      <c r="D79" s="1393">
        <v>166388</v>
      </c>
      <c r="E79" s="1393">
        <v>1393</v>
      </c>
      <c r="F79" s="1394">
        <f>SUM(C79:E79)</f>
        <v>323952</v>
      </c>
      <c r="G79" s="1395">
        <v>684335</v>
      </c>
      <c r="H79" s="1393">
        <v>626528</v>
      </c>
      <c r="I79" s="1394">
        <f>SUM(G79:H79)</f>
        <v>1310863</v>
      </c>
      <c r="J79" s="1396">
        <f>SUM(I79,F79)</f>
        <v>1634815</v>
      </c>
      <c r="K79" s="1397"/>
      <c r="L79" s="1397"/>
      <c r="M79" s="1397"/>
      <c r="N79" s="1397"/>
      <c r="O79" s="1397"/>
      <c r="P79" s="1398"/>
      <c r="Q79" s="1231"/>
      <c r="R79" s="1231"/>
      <c r="S79" s="1234"/>
      <c r="T79" s="1234"/>
      <c r="U79" s="1231"/>
      <c r="V79" s="1231"/>
      <c r="W79" s="1231"/>
      <c r="X79" s="1234"/>
    </row>
    <row r="80" spans="1:25" s="1230" customFormat="1" ht="34.5" customHeight="1">
      <c r="A80" s="1231"/>
      <c r="B80" s="1399" t="s">
        <v>795</v>
      </c>
      <c r="C80" s="1400">
        <v>174937</v>
      </c>
      <c r="D80" s="1401">
        <v>165083</v>
      </c>
      <c r="E80" s="1401">
        <v>1186</v>
      </c>
      <c r="F80" s="1402">
        <f t="shared" ref="F80:F91" si="7">SUM(C80:E80)</f>
        <v>341206</v>
      </c>
      <c r="G80" s="1403">
        <v>648209</v>
      </c>
      <c r="H80" s="1401">
        <v>641383</v>
      </c>
      <c r="I80" s="1402">
        <f t="shared" ref="I80:I90" si="8">SUM(G80:H80)</f>
        <v>1289592</v>
      </c>
      <c r="J80" s="1404">
        <f t="shared" ref="J80:J91" si="9">SUM(I80,F80)</f>
        <v>1630798</v>
      </c>
      <c r="K80" s="1405"/>
      <c r="L80" s="1397"/>
      <c r="M80" s="1397"/>
      <c r="N80" s="1397"/>
      <c r="O80" s="1397"/>
      <c r="P80" s="1398"/>
      <c r="Q80" s="1231"/>
      <c r="R80" s="1231"/>
      <c r="S80" s="1234"/>
      <c r="T80" s="1234"/>
      <c r="U80" s="1231"/>
      <c r="V80" s="1231"/>
      <c r="W80" s="1231"/>
      <c r="X80" s="1234"/>
    </row>
    <row r="81" spans="1:25" s="1230" customFormat="1" ht="34.5" customHeight="1">
      <c r="A81" s="1231"/>
      <c r="B81" s="1399" t="s">
        <v>796</v>
      </c>
      <c r="C81" s="1406">
        <v>192418</v>
      </c>
      <c r="D81" s="1407">
        <v>203921</v>
      </c>
      <c r="E81" s="1407">
        <v>496</v>
      </c>
      <c r="F81" s="1402">
        <f t="shared" si="7"/>
        <v>396835</v>
      </c>
      <c r="G81" s="1406">
        <v>753343</v>
      </c>
      <c r="H81" s="1407">
        <v>739566</v>
      </c>
      <c r="I81" s="1402">
        <f t="shared" si="8"/>
        <v>1492909</v>
      </c>
      <c r="J81" s="1404">
        <f t="shared" si="9"/>
        <v>1889744</v>
      </c>
      <c r="K81" s="1408"/>
      <c r="L81" s="1408"/>
      <c r="M81" s="1408"/>
      <c r="N81" s="1408"/>
      <c r="O81" s="1408"/>
      <c r="P81" s="1398"/>
      <c r="Q81" s="1231"/>
      <c r="R81" s="1231"/>
      <c r="S81" s="1234"/>
      <c r="T81" s="1234"/>
      <c r="U81" s="1231"/>
      <c r="V81" s="1231"/>
      <c r="W81" s="1231"/>
      <c r="X81" s="1234"/>
    </row>
    <row r="82" spans="1:25" s="1230" customFormat="1" ht="34.5" customHeight="1">
      <c r="A82" s="1231"/>
      <c r="B82" s="1399" t="s">
        <v>797</v>
      </c>
      <c r="C82" s="1400">
        <v>178689</v>
      </c>
      <c r="D82" s="1401">
        <v>174976</v>
      </c>
      <c r="E82" s="1401">
        <v>410</v>
      </c>
      <c r="F82" s="1402">
        <f t="shared" si="7"/>
        <v>354075</v>
      </c>
      <c r="G82" s="1403">
        <v>623467</v>
      </c>
      <c r="H82" s="1401">
        <v>633679</v>
      </c>
      <c r="I82" s="1402">
        <f t="shared" si="8"/>
        <v>1257146</v>
      </c>
      <c r="J82" s="1404">
        <f t="shared" si="9"/>
        <v>1611221</v>
      </c>
      <c r="K82" s="1405"/>
      <c r="L82" s="1397"/>
      <c r="M82" s="1397"/>
      <c r="N82" s="1397"/>
      <c r="O82" s="1405"/>
      <c r="P82" s="1398"/>
      <c r="Q82" s="1231"/>
      <c r="R82" s="1231"/>
      <c r="S82" s="1234"/>
      <c r="T82" s="1234"/>
      <c r="U82" s="1231"/>
      <c r="V82" s="1231"/>
      <c r="W82" s="1231"/>
      <c r="X82" s="1234"/>
    </row>
    <row r="83" spans="1:25" s="1230" customFormat="1" ht="34.5" customHeight="1">
      <c r="A83" s="1231"/>
      <c r="B83" s="1399" t="s">
        <v>798</v>
      </c>
      <c r="C83" s="1400">
        <v>168293</v>
      </c>
      <c r="D83" s="1401">
        <v>170511</v>
      </c>
      <c r="E83" s="1401">
        <v>504</v>
      </c>
      <c r="F83" s="1402">
        <f t="shared" si="7"/>
        <v>339308</v>
      </c>
      <c r="G83" s="1403">
        <v>695719</v>
      </c>
      <c r="H83" s="1401">
        <v>673733</v>
      </c>
      <c r="I83" s="1402">
        <f t="shared" si="8"/>
        <v>1369452</v>
      </c>
      <c r="J83" s="1404">
        <f t="shared" si="9"/>
        <v>1708760</v>
      </c>
      <c r="K83" s="1405"/>
      <c r="L83" s="1397"/>
      <c r="M83" s="1397"/>
      <c r="N83" s="1397"/>
      <c r="O83" s="1397"/>
      <c r="P83" s="1398"/>
      <c r="Q83" s="1231"/>
      <c r="R83" s="1231"/>
      <c r="S83" s="1234"/>
      <c r="T83" s="1234"/>
      <c r="U83" s="1231"/>
      <c r="V83" s="1231"/>
      <c r="W83" s="1231"/>
      <c r="X83" s="1234"/>
    </row>
    <row r="84" spans="1:25" s="1230" customFormat="1" ht="34.5" customHeight="1">
      <c r="A84" s="1231"/>
      <c r="B84" s="1399" t="s">
        <v>799</v>
      </c>
      <c r="C84" s="1406">
        <v>150248</v>
      </c>
      <c r="D84" s="1407">
        <v>150180</v>
      </c>
      <c r="E84" s="1407">
        <v>390</v>
      </c>
      <c r="F84" s="1402">
        <f t="shared" si="7"/>
        <v>300818</v>
      </c>
      <c r="G84" s="1406">
        <v>636775</v>
      </c>
      <c r="H84" s="1407">
        <v>625709</v>
      </c>
      <c r="I84" s="1402">
        <f t="shared" si="8"/>
        <v>1262484</v>
      </c>
      <c r="J84" s="1404">
        <f t="shared" si="9"/>
        <v>1563302</v>
      </c>
      <c r="K84" s="1408"/>
      <c r="L84" s="1408"/>
      <c r="M84" s="1408"/>
      <c r="N84" s="1408"/>
      <c r="O84" s="1408"/>
      <c r="P84" s="1398"/>
      <c r="Q84" s="1231"/>
      <c r="R84" s="1231"/>
      <c r="S84" s="1234"/>
      <c r="T84" s="1234"/>
      <c r="U84" s="1231"/>
      <c r="V84" s="1231"/>
      <c r="W84" s="1231"/>
      <c r="X84" s="1234"/>
    </row>
    <row r="85" spans="1:25" s="1230" customFormat="1" ht="34.5" customHeight="1">
      <c r="A85" s="1231"/>
      <c r="B85" s="1399" t="s">
        <v>800</v>
      </c>
      <c r="C85" s="1406">
        <v>160432</v>
      </c>
      <c r="D85" s="1407">
        <v>168419</v>
      </c>
      <c r="E85" s="1407">
        <v>458</v>
      </c>
      <c r="F85" s="1402">
        <f t="shared" si="7"/>
        <v>329309</v>
      </c>
      <c r="G85" s="1406">
        <v>671894</v>
      </c>
      <c r="H85" s="1407">
        <v>680613</v>
      </c>
      <c r="I85" s="1402">
        <f t="shared" si="8"/>
        <v>1352507</v>
      </c>
      <c r="J85" s="1404">
        <f t="shared" si="9"/>
        <v>1681816</v>
      </c>
      <c r="K85" s="1408"/>
      <c r="L85" s="1408"/>
      <c r="M85" s="1408"/>
      <c r="N85" s="1408"/>
      <c r="O85" s="1408"/>
      <c r="P85" s="1398"/>
      <c r="Q85" s="1231"/>
      <c r="R85" s="1231"/>
      <c r="S85" s="1234"/>
      <c r="T85" s="1234"/>
      <c r="U85" s="1231"/>
      <c r="V85" s="1231"/>
      <c r="W85" s="1231"/>
      <c r="X85" s="1234"/>
    </row>
    <row r="86" spans="1:25" s="1230" customFormat="1" ht="34.5" customHeight="1">
      <c r="A86" s="1231"/>
      <c r="B86" s="1399" t="s">
        <v>801</v>
      </c>
      <c r="C86" s="1400">
        <v>205875</v>
      </c>
      <c r="D86" s="1401">
        <v>188355</v>
      </c>
      <c r="E86" s="1401">
        <v>873</v>
      </c>
      <c r="F86" s="1402">
        <f t="shared" si="7"/>
        <v>395103</v>
      </c>
      <c r="G86" s="1403">
        <v>757048</v>
      </c>
      <c r="H86" s="1401">
        <v>737978</v>
      </c>
      <c r="I86" s="1402">
        <f t="shared" si="8"/>
        <v>1495026</v>
      </c>
      <c r="J86" s="1404">
        <f t="shared" si="9"/>
        <v>1890129</v>
      </c>
      <c r="K86" s="1397"/>
      <c r="L86" s="1397"/>
      <c r="M86" s="1397"/>
      <c r="N86" s="1397"/>
      <c r="O86" s="1397"/>
      <c r="P86" s="1398"/>
      <c r="Q86" s="1231"/>
      <c r="R86" s="1231"/>
      <c r="S86" s="1234"/>
      <c r="T86" s="1234"/>
      <c r="U86" s="1231"/>
      <c r="V86" s="1231"/>
      <c r="W86" s="1231"/>
      <c r="X86" s="1234"/>
    </row>
    <row r="87" spans="1:25" s="1230" customFormat="1" ht="34.5" customHeight="1">
      <c r="A87" s="1231"/>
      <c r="B87" s="1399" t="s">
        <v>802</v>
      </c>
      <c r="C87" s="1400">
        <v>169426</v>
      </c>
      <c r="D87" s="1401">
        <v>181288</v>
      </c>
      <c r="E87" s="1401">
        <v>231</v>
      </c>
      <c r="F87" s="1402">
        <f t="shared" si="7"/>
        <v>350945</v>
      </c>
      <c r="G87" s="1403">
        <v>728370</v>
      </c>
      <c r="H87" s="1401">
        <v>719438</v>
      </c>
      <c r="I87" s="1402">
        <f t="shared" si="8"/>
        <v>1447808</v>
      </c>
      <c r="J87" s="1404">
        <f t="shared" si="9"/>
        <v>1798753</v>
      </c>
      <c r="K87" s="1405"/>
      <c r="L87" s="1397"/>
      <c r="M87" s="1397"/>
      <c r="N87" s="1397"/>
      <c r="O87" s="1397"/>
      <c r="P87" s="1398"/>
      <c r="Q87" s="1231"/>
      <c r="R87" s="1231"/>
      <c r="S87" s="1234"/>
      <c r="T87" s="1234"/>
      <c r="U87" s="1231"/>
      <c r="V87" s="1231"/>
      <c r="W87" s="1231"/>
      <c r="X87" s="1234"/>
    </row>
    <row r="88" spans="1:25" s="1230" customFormat="1" ht="34.5" customHeight="1">
      <c r="A88" s="1231"/>
      <c r="B88" s="1399" t="s">
        <v>803</v>
      </c>
      <c r="C88" s="1406">
        <v>196736</v>
      </c>
      <c r="D88" s="1407">
        <v>189551</v>
      </c>
      <c r="E88" s="1407">
        <v>402</v>
      </c>
      <c r="F88" s="1402">
        <f t="shared" si="7"/>
        <v>386689</v>
      </c>
      <c r="G88" s="1406">
        <v>741857</v>
      </c>
      <c r="H88" s="1407">
        <v>745567</v>
      </c>
      <c r="I88" s="1402">
        <f t="shared" si="8"/>
        <v>1487424</v>
      </c>
      <c r="J88" s="1404">
        <f t="shared" si="9"/>
        <v>1874113</v>
      </c>
      <c r="K88" s="1408"/>
      <c r="L88" s="1408"/>
      <c r="M88" s="1408"/>
      <c r="N88" s="1408"/>
      <c r="O88" s="1408"/>
      <c r="P88" s="1398"/>
      <c r="Q88" s="1231"/>
      <c r="R88" s="1231"/>
      <c r="S88" s="1234"/>
      <c r="T88" s="1234"/>
      <c r="U88" s="1231"/>
      <c r="V88" s="1231"/>
      <c r="W88" s="1231"/>
      <c r="X88" s="1234"/>
    </row>
    <row r="89" spans="1:25" s="1230" customFormat="1" ht="34.5" customHeight="1">
      <c r="A89" s="1231"/>
      <c r="B89" s="1399" t="s">
        <v>804</v>
      </c>
      <c r="C89" s="1400">
        <v>204628</v>
      </c>
      <c r="D89" s="1401">
        <v>205087</v>
      </c>
      <c r="E89" s="1401">
        <v>408</v>
      </c>
      <c r="F89" s="1402">
        <f t="shared" si="7"/>
        <v>410123</v>
      </c>
      <c r="G89" s="1403">
        <v>741360</v>
      </c>
      <c r="H89" s="1401">
        <v>724517</v>
      </c>
      <c r="I89" s="1402">
        <f t="shared" si="8"/>
        <v>1465877</v>
      </c>
      <c r="J89" s="1404">
        <f t="shared" si="9"/>
        <v>1876000</v>
      </c>
      <c r="K89" s="1405"/>
      <c r="L89" s="1397"/>
      <c r="M89" s="1397"/>
      <c r="N89" s="1397"/>
      <c r="O89" s="1405"/>
      <c r="P89" s="1398"/>
      <c r="Q89" s="1231"/>
      <c r="R89" s="1231"/>
      <c r="S89" s="1234"/>
      <c r="T89" s="1234"/>
      <c r="U89" s="1231"/>
      <c r="V89" s="1231"/>
      <c r="W89" s="1231"/>
      <c r="X89" s="1234"/>
    </row>
    <row r="90" spans="1:25" s="1230" customFormat="1" ht="34.5" customHeight="1" thickBot="1">
      <c r="A90" s="1231"/>
      <c r="B90" s="1409" t="s">
        <v>805</v>
      </c>
      <c r="C90" s="1410">
        <v>217126</v>
      </c>
      <c r="D90" s="1411">
        <v>210147</v>
      </c>
      <c r="E90" s="1411">
        <v>1373</v>
      </c>
      <c r="F90" s="1412">
        <f t="shared" si="7"/>
        <v>428646</v>
      </c>
      <c r="G90" s="1413">
        <v>666890</v>
      </c>
      <c r="H90" s="1411">
        <v>713476</v>
      </c>
      <c r="I90" s="1412">
        <f t="shared" si="8"/>
        <v>1380366</v>
      </c>
      <c r="J90" s="1414">
        <f t="shared" si="9"/>
        <v>1809012</v>
      </c>
      <c r="K90" s="1405"/>
      <c r="L90" s="1397"/>
      <c r="M90" s="1397"/>
      <c r="N90" s="1397"/>
      <c r="O90" s="1397"/>
      <c r="P90" s="1398"/>
      <c r="Q90" s="1231"/>
      <c r="R90" s="1231"/>
      <c r="S90" s="1234"/>
      <c r="T90" s="1234"/>
      <c r="U90" s="1231"/>
      <c r="V90" s="1231"/>
      <c r="W90" s="1231"/>
      <c r="X90" s="1234"/>
    </row>
    <row r="91" spans="1:25" s="1230" customFormat="1" ht="34.5" customHeight="1" thickBot="1">
      <c r="A91" s="1231"/>
      <c r="B91" s="1415" t="s">
        <v>94</v>
      </c>
      <c r="C91" s="1416">
        <f>SUM(C79:C90)</f>
        <v>2174979</v>
      </c>
      <c r="D91" s="1417">
        <f t="shared" ref="D91:E91" si="10">SUM(D79:D90)</f>
        <v>2173906</v>
      </c>
      <c r="E91" s="1417">
        <f t="shared" si="10"/>
        <v>8124</v>
      </c>
      <c r="F91" s="1418">
        <f t="shared" si="7"/>
        <v>4357009</v>
      </c>
      <c r="G91" s="1416">
        <f t="shared" ref="G91:I91" si="11">SUM(G79:G90)</f>
        <v>8349267</v>
      </c>
      <c r="H91" s="1417">
        <f t="shared" si="11"/>
        <v>8262187</v>
      </c>
      <c r="I91" s="1419">
        <f t="shared" si="11"/>
        <v>16611454</v>
      </c>
      <c r="J91" s="1420">
        <f t="shared" si="9"/>
        <v>20968463</v>
      </c>
      <c r="K91" s="1408"/>
      <c r="L91" s="1408"/>
      <c r="M91" s="1408"/>
      <c r="N91" s="1408"/>
      <c r="O91" s="1408"/>
      <c r="P91" s="1398"/>
      <c r="Q91" s="1231"/>
      <c r="R91" s="1231"/>
      <c r="S91" s="1234"/>
      <c r="T91" s="1234"/>
      <c r="U91" s="1231"/>
      <c r="V91" s="1231"/>
      <c r="W91" s="1231"/>
      <c r="X91" s="1234"/>
    </row>
    <row r="92" spans="1:25" s="1283" customFormat="1" ht="30" customHeight="1" thickBot="1">
      <c r="A92" s="1254"/>
      <c r="B92" s="1281" t="s">
        <v>785</v>
      </c>
      <c r="C92" s="1254"/>
      <c r="D92" s="1254"/>
      <c r="E92" s="1254"/>
      <c r="F92" s="1254"/>
      <c r="G92" s="1254"/>
      <c r="H92" s="1254"/>
      <c r="K92" s="1384"/>
      <c r="L92" s="1384"/>
      <c r="M92" s="1384"/>
      <c r="N92" s="1384"/>
      <c r="O92" s="1384"/>
      <c r="P92" s="1384"/>
      <c r="Q92" s="1254"/>
      <c r="R92" s="1254"/>
      <c r="S92" s="1254"/>
      <c r="T92" s="1254"/>
      <c r="U92" s="1254"/>
      <c r="V92" s="1254"/>
      <c r="W92" s="1254"/>
      <c r="X92" s="1308"/>
      <c r="Y92" s="1308"/>
    </row>
    <row r="93" spans="1:25" s="1283" customFormat="1" ht="30" customHeight="1">
      <c r="A93" s="1254"/>
      <c r="B93" s="1386" t="s">
        <v>265</v>
      </c>
      <c r="C93" s="1713" t="s">
        <v>788</v>
      </c>
      <c r="D93" s="1714"/>
      <c r="E93" s="1714"/>
      <c r="F93" s="1715"/>
      <c r="G93" s="1718" t="s">
        <v>789</v>
      </c>
      <c r="H93" s="1719"/>
      <c r="I93" s="1720"/>
      <c r="J93" s="1721" t="s">
        <v>94</v>
      </c>
      <c r="K93" s="1384"/>
      <c r="L93" s="1384"/>
      <c r="M93" s="1384"/>
      <c r="N93" s="1384"/>
      <c r="O93" s="1384"/>
      <c r="P93" s="1384"/>
      <c r="Q93" s="1254"/>
      <c r="R93" s="1254"/>
      <c r="S93" s="1254"/>
      <c r="T93" s="1254"/>
      <c r="U93" s="1254"/>
      <c r="V93" s="1254"/>
      <c r="W93" s="1254"/>
      <c r="X93" s="1308"/>
      <c r="Y93" s="1308"/>
    </row>
    <row r="94" spans="1:25" s="1230" customFormat="1" ht="63" customHeight="1" thickBot="1">
      <c r="A94" s="1231"/>
      <c r="B94" s="1421"/>
      <c r="C94" s="1388" t="s">
        <v>790</v>
      </c>
      <c r="D94" s="1389" t="s">
        <v>791</v>
      </c>
      <c r="E94" s="1389" t="s">
        <v>792</v>
      </c>
      <c r="F94" s="1390" t="s">
        <v>793</v>
      </c>
      <c r="G94" s="1388" t="s">
        <v>790</v>
      </c>
      <c r="H94" s="1389" t="s">
        <v>791</v>
      </c>
      <c r="I94" s="1390" t="s">
        <v>793</v>
      </c>
      <c r="J94" s="1722"/>
      <c r="K94" s="1255"/>
      <c r="L94" s="1255"/>
      <c r="M94" s="1255"/>
      <c r="N94" s="1255"/>
      <c r="O94" s="1255"/>
      <c r="P94" s="1255"/>
      <c r="Q94" s="1231"/>
      <c r="R94" s="1231"/>
      <c r="S94" s="1234"/>
      <c r="T94" s="1234"/>
      <c r="U94" s="1231"/>
      <c r="V94" s="1231"/>
      <c r="W94" s="1231"/>
      <c r="X94" s="1234"/>
    </row>
    <row r="95" spans="1:25" s="1230" customFormat="1" ht="34.5" customHeight="1">
      <c r="A95" s="1231"/>
      <c r="B95" s="1422" t="s">
        <v>794</v>
      </c>
      <c r="C95" s="1392">
        <v>573</v>
      </c>
      <c r="D95" s="1393">
        <v>477</v>
      </c>
      <c r="E95" s="1423" t="s">
        <v>127</v>
      </c>
      <c r="F95" s="1394">
        <f>SUM(C95:E95)</f>
        <v>1050</v>
      </c>
      <c r="G95" s="1395">
        <v>54073</v>
      </c>
      <c r="H95" s="1393">
        <v>49042</v>
      </c>
      <c r="I95" s="1394">
        <f>SUM(G95:H95)</f>
        <v>103115</v>
      </c>
      <c r="J95" s="1404">
        <f>SUM(I95,F95)</f>
        <v>104165</v>
      </c>
      <c r="K95" s="1397"/>
      <c r="L95" s="1397"/>
      <c r="M95" s="1397"/>
      <c r="N95" s="1397"/>
      <c r="O95" s="1397"/>
      <c r="P95" s="1398"/>
      <c r="Q95" s="1231"/>
      <c r="R95" s="1231"/>
      <c r="S95" s="1234"/>
      <c r="T95" s="1234"/>
      <c r="U95" s="1231"/>
      <c r="V95" s="1231"/>
      <c r="W95" s="1231"/>
      <c r="X95" s="1234"/>
    </row>
    <row r="96" spans="1:25" s="1230" customFormat="1" ht="34.5" customHeight="1">
      <c r="A96" s="1231"/>
      <c r="B96" s="1399" t="s">
        <v>795</v>
      </c>
      <c r="C96" s="1400">
        <v>341</v>
      </c>
      <c r="D96" s="1401">
        <v>380</v>
      </c>
      <c r="E96" s="1401" t="s">
        <v>127</v>
      </c>
      <c r="F96" s="1402">
        <f t="shared" ref="F96:F107" si="12">SUM(C96:E96)</f>
        <v>721</v>
      </c>
      <c r="G96" s="1403">
        <v>47673</v>
      </c>
      <c r="H96" s="1401">
        <v>50763</v>
      </c>
      <c r="I96" s="1402">
        <f t="shared" ref="I96:I106" si="13">SUM(G96:H96)</f>
        <v>98436</v>
      </c>
      <c r="J96" s="1404">
        <f t="shared" ref="J96:J107" si="14">SUM(I96,F96)</f>
        <v>99157</v>
      </c>
      <c r="K96" s="1405"/>
      <c r="L96" s="1397"/>
      <c r="M96" s="1397"/>
      <c r="N96" s="1397"/>
      <c r="O96" s="1397"/>
      <c r="P96" s="1398"/>
      <c r="Q96" s="1231"/>
      <c r="R96" s="1231"/>
      <c r="S96" s="1234"/>
      <c r="T96" s="1234"/>
      <c r="U96" s="1231"/>
      <c r="V96" s="1231"/>
      <c r="W96" s="1231"/>
      <c r="X96" s="1234"/>
    </row>
    <row r="97" spans="1:24" s="1230" customFormat="1" ht="34.5" customHeight="1">
      <c r="A97" s="1231"/>
      <c r="B97" s="1399" t="s">
        <v>796</v>
      </c>
      <c r="C97" s="1406">
        <v>0</v>
      </c>
      <c r="D97" s="1407">
        <v>0</v>
      </c>
      <c r="E97" s="1401" t="s">
        <v>127</v>
      </c>
      <c r="F97" s="1402">
        <f t="shared" si="12"/>
        <v>0</v>
      </c>
      <c r="G97" s="1406">
        <v>58466</v>
      </c>
      <c r="H97" s="1407">
        <v>58916</v>
      </c>
      <c r="I97" s="1402">
        <f t="shared" si="13"/>
        <v>117382</v>
      </c>
      <c r="J97" s="1404">
        <f t="shared" si="14"/>
        <v>117382</v>
      </c>
      <c r="K97" s="1408"/>
      <c r="L97" s="1408"/>
      <c r="M97" s="1408"/>
      <c r="N97" s="1408"/>
      <c r="O97" s="1408"/>
      <c r="P97" s="1398"/>
      <c r="Q97" s="1231"/>
      <c r="R97" s="1231"/>
      <c r="S97" s="1234"/>
      <c r="T97" s="1234"/>
      <c r="U97" s="1231"/>
      <c r="V97" s="1231"/>
      <c r="W97" s="1231"/>
      <c r="X97" s="1234"/>
    </row>
    <row r="98" spans="1:24" s="1230" customFormat="1" ht="34.5" customHeight="1">
      <c r="A98" s="1231"/>
      <c r="B98" s="1399" t="s">
        <v>797</v>
      </c>
      <c r="C98" s="1400">
        <v>0</v>
      </c>
      <c r="D98" s="1401">
        <v>0</v>
      </c>
      <c r="E98" s="1401" t="s">
        <v>127</v>
      </c>
      <c r="F98" s="1402">
        <f t="shared" si="12"/>
        <v>0</v>
      </c>
      <c r="G98" s="1403">
        <v>46106</v>
      </c>
      <c r="H98" s="1401">
        <v>49355</v>
      </c>
      <c r="I98" s="1402">
        <f t="shared" si="13"/>
        <v>95461</v>
      </c>
      <c r="J98" s="1404">
        <f t="shared" si="14"/>
        <v>95461</v>
      </c>
      <c r="K98" s="1405"/>
      <c r="L98" s="1397"/>
      <c r="M98" s="1397"/>
      <c r="N98" s="1397"/>
      <c r="O98" s="1405"/>
      <c r="P98" s="1398"/>
      <c r="Q98" s="1231"/>
      <c r="R98" s="1231"/>
      <c r="S98" s="1234"/>
      <c r="T98" s="1234"/>
      <c r="U98" s="1231"/>
      <c r="V98" s="1231"/>
      <c r="W98" s="1231"/>
      <c r="X98" s="1234"/>
    </row>
    <row r="99" spans="1:24" s="1230" customFormat="1" ht="34.5" customHeight="1">
      <c r="A99" s="1231"/>
      <c r="B99" s="1399" t="s">
        <v>798</v>
      </c>
      <c r="C99" s="1400">
        <v>517</v>
      </c>
      <c r="D99" s="1401">
        <v>517</v>
      </c>
      <c r="E99" s="1401" t="s">
        <v>127</v>
      </c>
      <c r="F99" s="1402">
        <f t="shared" si="12"/>
        <v>1034</v>
      </c>
      <c r="G99" s="1403">
        <v>55039</v>
      </c>
      <c r="H99" s="1401">
        <v>54765</v>
      </c>
      <c r="I99" s="1402">
        <f t="shared" si="13"/>
        <v>109804</v>
      </c>
      <c r="J99" s="1404">
        <f t="shared" si="14"/>
        <v>110838</v>
      </c>
      <c r="K99" s="1405"/>
      <c r="L99" s="1397"/>
      <c r="M99" s="1397"/>
      <c r="N99" s="1397"/>
      <c r="O99" s="1397"/>
      <c r="P99" s="1398"/>
      <c r="Q99" s="1231"/>
      <c r="R99" s="1231"/>
      <c r="S99" s="1234"/>
      <c r="T99" s="1234"/>
      <c r="U99" s="1231"/>
      <c r="V99" s="1231"/>
      <c r="W99" s="1231"/>
      <c r="X99" s="1234"/>
    </row>
    <row r="100" spans="1:24" s="1230" customFormat="1" ht="34.5" customHeight="1">
      <c r="A100" s="1231"/>
      <c r="B100" s="1399" t="s">
        <v>799</v>
      </c>
      <c r="C100" s="1406">
        <v>0</v>
      </c>
      <c r="D100" s="1407">
        <v>0</v>
      </c>
      <c r="E100" s="1401" t="s">
        <v>127</v>
      </c>
      <c r="F100" s="1402">
        <f t="shared" si="12"/>
        <v>0</v>
      </c>
      <c r="G100" s="1406">
        <v>48312</v>
      </c>
      <c r="H100" s="1407">
        <v>50375</v>
      </c>
      <c r="I100" s="1402">
        <f t="shared" si="13"/>
        <v>98687</v>
      </c>
      <c r="J100" s="1404">
        <f t="shared" si="14"/>
        <v>98687</v>
      </c>
      <c r="K100" s="1408"/>
      <c r="L100" s="1408"/>
      <c r="M100" s="1408"/>
      <c r="N100" s="1408"/>
      <c r="O100" s="1408"/>
      <c r="P100" s="1398"/>
      <c r="Q100" s="1231"/>
      <c r="R100" s="1231"/>
      <c r="S100" s="1234"/>
      <c r="T100" s="1234"/>
      <c r="U100" s="1231"/>
      <c r="V100" s="1231"/>
      <c r="W100" s="1231"/>
      <c r="X100" s="1234"/>
    </row>
    <row r="101" spans="1:24" s="1230" customFormat="1" ht="34.5" customHeight="1">
      <c r="A101" s="1231"/>
      <c r="B101" s="1399" t="s">
        <v>800</v>
      </c>
      <c r="C101" s="1406">
        <v>863</v>
      </c>
      <c r="D101" s="1407">
        <v>1009</v>
      </c>
      <c r="E101" s="1401" t="s">
        <v>127</v>
      </c>
      <c r="F101" s="1402">
        <f t="shared" si="12"/>
        <v>1872</v>
      </c>
      <c r="G101" s="1406">
        <v>50304</v>
      </c>
      <c r="H101" s="1407">
        <v>53133</v>
      </c>
      <c r="I101" s="1402">
        <f t="shared" si="13"/>
        <v>103437</v>
      </c>
      <c r="J101" s="1404">
        <f t="shared" si="14"/>
        <v>105309</v>
      </c>
      <c r="K101" s="1408"/>
      <c r="L101" s="1408"/>
      <c r="M101" s="1408"/>
      <c r="N101" s="1408"/>
      <c r="O101" s="1408"/>
      <c r="P101" s="1398"/>
      <c r="Q101" s="1231"/>
      <c r="R101" s="1231"/>
      <c r="S101" s="1234"/>
      <c r="T101" s="1234"/>
      <c r="U101" s="1231"/>
      <c r="V101" s="1231"/>
      <c r="W101" s="1231"/>
      <c r="X101" s="1234"/>
    </row>
    <row r="102" spans="1:24" s="1230" customFormat="1" ht="34.5" customHeight="1">
      <c r="A102" s="1231"/>
      <c r="B102" s="1399" t="s">
        <v>801</v>
      </c>
      <c r="C102" s="1400">
        <v>937</v>
      </c>
      <c r="D102" s="1401">
        <v>980</v>
      </c>
      <c r="E102" s="1401" t="s">
        <v>127</v>
      </c>
      <c r="F102" s="1402">
        <f t="shared" si="12"/>
        <v>1917</v>
      </c>
      <c r="G102" s="1403">
        <v>61616</v>
      </c>
      <c r="H102" s="1401">
        <v>62160</v>
      </c>
      <c r="I102" s="1402">
        <f t="shared" si="13"/>
        <v>123776</v>
      </c>
      <c r="J102" s="1404">
        <f t="shared" si="14"/>
        <v>125693</v>
      </c>
      <c r="K102" s="1397"/>
      <c r="L102" s="1397"/>
      <c r="M102" s="1397"/>
      <c r="N102" s="1397"/>
      <c r="O102" s="1397"/>
      <c r="P102" s="1398"/>
      <c r="Q102" s="1231"/>
      <c r="R102" s="1231"/>
      <c r="S102" s="1234"/>
      <c r="T102" s="1234"/>
      <c r="U102" s="1231"/>
      <c r="V102" s="1231"/>
      <c r="W102" s="1231"/>
      <c r="X102" s="1234"/>
    </row>
    <row r="103" spans="1:24" s="1230" customFormat="1" ht="34.5" customHeight="1">
      <c r="A103" s="1231"/>
      <c r="B103" s="1399" t="s">
        <v>802</v>
      </c>
      <c r="C103" s="1400">
        <v>1313</v>
      </c>
      <c r="D103" s="1401">
        <v>1199</v>
      </c>
      <c r="E103" s="1401" t="s">
        <v>127</v>
      </c>
      <c r="F103" s="1402">
        <f t="shared" si="12"/>
        <v>2512</v>
      </c>
      <c r="G103" s="1403">
        <v>55879</v>
      </c>
      <c r="H103" s="1401">
        <v>57420</v>
      </c>
      <c r="I103" s="1402">
        <f t="shared" si="13"/>
        <v>113299</v>
      </c>
      <c r="J103" s="1404">
        <f t="shared" si="14"/>
        <v>115811</v>
      </c>
      <c r="K103" s="1405"/>
      <c r="L103" s="1397"/>
      <c r="M103" s="1397"/>
      <c r="N103" s="1397"/>
      <c r="O103" s="1397"/>
      <c r="P103" s="1398"/>
      <c r="Q103" s="1231"/>
      <c r="R103" s="1231"/>
      <c r="S103" s="1234"/>
      <c r="T103" s="1234"/>
      <c r="U103" s="1231"/>
      <c r="V103" s="1231"/>
      <c r="W103" s="1231"/>
      <c r="X103" s="1234"/>
    </row>
    <row r="104" spans="1:24" s="1230" customFormat="1" ht="34.5" customHeight="1">
      <c r="A104" s="1231"/>
      <c r="B104" s="1399" t="s">
        <v>803</v>
      </c>
      <c r="C104" s="1406">
        <v>963</v>
      </c>
      <c r="D104" s="1407">
        <v>1016</v>
      </c>
      <c r="E104" s="1401" t="s">
        <v>127</v>
      </c>
      <c r="F104" s="1402">
        <f t="shared" si="12"/>
        <v>1979</v>
      </c>
      <c r="G104" s="1406">
        <v>57744</v>
      </c>
      <c r="H104" s="1407">
        <v>60129</v>
      </c>
      <c r="I104" s="1402">
        <f t="shared" si="13"/>
        <v>117873</v>
      </c>
      <c r="J104" s="1404">
        <f t="shared" si="14"/>
        <v>119852</v>
      </c>
      <c r="K104" s="1408"/>
      <c r="L104" s="1408"/>
      <c r="M104" s="1408"/>
      <c r="N104" s="1408"/>
      <c r="O104" s="1408"/>
      <c r="P104" s="1398"/>
      <c r="Q104" s="1231"/>
      <c r="R104" s="1231"/>
      <c r="S104" s="1234"/>
      <c r="T104" s="1234"/>
      <c r="U104" s="1231"/>
      <c r="V104" s="1231"/>
      <c r="W104" s="1231"/>
      <c r="X104" s="1234"/>
    </row>
    <row r="105" spans="1:24" s="1230" customFormat="1" ht="34.5" customHeight="1">
      <c r="A105" s="1231"/>
      <c r="B105" s="1399" t="s">
        <v>804</v>
      </c>
      <c r="C105" s="1400">
        <v>1156</v>
      </c>
      <c r="D105" s="1401">
        <v>1152</v>
      </c>
      <c r="E105" s="1401" t="s">
        <v>127</v>
      </c>
      <c r="F105" s="1402">
        <f t="shared" si="12"/>
        <v>2308</v>
      </c>
      <c r="G105" s="1403">
        <v>55377</v>
      </c>
      <c r="H105" s="1401">
        <v>56696</v>
      </c>
      <c r="I105" s="1402">
        <f t="shared" si="13"/>
        <v>112073</v>
      </c>
      <c r="J105" s="1404">
        <f t="shared" si="14"/>
        <v>114381</v>
      </c>
      <c r="K105" s="1405"/>
      <c r="L105" s="1397"/>
      <c r="M105" s="1397"/>
      <c r="N105" s="1397"/>
      <c r="O105" s="1405"/>
      <c r="P105" s="1398"/>
      <c r="Q105" s="1231"/>
      <c r="R105" s="1231"/>
      <c r="S105" s="1234"/>
      <c r="T105" s="1234"/>
      <c r="U105" s="1231"/>
      <c r="V105" s="1231"/>
      <c r="W105" s="1231"/>
      <c r="X105" s="1234"/>
    </row>
    <row r="106" spans="1:24" s="1230" customFormat="1" ht="34.5" customHeight="1">
      <c r="A106" s="1231"/>
      <c r="B106" s="1399" t="s">
        <v>805</v>
      </c>
      <c r="C106" s="1400">
        <v>769</v>
      </c>
      <c r="D106" s="1401">
        <v>703</v>
      </c>
      <c r="E106" s="1401" t="s">
        <v>127</v>
      </c>
      <c r="F106" s="1402">
        <f t="shared" si="12"/>
        <v>1472</v>
      </c>
      <c r="G106" s="1403">
        <v>49285</v>
      </c>
      <c r="H106" s="1401">
        <v>60011</v>
      </c>
      <c r="I106" s="1402">
        <f t="shared" si="13"/>
        <v>109296</v>
      </c>
      <c r="J106" s="1404">
        <f t="shared" si="14"/>
        <v>110768</v>
      </c>
      <c r="K106" s="1405"/>
      <c r="L106" s="1397"/>
      <c r="M106" s="1397"/>
      <c r="N106" s="1397"/>
      <c r="O106" s="1397"/>
      <c r="P106" s="1398"/>
      <c r="Q106" s="1231"/>
      <c r="R106" s="1231"/>
      <c r="S106" s="1234"/>
      <c r="T106" s="1234"/>
      <c r="U106" s="1231"/>
      <c r="V106" s="1231"/>
      <c r="W106" s="1231"/>
      <c r="X106" s="1234"/>
    </row>
    <row r="107" spans="1:24" s="1230" customFormat="1" ht="34.5" customHeight="1" thickBot="1">
      <c r="A107" s="1231"/>
      <c r="B107" s="1424" t="s">
        <v>94</v>
      </c>
      <c r="C107" s="1425">
        <f>SUM(C95:C106)</f>
        <v>7432</v>
      </c>
      <c r="D107" s="1426">
        <f t="shared" ref="D107" si="15">SUM(D95:D106)</f>
        <v>7433</v>
      </c>
      <c r="E107" s="1426" t="s">
        <v>127</v>
      </c>
      <c r="F107" s="1427">
        <f t="shared" si="12"/>
        <v>14865</v>
      </c>
      <c r="G107" s="1425">
        <f t="shared" ref="G107:I107" si="16">SUM(G95:G106)</f>
        <v>639874</v>
      </c>
      <c r="H107" s="1426">
        <f t="shared" si="16"/>
        <v>662765</v>
      </c>
      <c r="I107" s="1427">
        <f t="shared" si="16"/>
        <v>1302639</v>
      </c>
      <c r="J107" s="1428">
        <f t="shared" si="14"/>
        <v>1317504</v>
      </c>
      <c r="K107" s="1408"/>
      <c r="L107" s="1408"/>
      <c r="M107" s="1408"/>
      <c r="N107" s="1408"/>
      <c r="O107" s="1408"/>
      <c r="P107" s="1398"/>
      <c r="Q107" s="1231"/>
      <c r="R107" s="1231"/>
      <c r="S107" s="1234"/>
      <c r="T107" s="1234"/>
      <c r="U107" s="1231"/>
      <c r="V107" s="1231"/>
      <c r="W107" s="1231"/>
      <c r="X107" s="1234"/>
    </row>
    <row r="108" spans="1:24">
      <c r="Q108" s="1430"/>
      <c r="R108" s="1430"/>
      <c r="S108" s="1430"/>
      <c r="T108" s="1430"/>
      <c r="U108" s="1430"/>
      <c r="V108" s="1430"/>
      <c r="W108" s="1430"/>
      <c r="X108" s="1430"/>
    </row>
    <row r="109" spans="1:24" ht="29.25" customHeight="1">
      <c r="A109" s="1430"/>
      <c r="B109" s="1384"/>
      <c r="I109" s="1254"/>
      <c r="J109" s="1431"/>
      <c r="K109" s="1384"/>
      <c r="L109" s="1384"/>
      <c r="M109" s="1384"/>
      <c r="N109" s="1384"/>
      <c r="O109" s="1384"/>
      <c r="P109" s="1384"/>
      <c r="Q109" s="1384"/>
      <c r="R109" s="1384"/>
      <c r="S109" s="1384"/>
      <c r="T109" s="1384"/>
      <c r="U109" s="1384"/>
      <c r="V109" s="1384"/>
      <c r="W109" s="1384"/>
      <c r="X109" s="1384"/>
    </row>
  </sheetData>
  <mergeCells count="40">
    <mergeCell ref="B74:C74"/>
    <mergeCell ref="C77:F77"/>
    <mergeCell ref="G77:I77"/>
    <mergeCell ref="J77:J78"/>
    <mergeCell ref="C93:F93"/>
    <mergeCell ref="G93:I93"/>
    <mergeCell ref="J93:J94"/>
    <mergeCell ref="B73:C73"/>
    <mergeCell ref="H30:J30"/>
    <mergeCell ref="B60:C60"/>
    <mergeCell ref="B61:C61"/>
    <mergeCell ref="B62:C62"/>
    <mergeCell ref="B63:C63"/>
    <mergeCell ref="B64:C64"/>
    <mergeCell ref="B65:C65"/>
    <mergeCell ref="B69:C69"/>
    <mergeCell ref="B70:C70"/>
    <mergeCell ref="B71:C71"/>
    <mergeCell ref="B72:C72"/>
    <mergeCell ref="G29:H29"/>
    <mergeCell ref="I9:I10"/>
    <mergeCell ref="C10:D10"/>
    <mergeCell ref="C11:D11"/>
    <mergeCell ref="E11:E12"/>
    <mergeCell ref="F11:F12"/>
    <mergeCell ref="G11:G12"/>
    <mergeCell ref="H11:H12"/>
    <mergeCell ref="I11:I12"/>
    <mergeCell ref="C12:D12"/>
    <mergeCell ref="H9:H10"/>
    <mergeCell ref="C13:D13"/>
    <mergeCell ref="C14:J14"/>
    <mergeCell ref="C16:D16"/>
    <mergeCell ref="C17:D17"/>
    <mergeCell ref="D27:F27"/>
    <mergeCell ref="C8:D8"/>
    <mergeCell ref="C9:D9"/>
    <mergeCell ref="E9:E10"/>
    <mergeCell ref="F9:F10"/>
    <mergeCell ref="G9:G10"/>
  </mergeCells>
  <phoneticPr fontId="2"/>
  <printOptions gridLinesSet="0"/>
  <pageMargins left="0.27559055118110237" right="0.23622047244094491" top="0.74803149606299213" bottom="0.59055118110236227" header="0.19685039370078741" footer="0.19685039370078741"/>
  <pageSetup paperSize="9" scale="51" firstPageNumber="27" pageOrder="overThenDown" orientation="portrait" useFirstPageNumber="1" r:id="rId1"/>
  <headerFooter alignWithMargins="0">
    <oddFooter>&amp;C&amp;P</oddFooter>
  </headerFooter>
  <rowBreaks count="4" manualBreakCount="4">
    <brk id="26" max="9" man="1"/>
    <brk id="53" max="9" man="1"/>
    <brk id="74" max="9" man="1"/>
    <brk id="10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X105"/>
  <sheetViews>
    <sheetView view="pageBreakPreview" zoomScale="75" zoomScaleNormal="100" zoomScaleSheetLayoutView="75" workbookViewId="0">
      <selection activeCell="Y19" sqref="Y19"/>
    </sheetView>
  </sheetViews>
  <sheetFormatPr defaultColWidth="8.125" defaultRowHeight="12"/>
  <cols>
    <col min="1" max="1" width="15" style="1429" customWidth="1"/>
    <col min="2" max="2" width="1" style="1429" customWidth="1"/>
    <col min="3" max="3" width="20" style="1429" customWidth="1"/>
    <col min="4" max="4" width="8.625" style="1429" customWidth="1"/>
    <col min="5" max="6" width="17.625" style="1572" customWidth="1"/>
    <col min="7" max="7" width="17.875" style="1572" customWidth="1"/>
    <col min="8" max="9" width="18" style="1572" customWidth="1"/>
    <col min="10" max="10" width="8.375" style="1572" customWidth="1"/>
    <col min="11" max="11" width="27.5" style="1429" hidden="1" customWidth="1"/>
    <col min="12" max="12" width="14.375" style="1429" hidden="1" customWidth="1"/>
    <col min="13" max="13" width="18.125" style="1429" hidden="1" customWidth="1"/>
    <col min="14" max="14" width="14.25" style="1571" hidden="1" customWidth="1"/>
    <col min="15" max="22" width="7.75" style="1429" customWidth="1"/>
    <col min="23" max="23" width="0.875" style="1429" customWidth="1"/>
    <col min="24" max="24" width="6.125" style="1429" customWidth="1"/>
    <col min="25" max="25" width="0.875" style="1429" customWidth="1"/>
    <col min="26" max="16384" width="8.125" style="1429"/>
  </cols>
  <sheetData>
    <row r="1" spans="1:24" s="1223" customFormat="1" ht="39.75" customHeight="1">
      <c r="B1" s="1432" t="s">
        <v>806</v>
      </c>
      <c r="E1" s="1433"/>
      <c r="F1" s="1433"/>
      <c r="G1" s="1433"/>
      <c r="H1" s="1433"/>
      <c r="I1" s="1434"/>
      <c r="J1" s="1434"/>
      <c r="K1" s="1435"/>
      <c r="L1" s="1435"/>
      <c r="M1" s="1435"/>
      <c r="N1" s="1436"/>
      <c r="O1" s="1435"/>
      <c r="P1" s="1435"/>
      <c r="Q1" s="1435"/>
      <c r="R1" s="1435"/>
      <c r="S1" s="1435"/>
      <c r="T1" s="1435"/>
      <c r="U1" s="1435"/>
      <c r="V1" s="1435"/>
      <c r="W1" s="1435"/>
      <c r="X1" s="1435"/>
    </row>
    <row r="2" spans="1:24" s="1223" customFormat="1" ht="8.25" customHeight="1">
      <c r="C2" s="1281" t="s">
        <v>69</v>
      </c>
      <c r="E2" s="1433"/>
      <c r="F2" s="1433"/>
      <c r="G2" s="1433"/>
      <c r="H2" s="1433"/>
      <c r="I2" s="1434"/>
      <c r="J2" s="1434"/>
      <c r="K2" s="1435"/>
      <c r="L2" s="1435"/>
      <c r="M2" s="1435"/>
      <c r="N2" s="1436"/>
      <c r="O2" s="1435"/>
      <c r="P2" s="1435"/>
      <c r="Q2" s="1435"/>
      <c r="R2" s="1435"/>
      <c r="S2" s="1435"/>
      <c r="T2" s="1435"/>
      <c r="U2" s="1435"/>
      <c r="V2" s="1435"/>
      <c r="W2" s="1435"/>
      <c r="X2" s="1435"/>
    </row>
    <row r="3" spans="1:24" s="1437" customFormat="1" ht="30" customHeight="1">
      <c r="B3" s="1359" t="s">
        <v>807</v>
      </c>
      <c r="E3" s="1438"/>
      <c r="F3" s="1438"/>
      <c r="G3" s="1438"/>
      <c r="H3" s="1438"/>
      <c r="I3" s="1439"/>
      <c r="J3" s="1439"/>
      <c r="K3" s="1440"/>
      <c r="L3" s="1440"/>
      <c r="M3" s="1440"/>
      <c r="N3" s="1441"/>
      <c r="O3" s="1440"/>
      <c r="P3" s="1440"/>
      <c r="Q3" s="1440"/>
      <c r="R3" s="1440"/>
      <c r="S3" s="1440"/>
      <c r="T3" s="1440"/>
      <c r="U3" s="1440"/>
      <c r="V3" s="1440"/>
      <c r="W3" s="1440"/>
      <c r="X3" s="1440"/>
    </row>
    <row r="4" spans="1:24" s="1223" customFormat="1" ht="25.5" customHeight="1" thickBot="1">
      <c r="A4" s="1442"/>
      <c r="C4" s="1443"/>
      <c r="D4" s="1444"/>
      <c r="E4" s="1445"/>
      <c r="F4" s="1445"/>
      <c r="G4" s="1446"/>
      <c r="H4" s="1447"/>
      <c r="I4" s="1448" t="s">
        <v>779</v>
      </c>
      <c r="J4" s="1449"/>
      <c r="K4" s="1450" t="s">
        <v>779</v>
      </c>
      <c r="L4" s="1450"/>
      <c r="M4" s="1451"/>
      <c r="N4" s="1452"/>
      <c r="O4" s="1451"/>
      <c r="P4" s="1451"/>
      <c r="Q4" s="1451"/>
      <c r="R4" s="1451"/>
      <c r="S4" s="1451"/>
      <c r="T4" s="1451"/>
      <c r="U4" s="1451"/>
      <c r="V4" s="1451"/>
      <c r="W4" s="1451"/>
      <c r="X4" s="1435"/>
    </row>
    <row r="5" spans="1:24" s="1230" customFormat="1" ht="25.5" customHeight="1" thickBot="1">
      <c r="C5" s="1725" t="s">
        <v>808</v>
      </c>
      <c r="D5" s="1726"/>
      <c r="E5" s="1453" t="s">
        <v>77</v>
      </c>
      <c r="F5" s="1454" t="s">
        <v>78</v>
      </c>
      <c r="G5" s="1455" t="s">
        <v>79</v>
      </c>
      <c r="H5" s="1456" t="s">
        <v>80</v>
      </c>
      <c r="I5" s="1456" t="s">
        <v>732</v>
      </c>
      <c r="J5" s="1457"/>
      <c r="K5" s="1458"/>
      <c r="L5" s="1255"/>
      <c r="M5" s="1311"/>
      <c r="N5" s="1459"/>
      <c r="O5" s="1231"/>
      <c r="P5" s="1231"/>
      <c r="Q5" s="1240"/>
      <c r="R5" s="1231"/>
      <c r="S5" s="1231"/>
      <c r="T5" s="1231"/>
      <c r="U5" s="1231"/>
      <c r="V5" s="1231"/>
      <c r="W5" s="1231"/>
    </row>
    <row r="6" spans="1:24" s="1230" customFormat="1" ht="22.5" customHeight="1">
      <c r="C6" s="1727" t="s">
        <v>809</v>
      </c>
      <c r="D6" s="1728"/>
      <c r="E6" s="1460">
        <v>81321</v>
      </c>
      <c r="F6" s="1461">
        <v>81605</v>
      </c>
      <c r="G6" s="1462">
        <v>67666</v>
      </c>
      <c r="H6" s="1463">
        <v>116692</v>
      </c>
      <c r="I6" s="1463">
        <v>157601</v>
      </c>
      <c r="J6" s="1464"/>
      <c r="K6" s="1465"/>
      <c r="L6" s="1466">
        <f>+I6-H6</f>
        <v>40909</v>
      </c>
      <c r="M6" s="1467">
        <f>+L6/H6</f>
        <v>0.35057244712576696</v>
      </c>
      <c r="N6" s="1459">
        <f>I6/H6</f>
        <v>1.350572447125767</v>
      </c>
      <c r="O6" s="1231"/>
      <c r="P6" s="1231"/>
      <c r="Q6" s="1231"/>
      <c r="R6" s="1231"/>
      <c r="S6" s="1231"/>
      <c r="T6" s="1231"/>
      <c r="U6" s="1231"/>
      <c r="V6" s="1231"/>
      <c r="W6" s="1231"/>
    </row>
    <row r="7" spans="1:24" s="1230" customFormat="1" ht="22.5" customHeight="1">
      <c r="C7" s="1729" t="s">
        <v>810</v>
      </c>
      <c r="D7" s="1724"/>
      <c r="E7" s="1468">
        <v>69672</v>
      </c>
      <c r="F7" s="1469">
        <v>106972</v>
      </c>
      <c r="G7" s="1470">
        <v>138923</v>
      </c>
      <c r="H7" s="1471">
        <v>169838</v>
      </c>
      <c r="I7" s="1471">
        <v>231894</v>
      </c>
      <c r="J7" s="1464"/>
      <c r="K7" s="1465"/>
      <c r="L7" s="1466">
        <f t="shared" ref="L7:L56" si="0">+I7-H7</f>
        <v>62056</v>
      </c>
      <c r="M7" s="1467">
        <f>+L7/H7</f>
        <v>0.36538348308387991</v>
      </c>
      <c r="N7" s="1459">
        <f t="shared" ref="N7:N66" si="1">I7/H7</f>
        <v>1.36538348308388</v>
      </c>
      <c r="O7" s="1231"/>
      <c r="P7" s="1231"/>
      <c r="Q7" s="1231"/>
      <c r="R7" s="1231"/>
      <c r="S7" s="1231"/>
      <c r="T7" s="1231"/>
      <c r="U7" s="1231"/>
      <c r="V7" s="1231"/>
      <c r="W7" s="1231"/>
    </row>
    <row r="8" spans="1:24" s="1230" customFormat="1" ht="22.5" customHeight="1">
      <c r="C8" s="1723" t="s">
        <v>811</v>
      </c>
      <c r="D8" s="1724"/>
      <c r="E8" s="1468">
        <v>16431</v>
      </c>
      <c r="F8" s="1469">
        <v>21543</v>
      </c>
      <c r="G8" s="1470">
        <v>41324</v>
      </c>
      <c r="H8" s="1471">
        <v>72655</v>
      </c>
      <c r="I8" s="1471">
        <v>117381</v>
      </c>
      <c r="J8" s="1464"/>
      <c r="K8" s="1465"/>
      <c r="L8" s="1466">
        <f t="shared" si="0"/>
        <v>44726</v>
      </c>
      <c r="M8" s="1467">
        <f t="shared" ref="M8:M57" si="2">+L8/H8</f>
        <v>0.61559424678274033</v>
      </c>
      <c r="N8" s="1459">
        <f t="shared" si="1"/>
        <v>1.6155942467827404</v>
      </c>
      <c r="O8" s="1231"/>
      <c r="P8" s="1231"/>
      <c r="Q8" s="1231"/>
      <c r="R8" s="1231"/>
      <c r="S8" s="1231"/>
      <c r="T8" s="1231"/>
      <c r="U8" s="1231"/>
      <c r="V8" s="1231"/>
      <c r="W8" s="1231"/>
    </row>
    <row r="9" spans="1:24" s="1230" customFormat="1" ht="22.5" customHeight="1">
      <c r="C9" s="1723" t="s">
        <v>812</v>
      </c>
      <c r="D9" s="1724"/>
      <c r="E9" s="1469">
        <v>428</v>
      </c>
      <c r="F9" s="1469">
        <v>828</v>
      </c>
      <c r="G9" s="1470">
        <v>1272</v>
      </c>
      <c r="H9" s="1471">
        <v>3088</v>
      </c>
      <c r="I9" s="1471">
        <v>6056</v>
      </c>
      <c r="J9" s="1464"/>
      <c r="K9" s="1465"/>
      <c r="L9" s="1466">
        <f t="shared" si="0"/>
        <v>2968</v>
      </c>
      <c r="M9" s="1467">
        <f t="shared" si="2"/>
        <v>0.96113989637305697</v>
      </c>
      <c r="N9" s="1459">
        <f t="shared" si="1"/>
        <v>1.9611398963730571</v>
      </c>
      <c r="O9" s="1231"/>
      <c r="P9" s="1231"/>
      <c r="Q9" s="1231"/>
      <c r="R9" s="1231"/>
      <c r="S9" s="1231"/>
      <c r="T9" s="1231"/>
      <c r="U9" s="1231"/>
      <c r="V9" s="1231"/>
      <c r="W9" s="1231"/>
    </row>
    <row r="10" spans="1:24" s="1230" customFormat="1" ht="22.5" customHeight="1">
      <c r="C10" s="1723" t="s">
        <v>813</v>
      </c>
      <c r="D10" s="1724"/>
      <c r="E10" s="1468">
        <v>1351</v>
      </c>
      <c r="F10" s="1469">
        <v>1389</v>
      </c>
      <c r="G10" s="1470">
        <v>1479</v>
      </c>
      <c r="H10" s="1471">
        <v>1551</v>
      </c>
      <c r="I10" s="1471">
        <v>2080</v>
      </c>
      <c r="J10" s="1464"/>
      <c r="K10" s="1465"/>
      <c r="L10" s="1466">
        <f t="shared" si="0"/>
        <v>529</v>
      </c>
      <c r="M10" s="1467">
        <f t="shared" si="2"/>
        <v>0.34107027724048999</v>
      </c>
      <c r="N10" s="1459">
        <f t="shared" si="1"/>
        <v>1.3410702772404901</v>
      </c>
      <c r="O10" s="1231"/>
      <c r="P10" s="1231"/>
      <c r="Q10" s="1231"/>
      <c r="R10" s="1231"/>
      <c r="S10" s="1231"/>
      <c r="T10" s="1231"/>
      <c r="U10" s="1231"/>
      <c r="V10" s="1231"/>
      <c r="W10" s="1231"/>
    </row>
    <row r="11" spans="1:24" s="1230" customFormat="1" ht="22.5" customHeight="1">
      <c r="C11" s="1723" t="s">
        <v>814</v>
      </c>
      <c r="D11" s="1724"/>
      <c r="E11" s="1468">
        <v>2866</v>
      </c>
      <c r="F11" s="1469">
        <v>3156</v>
      </c>
      <c r="G11" s="1470">
        <v>3587</v>
      </c>
      <c r="H11" s="1471">
        <v>4311</v>
      </c>
      <c r="I11" s="1471">
        <v>4281</v>
      </c>
      <c r="J11" s="1464"/>
      <c r="K11" s="1465"/>
      <c r="L11" s="1466">
        <f t="shared" si="0"/>
        <v>-30</v>
      </c>
      <c r="M11" s="1467">
        <f t="shared" si="2"/>
        <v>-6.9589422407794017E-3</v>
      </c>
      <c r="N11" s="1459">
        <f t="shared" si="1"/>
        <v>0.99304105775922058</v>
      </c>
      <c r="O11" s="1231"/>
      <c r="P11" s="1231"/>
      <c r="Q11" s="1231"/>
      <c r="R11" s="1231"/>
      <c r="S11" s="1231"/>
      <c r="T11" s="1231"/>
      <c r="U11" s="1231"/>
      <c r="V11" s="1231"/>
      <c r="W11" s="1231"/>
    </row>
    <row r="12" spans="1:24" s="1230" customFormat="1" ht="22.5" customHeight="1">
      <c r="C12" s="1723" t="s">
        <v>815</v>
      </c>
      <c r="D12" s="1724"/>
      <c r="E12" s="1468">
        <v>366276</v>
      </c>
      <c r="F12" s="1469">
        <v>485314</v>
      </c>
      <c r="G12" s="1470">
        <v>557584</v>
      </c>
      <c r="H12" s="1471">
        <v>575181</v>
      </c>
      <c r="I12" s="1471">
        <v>880966</v>
      </c>
      <c r="J12" s="1464"/>
      <c r="K12" s="1465"/>
      <c r="L12" s="1466">
        <f t="shared" si="0"/>
        <v>305785</v>
      </c>
      <c r="M12" s="1467">
        <f t="shared" si="2"/>
        <v>0.53163265128716009</v>
      </c>
      <c r="N12" s="1472">
        <f t="shared" si="1"/>
        <v>1.5316326512871601</v>
      </c>
      <c r="O12" s="1231"/>
      <c r="P12" s="1231"/>
      <c r="Q12" s="1231"/>
      <c r="R12" s="1231"/>
      <c r="S12" s="1231"/>
      <c r="T12" s="1231"/>
      <c r="U12" s="1231"/>
      <c r="V12" s="1231"/>
      <c r="W12" s="1231"/>
    </row>
    <row r="13" spans="1:24" s="1230" customFormat="1" ht="22.5" customHeight="1">
      <c r="C13" s="1723" t="s">
        <v>816</v>
      </c>
      <c r="D13" s="1724"/>
      <c r="E13" s="1468">
        <v>365</v>
      </c>
      <c r="F13" s="1469">
        <v>90</v>
      </c>
      <c r="G13" s="1470">
        <v>70</v>
      </c>
      <c r="H13" s="1471">
        <v>38</v>
      </c>
      <c r="I13" s="1471">
        <v>42</v>
      </c>
      <c r="J13" s="1464"/>
      <c r="K13" s="1465"/>
      <c r="L13" s="1466">
        <f t="shared" si="0"/>
        <v>4</v>
      </c>
      <c r="M13" s="1467">
        <f t="shared" si="2"/>
        <v>0.10526315789473684</v>
      </c>
      <c r="N13" s="1459">
        <f t="shared" si="1"/>
        <v>1.1052631578947369</v>
      </c>
      <c r="O13" s="1231"/>
      <c r="P13" s="1231"/>
      <c r="Q13" s="1231"/>
      <c r="R13" s="1231"/>
      <c r="S13" s="1231"/>
      <c r="T13" s="1231"/>
      <c r="U13" s="1231"/>
      <c r="V13" s="1231"/>
      <c r="W13" s="1231"/>
    </row>
    <row r="14" spans="1:24" s="1230" customFormat="1" ht="22.5" customHeight="1">
      <c r="C14" s="1723" t="s">
        <v>817</v>
      </c>
      <c r="D14" s="1724"/>
      <c r="E14" s="1473" t="s">
        <v>295</v>
      </c>
      <c r="F14" s="1473" t="s">
        <v>295</v>
      </c>
      <c r="G14" s="1474">
        <v>3781</v>
      </c>
      <c r="H14" s="1475">
        <v>5660</v>
      </c>
      <c r="I14" s="1475">
        <v>7014</v>
      </c>
      <c r="J14" s="1464"/>
      <c r="K14" s="1465"/>
      <c r="L14" s="1466">
        <f>+I14-H14</f>
        <v>1354</v>
      </c>
      <c r="M14" s="1467">
        <f>+L14/H14</f>
        <v>0.23922261484098939</v>
      </c>
      <c r="N14" s="1459">
        <f t="shared" si="1"/>
        <v>1.2392226148409895</v>
      </c>
      <c r="O14" s="1231"/>
      <c r="P14" s="1231"/>
      <c r="Q14" s="1231"/>
      <c r="R14" s="1231"/>
      <c r="S14" s="1231"/>
      <c r="T14" s="1231"/>
      <c r="U14" s="1231"/>
      <c r="V14" s="1231"/>
      <c r="W14" s="1231"/>
    </row>
    <row r="15" spans="1:24" s="1230" customFormat="1" ht="22.5" customHeight="1">
      <c r="C15" s="1723" t="s">
        <v>818</v>
      </c>
      <c r="D15" s="1724"/>
      <c r="E15" s="1468">
        <v>9284</v>
      </c>
      <c r="F15" s="1469">
        <v>9990</v>
      </c>
      <c r="G15" s="1470">
        <v>10536</v>
      </c>
      <c r="H15" s="1471">
        <v>11890</v>
      </c>
      <c r="I15" s="1471">
        <v>15207</v>
      </c>
      <c r="J15" s="1464"/>
      <c r="K15" s="1465"/>
      <c r="L15" s="1466">
        <f t="shared" si="0"/>
        <v>3317</v>
      </c>
      <c r="M15" s="1467">
        <f t="shared" si="2"/>
        <v>0.27897392767031121</v>
      </c>
      <c r="N15" s="1459">
        <f t="shared" si="1"/>
        <v>1.2789739276703112</v>
      </c>
      <c r="O15" s="1231"/>
      <c r="P15" s="1231"/>
      <c r="Q15" s="1231"/>
      <c r="R15" s="1231"/>
      <c r="S15" s="1231"/>
      <c r="T15" s="1231"/>
      <c r="U15" s="1231"/>
      <c r="V15" s="1231"/>
      <c r="W15" s="1231"/>
    </row>
    <row r="16" spans="1:24" s="1230" customFormat="1" ht="22.5" customHeight="1">
      <c r="C16" s="1723" t="s">
        <v>819</v>
      </c>
      <c r="D16" s="1724"/>
      <c r="E16" s="1473" t="s">
        <v>295</v>
      </c>
      <c r="F16" s="1473" t="s">
        <v>295</v>
      </c>
      <c r="G16" s="1474">
        <v>8117</v>
      </c>
      <c r="H16" s="1475">
        <v>12479</v>
      </c>
      <c r="I16" s="1475">
        <v>15221</v>
      </c>
      <c r="J16" s="1464"/>
      <c r="K16" s="1465">
        <f>SUM(I6:I18)</f>
        <v>1510333</v>
      </c>
      <c r="L16" s="1466">
        <f>+I16-H16</f>
        <v>2742</v>
      </c>
      <c r="M16" s="1467">
        <f>+L16/H16</f>
        <v>0.21972914496353874</v>
      </c>
      <c r="N16" s="1459">
        <f t="shared" si="1"/>
        <v>1.2197291449635388</v>
      </c>
      <c r="O16" s="1231"/>
      <c r="P16" s="1231"/>
      <c r="Q16" s="1231"/>
      <c r="R16" s="1231"/>
      <c r="S16" s="1231"/>
      <c r="T16" s="1231"/>
      <c r="U16" s="1231"/>
      <c r="V16" s="1231"/>
      <c r="W16" s="1231"/>
    </row>
    <row r="17" spans="3:23" s="1230" customFormat="1" ht="22.5" customHeight="1">
      <c r="C17" s="1723" t="s">
        <v>820</v>
      </c>
      <c r="D17" s="1724"/>
      <c r="E17" s="1468">
        <v>9321</v>
      </c>
      <c r="F17" s="1469">
        <v>16197</v>
      </c>
      <c r="G17" s="1470">
        <v>22427</v>
      </c>
      <c r="H17" s="1471">
        <v>42057</v>
      </c>
      <c r="I17" s="1471">
        <v>60317</v>
      </c>
      <c r="J17" s="1464"/>
      <c r="K17" s="1465"/>
      <c r="L17" s="1466">
        <f t="shared" si="0"/>
        <v>18260</v>
      </c>
      <c r="M17" s="1467">
        <f t="shared" si="2"/>
        <v>0.43417267042347291</v>
      </c>
      <c r="N17" s="1459">
        <f t="shared" si="1"/>
        <v>1.434172670423473</v>
      </c>
      <c r="O17" s="1231"/>
      <c r="P17" s="1231"/>
      <c r="Q17" s="1231"/>
      <c r="R17" s="1231"/>
      <c r="S17" s="1231"/>
      <c r="T17" s="1231"/>
      <c r="U17" s="1231"/>
      <c r="V17" s="1231"/>
      <c r="W17" s="1231"/>
    </row>
    <row r="18" spans="3:23" s="1230" customFormat="1" ht="22.5" customHeight="1">
      <c r="C18" s="1723" t="s">
        <v>821</v>
      </c>
      <c r="D18" s="1724"/>
      <c r="E18" s="1468">
        <v>2822</v>
      </c>
      <c r="F18" s="1469">
        <v>3702</v>
      </c>
      <c r="G18" s="1470">
        <v>6132</v>
      </c>
      <c r="H18" s="1471">
        <v>8174</v>
      </c>
      <c r="I18" s="1471">
        <v>12273</v>
      </c>
      <c r="J18" s="1464"/>
      <c r="K18" s="1465"/>
      <c r="L18" s="1466">
        <f t="shared" si="0"/>
        <v>4099</v>
      </c>
      <c r="M18" s="1467">
        <f t="shared" si="2"/>
        <v>0.50146806948862244</v>
      </c>
      <c r="N18" s="1459">
        <f t="shared" si="1"/>
        <v>1.5014680694886224</v>
      </c>
      <c r="O18" s="1231"/>
      <c r="P18" s="1231"/>
      <c r="Q18" s="1231"/>
      <c r="R18" s="1231"/>
      <c r="S18" s="1231"/>
      <c r="T18" s="1231"/>
      <c r="U18" s="1231"/>
      <c r="V18" s="1231"/>
      <c r="W18" s="1231"/>
    </row>
    <row r="19" spans="3:23" s="1230" customFormat="1" ht="22.5" customHeight="1" thickBot="1">
      <c r="C19" s="1732" t="s">
        <v>822</v>
      </c>
      <c r="D19" s="1733"/>
      <c r="E19" s="1476">
        <v>11868</v>
      </c>
      <c r="F19" s="1473">
        <v>13563</v>
      </c>
      <c r="G19" s="1474">
        <v>6274</v>
      </c>
      <c r="H19" s="1475">
        <v>7240</v>
      </c>
      <c r="I19" s="1475">
        <v>9218</v>
      </c>
      <c r="J19" s="1464"/>
      <c r="K19" s="1465"/>
      <c r="L19" s="1466">
        <f t="shared" si="0"/>
        <v>1978</v>
      </c>
      <c r="M19" s="1467">
        <f t="shared" si="2"/>
        <v>0.27320441988950278</v>
      </c>
      <c r="N19" s="1459">
        <f t="shared" si="1"/>
        <v>1.2732044198895027</v>
      </c>
      <c r="O19" s="1231"/>
      <c r="P19" s="1231"/>
      <c r="Q19" s="1231"/>
      <c r="R19" s="1231"/>
      <c r="S19" s="1231"/>
      <c r="T19" s="1231"/>
      <c r="U19" s="1231"/>
      <c r="V19" s="1231"/>
      <c r="W19" s="1231"/>
    </row>
    <row r="20" spans="3:23" s="1230" customFormat="1" ht="22.5" customHeight="1" thickTop="1" thickBot="1">
      <c r="C20" s="1730" t="s">
        <v>823</v>
      </c>
      <c r="D20" s="1734"/>
      <c r="E20" s="1477">
        <v>572005</v>
      </c>
      <c r="F20" s="1477">
        <v>744349</v>
      </c>
      <c r="G20" s="1478">
        <v>869172</v>
      </c>
      <c r="H20" s="1479">
        <v>1030854</v>
      </c>
      <c r="I20" s="1479">
        <f>SUM(I6:I19)</f>
        <v>1519551</v>
      </c>
      <c r="J20" s="1480"/>
      <c r="K20" s="1481"/>
      <c r="L20" s="1466">
        <f t="shared" si="0"/>
        <v>488697</v>
      </c>
      <c r="M20" s="1467">
        <f t="shared" si="2"/>
        <v>0.47407004289647225</v>
      </c>
      <c r="N20" s="1459">
        <f t="shared" si="1"/>
        <v>1.4740700428964721</v>
      </c>
      <c r="O20" s="1231"/>
      <c r="P20" s="1231"/>
      <c r="Q20" s="1231"/>
      <c r="R20" s="1231"/>
      <c r="S20" s="1231"/>
      <c r="T20" s="1231"/>
      <c r="U20" s="1231"/>
      <c r="V20" s="1231"/>
      <c r="W20" s="1231"/>
    </row>
    <row r="21" spans="3:23" s="1230" customFormat="1" ht="22.5" customHeight="1" thickTop="1">
      <c r="C21" s="1482" t="s">
        <v>824</v>
      </c>
      <c r="D21" s="1483"/>
      <c r="E21" s="1484" t="s">
        <v>825</v>
      </c>
      <c r="F21" s="1484" t="s">
        <v>825</v>
      </c>
      <c r="G21" s="1485">
        <v>322</v>
      </c>
      <c r="H21" s="1463">
        <v>484</v>
      </c>
      <c r="I21" s="1463">
        <v>551</v>
      </c>
      <c r="J21" s="1464"/>
      <c r="K21" s="1465"/>
      <c r="L21" s="1466">
        <f t="shared" si="0"/>
        <v>67</v>
      </c>
      <c r="M21" s="1467">
        <f t="shared" si="2"/>
        <v>0.13842975206611571</v>
      </c>
      <c r="N21" s="1459">
        <f t="shared" si="1"/>
        <v>1.1384297520661157</v>
      </c>
      <c r="O21" s="1231"/>
      <c r="P21" s="1231"/>
      <c r="Q21" s="1231"/>
      <c r="R21" s="1231"/>
      <c r="S21" s="1231"/>
      <c r="T21" s="1231"/>
      <c r="U21" s="1231"/>
      <c r="V21" s="1231"/>
      <c r="W21" s="1231"/>
    </row>
    <row r="22" spans="3:23" s="1230" customFormat="1" ht="22.5" customHeight="1">
      <c r="C22" s="1486" t="s">
        <v>826</v>
      </c>
      <c r="D22" s="1487"/>
      <c r="E22" s="1488">
        <v>124</v>
      </c>
      <c r="F22" s="1489">
        <v>203</v>
      </c>
      <c r="G22" s="1485">
        <v>241</v>
      </c>
      <c r="H22" s="1463">
        <v>400</v>
      </c>
      <c r="I22" s="1463">
        <v>456</v>
      </c>
      <c r="J22" s="1464"/>
      <c r="K22" s="1465"/>
      <c r="L22" s="1466"/>
      <c r="M22" s="1467"/>
      <c r="N22" s="1459">
        <f t="shared" si="1"/>
        <v>1.1399999999999999</v>
      </c>
      <c r="O22" s="1231"/>
      <c r="P22" s="1231"/>
      <c r="Q22" s="1231"/>
      <c r="R22" s="1231"/>
      <c r="S22" s="1231"/>
      <c r="T22" s="1231"/>
      <c r="U22" s="1231"/>
      <c r="V22" s="1231"/>
      <c r="W22" s="1231"/>
    </row>
    <row r="23" spans="3:23" s="1230" customFormat="1" ht="22.5" customHeight="1">
      <c r="C23" s="1482" t="s">
        <v>827</v>
      </c>
      <c r="D23" s="1487"/>
      <c r="E23" s="1484" t="s">
        <v>828</v>
      </c>
      <c r="F23" s="1484" t="s">
        <v>828</v>
      </c>
      <c r="G23" s="1485">
        <v>135</v>
      </c>
      <c r="H23" s="1463">
        <v>203</v>
      </c>
      <c r="I23" s="1463">
        <v>308</v>
      </c>
      <c r="J23" s="1464"/>
      <c r="K23" s="1465"/>
      <c r="L23" s="1466"/>
      <c r="M23" s="1467"/>
      <c r="N23" s="1459">
        <f t="shared" si="1"/>
        <v>1.5172413793103448</v>
      </c>
      <c r="O23" s="1231"/>
      <c r="P23" s="1231"/>
      <c r="Q23" s="1231"/>
      <c r="R23" s="1231"/>
      <c r="S23" s="1231"/>
      <c r="T23" s="1231"/>
      <c r="U23" s="1231"/>
      <c r="V23" s="1231"/>
      <c r="W23" s="1231"/>
    </row>
    <row r="24" spans="3:23" s="1230" customFormat="1" ht="22.5" customHeight="1">
      <c r="C24" s="1490" t="s">
        <v>829</v>
      </c>
      <c r="D24" s="1487"/>
      <c r="E24" s="1491">
        <v>1370</v>
      </c>
      <c r="F24" s="1492">
        <v>1788</v>
      </c>
      <c r="G24" s="1493">
        <v>1994</v>
      </c>
      <c r="H24" s="1471">
        <v>2441</v>
      </c>
      <c r="I24" s="1471">
        <v>2922</v>
      </c>
      <c r="J24" s="1464"/>
      <c r="K24" s="1465"/>
      <c r="L24" s="1466">
        <f t="shared" si="0"/>
        <v>481</v>
      </c>
      <c r="M24" s="1467">
        <f t="shared" si="2"/>
        <v>0.19705038918476034</v>
      </c>
      <c r="N24" s="1459">
        <f t="shared" si="1"/>
        <v>1.1970503891847604</v>
      </c>
      <c r="O24" s="1231"/>
      <c r="P24" s="1231"/>
      <c r="Q24" s="1231"/>
      <c r="R24" s="1231"/>
      <c r="S24" s="1231"/>
      <c r="T24" s="1231"/>
      <c r="U24" s="1231"/>
      <c r="V24" s="1231"/>
      <c r="W24" s="1231"/>
    </row>
    <row r="25" spans="3:23" s="1230" customFormat="1" ht="22.5" customHeight="1">
      <c r="C25" s="1490" t="s">
        <v>830</v>
      </c>
      <c r="D25" s="1483"/>
      <c r="E25" s="1491">
        <v>1289</v>
      </c>
      <c r="F25" s="1492">
        <v>1612</v>
      </c>
      <c r="G25" s="1493">
        <v>1989</v>
      </c>
      <c r="H25" s="1471">
        <v>2693</v>
      </c>
      <c r="I25" s="1471">
        <v>2901</v>
      </c>
      <c r="J25" s="1464"/>
      <c r="K25" s="1465"/>
      <c r="L25" s="1466">
        <f t="shared" si="0"/>
        <v>208</v>
      </c>
      <c r="M25" s="1467">
        <f t="shared" si="2"/>
        <v>7.7237281841812111E-2</v>
      </c>
      <c r="N25" s="1459">
        <f t="shared" si="1"/>
        <v>1.0772372818418121</v>
      </c>
      <c r="O25" s="1231"/>
      <c r="P25" s="1231"/>
      <c r="Q25" s="1231"/>
      <c r="R25" s="1231"/>
      <c r="S25" s="1231"/>
      <c r="T25" s="1231"/>
      <c r="U25" s="1231"/>
      <c r="V25" s="1231"/>
      <c r="W25" s="1231"/>
    </row>
    <row r="26" spans="3:23" s="1230" customFormat="1" ht="22.5" customHeight="1">
      <c r="C26" s="1490" t="s">
        <v>831</v>
      </c>
      <c r="D26" s="1487"/>
      <c r="E26" s="1491">
        <v>403</v>
      </c>
      <c r="F26" s="1492">
        <v>525</v>
      </c>
      <c r="G26" s="1493">
        <v>550</v>
      </c>
      <c r="H26" s="1471">
        <v>889</v>
      </c>
      <c r="I26" s="1471">
        <v>1115</v>
      </c>
      <c r="J26" s="1464"/>
      <c r="K26" s="1465"/>
      <c r="L26" s="1466">
        <f t="shared" si="0"/>
        <v>226</v>
      </c>
      <c r="M26" s="1467">
        <f t="shared" si="2"/>
        <v>0.25421822272215971</v>
      </c>
      <c r="N26" s="1459">
        <f t="shared" si="1"/>
        <v>1.2542182227221597</v>
      </c>
      <c r="O26" s="1231"/>
      <c r="P26" s="1231"/>
      <c r="Q26" s="1231"/>
      <c r="R26" s="1231"/>
      <c r="S26" s="1231"/>
      <c r="T26" s="1231"/>
      <c r="U26" s="1231"/>
      <c r="V26" s="1231"/>
      <c r="W26" s="1231"/>
    </row>
    <row r="27" spans="3:23" s="1230" customFormat="1" ht="22.5" customHeight="1">
      <c r="C27" s="1490" t="s">
        <v>832</v>
      </c>
      <c r="D27" s="1483"/>
      <c r="E27" s="1491">
        <v>557</v>
      </c>
      <c r="F27" s="1492">
        <v>783</v>
      </c>
      <c r="G27" s="1493">
        <v>2020</v>
      </c>
      <c r="H27" s="1471">
        <v>2782</v>
      </c>
      <c r="I27" s="1471">
        <v>3725</v>
      </c>
      <c r="J27" s="1464"/>
      <c r="K27" s="1465"/>
      <c r="L27" s="1466">
        <f t="shared" si="0"/>
        <v>943</v>
      </c>
      <c r="M27" s="1467">
        <f t="shared" si="2"/>
        <v>0.33896477354421278</v>
      </c>
      <c r="N27" s="1459">
        <f t="shared" si="1"/>
        <v>1.3389647735442127</v>
      </c>
      <c r="O27" s="1231"/>
      <c r="P27" s="1231"/>
      <c r="Q27" s="1231"/>
      <c r="R27" s="1231"/>
      <c r="S27" s="1231"/>
      <c r="T27" s="1231"/>
      <c r="U27" s="1231"/>
      <c r="V27" s="1231"/>
      <c r="W27" s="1231"/>
    </row>
    <row r="28" spans="3:23" s="1230" customFormat="1" ht="22.5" customHeight="1">
      <c r="C28" s="1490" t="s">
        <v>833</v>
      </c>
      <c r="D28" s="1487"/>
      <c r="E28" s="1491">
        <v>373</v>
      </c>
      <c r="F28" s="1492">
        <v>371</v>
      </c>
      <c r="G28" s="1493">
        <v>541</v>
      </c>
      <c r="H28" s="1471">
        <v>519</v>
      </c>
      <c r="I28" s="1471">
        <v>589</v>
      </c>
      <c r="J28" s="1464"/>
      <c r="K28" s="1465"/>
      <c r="L28" s="1466">
        <f t="shared" si="0"/>
        <v>70</v>
      </c>
      <c r="M28" s="1467">
        <f t="shared" si="2"/>
        <v>0.13487475915221581</v>
      </c>
      <c r="N28" s="1459">
        <f t="shared" si="1"/>
        <v>1.1348747591522157</v>
      </c>
      <c r="O28" s="1231"/>
      <c r="P28" s="1231"/>
      <c r="Q28" s="1231"/>
      <c r="R28" s="1231"/>
      <c r="S28" s="1231"/>
      <c r="T28" s="1231"/>
      <c r="U28" s="1231"/>
      <c r="V28" s="1231"/>
      <c r="W28" s="1231"/>
    </row>
    <row r="29" spans="3:23" s="1230" customFormat="1" ht="22.5" customHeight="1">
      <c r="C29" s="1494" t="s">
        <v>834</v>
      </c>
      <c r="D29" s="1487"/>
      <c r="E29" s="1495" t="s">
        <v>828</v>
      </c>
      <c r="F29" s="1495" t="s">
        <v>828</v>
      </c>
      <c r="G29" s="1493">
        <v>252</v>
      </c>
      <c r="H29" s="1471">
        <v>212</v>
      </c>
      <c r="I29" s="1471">
        <v>633</v>
      </c>
      <c r="J29" s="1464"/>
      <c r="K29" s="1465"/>
      <c r="L29" s="1466">
        <f t="shared" si="0"/>
        <v>421</v>
      </c>
      <c r="M29" s="1467">
        <f t="shared" si="2"/>
        <v>1.9858490566037736</v>
      </c>
      <c r="N29" s="1459">
        <f t="shared" si="1"/>
        <v>2.9858490566037736</v>
      </c>
      <c r="O29" s="1231"/>
      <c r="P29" s="1231"/>
      <c r="Q29" s="1231"/>
      <c r="R29" s="1231"/>
      <c r="S29" s="1231"/>
      <c r="T29" s="1231"/>
      <c r="U29" s="1231"/>
      <c r="V29" s="1231"/>
      <c r="W29" s="1231"/>
    </row>
    <row r="30" spans="3:23" s="1230" customFormat="1" ht="22.5" customHeight="1">
      <c r="C30" s="1494" t="s">
        <v>835</v>
      </c>
      <c r="D30" s="1483"/>
      <c r="E30" s="1495" t="s">
        <v>828</v>
      </c>
      <c r="F30" s="1495" t="s">
        <v>828</v>
      </c>
      <c r="G30" s="1493">
        <v>328</v>
      </c>
      <c r="H30" s="1471">
        <v>441</v>
      </c>
      <c r="I30" s="1471">
        <v>720</v>
      </c>
      <c r="J30" s="1464"/>
      <c r="K30" s="1465"/>
      <c r="L30" s="1466">
        <f t="shared" si="0"/>
        <v>279</v>
      </c>
      <c r="M30" s="1467">
        <f t="shared" si="2"/>
        <v>0.63265306122448983</v>
      </c>
      <c r="N30" s="1459">
        <f t="shared" si="1"/>
        <v>1.6326530612244898</v>
      </c>
      <c r="O30" s="1231"/>
      <c r="P30" s="1231"/>
      <c r="Q30" s="1231"/>
      <c r="R30" s="1231"/>
      <c r="S30" s="1231"/>
      <c r="T30" s="1231"/>
      <c r="U30" s="1231"/>
      <c r="V30" s="1231"/>
      <c r="W30" s="1231"/>
    </row>
    <row r="31" spans="3:23" s="1230" customFormat="1" ht="22.5" customHeight="1">
      <c r="C31" s="1490" t="s">
        <v>836</v>
      </c>
      <c r="D31" s="1487"/>
      <c r="E31" s="1491">
        <v>904</v>
      </c>
      <c r="F31" s="1492">
        <v>1136</v>
      </c>
      <c r="G31" s="1493">
        <v>1196</v>
      </c>
      <c r="H31" s="1471">
        <v>834</v>
      </c>
      <c r="I31" s="1471">
        <v>762</v>
      </c>
      <c r="J31" s="1464"/>
      <c r="K31" s="1465"/>
      <c r="L31" s="1466">
        <f>+I31-H31</f>
        <v>-72</v>
      </c>
      <c r="M31" s="1467">
        <f>+L31/H31</f>
        <v>-8.6330935251798566E-2</v>
      </c>
      <c r="N31" s="1459">
        <f t="shared" si="1"/>
        <v>0.91366906474820142</v>
      </c>
      <c r="O31" s="1231"/>
      <c r="P31" s="1231"/>
      <c r="Q31" s="1231"/>
      <c r="R31" s="1231"/>
      <c r="S31" s="1231"/>
      <c r="T31" s="1231"/>
      <c r="U31" s="1231"/>
      <c r="V31" s="1231"/>
      <c r="W31" s="1231"/>
    </row>
    <row r="32" spans="3:23" s="1230" customFormat="1" ht="22.5" customHeight="1">
      <c r="C32" s="1490" t="s">
        <v>837</v>
      </c>
      <c r="D32" s="1483"/>
      <c r="E32" s="1468">
        <v>306</v>
      </c>
      <c r="F32" s="1469">
        <v>323</v>
      </c>
      <c r="G32" s="1470">
        <v>422</v>
      </c>
      <c r="H32" s="1471">
        <v>657</v>
      </c>
      <c r="I32" s="1471">
        <v>728</v>
      </c>
      <c r="J32" s="1464"/>
      <c r="K32" s="1465"/>
      <c r="L32" s="1466">
        <f t="shared" si="0"/>
        <v>71</v>
      </c>
      <c r="M32" s="1467">
        <f t="shared" si="2"/>
        <v>0.1080669710806697</v>
      </c>
      <c r="N32" s="1459">
        <f t="shared" si="1"/>
        <v>1.1080669710806696</v>
      </c>
      <c r="O32" s="1231"/>
      <c r="P32" s="1231"/>
      <c r="Q32" s="1231"/>
      <c r="R32" s="1231"/>
      <c r="S32" s="1231"/>
      <c r="T32" s="1231"/>
      <c r="U32" s="1231"/>
      <c r="V32" s="1231"/>
      <c r="W32" s="1231"/>
    </row>
    <row r="33" spans="3:23" s="1230" customFormat="1" ht="22.5" customHeight="1">
      <c r="C33" s="1490" t="s">
        <v>838</v>
      </c>
      <c r="D33" s="1487"/>
      <c r="E33" s="1468">
        <v>248</v>
      </c>
      <c r="F33" s="1469">
        <v>293</v>
      </c>
      <c r="G33" s="1470">
        <v>478</v>
      </c>
      <c r="H33" s="1471">
        <v>613</v>
      </c>
      <c r="I33" s="1471">
        <v>520</v>
      </c>
      <c r="J33" s="1464"/>
      <c r="K33" s="1465"/>
      <c r="L33" s="1466">
        <f t="shared" si="0"/>
        <v>-93</v>
      </c>
      <c r="M33" s="1467">
        <f t="shared" si="2"/>
        <v>-0.15171288743882544</v>
      </c>
      <c r="N33" s="1459">
        <f t="shared" si="1"/>
        <v>0.84828711256117451</v>
      </c>
      <c r="O33" s="1231"/>
      <c r="P33" s="1231"/>
      <c r="Q33" s="1231"/>
      <c r="R33" s="1231"/>
      <c r="S33" s="1231"/>
      <c r="T33" s="1231"/>
      <c r="U33" s="1231"/>
      <c r="V33" s="1231"/>
      <c r="W33" s="1231"/>
    </row>
    <row r="34" spans="3:23" s="1230" customFormat="1" ht="22.5" customHeight="1">
      <c r="C34" s="1490" t="s">
        <v>839</v>
      </c>
      <c r="D34" s="1487"/>
      <c r="E34" s="1468">
        <v>290</v>
      </c>
      <c r="F34" s="1469">
        <v>375</v>
      </c>
      <c r="G34" s="1470">
        <v>479</v>
      </c>
      <c r="H34" s="1471">
        <v>640</v>
      </c>
      <c r="I34" s="1471">
        <v>660</v>
      </c>
      <c r="J34" s="1464"/>
      <c r="K34" s="1465"/>
      <c r="L34" s="1466">
        <f t="shared" si="0"/>
        <v>20</v>
      </c>
      <c r="M34" s="1467">
        <f t="shared" si="2"/>
        <v>3.125E-2</v>
      </c>
      <c r="N34" s="1459">
        <f t="shared" si="1"/>
        <v>1.03125</v>
      </c>
      <c r="O34" s="1231"/>
      <c r="P34" s="1231"/>
      <c r="Q34" s="1231"/>
      <c r="R34" s="1231"/>
      <c r="S34" s="1231"/>
      <c r="T34" s="1231"/>
      <c r="U34" s="1231"/>
      <c r="V34" s="1231"/>
      <c r="W34" s="1231"/>
    </row>
    <row r="35" spans="3:23" s="1230" customFormat="1" ht="22.5" customHeight="1">
      <c r="C35" s="1494" t="s">
        <v>840</v>
      </c>
      <c r="D35" s="1483"/>
      <c r="E35" s="1468">
        <v>3404</v>
      </c>
      <c r="F35" s="1469">
        <v>3684</v>
      </c>
      <c r="G35" s="1470">
        <v>4609</v>
      </c>
      <c r="H35" s="1471">
        <v>5946</v>
      </c>
      <c r="I35" s="1471">
        <v>7143</v>
      </c>
      <c r="J35" s="1464"/>
      <c r="K35" s="1465"/>
      <c r="L35" s="1466">
        <f t="shared" si="0"/>
        <v>1197</v>
      </c>
      <c r="M35" s="1467">
        <f t="shared" si="2"/>
        <v>0.20131180625630676</v>
      </c>
      <c r="N35" s="1459">
        <f t="shared" si="1"/>
        <v>1.2013118062563068</v>
      </c>
      <c r="O35" s="1231"/>
      <c r="P35" s="1231"/>
      <c r="Q35" s="1231"/>
      <c r="R35" s="1231"/>
      <c r="S35" s="1231"/>
      <c r="T35" s="1231"/>
      <c r="U35" s="1231"/>
      <c r="V35" s="1231"/>
      <c r="W35" s="1231"/>
    </row>
    <row r="36" spans="3:23" s="1230" customFormat="1" ht="22.5" customHeight="1">
      <c r="C36" s="1490" t="s">
        <v>841</v>
      </c>
      <c r="D36" s="1487"/>
      <c r="E36" s="1468">
        <v>979</v>
      </c>
      <c r="F36" s="1469">
        <v>960</v>
      </c>
      <c r="G36" s="1470">
        <v>1445</v>
      </c>
      <c r="H36" s="1471">
        <v>2297</v>
      </c>
      <c r="I36" s="1471">
        <v>3009</v>
      </c>
      <c r="J36" s="1464"/>
      <c r="K36" s="1465">
        <f>SUM(I21:I36)</f>
        <v>26742</v>
      </c>
      <c r="L36" s="1466">
        <f t="shared" si="0"/>
        <v>712</v>
      </c>
      <c r="M36" s="1467">
        <f t="shared" si="2"/>
        <v>0.30996952546800172</v>
      </c>
      <c r="N36" s="1459">
        <f t="shared" si="1"/>
        <v>1.3099695254680017</v>
      </c>
      <c r="O36" s="1231"/>
      <c r="P36" s="1231"/>
      <c r="Q36" s="1231"/>
      <c r="R36" s="1231"/>
      <c r="S36" s="1231"/>
      <c r="T36" s="1231"/>
      <c r="U36" s="1231"/>
      <c r="V36" s="1231"/>
      <c r="W36" s="1231"/>
    </row>
    <row r="37" spans="3:23" s="1230" customFormat="1" ht="22.5" customHeight="1" thickBot="1">
      <c r="C37" s="1496" t="s">
        <v>842</v>
      </c>
      <c r="D37" s="1483"/>
      <c r="E37" s="1476">
        <v>2068</v>
      </c>
      <c r="F37" s="1469">
        <v>2314</v>
      </c>
      <c r="G37" s="1470">
        <v>2663</v>
      </c>
      <c r="H37" s="1471">
        <v>3213</v>
      </c>
      <c r="I37" s="1471">
        <v>2868</v>
      </c>
      <c r="J37" s="1464"/>
      <c r="K37" s="1465"/>
      <c r="L37" s="1466">
        <f t="shared" si="0"/>
        <v>-345</v>
      </c>
      <c r="M37" s="1467">
        <f t="shared" si="2"/>
        <v>-0.10737628384687208</v>
      </c>
      <c r="N37" s="1459">
        <f t="shared" si="1"/>
        <v>0.89262371615312797</v>
      </c>
      <c r="O37" s="1231"/>
      <c r="P37" s="1231"/>
      <c r="Q37" s="1231"/>
      <c r="R37" s="1231"/>
      <c r="S37" s="1231"/>
      <c r="T37" s="1231"/>
      <c r="U37" s="1231"/>
      <c r="V37" s="1231"/>
      <c r="W37" s="1231"/>
    </row>
    <row r="38" spans="3:23" s="1230" customFormat="1" ht="22.5" customHeight="1" thickTop="1" thickBot="1">
      <c r="C38" s="1730" t="s">
        <v>843</v>
      </c>
      <c r="D38" s="1734"/>
      <c r="E38" s="1477">
        <v>12315</v>
      </c>
      <c r="F38" s="1497">
        <v>14367</v>
      </c>
      <c r="G38" s="1478">
        <v>18627</v>
      </c>
      <c r="H38" s="1479">
        <v>23924</v>
      </c>
      <c r="I38" s="1479">
        <f>SUM(I21:I37)</f>
        <v>29610</v>
      </c>
      <c r="J38" s="1480"/>
      <c r="K38" s="1481"/>
      <c r="L38" s="1466">
        <f t="shared" si="0"/>
        <v>5686</v>
      </c>
      <c r="M38" s="1467">
        <f t="shared" si="2"/>
        <v>0.23766928607256313</v>
      </c>
      <c r="N38" s="1459">
        <f t="shared" si="1"/>
        <v>1.2376692860725631</v>
      </c>
      <c r="O38" s="1231"/>
      <c r="P38" s="1231"/>
      <c r="Q38" s="1231"/>
      <c r="R38" s="1231"/>
      <c r="S38" s="1231"/>
      <c r="T38" s="1231"/>
      <c r="U38" s="1231"/>
      <c r="V38" s="1231"/>
      <c r="W38" s="1231"/>
    </row>
    <row r="39" spans="3:23" s="1230" customFormat="1" ht="22.5" customHeight="1" thickTop="1" thickBot="1">
      <c r="C39" s="1730" t="s">
        <v>844</v>
      </c>
      <c r="D39" s="1731"/>
      <c r="E39" s="1498">
        <v>548</v>
      </c>
      <c r="F39" s="1499">
        <v>601</v>
      </c>
      <c r="G39" s="1500">
        <v>674</v>
      </c>
      <c r="H39" s="1501">
        <v>706</v>
      </c>
      <c r="I39" s="1501">
        <v>765</v>
      </c>
      <c r="J39" s="1464"/>
      <c r="K39" s="1465"/>
      <c r="L39" s="1466">
        <f t="shared" si="0"/>
        <v>59</v>
      </c>
      <c r="M39" s="1467">
        <f t="shared" si="2"/>
        <v>8.3569405099150146E-2</v>
      </c>
      <c r="N39" s="1459">
        <f t="shared" si="1"/>
        <v>1.0835694050991502</v>
      </c>
      <c r="O39" s="1231"/>
      <c r="P39" s="1231"/>
      <c r="Q39" s="1231"/>
      <c r="R39" s="1231"/>
      <c r="S39" s="1231"/>
      <c r="T39" s="1231"/>
      <c r="U39" s="1231"/>
      <c r="V39" s="1231"/>
      <c r="W39" s="1231"/>
    </row>
    <row r="40" spans="3:23" s="1230" customFormat="1" ht="22.5" customHeight="1" thickTop="1">
      <c r="C40" s="1502" t="s">
        <v>845</v>
      </c>
      <c r="D40" s="1503"/>
      <c r="E40" s="1504">
        <v>3403</v>
      </c>
      <c r="F40" s="1461">
        <v>3576</v>
      </c>
      <c r="G40" s="1462">
        <v>4323</v>
      </c>
      <c r="H40" s="1463">
        <v>5523</v>
      </c>
      <c r="I40" s="1463">
        <v>7477</v>
      </c>
      <c r="J40" s="1464"/>
      <c r="K40" s="1465"/>
      <c r="L40" s="1466">
        <f t="shared" si="0"/>
        <v>1954</v>
      </c>
      <c r="M40" s="1467">
        <f t="shared" si="2"/>
        <v>0.35379322831794313</v>
      </c>
      <c r="N40" s="1459">
        <f t="shared" si="1"/>
        <v>1.3537932283179432</v>
      </c>
      <c r="O40" s="1231"/>
      <c r="P40" s="1231"/>
      <c r="Q40" s="1231"/>
      <c r="R40" s="1231"/>
      <c r="S40" s="1231"/>
      <c r="T40" s="1231"/>
      <c r="U40" s="1231"/>
      <c r="V40" s="1231"/>
      <c r="W40" s="1231"/>
    </row>
    <row r="41" spans="3:23" s="1230" customFormat="1" ht="22.5" customHeight="1">
      <c r="C41" s="1490" t="s">
        <v>846</v>
      </c>
      <c r="D41" s="1487"/>
      <c r="E41" s="1468">
        <v>190</v>
      </c>
      <c r="F41" s="1469">
        <v>151</v>
      </c>
      <c r="G41" s="1470">
        <v>177</v>
      </c>
      <c r="H41" s="1471">
        <v>211</v>
      </c>
      <c r="I41" s="1471">
        <v>393</v>
      </c>
      <c r="J41" s="1464"/>
      <c r="K41" s="1465"/>
      <c r="L41" s="1466">
        <f t="shared" si="0"/>
        <v>182</v>
      </c>
      <c r="M41" s="1467">
        <f t="shared" si="2"/>
        <v>0.86255924170616116</v>
      </c>
      <c r="N41" s="1459">
        <f t="shared" si="1"/>
        <v>1.8625592417061612</v>
      </c>
      <c r="O41" s="1231"/>
      <c r="P41" s="1231"/>
      <c r="Q41" s="1231"/>
      <c r="R41" s="1231"/>
      <c r="S41" s="1231"/>
      <c r="T41" s="1231"/>
      <c r="U41" s="1231"/>
      <c r="V41" s="1231"/>
      <c r="W41" s="1231"/>
    </row>
    <row r="42" spans="3:23" s="1230" customFormat="1" ht="22.5" customHeight="1">
      <c r="C42" s="1490" t="s">
        <v>847</v>
      </c>
      <c r="D42" s="1483"/>
      <c r="E42" s="1468">
        <v>11396</v>
      </c>
      <c r="F42" s="1469">
        <v>16915</v>
      </c>
      <c r="G42" s="1470">
        <v>20446</v>
      </c>
      <c r="H42" s="1471">
        <v>21459</v>
      </c>
      <c r="I42" s="1471">
        <v>18223</v>
      </c>
      <c r="J42" s="1464"/>
      <c r="K42" s="1465">
        <f>SUM(I40:I42)</f>
        <v>26093</v>
      </c>
      <c r="L42" s="1466">
        <f t="shared" si="0"/>
        <v>-3236</v>
      </c>
      <c r="M42" s="1467">
        <f t="shared" si="2"/>
        <v>-0.1507991984715038</v>
      </c>
      <c r="N42" s="1459">
        <f t="shared" si="1"/>
        <v>0.8492008015284962</v>
      </c>
      <c r="O42" s="1231"/>
      <c r="P42" s="1231"/>
      <c r="Q42" s="1231"/>
      <c r="R42" s="1231"/>
      <c r="S42" s="1231"/>
      <c r="T42" s="1231"/>
      <c r="U42" s="1231"/>
      <c r="V42" s="1231"/>
      <c r="W42" s="1231"/>
    </row>
    <row r="43" spans="3:23" s="1230" customFormat="1" ht="22.5" customHeight="1" thickBot="1">
      <c r="C43" s="1496" t="s">
        <v>848</v>
      </c>
      <c r="D43" s="1505"/>
      <c r="E43" s="1476">
        <v>74</v>
      </c>
      <c r="F43" s="1469">
        <v>147</v>
      </c>
      <c r="G43" s="1470">
        <v>114</v>
      </c>
      <c r="H43" s="1471">
        <v>158</v>
      </c>
      <c r="I43" s="1471">
        <v>193</v>
      </c>
      <c r="J43" s="1464"/>
      <c r="K43" s="1465"/>
      <c r="L43" s="1466">
        <f t="shared" si="0"/>
        <v>35</v>
      </c>
      <c r="M43" s="1467">
        <f t="shared" si="2"/>
        <v>0.22151898734177214</v>
      </c>
      <c r="N43" s="1459">
        <f t="shared" si="1"/>
        <v>1.2215189873417722</v>
      </c>
      <c r="O43" s="1231"/>
      <c r="P43" s="1231"/>
      <c r="Q43" s="1231"/>
      <c r="R43" s="1231"/>
      <c r="S43" s="1231"/>
      <c r="T43" s="1231"/>
      <c r="U43" s="1231"/>
      <c r="V43" s="1231"/>
      <c r="W43" s="1231"/>
    </row>
    <row r="44" spans="3:23" s="1230" customFormat="1" ht="22.5" customHeight="1" thickTop="1" thickBot="1">
      <c r="C44" s="1730" t="s">
        <v>849</v>
      </c>
      <c r="D44" s="1734"/>
      <c r="E44" s="1477">
        <v>15063</v>
      </c>
      <c r="F44" s="1477">
        <v>20789</v>
      </c>
      <c r="G44" s="1478">
        <v>25060</v>
      </c>
      <c r="H44" s="1479">
        <v>27351</v>
      </c>
      <c r="I44" s="1479">
        <f>SUM(I40:I43)</f>
        <v>26286</v>
      </c>
      <c r="J44" s="1480"/>
      <c r="K44" s="1481"/>
      <c r="L44" s="1466">
        <f t="shared" si="0"/>
        <v>-1065</v>
      </c>
      <c r="M44" s="1467">
        <f t="shared" si="2"/>
        <v>-3.8938247230448614E-2</v>
      </c>
      <c r="N44" s="1459">
        <f t="shared" si="1"/>
        <v>0.96106175276955141</v>
      </c>
      <c r="O44" s="1231"/>
      <c r="P44" s="1231"/>
      <c r="Q44" s="1231"/>
      <c r="R44" s="1231"/>
      <c r="S44" s="1231"/>
      <c r="T44" s="1231"/>
      <c r="U44" s="1231"/>
      <c r="V44" s="1231"/>
      <c r="W44" s="1231"/>
    </row>
    <row r="45" spans="3:23" s="1230" customFormat="1" ht="22.5" customHeight="1" thickTop="1">
      <c r="C45" s="1486" t="s">
        <v>850</v>
      </c>
      <c r="D45" s="1483"/>
      <c r="E45" s="1504">
        <v>43</v>
      </c>
      <c r="F45" s="1469">
        <v>54</v>
      </c>
      <c r="G45" s="1470">
        <v>50</v>
      </c>
      <c r="H45" s="1471">
        <v>58</v>
      </c>
      <c r="I45" s="1471">
        <v>82</v>
      </c>
      <c r="J45" s="1464"/>
      <c r="K45" s="1465"/>
      <c r="L45" s="1466">
        <f t="shared" si="0"/>
        <v>24</v>
      </c>
      <c r="M45" s="1467">
        <f t="shared" si="2"/>
        <v>0.41379310344827586</v>
      </c>
      <c r="N45" s="1459">
        <f t="shared" si="1"/>
        <v>1.4137931034482758</v>
      </c>
      <c r="O45" s="1231"/>
      <c r="P45" s="1231"/>
      <c r="Q45" s="1231"/>
      <c r="R45" s="1231"/>
      <c r="S45" s="1231"/>
      <c r="T45" s="1231"/>
      <c r="U45" s="1231"/>
      <c r="V45" s="1231"/>
      <c r="W45" s="1231"/>
    </row>
    <row r="46" spans="3:23" s="1230" customFormat="1" ht="22.5" customHeight="1">
      <c r="C46" s="1490" t="s">
        <v>851</v>
      </c>
      <c r="D46" s="1487"/>
      <c r="E46" s="1468">
        <v>139</v>
      </c>
      <c r="F46" s="1469">
        <v>186</v>
      </c>
      <c r="G46" s="1470">
        <v>205</v>
      </c>
      <c r="H46" s="1471">
        <v>245</v>
      </c>
      <c r="I46" s="1471">
        <v>221</v>
      </c>
      <c r="J46" s="1464"/>
      <c r="K46" s="1465"/>
      <c r="L46" s="1466">
        <f t="shared" si="0"/>
        <v>-24</v>
      </c>
      <c r="M46" s="1467">
        <f t="shared" si="2"/>
        <v>-9.7959183673469383E-2</v>
      </c>
      <c r="N46" s="1459">
        <f t="shared" si="1"/>
        <v>0.90204081632653066</v>
      </c>
      <c r="O46" s="1231"/>
      <c r="P46" s="1231"/>
      <c r="Q46" s="1231"/>
      <c r="R46" s="1231"/>
      <c r="S46" s="1231"/>
      <c r="T46" s="1231"/>
      <c r="U46" s="1231"/>
      <c r="V46" s="1231"/>
      <c r="W46" s="1231"/>
    </row>
    <row r="47" spans="3:23" s="1230" customFormat="1" ht="22.5" customHeight="1">
      <c r="C47" s="1490" t="s">
        <v>852</v>
      </c>
      <c r="D47" s="1483"/>
      <c r="E47" s="1468">
        <v>38</v>
      </c>
      <c r="F47" s="1469">
        <v>65</v>
      </c>
      <c r="G47" s="1470">
        <v>69</v>
      </c>
      <c r="H47" s="1471">
        <v>36</v>
      </c>
      <c r="I47" s="1471">
        <v>49</v>
      </c>
      <c r="J47" s="1464"/>
      <c r="K47" s="1465"/>
      <c r="L47" s="1466">
        <f t="shared" si="0"/>
        <v>13</v>
      </c>
      <c r="M47" s="1467">
        <f t="shared" si="2"/>
        <v>0.3611111111111111</v>
      </c>
      <c r="N47" s="1459">
        <f t="shared" si="1"/>
        <v>1.3611111111111112</v>
      </c>
      <c r="O47" s="1231"/>
      <c r="P47" s="1231"/>
      <c r="Q47" s="1231"/>
      <c r="R47" s="1231"/>
      <c r="S47" s="1231"/>
      <c r="T47" s="1231"/>
      <c r="U47" s="1231"/>
      <c r="V47" s="1231"/>
      <c r="W47" s="1231"/>
    </row>
    <row r="48" spans="3:23" s="1230" customFormat="1" ht="22.5" customHeight="1">
      <c r="C48" s="1490" t="s">
        <v>853</v>
      </c>
      <c r="D48" s="1487"/>
      <c r="E48" s="1468">
        <v>40</v>
      </c>
      <c r="F48" s="1469">
        <v>47</v>
      </c>
      <c r="G48" s="1470">
        <v>46</v>
      </c>
      <c r="H48" s="1471">
        <v>48</v>
      </c>
      <c r="I48" s="1471">
        <v>68</v>
      </c>
      <c r="J48" s="1464"/>
      <c r="K48" s="1465"/>
      <c r="L48" s="1466">
        <f t="shared" si="0"/>
        <v>20</v>
      </c>
      <c r="M48" s="1467">
        <f t="shared" si="2"/>
        <v>0.41666666666666669</v>
      </c>
      <c r="N48" s="1459">
        <f t="shared" si="1"/>
        <v>1.4166666666666667</v>
      </c>
      <c r="O48" s="1231"/>
      <c r="P48" s="1231"/>
      <c r="Q48" s="1231"/>
      <c r="R48" s="1231"/>
      <c r="S48" s="1231"/>
      <c r="T48" s="1231"/>
      <c r="U48" s="1231"/>
      <c r="V48" s="1231"/>
      <c r="W48" s="1231"/>
    </row>
    <row r="49" spans="2:23" s="1230" customFormat="1" ht="22.5" customHeight="1" thickBot="1">
      <c r="C49" s="1496" t="s">
        <v>854</v>
      </c>
      <c r="D49" s="1483"/>
      <c r="E49" s="1476">
        <v>57</v>
      </c>
      <c r="F49" s="1469">
        <v>84</v>
      </c>
      <c r="G49" s="1470">
        <v>67</v>
      </c>
      <c r="H49" s="1471">
        <v>117</v>
      </c>
      <c r="I49" s="1471">
        <v>172</v>
      </c>
      <c r="J49" s="1464"/>
      <c r="K49" s="1465"/>
      <c r="L49" s="1466">
        <f t="shared" si="0"/>
        <v>55</v>
      </c>
      <c r="M49" s="1467">
        <f t="shared" si="2"/>
        <v>0.47008547008547008</v>
      </c>
      <c r="N49" s="1459">
        <f t="shared" si="1"/>
        <v>1.4700854700854702</v>
      </c>
      <c r="O49" s="1231"/>
      <c r="P49" s="1231"/>
      <c r="Q49" s="1231"/>
      <c r="R49" s="1231"/>
      <c r="S49" s="1231"/>
      <c r="T49" s="1231"/>
      <c r="U49" s="1231"/>
      <c r="V49" s="1231"/>
      <c r="W49" s="1231"/>
    </row>
    <row r="50" spans="2:23" s="1230" customFormat="1" ht="22.5" customHeight="1" thickTop="1" thickBot="1">
      <c r="C50" s="1730" t="s">
        <v>855</v>
      </c>
      <c r="D50" s="1734"/>
      <c r="E50" s="1477">
        <v>317</v>
      </c>
      <c r="F50" s="1477">
        <v>436</v>
      </c>
      <c r="G50" s="1478">
        <v>437</v>
      </c>
      <c r="H50" s="1479">
        <v>504</v>
      </c>
      <c r="I50" s="1479">
        <f>SUM(I45:I49)</f>
        <v>592</v>
      </c>
      <c r="J50" s="1480"/>
      <c r="K50" s="1481"/>
      <c r="L50" s="1466">
        <f t="shared" si="0"/>
        <v>88</v>
      </c>
      <c r="M50" s="1467">
        <f t="shared" si="2"/>
        <v>0.17460317460317459</v>
      </c>
      <c r="N50" s="1459">
        <f t="shared" si="1"/>
        <v>1.1746031746031746</v>
      </c>
      <c r="O50" s="1231"/>
      <c r="P50" s="1231"/>
      <c r="Q50" s="1231"/>
      <c r="R50" s="1231"/>
      <c r="S50" s="1231"/>
      <c r="T50" s="1231"/>
      <c r="U50" s="1231"/>
      <c r="V50" s="1231"/>
      <c r="W50" s="1231"/>
    </row>
    <row r="51" spans="2:23" s="1230" customFormat="1" ht="22.5" customHeight="1" thickTop="1">
      <c r="C51" s="1486" t="s">
        <v>856</v>
      </c>
      <c r="D51" s="1506"/>
      <c r="E51" s="1504">
        <v>3132</v>
      </c>
      <c r="F51" s="1469">
        <v>3930</v>
      </c>
      <c r="G51" s="1470">
        <v>4035</v>
      </c>
      <c r="H51" s="1471">
        <v>5181</v>
      </c>
      <c r="I51" s="1471">
        <v>6077</v>
      </c>
      <c r="J51" s="1464"/>
      <c r="K51" s="1465"/>
      <c r="L51" s="1466">
        <f t="shared" si="0"/>
        <v>896</v>
      </c>
      <c r="M51" s="1467">
        <f t="shared" si="2"/>
        <v>0.17293958695232581</v>
      </c>
      <c r="N51" s="1459">
        <f t="shared" si="1"/>
        <v>1.1729395869523258</v>
      </c>
      <c r="O51" s="1231"/>
      <c r="P51" s="1231"/>
      <c r="Q51" s="1231"/>
      <c r="R51" s="1231"/>
      <c r="S51" s="1231"/>
      <c r="T51" s="1231"/>
      <c r="U51" s="1231"/>
      <c r="V51" s="1231"/>
      <c r="W51" s="1231"/>
    </row>
    <row r="52" spans="2:23" s="1230" customFormat="1" ht="22.5" customHeight="1">
      <c r="C52" s="1723" t="s">
        <v>857</v>
      </c>
      <c r="D52" s="1724"/>
      <c r="E52" s="1468">
        <v>827</v>
      </c>
      <c r="F52" s="1469">
        <v>1138</v>
      </c>
      <c r="G52" s="1470">
        <v>1037</v>
      </c>
      <c r="H52" s="1471">
        <v>1040</v>
      </c>
      <c r="I52" s="1471">
        <v>1173</v>
      </c>
      <c r="J52" s="1464"/>
      <c r="K52" s="1465">
        <f>SUM(I51:I52)</f>
        <v>7250</v>
      </c>
      <c r="L52" s="1466">
        <f t="shared" si="0"/>
        <v>133</v>
      </c>
      <c r="M52" s="1467">
        <f t="shared" si="2"/>
        <v>0.12788461538461537</v>
      </c>
      <c r="N52" s="1459">
        <f t="shared" si="1"/>
        <v>1.1278846153846154</v>
      </c>
      <c r="O52" s="1231"/>
      <c r="P52" s="1231"/>
      <c r="Q52" s="1231"/>
      <c r="R52" s="1231"/>
      <c r="S52" s="1231"/>
      <c r="T52" s="1231"/>
      <c r="U52" s="1231"/>
      <c r="V52" s="1231"/>
      <c r="W52" s="1231"/>
    </row>
    <row r="53" spans="2:23" s="1230" customFormat="1" ht="22.5" customHeight="1" thickBot="1">
      <c r="C53" s="1732" t="s">
        <v>858</v>
      </c>
      <c r="D53" s="1733"/>
      <c r="E53" s="1476">
        <v>126</v>
      </c>
      <c r="F53" s="1469">
        <v>184</v>
      </c>
      <c r="G53" s="1470">
        <v>248</v>
      </c>
      <c r="H53" s="1471">
        <v>181</v>
      </c>
      <c r="I53" s="1471">
        <v>257</v>
      </c>
      <c r="J53" s="1464"/>
      <c r="K53" s="1465"/>
      <c r="L53" s="1466">
        <f t="shared" si="0"/>
        <v>76</v>
      </c>
      <c r="M53" s="1467">
        <f t="shared" si="2"/>
        <v>0.41988950276243092</v>
      </c>
      <c r="N53" s="1459">
        <f t="shared" si="1"/>
        <v>1.419889502762431</v>
      </c>
      <c r="O53" s="1231"/>
      <c r="P53" s="1231"/>
      <c r="Q53" s="1231"/>
      <c r="R53" s="1231"/>
      <c r="S53" s="1231"/>
      <c r="T53" s="1231"/>
      <c r="U53" s="1231"/>
      <c r="V53" s="1231"/>
      <c r="W53" s="1231"/>
    </row>
    <row r="54" spans="2:23" s="1230" customFormat="1" ht="22.5" customHeight="1" thickTop="1" thickBot="1">
      <c r="C54" s="1737" t="s">
        <v>859</v>
      </c>
      <c r="D54" s="1738"/>
      <c r="E54" s="1507">
        <v>4085</v>
      </c>
      <c r="F54" s="1507">
        <v>5252</v>
      </c>
      <c r="G54" s="1508">
        <v>5320</v>
      </c>
      <c r="H54" s="1509">
        <v>6402</v>
      </c>
      <c r="I54" s="1509">
        <f>SUM(I51:I53)</f>
        <v>7507</v>
      </c>
      <c r="J54" s="1480"/>
      <c r="K54" s="1481"/>
      <c r="L54" s="1466">
        <f t="shared" si="0"/>
        <v>1105</v>
      </c>
      <c r="M54" s="1467">
        <f t="shared" si="2"/>
        <v>0.17260231177756952</v>
      </c>
      <c r="N54" s="1459">
        <f t="shared" si="1"/>
        <v>1.1726023117775695</v>
      </c>
      <c r="O54" s="1231"/>
      <c r="P54" s="1231"/>
      <c r="Q54" s="1231"/>
      <c r="R54" s="1231"/>
      <c r="S54" s="1231"/>
      <c r="T54" s="1231"/>
      <c r="U54" s="1231"/>
      <c r="V54" s="1231"/>
      <c r="W54" s="1231"/>
    </row>
    <row r="55" spans="2:23" s="1230" customFormat="1" ht="22.5" customHeight="1" thickTop="1" thickBot="1">
      <c r="C55" s="1730" t="s">
        <v>860</v>
      </c>
      <c r="D55" s="1731"/>
      <c r="E55" s="1498">
        <v>25</v>
      </c>
      <c r="F55" s="1499">
        <v>17</v>
      </c>
      <c r="G55" s="1500">
        <v>36</v>
      </c>
      <c r="H55" s="1501">
        <v>21</v>
      </c>
      <c r="I55" s="1501">
        <v>35</v>
      </c>
      <c r="J55" s="1464"/>
      <c r="K55" s="1465">
        <f>I20+I38+I39+I44+I50+I54+I55</f>
        <v>1584346</v>
      </c>
      <c r="L55" s="1466">
        <f t="shared" si="0"/>
        <v>14</v>
      </c>
      <c r="M55" s="1467">
        <f t="shared" si="2"/>
        <v>0.66666666666666663</v>
      </c>
      <c r="N55" s="1459">
        <f t="shared" si="1"/>
        <v>1.6666666666666667</v>
      </c>
      <c r="O55" s="1231"/>
      <c r="P55" s="1231"/>
      <c r="Q55" s="1231"/>
      <c r="R55" s="1231"/>
      <c r="S55" s="1231"/>
      <c r="T55" s="1231"/>
      <c r="U55" s="1231"/>
      <c r="V55" s="1231"/>
      <c r="W55" s="1231"/>
    </row>
    <row r="56" spans="2:23" s="1230" customFormat="1" ht="33" customHeight="1" thickTop="1" thickBot="1">
      <c r="C56" s="1739" t="s">
        <v>861</v>
      </c>
      <c r="D56" s="1731"/>
      <c r="E56" s="1510"/>
      <c r="F56" s="1511">
        <v>49288</v>
      </c>
      <c r="G56" s="1500">
        <v>16686</v>
      </c>
      <c r="H56" s="1501">
        <v>123206</v>
      </c>
      <c r="I56" s="1501">
        <v>501955</v>
      </c>
      <c r="J56" s="1464"/>
      <c r="K56" s="1465"/>
      <c r="L56" s="1466">
        <f t="shared" si="0"/>
        <v>378749</v>
      </c>
      <c r="M56" s="1467">
        <f t="shared" si="2"/>
        <v>3.0741116504066359</v>
      </c>
      <c r="N56" s="1459">
        <f t="shared" si="1"/>
        <v>4.0741116504066364</v>
      </c>
      <c r="O56" s="1231"/>
      <c r="P56" s="1231"/>
      <c r="Q56" s="1231"/>
      <c r="R56" s="1231"/>
      <c r="S56" s="1231"/>
      <c r="T56" s="1231"/>
      <c r="U56" s="1231"/>
      <c r="V56" s="1231"/>
      <c r="W56" s="1231"/>
    </row>
    <row r="57" spans="2:23" s="1230" customFormat="1" ht="30" customHeight="1" thickTop="1" thickBot="1">
      <c r="C57" s="1740" t="s">
        <v>862</v>
      </c>
      <c r="D57" s="1741"/>
      <c r="E57" s="1512">
        <v>604358</v>
      </c>
      <c r="F57" s="1513">
        <v>835099</v>
      </c>
      <c r="G57" s="1514">
        <v>936012</v>
      </c>
      <c r="H57" s="1515">
        <v>1212968</v>
      </c>
      <c r="I57" s="1515">
        <f>SUM(I20,I38,I39,I44,I50,I54,I55,I56)</f>
        <v>2086301</v>
      </c>
      <c r="J57" s="1480"/>
      <c r="K57" s="1516"/>
      <c r="L57" s="1466">
        <f>+I57-H57</f>
        <v>873333</v>
      </c>
      <c r="M57" s="1467">
        <f t="shared" si="2"/>
        <v>0.71999673528073282</v>
      </c>
      <c r="N57" s="1459">
        <f>I57/H57</f>
        <v>1.7199967352807328</v>
      </c>
      <c r="O57" s="1231"/>
      <c r="P57" s="1231"/>
      <c r="Q57" s="1231"/>
      <c r="R57" s="1231"/>
      <c r="S57" s="1231"/>
      <c r="T57" s="1231"/>
      <c r="U57" s="1231"/>
      <c r="V57" s="1231"/>
      <c r="W57" s="1231"/>
    </row>
    <row r="58" spans="2:23" ht="30.75" customHeight="1">
      <c r="C58" s="1742"/>
      <c r="D58" s="1742"/>
      <c r="E58" s="1742"/>
      <c r="F58" s="1742"/>
      <c r="G58" s="1742"/>
      <c r="H58" s="1742"/>
      <c r="I58" s="1742"/>
      <c r="J58" s="1517"/>
      <c r="K58" s="1518"/>
      <c r="L58" s="1430"/>
      <c r="M58" s="1430"/>
      <c r="N58" s="1459"/>
      <c r="O58" s="1430"/>
      <c r="P58" s="1430"/>
      <c r="Q58" s="1430"/>
      <c r="R58" s="1430"/>
      <c r="S58" s="1430"/>
      <c r="T58" s="1430"/>
      <c r="U58" s="1430"/>
      <c r="V58" s="1430"/>
      <c r="W58" s="1430"/>
    </row>
    <row r="59" spans="2:23" s="1443" customFormat="1" ht="39.75" customHeight="1">
      <c r="B59" s="1359" t="s">
        <v>863</v>
      </c>
      <c r="E59" s="1445"/>
      <c r="F59" s="1445"/>
      <c r="G59" s="1519"/>
      <c r="H59" s="1520"/>
      <c r="I59" s="1520"/>
      <c r="J59" s="1520"/>
      <c r="K59" s="1521"/>
      <c r="L59" s="1522"/>
      <c r="M59" s="1522"/>
      <c r="N59" s="1459"/>
      <c r="O59" s="1522"/>
      <c r="P59" s="1522"/>
      <c r="Q59" s="1522"/>
      <c r="R59" s="1522"/>
      <c r="S59" s="1522"/>
      <c r="T59" s="1522"/>
      <c r="U59" s="1522"/>
      <c r="V59" s="1522"/>
      <c r="W59" s="1522"/>
    </row>
    <row r="60" spans="2:23" s="1283" customFormat="1" ht="30.75" customHeight="1" thickBot="1">
      <c r="B60" s="1523"/>
      <c r="C60" s="1523"/>
      <c r="D60" s="1254"/>
      <c r="E60" s="1524"/>
      <c r="F60" s="1524"/>
      <c r="G60" s="1525"/>
      <c r="H60" s="1526"/>
      <c r="I60" s="1526" t="s">
        <v>779</v>
      </c>
      <c r="J60" s="1448"/>
      <c r="K60" s="1527"/>
      <c r="L60" s="1254"/>
      <c r="N60" s="1459"/>
      <c r="O60" s="1254"/>
      <c r="P60" s="1254"/>
      <c r="Q60" s="1254"/>
      <c r="R60" s="1254"/>
      <c r="S60" s="1254"/>
      <c r="T60" s="1254"/>
      <c r="U60" s="1254"/>
      <c r="V60" s="1254"/>
    </row>
    <row r="61" spans="2:23" s="1230" customFormat="1" ht="60" customHeight="1" thickBot="1">
      <c r="C61" s="1743" t="s">
        <v>864</v>
      </c>
      <c r="D61" s="1744"/>
      <c r="E61" s="1528" t="s">
        <v>77</v>
      </c>
      <c r="F61" s="1528" t="s">
        <v>78</v>
      </c>
      <c r="G61" s="1529" t="s">
        <v>79</v>
      </c>
      <c r="H61" s="1530" t="s">
        <v>80</v>
      </c>
      <c r="I61" s="1531" t="s">
        <v>732</v>
      </c>
      <c r="J61" s="1532"/>
      <c r="K61" s="1255"/>
      <c r="L61" s="1231"/>
      <c r="M61" s="1234"/>
      <c r="N61" s="1459"/>
      <c r="O61" s="1231"/>
      <c r="P61" s="1231"/>
      <c r="Q61" s="1240"/>
      <c r="R61" s="1231"/>
      <c r="S61" s="1231"/>
      <c r="T61" s="1231"/>
      <c r="U61" s="1231"/>
      <c r="V61" s="1231"/>
      <c r="W61" s="1231"/>
    </row>
    <row r="62" spans="2:23" s="1230" customFormat="1" ht="24" customHeight="1">
      <c r="C62" s="1745" t="s">
        <v>865</v>
      </c>
      <c r="D62" s="1746"/>
      <c r="E62" s="1533">
        <v>407233</v>
      </c>
      <c r="F62" s="1533">
        <v>560623</v>
      </c>
      <c r="G62" s="1534">
        <v>687020</v>
      </c>
      <c r="H62" s="1535">
        <v>884143</v>
      </c>
      <c r="I62" s="1463">
        <v>1392755</v>
      </c>
      <c r="J62" s="1464"/>
      <c r="K62" s="1536"/>
      <c r="L62" s="1231"/>
      <c r="M62" s="1234"/>
      <c r="N62" s="1459">
        <f t="shared" si="1"/>
        <v>1.5752598844304597</v>
      </c>
      <c r="O62" s="1231"/>
      <c r="P62" s="1231"/>
      <c r="Q62" s="1231"/>
      <c r="R62" s="1231"/>
      <c r="S62" s="1231"/>
      <c r="T62" s="1231"/>
      <c r="U62" s="1231"/>
      <c r="V62" s="1231"/>
      <c r="W62" s="1231"/>
    </row>
    <row r="63" spans="2:23" s="1230" customFormat="1" ht="24" customHeight="1">
      <c r="C63" s="1735" t="s">
        <v>866</v>
      </c>
      <c r="D63" s="1736"/>
      <c r="E63" s="1537">
        <v>13826</v>
      </c>
      <c r="F63" s="1537">
        <v>18523</v>
      </c>
      <c r="G63" s="1538">
        <v>33012</v>
      </c>
      <c r="H63" s="1539">
        <v>12423</v>
      </c>
      <c r="I63" s="1471">
        <v>8157</v>
      </c>
      <c r="J63" s="1464"/>
      <c r="K63" s="1536"/>
      <c r="L63" s="1231"/>
      <c r="M63" s="1234"/>
      <c r="N63" s="1459">
        <f t="shared" si="1"/>
        <v>0.6566046848587298</v>
      </c>
      <c r="O63" s="1231"/>
      <c r="P63" s="1231"/>
      <c r="Q63" s="1231"/>
      <c r="R63" s="1231"/>
      <c r="S63" s="1231"/>
      <c r="T63" s="1231"/>
      <c r="U63" s="1231"/>
      <c r="V63" s="1231"/>
      <c r="W63" s="1231"/>
    </row>
    <row r="64" spans="2:23" s="1230" customFormat="1" ht="24" customHeight="1">
      <c r="C64" s="1749" t="s">
        <v>867</v>
      </c>
      <c r="D64" s="1736"/>
      <c r="E64" s="1537">
        <v>180038</v>
      </c>
      <c r="F64" s="1537">
        <v>255924</v>
      </c>
      <c r="G64" s="1538">
        <v>215939</v>
      </c>
      <c r="H64" s="1539">
        <v>316373</v>
      </c>
      <c r="I64" s="1471">
        <v>685271</v>
      </c>
      <c r="J64" s="1540"/>
      <c r="K64" s="1750" t="s">
        <v>868</v>
      </c>
      <c r="L64" s="1751"/>
      <c r="M64" s="1234"/>
      <c r="N64" s="1459">
        <f t="shared" si="1"/>
        <v>2.1660223849696401</v>
      </c>
      <c r="O64" s="1231"/>
      <c r="P64" s="1231"/>
      <c r="Q64" s="1231"/>
      <c r="R64" s="1231"/>
      <c r="S64" s="1231"/>
      <c r="T64" s="1231"/>
      <c r="U64" s="1231"/>
      <c r="V64" s="1231"/>
      <c r="W64" s="1231"/>
    </row>
    <row r="65" spans="3:24" s="1230" customFormat="1" ht="24" customHeight="1">
      <c r="C65" s="1735" t="s">
        <v>869</v>
      </c>
      <c r="D65" s="1736"/>
      <c r="E65" s="1537" t="s">
        <v>870</v>
      </c>
      <c r="F65" s="1537" t="s">
        <v>295</v>
      </c>
      <c r="G65" s="1538" t="s">
        <v>295</v>
      </c>
      <c r="H65" s="1539" t="s">
        <v>295</v>
      </c>
      <c r="I65" s="1471" t="s">
        <v>127</v>
      </c>
      <c r="J65" s="1464"/>
      <c r="K65" s="1536"/>
      <c r="L65" s="1231"/>
      <c r="M65" s="1234"/>
      <c r="N65" s="1459"/>
      <c r="O65" s="1231"/>
      <c r="P65" s="1231"/>
      <c r="Q65" s="1231"/>
      <c r="R65" s="1231"/>
      <c r="S65" s="1231"/>
      <c r="T65" s="1231"/>
      <c r="U65" s="1231"/>
      <c r="V65" s="1231"/>
      <c r="W65" s="1231"/>
    </row>
    <row r="66" spans="3:24" s="1230" customFormat="1" ht="24" customHeight="1">
      <c r="C66" s="1735" t="s">
        <v>871</v>
      </c>
      <c r="D66" s="1736"/>
      <c r="E66" s="1537">
        <v>3254</v>
      </c>
      <c r="F66" s="1537">
        <v>14</v>
      </c>
      <c r="G66" s="1538">
        <v>22</v>
      </c>
      <c r="H66" s="1539">
        <v>18</v>
      </c>
      <c r="I66" s="1471">
        <v>100</v>
      </c>
      <c r="J66" s="1464"/>
      <c r="K66" s="1541"/>
      <c r="L66" s="1231"/>
      <c r="M66" s="1234"/>
      <c r="N66" s="1459">
        <f t="shared" si="1"/>
        <v>5.5555555555555554</v>
      </c>
      <c r="O66" s="1231"/>
      <c r="P66" s="1231"/>
      <c r="Q66" s="1231"/>
      <c r="R66" s="1231"/>
      <c r="S66" s="1231"/>
      <c r="T66" s="1231"/>
      <c r="U66" s="1231"/>
      <c r="V66" s="1231"/>
      <c r="W66" s="1231"/>
    </row>
    <row r="67" spans="3:24" s="1230" customFormat="1" ht="24" customHeight="1">
      <c r="C67" s="1735" t="s">
        <v>872</v>
      </c>
      <c r="D67" s="1736"/>
      <c r="E67" s="1537" t="s">
        <v>870</v>
      </c>
      <c r="F67" s="1537" t="s">
        <v>870</v>
      </c>
      <c r="G67" s="1538" t="s">
        <v>870</v>
      </c>
      <c r="H67" s="1539" t="s">
        <v>870</v>
      </c>
      <c r="I67" s="1471" t="s">
        <v>873</v>
      </c>
      <c r="J67" s="1464"/>
      <c r="K67" s="1536"/>
      <c r="L67" s="1231"/>
      <c r="M67" s="1234"/>
      <c r="N67" s="1459"/>
      <c r="O67" s="1231"/>
      <c r="P67" s="1231"/>
      <c r="Q67" s="1231"/>
      <c r="R67" s="1231"/>
      <c r="S67" s="1231"/>
      <c r="T67" s="1231"/>
      <c r="U67" s="1231"/>
      <c r="V67" s="1231"/>
      <c r="W67" s="1231"/>
    </row>
    <row r="68" spans="3:24" s="1230" customFormat="1" ht="24" customHeight="1">
      <c r="C68" s="1735" t="s">
        <v>874</v>
      </c>
      <c r="D68" s="1736"/>
      <c r="E68" s="1537" t="s">
        <v>870</v>
      </c>
      <c r="F68" s="1537" t="s">
        <v>870</v>
      </c>
      <c r="G68" s="1538" t="s">
        <v>870</v>
      </c>
      <c r="H68" s="1539" t="s">
        <v>870</v>
      </c>
      <c r="I68" s="1471" t="s">
        <v>873</v>
      </c>
      <c r="J68" s="1464"/>
      <c r="K68" s="1536"/>
      <c r="L68" s="1231"/>
      <c r="M68" s="1234"/>
      <c r="N68" s="1459"/>
      <c r="O68" s="1231"/>
      <c r="P68" s="1231"/>
      <c r="Q68" s="1231"/>
      <c r="R68" s="1231"/>
      <c r="S68" s="1231"/>
      <c r="T68" s="1231"/>
      <c r="U68" s="1231"/>
      <c r="V68" s="1231"/>
      <c r="W68" s="1231"/>
    </row>
    <row r="69" spans="3:24" s="1230" customFormat="1" ht="24" customHeight="1">
      <c r="C69" s="1735" t="s">
        <v>875</v>
      </c>
      <c r="D69" s="1736"/>
      <c r="E69" s="1537" t="s">
        <v>870</v>
      </c>
      <c r="F69" s="1537" t="s">
        <v>870</v>
      </c>
      <c r="G69" s="1538" t="s">
        <v>870</v>
      </c>
      <c r="H69" s="1539" t="s">
        <v>870</v>
      </c>
      <c r="I69" s="1471" t="s">
        <v>873</v>
      </c>
      <c r="J69" s="1464"/>
      <c r="K69" s="1536"/>
      <c r="L69" s="1231"/>
      <c r="M69" s="1234"/>
      <c r="N69" s="1459"/>
      <c r="O69" s="1231"/>
      <c r="P69" s="1231"/>
      <c r="Q69" s="1231"/>
      <c r="R69" s="1231"/>
      <c r="S69" s="1231"/>
      <c r="T69" s="1231"/>
      <c r="U69" s="1231"/>
      <c r="V69" s="1231"/>
      <c r="W69" s="1231"/>
    </row>
    <row r="70" spans="3:24" s="1230" customFormat="1" ht="24" customHeight="1">
      <c r="C70" s="1735" t="s">
        <v>876</v>
      </c>
      <c r="D70" s="1736"/>
      <c r="E70" s="1537" t="s">
        <v>870</v>
      </c>
      <c r="F70" s="1537" t="s">
        <v>870</v>
      </c>
      <c r="G70" s="1538" t="s">
        <v>870</v>
      </c>
      <c r="H70" s="1539" t="s">
        <v>870</v>
      </c>
      <c r="I70" s="1471" t="s">
        <v>873</v>
      </c>
      <c r="J70" s="1464"/>
      <c r="K70" s="1536"/>
      <c r="L70" s="1231"/>
      <c r="M70" s="1234"/>
      <c r="N70" s="1459"/>
      <c r="O70" s="1231"/>
      <c r="P70" s="1231"/>
      <c r="Q70" s="1231"/>
      <c r="R70" s="1231"/>
      <c r="S70" s="1231"/>
      <c r="T70" s="1231"/>
      <c r="U70" s="1231"/>
      <c r="V70" s="1231"/>
      <c r="W70" s="1231"/>
    </row>
    <row r="71" spans="3:24" s="1230" customFormat="1" ht="24" customHeight="1">
      <c r="C71" s="1735" t="s">
        <v>877</v>
      </c>
      <c r="D71" s="1736"/>
      <c r="E71" s="1537">
        <v>1</v>
      </c>
      <c r="F71" s="1537">
        <v>7</v>
      </c>
      <c r="G71" s="1538">
        <v>6</v>
      </c>
      <c r="H71" s="1539">
        <v>8</v>
      </c>
      <c r="I71" s="1471">
        <v>14</v>
      </c>
      <c r="J71" s="1464"/>
      <c r="K71" s="1536"/>
      <c r="L71" s="1231"/>
      <c r="M71" s="1234"/>
      <c r="N71" s="1459">
        <f t="shared" ref="N71:N73" si="3">I71/H71</f>
        <v>1.75</v>
      </c>
      <c r="O71" s="1231"/>
      <c r="P71" s="1231"/>
      <c r="Q71" s="1231"/>
      <c r="R71" s="1231"/>
      <c r="S71" s="1231"/>
      <c r="T71" s="1231"/>
      <c r="U71" s="1231"/>
      <c r="V71" s="1231"/>
      <c r="W71" s="1231"/>
    </row>
    <row r="72" spans="3:24" s="1230" customFormat="1" ht="24" customHeight="1" thickBot="1">
      <c r="C72" s="1752" t="s">
        <v>878</v>
      </c>
      <c r="D72" s="1753"/>
      <c r="E72" s="1537">
        <v>6</v>
      </c>
      <c r="F72" s="1537">
        <v>8</v>
      </c>
      <c r="G72" s="1542">
        <v>13</v>
      </c>
      <c r="H72" s="1543">
        <v>3</v>
      </c>
      <c r="I72" s="1475">
        <v>4</v>
      </c>
      <c r="J72" s="1464"/>
      <c r="K72" s="1536"/>
      <c r="L72" s="1466">
        <f>SUM(I62:I72)</f>
        <v>2086301</v>
      </c>
      <c r="M72" s="1234"/>
      <c r="N72" s="1459">
        <f t="shared" si="3"/>
        <v>1.3333333333333333</v>
      </c>
      <c r="O72" s="1231"/>
      <c r="P72" s="1231"/>
      <c r="Q72" s="1231"/>
      <c r="R72" s="1231"/>
      <c r="S72" s="1231"/>
      <c r="T72" s="1231"/>
      <c r="U72" s="1231"/>
      <c r="V72" s="1231"/>
      <c r="W72" s="1231"/>
    </row>
    <row r="73" spans="3:24" s="1230" customFormat="1" ht="33" customHeight="1" thickBot="1">
      <c r="C73" s="1754" t="s">
        <v>879</v>
      </c>
      <c r="D73" s="1755"/>
      <c r="E73" s="1544">
        <v>604358</v>
      </c>
      <c r="F73" s="1544">
        <v>835099</v>
      </c>
      <c r="G73" s="1545">
        <v>936012</v>
      </c>
      <c r="H73" s="1546">
        <v>1212968</v>
      </c>
      <c r="I73" s="1547">
        <f>SUM(I62:I72)</f>
        <v>2086301</v>
      </c>
      <c r="J73" s="1480"/>
      <c r="K73" s="1548"/>
      <c r="L73" s="1231"/>
      <c r="M73" s="1234"/>
      <c r="N73" s="1459">
        <f t="shared" si="3"/>
        <v>1.7199967352807328</v>
      </c>
      <c r="O73" s="1231"/>
      <c r="P73" s="1231"/>
      <c r="Q73" s="1231"/>
      <c r="R73" s="1231"/>
      <c r="S73" s="1231"/>
      <c r="T73" s="1231"/>
      <c r="U73" s="1231"/>
      <c r="V73" s="1231"/>
      <c r="W73" s="1231"/>
    </row>
    <row r="74" spans="3:24" s="1230" customFormat="1" ht="30" customHeight="1">
      <c r="C74" s="1549"/>
      <c r="D74" s="1311"/>
      <c r="E74" s="1550"/>
      <c r="F74" s="1550"/>
      <c r="G74" s="1550"/>
      <c r="H74" s="1550"/>
      <c r="I74" s="1550"/>
      <c r="J74" s="1550"/>
      <c r="K74" s="1551"/>
      <c r="L74" s="1548"/>
      <c r="M74" s="1231"/>
      <c r="N74" s="1552"/>
      <c r="O74" s="1231"/>
      <c r="P74" s="1231"/>
      <c r="Q74" s="1231"/>
      <c r="R74" s="1231"/>
      <c r="S74" s="1231"/>
      <c r="T74" s="1231"/>
      <c r="U74" s="1231"/>
      <c r="V74" s="1231"/>
      <c r="W74" s="1231"/>
      <c r="X74" s="1231"/>
    </row>
    <row r="75" spans="3:24" s="1283" customFormat="1" ht="90" customHeight="1">
      <c r="C75" s="1747" t="s">
        <v>881</v>
      </c>
      <c r="D75" s="1748"/>
      <c r="E75" s="1748"/>
      <c r="F75" s="1748"/>
      <c r="G75" s="1748"/>
      <c r="H75" s="1748"/>
      <c r="I75" s="1748"/>
      <c r="J75" s="1553"/>
      <c r="K75" s="1554"/>
      <c r="L75" s="1555"/>
      <c r="N75" s="1556"/>
      <c r="O75" s="1254"/>
      <c r="P75" s="1254"/>
      <c r="Q75" s="1254"/>
      <c r="R75" s="1254"/>
      <c r="S75" s="1254"/>
      <c r="T75" s="1254"/>
      <c r="U75" s="1254"/>
      <c r="V75" s="1254"/>
      <c r="W75" s="1254"/>
      <c r="X75" s="1254"/>
    </row>
    <row r="76" spans="3:24" s="1283" customFormat="1" ht="21">
      <c r="C76" s="1557"/>
      <c r="D76" s="1254"/>
      <c r="E76" s="1558"/>
      <c r="F76" s="1558"/>
      <c r="G76" s="1559"/>
      <c r="H76" s="1559"/>
      <c r="I76" s="1560"/>
      <c r="J76" s="1560"/>
      <c r="K76" s="1254"/>
      <c r="L76" s="1254"/>
      <c r="M76" s="1254"/>
      <c r="N76" s="1556"/>
      <c r="O76" s="1254"/>
      <c r="P76" s="1254"/>
      <c r="Q76" s="1254"/>
      <c r="R76" s="1254"/>
      <c r="S76" s="1254"/>
      <c r="T76" s="1254"/>
      <c r="U76" s="1254"/>
      <c r="V76" s="1254"/>
      <c r="W76" s="1254"/>
      <c r="X76" s="1254"/>
    </row>
    <row r="77" spans="3:24" s="1283" customFormat="1" ht="21">
      <c r="C77" s="1557"/>
      <c r="D77" s="1254"/>
      <c r="E77" s="1558"/>
      <c r="F77" s="1558"/>
      <c r="G77" s="1559"/>
      <c r="H77" s="1559"/>
      <c r="I77" s="1560"/>
      <c r="J77" s="1560"/>
      <c r="K77" s="1254"/>
      <c r="L77" s="1254"/>
      <c r="M77" s="1254"/>
      <c r="N77" s="1556"/>
      <c r="O77" s="1254"/>
      <c r="P77" s="1254"/>
      <c r="Q77" s="1254"/>
      <c r="R77" s="1254"/>
      <c r="S77" s="1254"/>
      <c r="T77" s="1254"/>
      <c r="U77" s="1254"/>
      <c r="V77" s="1254"/>
      <c r="W77" s="1254"/>
      <c r="X77" s="1254"/>
    </row>
    <row r="78" spans="3:24" s="1280" customFormat="1" ht="18" customHeight="1">
      <c r="C78" s="1561"/>
      <c r="D78" s="1562"/>
      <c r="E78" s="1563"/>
      <c r="F78" s="1563"/>
      <c r="G78" s="1564"/>
      <c r="H78" s="1564"/>
      <c r="I78" s="1565"/>
      <c r="J78" s="1565"/>
      <c r="K78" s="1562"/>
      <c r="L78" s="1562"/>
      <c r="M78" s="1562"/>
      <c r="N78" s="1566"/>
      <c r="O78" s="1562"/>
      <c r="P78" s="1562"/>
      <c r="Q78" s="1562"/>
      <c r="R78" s="1562"/>
      <c r="S78" s="1562"/>
      <c r="T78" s="1562"/>
      <c r="U78" s="1562"/>
      <c r="V78" s="1562"/>
      <c r="W78" s="1562"/>
      <c r="X78" s="1562"/>
    </row>
    <row r="79" spans="3:24" s="1280" customFormat="1" ht="18" customHeight="1">
      <c r="C79" s="1561"/>
      <c r="D79" s="1562"/>
      <c r="E79" s="1563"/>
      <c r="F79" s="1563"/>
      <c r="G79" s="1564"/>
      <c r="H79" s="1564"/>
      <c r="I79" s="1565"/>
      <c r="J79" s="1565"/>
      <c r="K79" s="1562"/>
      <c r="L79" s="1562"/>
      <c r="M79" s="1254"/>
      <c r="N79" s="1566"/>
      <c r="O79" s="1562"/>
      <c r="P79" s="1562"/>
      <c r="Q79" s="1562"/>
      <c r="R79" s="1562"/>
      <c r="S79" s="1562"/>
      <c r="T79" s="1562"/>
      <c r="U79" s="1562"/>
      <c r="V79" s="1562"/>
      <c r="W79" s="1562"/>
      <c r="X79" s="1562"/>
    </row>
    <row r="80" spans="3:24" s="1280" customFormat="1" ht="18" customHeight="1">
      <c r="C80" s="1561"/>
      <c r="D80" s="1562"/>
      <c r="E80" s="1563"/>
      <c r="F80" s="1563"/>
      <c r="G80" s="1564"/>
      <c r="H80" s="1564"/>
      <c r="I80" s="1565"/>
      <c r="J80" s="1565"/>
      <c r="K80" s="1562"/>
      <c r="L80" s="1562"/>
      <c r="M80" s="1562" t="s">
        <v>880</v>
      </c>
      <c r="N80" s="1566"/>
      <c r="O80" s="1562"/>
      <c r="P80" s="1562"/>
      <c r="Q80" s="1562"/>
      <c r="R80" s="1562"/>
      <c r="S80" s="1562"/>
      <c r="T80" s="1562"/>
      <c r="U80" s="1562"/>
      <c r="V80" s="1562"/>
      <c r="W80" s="1562"/>
      <c r="X80" s="1562"/>
    </row>
    <row r="81" spans="3:24" s="1280" customFormat="1" ht="18" customHeight="1">
      <c r="C81" s="1561"/>
      <c r="D81" s="1562"/>
      <c r="E81" s="1563"/>
      <c r="F81" s="1563"/>
      <c r="G81" s="1564"/>
      <c r="H81" s="1564"/>
      <c r="I81" s="1565"/>
      <c r="J81" s="1565"/>
      <c r="K81" s="1562"/>
      <c r="L81" s="1562"/>
      <c r="M81" s="1562"/>
      <c r="N81" s="1566"/>
      <c r="O81" s="1562"/>
      <c r="P81" s="1562"/>
      <c r="Q81" s="1562"/>
      <c r="R81" s="1562"/>
      <c r="S81" s="1562"/>
      <c r="T81" s="1562"/>
      <c r="U81" s="1562"/>
      <c r="V81" s="1562"/>
      <c r="W81" s="1562"/>
      <c r="X81" s="1562"/>
    </row>
    <row r="82" spans="3:24" s="1280" customFormat="1" ht="18" customHeight="1">
      <c r="C82" s="1561"/>
      <c r="D82" s="1562"/>
      <c r="E82" s="1563"/>
      <c r="F82" s="1563"/>
      <c r="G82" s="1564"/>
      <c r="H82" s="1564"/>
      <c r="I82" s="1565"/>
      <c r="J82" s="1565"/>
      <c r="K82" s="1562"/>
      <c r="L82" s="1562"/>
      <c r="M82" s="1562"/>
      <c r="N82" s="1566"/>
      <c r="O82" s="1562"/>
      <c r="P82" s="1562"/>
      <c r="Q82" s="1562"/>
      <c r="R82" s="1562"/>
      <c r="S82" s="1562"/>
      <c r="T82" s="1562"/>
      <c r="U82" s="1562"/>
      <c r="V82" s="1562"/>
      <c r="W82" s="1562"/>
      <c r="X82" s="1562"/>
    </row>
    <row r="83" spans="3:24" s="1280" customFormat="1" ht="18" customHeight="1">
      <c r="C83" s="1561"/>
      <c r="D83" s="1562"/>
      <c r="E83" s="1563"/>
      <c r="F83" s="1563"/>
      <c r="G83" s="1564"/>
      <c r="H83" s="1564"/>
      <c r="I83" s="1565"/>
      <c r="J83" s="1565"/>
      <c r="K83" s="1562"/>
      <c r="L83" s="1562"/>
      <c r="M83" s="1562"/>
      <c r="N83" s="1566"/>
      <c r="O83" s="1562"/>
      <c r="P83" s="1562"/>
      <c r="Q83" s="1562"/>
      <c r="R83" s="1562"/>
      <c r="S83" s="1562"/>
      <c r="T83" s="1562"/>
      <c r="U83" s="1562"/>
      <c r="V83" s="1562"/>
      <c r="W83" s="1562"/>
      <c r="X83" s="1562"/>
    </row>
    <row r="84" spans="3:24" s="1280" customFormat="1" ht="18" customHeight="1">
      <c r="C84" s="1561"/>
      <c r="D84" s="1562"/>
      <c r="E84" s="1563"/>
      <c r="F84" s="1563"/>
      <c r="G84" s="1564"/>
      <c r="H84" s="1564"/>
      <c r="I84" s="1565"/>
      <c r="J84" s="1565"/>
      <c r="K84" s="1562"/>
      <c r="L84" s="1562"/>
      <c r="M84" s="1562"/>
      <c r="N84" s="1566"/>
      <c r="O84" s="1562"/>
      <c r="P84" s="1562"/>
      <c r="Q84" s="1562"/>
      <c r="R84" s="1562"/>
      <c r="S84" s="1562"/>
      <c r="T84" s="1562"/>
      <c r="U84" s="1562"/>
      <c r="V84" s="1562"/>
      <c r="W84" s="1562"/>
      <c r="X84" s="1562"/>
    </row>
    <row r="85" spans="3:24" s="1280" customFormat="1" ht="18" customHeight="1">
      <c r="C85" s="1561"/>
      <c r="D85" s="1562"/>
      <c r="E85" s="1563"/>
      <c r="F85" s="1563"/>
      <c r="G85" s="1564"/>
      <c r="H85" s="1564"/>
      <c r="I85" s="1565"/>
      <c r="J85" s="1565"/>
      <c r="K85" s="1562"/>
      <c r="L85" s="1562"/>
      <c r="M85" s="1562"/>
      <c r="N85" s="1566"/>
      <c r="O85" s="1562"/>
      <c r="P85" s="1562"/>
      <c r="Q85" s="1562"/>
      <c r="R85" s="1562"/>
      <c r="S85" s="1562"/>
      <c r="T85" s="1562"/>
      <c r="U85" s="1562"/>
      <c r="V85" s="1562"/>
      <c r="W85" s="1562"/>
      <c r="X85" s="1562"/>
    </row>
    <row r="86" spans="3:24" s="1280" customFormat="1" ht="18" customHeight="1">
      <c r="C86" s="1561"/>
      <c r="D86" s="1562"/>
      <c r="E86" s="1563"/>
      <c r="F86" s="1563"/>
      <c r="G86" s="1564"/>
      <c r="H86" s="1564"/>
      <c r="I86" s="1565"/>
      <c r="J86" s="1565"/>
      <c r="K86" s="1562"/>
      <c r="L86" s="1562"/>
      <c r="M86" s="1562"/>
      <c r="N86" s="1566"/>
      <c r="O86" s="1562"/>
      <c r="P86" s="1562"/>
      <c r="Q86" s="1562"/>
      <c r="R86" s="1562"/>
      <c r="S86" s="1562"/>
      <c r="T86" s="1562"/>
      <c r="U86" s="1562"/>
      <c r="V86" s="1562"/>
      <c r="W86" s="1562"/>
      <c r="X86" s="1562"/>
    </row>
    <row r="87" spans="3:24" s="1280" customFormat="1" ht="18" customHeight="1">
      <c r="C87" s="1561"/>
      <c r="D87" s="1562"/>
      <c r="E87" s="1563"/>
      <c r="F87" s="1563"/>
      <c r="G87" s="1564"/>
      <c r="H87" s="1564"/>
      <c r="I87" s="1565"/>
      <c r="J87" s="1565"/>
      <c r="K87" s="1562"/>
      <c r="L87" s="1562"/>
      <c r="M87" s="1562"/>
      <c r="N87" s="1566"/>
      <c r="O87" s="1562"/>
      <c r="P87" s="1562"/>
      <c r="Q87" s="1562"/>
      <c r="R87" s="1562"/>
      <c r="S87" s="1562"/>
      <c r="T87" s="1562"/>
      <c r="U87" s="1562"/>
      <c r="V87" s="1562"/>
      <c r="W87" s="1562"/>
      <c r="X87" s="1562"/>
    </row>
    <row r="88" spans="3:24" s="1280" customFormat="1" ht="18" customHeight="1">
      <c r="E88" s="1567"/>
      <c r="F88" s="1567"/>
      <c r="G88" s="1567"/>
      <c r="H88" s="1567"/>
      <c r="I88" s="1568"/>
      <c r="J88" s="1568"/>
      <c r="K88" s="1282"/>
      <c r="L88" s="1282"/>
      <c r="M88" s="1282"/>
      <c r="N88" s="1566"/>
      <c r="O88" s="1282"/>
      <c r="P88" s="1282"/>
      <c r="Q88" s="1282"/>
      <c r="R88" s="1282"/>
      <c r="S88" s="1282"/>
      <c r="T88" s="1282"/>
      <c r="U88" s="1282"/>
      <c r="V88" s="1282"/>
      <c r="W88" s="1282"/>
    </row>
    <row r="89" spans="3:24" s="1280" customFormat="1" ht="18" customHeight="1">
      <c r="E89" s="1567"/>
      <c r="F89" s="1567"/>
      <c r="G89" s="1567"/>
      <c r="H89" s="1567"/>
      <c r="I89" s="1568"/>
      <c r="J89" s="1568"/>
      <c r="K89" s="1282"/>
      <c r="L89" s="1282"/>
      <c r="M89" s="1282"/>
      <c r="N89" s="1566"/>
      <c r="O89" s="1282"/>
      <c r="P89" s="1282"/>
      <c r="Q89" s="1282"/>
      <c r="R89" s="1282"/>
      <c r="S89" s="1282"/>
      <c r="T89" s="1282"/>
      <c r="U89" s="1282"/>
      <c r="V89" s="1282"/>
      <c r="W89" s="1282"/>
    </row>
    <row r="90" spans="3:24" s="1280" customFormat="1" ht="18" customHeight="1">
      <c r="E90" s="1567"/>
      <c r="F90" s="1567"/>
      <c r="G90" s="1567"/>
      <c r="H90" s="1567"/>
      <c r="I90" s="1567"/>
      <c r="J90" s="1567"/>
      <c r="N90" s="1569"/>
    </row>
    <row r="91" spans="3:24" s="1280" customFormat="1" ht="18" customHeight="1">
      <c r="E91" s="1567"/>
      <c r="F91" s="1567"/>
      <c r="G91" s="1567"/>
      <c r="H91" s="1567"/>
      <c r="I91" s="1567"/>
      <c r="J91" s="1567"/>
      <c r="N91" s="1569"/>
    </row>
    <row r="92" spans="3:24" s="1280" customFormat="1" ht="18" customHeight="1">
      <c r="E92" s="1567"/>
      <c r="F92" s="1567"/>
      <c r="G92" s="1567"/>
      <c r="H92" s="1567"/>
      <c r="I92" s="1567"/>
      <c r="J92" s="1567"/>
      <c r="N92" s="1569"/>
    </row>
    <row r="93" spans="3:24" s="1280" customFormat="1" ht="18" customHeight="1">
      <c r="E93" s="1567"/>
      <c r="F93" s="1567"/>
      <c r="G93" s="1567"/>
      <c r="H93" s="1567"/>
      <c r="I93" s="1567"/>
      <c r="J93" s="1567"/>
      <c r="N93" s="1569"/>
    </row>
    <row r="94" spans="3:24" s="1280" customFormat="1" ht="18" customHeight="1">
      <c r="E94" s="1567"/>
      <c r="F94" s="1567"/>
      <c r="G94" s="1567"/>
      <c r="H94" s="1567"/>
      <c r="I94" s="1567"/>
      <c r="J94" s="1567"/>
      <c r="N94" s="1569"/>
    </row>
    <row r="95" spans="3:24" s="1280" customFormat="1" ht="18" customHeight="1">
      <c r="E95" s="1567"/>
      <c r="F95" s="1567"/>
      <c r="G95" s="1567"/>
      <c r="H95" s="1567"/>
      <c r="I95" s="1567"/>
      <c r="J95" s="1567"/>
      <c r="N95" s="1569"/>
    </row>
    <row r="96" spans="3:24" s="1280" customFormat="1" ht="18" customHeight="1">
      <c r="E96" s="1567"/>
      <c r="F96" s="1567"/>
      <c r="G96" s="1567"/>
      <c r="H96" s="1567"/>
      <c r="I96" s="1567"/>
      <c r="J96" s="1567"/>
      <c r="N96" s="1569"/>
    </row>
    <row r="97" spans="1:14" s="1280" customFormat="1" ht="18" customHeight="1">
      <c r="E97" s="1567"/>
      <c r="F97" s="1567"/>
      <c r="G97" s="1567"/>
      <c r="H97" s="1567"/>
      <c r="I97" s="1567"/>
      <c r="J97" s="1567"/>
      <c r="N97" s="1569"/>
    </row>
    <row r="98" spans="1:14" s="1280" customFormat="1" ht="18" customHeight="1">
      <c r="E98" s="1567"/>
      <c r="F98" s="1567"/>
      <c r="G98" s="1567"/>
      <c r="H98" s="1567"/>
      <c r="I98" s="1567"/>
      <c r="J98" s="1567"/>
      <c r="N98" s="1569"/>
    </row>
    <row r="99" spans="1:14" s="1280" customFormat="1" ht="18" customHeight="1">
      <c r="E99" s="1567"/>
      <c r="F99" s="1567"/>
      <c r="G99" s="1567"/>
      <c r="H99" s="1567"/>
      <c r="I99" s="1567"/>
      <c r="J99" s="1567"/>
      <c r="N99" s="1569"/>
    </row>
    <row r="100" spans="1:14" s="1280" customFormat="1" ht="18" customHeight="1">
      <c r="E100" s="1567"/>
      <c r="F100" s="1567"/>
      <c r="G100" s="1567"/>
      <c r="H100" s="1567"/>
      <c r="I100" s="1567"/>
      <c r="J100" s="1567"/>
      <c r="N100" s="1569"/>
    </row>
    <row r="101" spans="1:14" s="1280" customFormat="1" ht="18" customHeight="1">
      <c r="E101" s="1567"/>
      <c r="F101" s="1567"/>
      <c r="G101" s="1567"/>
      <c r="H101" s="1567"/>
      <c r="I101" s="1567"/>
      <c r="J101" s="1567"/>
      <c r="N101" s="1569"/>
    </row>
    <row r="102" spans="1:14" s="1280" customFormat="1" ht="18" customHeight="1">
      <c r="E102" s="1567"/>
      <c r="F102" s="1567"/>
      <c r="G102" s="1567"/>
      <c r="H102" s="1567"/>
      <c r="I102" s="1567"/>
      <c r="J102" s="1567"/>
      <c r="N102" s="1569"/>
    </row>
    <row r="103" spans="1:14" s="1280" customFormat="1" ht="18" customHeight="1">
      <c r="E103" s="1567"/>
      <c r="F103" s="1567"/>
      <c r="G103" s="1567"/>
      <c r="H103" s="1567"/>
      <c r="I103" s="1567"/>
      <c r="J103" s="1567"/>
      <c r="N103" s="1569"/>
    </row>
    <row r="104" spans="1:14" s="1280" customFormat="1" ht="18" customHeight="1">
      <c r="A104" s="1282"/>
      <c r="B104" s="1282"/>
      <c r="C104" s="1282"/>
      <c r="D104" s="1282"/>
      <c r="E104" s="1568"/>
      <c r="F104" s="1568"/>
      <c r="G104" s="1568"/>
      <c r="H104" s="1568"/>
      <c r="I104" s="1568"/>
      <c r="J104" s="1568"/>
      <c r="K104" s="1282"/>
      <c r="L104" s="1282"/>
      <c r="N104" s="1569"/>
    </row>
    <row r="105" spans="1:14">
      <c r="A105" s="1430"/>
      <c r="B105" s="1430"/>
      <c r="C105" s="1430"/>
      <c r="D105" s="1430"/>
      <c r="E105" s="1570"/>
      <c r="F105" s="1570"/>
      <c r="G105" s="1570"/>
      <c r="H105" s="1570"/>
      <c r="I105" s="1570"/>
      <c r="J105" s="1570"/>
      <c r="K105" s="1430"/>
      <c r="L105" s="1430"/>
    </row>
  </sheetData>
  <mergeCells count="42">
    <mergeCell ref="C75:I75"/>
    <mergeCell ref="C64:D64"/>
    <mergeCell ref="K64:L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63:D63"/>
    <mergeCell ref="C44:D44"/>
    <mergeCell ref="C50:D50"/>
    <mergeCell ref="C52:D52"/>
    <mergeCell ref="C53:D53"/>
    <mergeCell ref="C54:D54"/>
    <mergeCell ref="C55:D55"/>
    <mergeCell ref="C56:D56"/>
    <mergeCell ref="C57:D57"/>
    <mergeCell ref="C58:I58"/>
    <mergeCell ref="C61:D61"/>
    <mergeCell ref="C62:D62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8:D38"/>
    <mergeCell ref="C10:D10"/>
    <mergeCell ref="C5:D5"/>
    <mergeCell ref="C6:D6"/>
    <mergeCell ref="C7:D7"/>
    <mergeCell ref="C8:D8"/>
    <mergeCell ref="C9:D9"/>
  </mergeCells>
  <phoneticPr fontId="2"/>
  <printOptions gridLinesSet="0"/>
  <pageMargins left="0.27559055118110237" right="0.23622047244094491" top="0.74803149606299213" bottom="0.59055118110236227" header="0.19685039370078741" footer="0.19685039370078741"/>
  <pageSetup paperSize="9" scale="60" firstPageNumber="31" pageOrder="overThenDown" orientation="portrait" useFirstPageNumber="1" r:id="rId1"/>
  <headerFooter alignWithMargins="0">
    <oddFooter>&amp;C&amp;P</oddFooter>
  </headerFooter>
  <rowBreaks count="2" manualBreakCount="2">
    <brk id="58" max="12" man="1"/>
    <brk id="10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45:O61"/>
  <sheetViews>
    <sheetView view="pageBreakPreview" zoomScale="60" zoomScaleNormal="100" workbookViewId="0">
      <selection activeCell="Y19" sqref="Y19"/>
    </sheetView>
  </sheetViews>
  <sheetFormatPr defaultRowHeight="13.5"/>
  <cols>
    <col min="1" max="16" width="6.625" customWidth="1"/>
  </cols>
  <sheetData>
    <row r="45" spans="2:9" ht="27" customHeight="1"/>
    <row r="46" spans="2:9" ht="12" customHeight="1"/>
    <row r="47" spans="2:9" s="8" customFormat="1" ht="30" customHeight="1">
      <c r="B47" s="1582" t="s">
        <v>23</v>
      </c>
      <c r="C47" s="1583"/>
      <c r="D47" s="1586" t="s">
        <v>24</v>
      </c>
      <c r="E47" s="1586"/>
      <c r="F47" s="1586" t="s">
        <v>25</v>
      </c>
      <c r="G47" s="1586"/>
      <c r="H47" s="1586" t="s">
        <v>26</v>
      </c>
      <c r="I47" s="1586"/>
    </row>
    <row r="48" spans="2:9" ht="70.5" customHeight="1">
      <c r="B48" s="1584"/>
      <c r="C48" s="1585"/>
      <c r="D48" s="1586" t="s">
        <v>27</v>
      </c>
      <c r="E48" s="1586"/>
      <c r="F48" s="1587" t="s">
        <v>28</v>
      </c>
      <c r="G48" s="1587"/>
      <c r="H48" s="1587" t="s">
        <v>29</v>
      </c>
      <c r="I48" s="1587"/>
    </row>
    <row r="49" spans="2:15" s="8" customFormat="1" ht="30" customHeight="1">
      <c r="B49" s="1582" t="s">
        <v>30</v>
      </c>
      <c r="C49" s="1583"/>
      <c r="D49" s="1586" t="s">
        <v>31</v>
      </c>
      <c r="E49" s="1586"/>
      <c r="F49" s="1586" t="s">
        <v>32</v>
      </c>
      <c r="G49" s="1586"/>
      <c r="H49" s="1586" t="s">
        <v>33</v>
      </c>
      <c r="I49" s="1586"/>
      <c r="J49" s="1588" t="s">
        <v>34</v>
      </c>
      <c r="K49" s="1589"/>
      <c r="L49" s="1586" t="s">
        <v>35</v>
      </c>
      <c r="M49" s="1586"/>
      <c r="N49" s="1586" t="s">
        <v>36</v>
      </c>
      <c r="O49" s="1586"/>
    </row>
    <row r="50" spans="2:15" ht="70.5" customHeight="1">
      <c r="B50" s="1584"/>
      <c r="C50" s="1585"/>
      <c r="D50" s="1586" t="s">
        <v>37</v>
      </c>
      <c r="E50" s="1586"/>
      <c r="F50" s="1587" t="s">
        <v>38</v>
      </c>
      <c r="G50" s="1587"/>
      <c r="H50" s="1587" t="s">
        <v>39</v>
      </c>
      <c r="I50" s="1587"/>
      <c r="J50" s="1588" t="s">
        <v>40</v>
      </c>
      <c r="K50" s="1589"/>
      <c r="L50" s="1587" t="s">
        <v>41</v>
      </c>
      <c r="M50" s="1587"/>
      <c r="N50" s="1587" t="s">
        <v>42</v>
      </c>
      <c r="O50" s="1587"/>
    </row>
    <row r="51" spans="2:15" ht="30" customHeight="1">
      <c r="B51" s="1582" t="s">
        <v>43</v>
      </c>
      <c r="C51" s="1583"/>
      <c r="D51" s="1586" t="s">
        <v>44</v>
      </c>
      <c r="E51" s="1586"/>
      <c r="F51" s="1586" t="s">
        <v>45</v>
      </c>
      <c r="G51" s="1586"/>
      <c r="H51" s="1586" t="s">
        <v>46</v>
      </c>
      <c r="I51" s="1586"/>
    </row>
    <row r="52" spans="2:15" ht="70.5" customHeight="1">
      <c r="B52" s="1584"/>
      <c r="C52" s="1585"/>
      <c r="D52" s="1588" t="s">
        <v>47</v>
      </c>
      <c r="E52" s="1589"/>
      <c r="F52" s="1587" t="s">
        <v>48</v>
      </c>
      <c r="G52" s="1587"/>
      <c r="H52" s="1587" t="s">
        <v>49</v>
      </c>
      <c r="I52" s="1587"/>
      <c r="K52" s="9"/>
      <c r="L52" s="9"/>
      <c r="M52" s="9"/>
      <c r="N52" s="9"/>
      <c r="O52" s="9"/>
    </row>
    <row r="53" spans="2:15" ht="20.100000000000001" customHeight="1">
      <c r="B53" s="1582" t="s">
        <v>50</v>
      </c>
      <c r="C53" s="1583"/>
      <c r="D53" s="1586" t="s">
        <v>51</v>
      </c>
      <c r="E53" s="1586"/>
      <c r="F53" s="1586" t="s">
        <v>52</v>
      </c>
      <c r="G53" s="1586"/>
      <c r="H53" s="1586" t="s">
        <v>53</v>
      </c>
      <c r="I53" s="1586"/>
      <c r="K53" s="1590" t="s">
        <v>54</v>
      </c>
      <c r="L53" s="1591"/>
      <c r="M53" s="1591"/>
      <c r="N53" s="1591"/>
      <c r="O53" s="1592"/>
    </row>
    <row r="54" spans="2:15" ht="70.5" customHeight="1">
      <c r="B54" s="1584"/>
      <c r="C54" s="1585"/>
      <c r="D54" s="1588" t="s">
        <v>55</v>
      </c>
      <c r="E54" s="1589"/>
      <c r="F54" s="1587" t="s">
        <v>56</v>
      </c>
      <c r="G54" s="1587"/>
      <c r="H54" s="1587" t="s">
        <v>57</v>
      </c>
      <c r="I54" s="1587"/>
      <c r="K54" s="1593"/>
      <c r="L54" s="1594"/>
      <c r="M54" s="1594"/>
      <c r="N54" s="1594"/>
      <c r="O54" s="1595"/>
    </row>
    <row r="55" spans="2:15" ht="20.100000000000001" customHeight="1">
      <c r="B55" s="10"/>
      <c r="C55" s="10"/>
      <c r="D55" s="11"/>
      <c r="E55" s="11"/>
      <c r="F55" s="11"/>
      <c r="G55" s="11"/>
      <c r="H55" s="11"/>
      <c r="I55" s="11"/>
    </row>
    <row r="56" spans="2:15" ht="20.100000000000001" customHeight="1">
      <c r="H56" s="12"/>
      <c r="I56" s="13"/>
    </row>
    <row r="57" spans="2:15" ht="20.100000000000001" customHeight="1"/>
    <row r="58" spans="2:15" ht="20.100000000000001" customHeight="1">
      <c r="H58" s="14"/>
    </row>
    <row r="59" spans="2:15" ht="20.100000000000001" customHeight="1"/>
    <row r="60" spans="2:15" ht="20.100000000000001" customHeight="1"/>
    <row r="61" spans="2:15" ht="20.100000000000001" customHeight="1"/>
  </sheetData>
  <mergeCells count="35">
    <mergeCell ref="B53:C54"/>
    <mergeCell ref="D53:E53"/>
    <mergeCell ref="F53:G53"/>
    <mergeCell ref="H53:I53"/>
    <mergeCell ref="K53:O54"/>
    <mergeCell ref="D54:E54"/>
    <mergeCell ref="F54:G54"/>
    <mergeCell ref="H54:I54"/>
    <mergeCell ref="B51:C52"/>
    <mergeCell ref="D51:E51"/>
    <mergeCell ref="F51:G51"/>
    <mergeCell ref="H51:I51"/>
    <mergeCell ref="D52:E52"/>
    <mergeCell ref="F52:G52"/>
    <mergeCell ref="H52:I52"/>
    <mergeCell ref="N49:O49"/>
    <mergeCell ref="D50:E50"/>
    <mergeCell ref="F50:G50"/>
    <mergeCell ref="H50:I50"/>
    <mergeCell ref="J50:K50"/>
    <mergeCell ref="L50:M50"/>
    <mergeCell ref="N50:O50"/>
    <mergeCell ref="L49:M49"/>
    <mergeCell ref="B49:C50"/>
    <mergeCell ref="D49:E49"/>
    <mergeCell ref="F49:G49"/>
    <mergeCell ref="H49:I49"/>
    <mergeCell ref="J49:K49"/>
    <mergeCell ref="B47:C48"/>
    <mergeCell ref="D47:E47"/>
    <mergeCell ref="F47:G47"/>
    <mergeCell ref="H47:I47"/>
    <mergeCell ref="D48:E48"/>
    <mergeCell ref="F48:G48"/>
    <mergeCell ref="H48:I48"/>
  </mergeCells>
  <phoneticPr fontId="2"/>
  <pageMargins left="0.7" right="0.7" top="0.75" bottom="0.75" header="0.3" footer="0.3"/>
  <pageSetup paperSize="9" scale="76" orientation="portrait" r:id="rId1"/>
  <headerFooter>
    <oddHeader xml:space="preserve">&amp;C
</oddHeader>
    <oddFooter>&amp;C1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45"/>
  <sheetViews>
    <sheetView view="pageBreakPreview" zoomScale="75" zoomScaleNormal="100" zoomScaleSheetLayoutView="75" workbookViewId="0">
      <selection activeCell="Y19" sqref="Y19"/>
    </sheetView>
  </sheetViews>
  <sheetFormatPr defaultRowHeight="13.5"/>
  <cols>
    <col min="1" max="1" width="12.125" style="17" customWidth="1"/>
    <col min="2" max="10" width="10.625" style="17" customWidth="1"/>
    <col min="11" max="11" width="11.375" style="17" customWidth="1"/>
    <col min="12" max="12" width="15.375" style="17" customWidth="1"/>
    <col min="13" max="13" width="9" style="17"/>
    <col min="14" max="23" width="9.375" style="17" customWidth="1"/>
    <col min="24" max="16384" width="9" style="17"/>
  </cols>
  <sheetData>
    <row r="1" spans="1:24" ht="35.25" customHeight="1">
      <c r="A1" s="15" t="s">
        <v>58</v>
      </c>
      <c r="B1" s="16"/>
      <c r="C1" s="16"/>
    </row>
    <row r="2" spans="1:24" ht="17.25" customHeight="1">
      <c r="A2" s="15"/>
      <c r="B2" s="16"/>
      <c r="C2" s="16"/>
    </row>
    <row r="3" spans="1:24" ht="32.25" customHeight="1">
      <c r="A3" s="18" t="s">
        <v>59</v>
      </c>
      <c r="B3" s="16"/>
      <c r="C3" s="16"/>
    </row>
    <row r="4" spans="1:24" ht="34.5" customHeight="1">
      <c r="A4" s="1596" t="s">
        <v>883</v>
      </c>
      <c r="B4" s="1596"/>
      <c r="C4" s="1596"/>
      <c r="D4" s="1596"/>
      <c r="E4" s="1596"/>
      <c r="F4" s="1596"/>
      <c r="G4" s="1596"/>
      <c r="H4" s="1596"/>
      <c r="I4" s="1596"/>
      <c r="J4" s="1596"/>
      <c r="K4" s="1596"/>
      <c r="L4" s="19"/>
    </row>
    <row r="5" spans="1:24" ht="18.75" customHeight="1">
      <c r="A5" s="1596"/>
      <c r="B5" s="1596"/>
      <c r="C5" s="1596"/>
      <c r="D5" s="1596"/>
      <c r="E5" s="1596"/>
      <c r="F5" s="1596"/>
      <c r="G5" s="1596"/>
      <c r="H5" s="1596"/>
      <c r="I5" s="1596"/>
      <c r="J5" s="1596"/>
      <c r="K5" s="1596"/>
      <c r="L5" s="20"/>
    </row>
    <row r="6" spans="1:24" ht="101.25" customHeight="1">
      <c r="A6" s="1596"/>
      <c r="B6" s="1596"/>
      <c r="C6" s="1596"/>
      <c r="D6" s="1596"/>
      <c r="E6" s="1596"/>
      <c r="F6" s="1596"/>
      <c r="G6" s="1596"/>
      <c r="H6" s="1596"/>
      <c r="I6" s="1596"/>
      <c r="J6" s="1596"/>
      <c r="K6" s="1596"/>
      <c r="L6" s="19"/>
    </row>
    <row r="7" spans="1:24" ht="16.5" customHeight="1">
      <c r="A7" s="1596"/>
      <c r="B7" s="1596"/>
      <c r="C7" s="1596"/>
      <c r="D7" s="1596"/>
      <c r="E7" s="1596"/>
      <c r="F7" s="1596"/>
      <c r="G7" s="1596"/>
      <c r="H7" s="1596"/>
      <c r="I7" s="1596"/>
      <c r="J7" s="1596"/>
      <c r="K7" s="1596"/>
      <c r="L7" s="21"/>
    </row>
    <row r="8" spans="1:24" ht="35.25" customHeight="1">
      <c r="A8" s="1596"/>
      <c r="B8" s="1596"/>
      <c r="C8" s="1596"/>
      <c r="D8" s="1596"/>
      <c r="E8" s="1596"/>
      <c r="F8" s="1596"/>
      <c r="G8" s="1596"/>
      <c r="H8" s="1596"/>
      <c r="I8" s="1596"/>
      <c r="J8" s="1596"/>
      <c r="K8" s="1596"/>
      <c r="L8" s="19"/>
    </row>
    <row r="9" spans="1:24" ht="9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24" s="16" customFormat="1" ht="29.25" customHeight="1" thickBot="1">
      <c r="A10" s="23" t="s">
        <v>60</v>
      </c>
      <c r="B10" s="24"/>
      <c r="C10" s="24"/>
      <c r="D10" s="24"/>
      <c r="E10" s="24"/>
      <c r="F10" s="24"/>
      <c r="G10" s="24"/>
      <c r="H10" s="24"/>
      <c r="I10" s="24"/>
      <c r="K10" s="25" t="s">
        <v>61</v>
      </c>
    </row>
    <row r="11" spans="1:24" ht="30" customHeight="1">
      <c r="A11" s="26"/>
      <c r="B11" s="27" t="s">
        <v>62</v>
      </c>
      <c r="C11" s="27" t="s">
        <v>884</v>
      </c>
      <c r="D11" s="28" t="s">
        <v>885</v>
      </c>
      <c r="E11" s="29" t="s">
        <v>886</v>
      </c>
      <c r="F11" s="29" t="s">
        <v>887</v>
      </c>
      <c r="G11" s="30" t="s">
        <v>888</v>
      </c>
      <c r="H11" s="31" t="s">
        <v>889</v>
      </c>
      <c r="I11" s="29" t="s">
        <v>890</v>
      </c>
      <c r="J11" s="32" t="s">
        <v>891</v>
      </c>
      <c r="K11" s="33" t="s">
        <v>892</v>
      </c>
      <c r="L11" s="34"/>
      <c r="M11" s="34"/>
      <c r="N11" s="1575"/>
      <c r="O11" s="1575"/>
      <c r="P11" s="1575"/>
      <c r="Q11" s="1575"/>
      <c r="R11" s="1575"/>
      <c r="S11" s="1575"/>
      <c r="T11" s="1575"/>
      <c r="U11" s="1575"/>
      <c r="V11" s="1575"/>
      <c r="W11" s="1575"/>
      <c r="X11" s="35"/>
    </row>
    <row r="12" spans="1:24" ht="30" customHeight="1">
      <c r="A12" s="36" t="s">
        <v>63</v>
      </c>
      <c r="B12" s="37">
        <v>49663</v>
      </c>
      <c r="C12" s="37">
        <v>50593</v>
      </c>
      <c r="D12" s="38">
        <v>50381</v>
      </c>
      <c r="E12" s="37">
        <v>50168</v>
      </c>
      <c r="F12" s="37">
        <v>50900</v>
      </c>
      <c r="G12" s="39">
        <v>51678</v>
      </c>
      <c r="H12" s="40">
        <v>53166</v>
      </c>
      <c r="I12" s="41">
        <v>53585</v>
      </c>
      <c r="J12" s="42">
        <v>55261</v>
      </c>
      <c r="K12" s="43">
        <v>58293</v>
      </c>
      <c r="L12" s="1574"/>
      <c r="M12" s="1574"/>
      <c r="N12" s="44"/>
      <c r="O12" s="44"/>
      <c r="P12" s="44"/>
      <c r="Q12" s="44"/>
      <c r="R12" s="44"/>
      <c r="S12" s="45"/>
      <c r="T12" s="45"/>
      <c r="U12" s="45"/>
      <c r="V12" s="45"/>
      <c r="W12" s="46"/>
      <c r="X12" s="35"/>
    </row>
    <row r="13" spans="1:24" ht="30" customHeight="1">
      <c r="A13" s="36" t="s">
        <v>64</v>
      </c>
      <c r="B13" s="37">
        <v>15149</v>
      </c>
      <c r="C13" s="37">
        <v>15044</v>
      </c>
      <c r="D13" s="38">
        <v>15711</v>
      </c>
      <c r="E13" s="37">
        <v>15718</v>
      </c>
      <c r="F13" s="37">
        <v>15713</v>
      </c>
      <c r="G13" s="39">
        <v>16169</v>
      </c>
      <c r="H13" s="40">
        <v>16059</v>
      </c>
      <c r="I13" s="40">
        <v>15960</v>
      </c>
      <c r="J13" s="42">
        <v>15892</v>
      </c>
      <c r="K13" s="47">
        <v>16356</v>
      </c>
      <c r="L13" s="1574"/>
      <c r="M13" s="1574"/>
      <c r="N13" s="44"/>
      <c r="O13" s="44"/>
      <c r="P13" s="44"/>
      <c r="Q13" s="44"/>
      <c r="R13" s="44"/>
      <c r="S13" s="45"/>
      <c r="T13" s="45"/>
      <c r="U13" s="45"/>
      <c r="V13" s="45"/>
      <c r="W13" s="45"/>
      <c r="X13" s="35"/>
    </row>
    <row r="14" spans="1:24" ht="30" customHeight="1">
      <c r="A14" s="36" t="s">
        <v>65</v>
      </c>
      <c r="B14" s="37">
        <v>9041</v>
      </c>
      <c r="C14" s="37">
        <v>9566</v>
      </c>
      <c r="D14" s="38">
        <v>9593</v>
      </c>
      <c r="E14" s="37">
        <v>9323</v>
      </c>
      <c r="F14" s="37">
        <v>9875</v>
      </c>
      <c r="G14" s="39">
        <v>10568</v>
      </c>
      <c r="H14" s="40">
        <v>10105</v>
      </c>
      <c r="I14" s="40">
        <v>9782</v>
      </c>
      <c r="J14" s="42">
        <v>10071</v>
      </c>
      <c r="K14" s="47">
        <v>10178</v>
      </c>
      <c r="L14" s="1574"/>
      <c r="M14" s="1574"/>
      <c r="N14" s="44"/>
      <c r="O14" s="44"/>
      <c r="P14" s="44"/>
      <c r="Q14" s="44"/>
      <c r="R14" s="44"/>
      <c r="S14" s="45"/>
      <c r="T14" s="45"/>
      <c r="U14" s="45"/>
      <c r="V14" s="45"/>
      <c r="W14" s="45"/>
      <c r="X14" s="35"/>
    </row>
    <row r="15" spans="1:24" ht="30" customHeight="1" thickBot="1">
      <c r="A15" s="48" t="s">
        <v>66</v>
      </c>
      <c r="B15" s="49">
        <v>23167</v>
      </c>
      <c r="C15" s="49">
        <v>24041</v>
      </c>
      <c r="D15" s="50">
        <v>24221</v>
      </c>
      <c r="E15" s="49">
        <v>23806</v>
      </c>
      <c r="F15" s="49">
        <v>23638</v>
      </c>
      <c r="G15" s="51">
        <v>24621</v>
      </c>
      <c r="H15" s="52">
        <v>27407</v>
      </c>
      <c r="I15" s="52">
        <v>27903</v>
      </c>
      <c r="J15" s="53">
        <v>28600</v>
      </c>
      <c r="K15" s="54">
        <v>33243</v>
      </c>
      <c r="L15" s="1574"/>
      <c r="M15" s="157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35"/>
    </row>
    <row r="16" spans="1:24" ht="30" customHeight="1" thickTop="1" thickBot="1">
      <c r="A16" s="55" t="s">
        <v>67</v>
      </c>
      <c r="B16" s="56">
        <v>97020</v>
      </c>
      <c r="C16" s="56">
        <v>99244</v>
      </c>
      <c r="D16" s="56">
        <v>99906</v>
      </c>
      <c r="E16" s="56">
        <v>99015</v>
      </c>
      <c r="F16" s="56">
        <v>100126</v>
      </c>
      <c r="G16" s="57">
        <v>103036</v>
      </c>
      <c r="H16" s="57">
        <v>106737</v>
      </c>
      <c r="I16" s="57">
        <v>107230</v>
      </c>
      <c r="J16" s="58">
        <v>109824</v>
      </c>
      <c r="K16" s="59">
        <v>118070</v>
      </c>
      <c r="L16" s="35"/>
      <c r="M16" s="157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35"/>
    </row>
    <row r="17" spans="1:23" ht="21" customHeight="1">
      <c r="A17" s="157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35"/>
      <c r="M17" s="1574"/>
      <c r="N17" s="1575"/>
      <c r="O17" s="1575"/>
      <c r="P17" s="1575"/>
      <c r="Q17" s="1575"/>
      <c r="R17" s="1575"/>
      <c r="S17" s="1575"/>
      <c r="T17" s="1575"/>
      <c r="U17" s="1575"/>
      <c r="V17" s="1575"/>
      <c r="W17" s="1575"/>
    </row>
    <row r="18" spans="1:23" ht="40.5" customHeight="1">
      <c r="A18" s="1597"/>
      <c r="B18" s="1597"/>
      <c r="C18" s="1597"/>
      <c r="D18" s="1597"/>
      <c r="E18" s="1597"/>
      <c r="F18" s="1597"/>
      <c r="G18" s="1597"/>
      <c r="H18" s="1597"/>
      <c r="I18" s="1597"/>
      <c r="J18" s="1597"/>
      <c r="K18" s="1597"/>
      <c r="L18" s="35"/>
      <c r="M18" s="35"/>
      <c r="N18" s="1574"/>
      <c r="O18" s="60"/>
      <c r="P18" s="60"/>
      <c r="Q18" s="60"/>
      <c r="R18" s="60"/>
      <c r="S18" s="60"/>
      <c r="T18" s="60"/>
      <c r="U18" s="60"/>
      <c r="V18" s="60"/>
      <c r="W18" s="60"/>
    </row>
    <row r="19" spans="1:23" ht="32.25" customHeight="1">
      <c r="A19" s="61"/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35"/>
      <c r="M19" s="35"/>
      <c r="N19" s="1574"/>
      <c r="O19" s="60"/>
      <c r="P19" s="60"/>
      <c r="Q19" s="60"/>
      <c r="R19" s="60"/>
      <c r="S19" s="60"/>
      <c r="T19" s="60"/>
      <c r="U19" s="60"/>
      <c r="V19" s="60"/>
      <c r="W19" s="60"/>
    </row>
    <row r="20" spans="1:23" ht="18.75">
      <c r="L20" s="34"/>
      <c r="M20" s="35"/>
      <c r="N20" s="1574"/>
      <c r="O20" s="60"/>
      <c r="P20" s="60"/>
      <c r="Q20" s="60"/>
      <c r="R20" s="60"/>
      <c r="S20" s="60"/>
      <c r="T20" s="60"/>
      <c r="U20" s="60"/>
      <c r="V20" s="60"/>
      <c r="W20" s="60"/>
    </row>
    <row r="21" spans="1:23" ht="17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1574"/>
      <c r="M21" s="1575"/>
      <c r="N21" s="1574"/>
      <c r="O21" s="60"/>
      <c r="P21" s="60"/>
      <c r="Q21" s="60"/>
      <c r="R21" s="60"/>
      <c r="S21" s="60"/>
      <c r="T21" s="60"/>
      <c r="U21" s="60"/>
      <c r="V21" s="60"/>
      <c r="W21" s="60"/>
    </row>
    <row r="22" spans="1:23" ht="17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1574"/>
      <c r="M22" s="45"/>
      <c r="N22" s="45"/>
      <c r="O22" s="63"/>
      <c r="P22" s="63"/>
      <c r="Q22" s="63"/>
      <c r="R22" s="63"/>
      <c r="S22" s="63"/>
      <c r="T22" s="63"/>
      <c r="U22" s="63"/>
      <c r="V22" s="63"/>
      <c r="W22" s="64"/>
    </row>
    <row r="23" spans="1:23" ht="17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1574"/>
      <c r="M23" s="45"/>
      <c r="N23" s="45"/>
      <c r="O23" s="63"/>
      <c r="P23" s="63"/>
      <c r="Q23" s="63"/>
      <c r="R23" s="63"/>
      <c r="S23" s="63"/>
      <c r="T23" s="63"/>
      <c r="U23" s="63"/>
      <c r="V23" s="63"/>
      <c r="W23" s="64"/>
    </row>
    <row r="24" spans="1:23" ht="17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157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35"/>
    </row>
    <row r="25" spans="1:23" ht="17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3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35"/>
    </row>
    <row r="26" spans="1:23" ht="17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7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23" ht="11.2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30" spans="1:23">
      <c r="A30" s="17" t="s">
        <v>893</v>
      </c>
    </row>
    <row r="31" spans="1:23">
      <c r="A31" s="17" t="s">
        <v>894</v>
      </c>
    </row>
    <row r="33" spans="1:23">
      <c r="A33" s="17" t="s">
        <v>895</v>
      </c>
    </row>
    <row r="34" spans="1:23">
      <c r="A34" s="17" t="s">
        <v>895</v>
      </c>
    </row>
    <row r="35" spans="1:23">
      <c r="A35" s="17" t="s">
        <v>896</v>
      </c>
    </row>
    <row r="36" spans="1:23" ht="36" customHeight="1">
      <c r="A36" s="17" t="s">
        <v>895</v>
      </c>
    </row>
    <row r="39" spans="1:23" ht="31.5" customHeight="1" thickBot="1"/>
    <row r="40" spans="1:23" s="22" customFormat="1" ht="39" customHeight="1">
      <c r="A40" s="1598" t="s">
        <v>70</v>
      </c>
      <c r="B40" s="1599"/>
      <c r="C40" s="1599"/>
      <c r="D40" s="1599"/>
      <c r="E40" s="1599"/>
      <c r="F40" s="1599"/>
      <c r="G40" s="1599"/>
      <c r="H40" s="1599"/>
      <c r="I40" s="1599"/>
      <c r="J40" s="1599"/>
      <c r="K40" s="1600"/>
      <c r="L40" s="65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s="22" customFormat="1" ht="134.25" customHeight="1">
      <c r="A41" s="1601"/>
      <c r="B41" s="1602"/>
      <c r="C41" s="1602"/>
      <c r="D41" s="1602"/>
      <c r="E41" s="1602"/>
      <c r="F41" s="1602"/>
      <c r="G41" s="1602"/>
      <c r="H41" s="1602"/>
      <c r="I41" s="1602"/>
      <c r="J41" s="1602"/>
      <c r="K41" s="1603"/>
      <c r="L41" s="66"/>
    </row>
    <row r="42" spans="1:23" s="22" customFormat="1" ht="8.25" customHeight="1">
      <c r="A42" s="1601"/>
      <c r="B42" s="1602"/>
      <c r="C42" s="1602"/>
      <c r="D42" s="1602"/>
      <c r="E42" s="1602"/>
      <c r="F42" s="1602"/>
      <c r="G42" s="1602"/>
      <c r="H42" s="1602"/>
      <c r="I42" s="1602"/>
      <c r="J42" s="1602"/>
      <c r="K42" s="1603"/>
      <c r="L42" s="66"/>
    </row>
    <row r="43" spans="1:23" s="22" customFormat="1" ht="9" customHeight="1">
      <c r="A43" s="1601"/>
      <c r="B43" s="1602"/>
      <c r="C43" s="1602"/>
      <c r="D43" s="1602"/>
      <c r="E43" s="1602"/>
      <c r="F43" s="1602"/>
      <c r="G43" s="1602"/>
      <c r="H43" s="1602"/>
      <c r="I43" s="1602"/>
      <c r="J43" s="1602"/>
      <c r="K43" s="1603"/>
      <c r="L43" s="19"/>
    </row>
    <row r="44" spans="1:23" s="22" customFormat="1" ht="45" customHeight="1" thickBot="1">
      <c r="A44" s="1604"/>
      <c r="B44" s="1605"/>
      <c r="C44" s="1605"/>
      <c r="D44" s="1605"/>
      <c r="E44" s="1605"/>
      <c r="F44" s="1605"/>
      <c r="G44" s="1605"/>
      <c r="H44" s="1605"/>
      <c r="I44" s="1605"/>
      <c r="J44" s="1605"/>
      <c r="K44" s="1606"/>
      <c r="L44" s="19"/>
    </row>
    <row r="45" spans="1:23"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</sheetData>
  <mergeCells count="3">
    <mergeCell ref="A4:K8"/>
    <mergeCell ref="A18:K18"/>
    <mergeCell ref="A40:K44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2" orientation="portrait" useFirstPageNumber="1" r:id="rId1"/>
  <headerFooter alignWithMargins="0">
    <oddFooter>&amp;C&amp;P</oddFooter>
  </headerFooter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2"/>
  <sheetViews>
    <sheetView view="pageBreakPreview" zoomScaleNormal="100" zoomScaleSheetLayoutView="100" workbookViewId="0">
      <selection activeCell="Y19" sqref="Y19"/>
    </sheetView>
  </sheetViews>
  <sheetFormatPr defaultRowHeight="13.5"/>
  <cols>
    <col min="1" max="1" width="11.125" style="17" customWidth="1"/>
    <col min="2" max="10" width="9.625" style="17" customWidth="1"/>
    <col min="11" max="11" width="10.125" style="17" customWidth="1"/>
    <col min="12" max="16384" width="9" style="17"/>
  </cols>
  <sheetData>
    <row r="1" spans="1:12" s="67" customFormat="1" ht="29.25" customHeight="1">
      <c r="A1" s="18" t="s">
        <v>71</v>
      </c>
      <c r="B1" s="18"/>
      <c r="J1" s="1608"/>
      <c r="K1" s="1608"/>
    </row>
    <row r="2" spans="1:12" s="67" customFormat="1" ht="18" customHeight="1" thickBot="1">
      <c r="A2" s="18"/>
      <c r="B2" s="18"/>
      <c r="J2" s="1608" t="s">
        <v>72</v>
      </c>
      <c r="K2" s="1608"/>
    </row>
    <row r="3" spans="1:12" ht="30" customHeight="1" thickBot="1">
      <c r="A3" s="68"/>
      <c r="B3" s="69" t="s">
        <v>62</v>
      </c>
      <c r="C3" s="69" t="s">
        <v>73</v>
      </c>
      <c r="D3" s="70" t="s">
        <v>74</v>
      </c>
      <c r="E3" s="70" t="s">
        <v>75</v>
      </c>
      <c r="F3" s="70" t="s">
        <v>76</v>
      </c>
      <c r="G3" s="70" t="s">
        <v>77</v>
      </c>
      <c r="H3" s="70" t="s">
        <v>78</v>
      </c>
      <c r="I3" s="69" t="s">
        <v>79</v>
      </c>
      <c r="J3" s="71" t="s">
        <v>80</v>
      </c>
      <c r="K3" s="71" t="s">
        <v>81</v>
      </c>
    </row>
    <row r="4" spans="1:12" ht="34.5" customHeight="1">
      <c r="A4" s="72" t="s">
        <v>82</v>
      </c>
      <c r="B4" s="73">
        <v>97030</v>
      </c>
      <c r="C4" s="73">
        <v>99244</v>
      </c>
      <c r="D4" s="73">
        <v>99906</v>
      </c>
      <c r="E4" s="73">
        <v>99015</v>
      </c>
      <c r="F4" s="73">
        <v>100126</v>
      </c>
      <c r="G4" s="73">
        <v>103036</v>
      </c>
      <c r="H4" s="74">
        <v>106737</v>
      </c>
      <c r="I4" s="75">
        <v>107230</v>
      </c>
      <c r="J4" s="76">
        <v>109824</v>
      </c>
      <c r="K4" s="76">
        <v>118070</v>
      </c>
    </row>
    <row r="5" spans="1:12" ht="30" customHeight="1">
      <c r="A5" s="77" t="s">
        <v>83</v>
      </c>
      <c r="B5" s="78">
        <v>1.014</v>
      </c>
      <c r="C5" s="79">
        <f t="shared" ref="C5:J5" si="0">C4/B4</f>
        <v>1.0228176852519839</v>
      </c>
      <c r="D5" s="79">
        <f t="shared" si="0"/>
        <v>1.0066704284389989</v>
      </c>
      <c r="E5" s="79">
        <f t="shared" si="0"/>
        <v>0.99108161671971651</v>
      </c>
      <c r="F5" s="79">
        <f t="shared" si="0"/>
        <v>1.0112205221431096</v>
      </c>
      <c r="G5" s="79">
        <f t="shared" si="0"/>
        <v>1.0290633801410223</v>
      </c>
      <c r="H5" s="79">
        <f t="shared" si="0"/>
        <v>1.0359194844520361</v>
      </c>
      <c r="I5" s="80">
        <f t="shared" si="0"/>
        <v>1.0046188294593252</v>
      </c>
      <c r="J5" s="80">
        <f t="shared" si="0"/>
        <v>1.0241909913270539</v>
      </c>
      <c r="K5" s="81">
        <f>K4/J4</f>
        <v>1.0750837703962703</v>
      </c>
    </row>
    <row r="6" spans="1:12" ht="30" customHeight="1" thickBot="1">
      <c r="A6" s="82" t="s">
        <v>84</v>
      </c>
      <c r="B6" s="83">
        <f t="shared" ref="B6:J6" si="1">B4/$B$4</f>
        <v>1</v>
      </c>
      <c r="C6" s="83">
        <f t="shared" si="1"/>
        <v>1.0228176852519839</v>
      </c>
      <c r="D6" s="83">
        <f t="shared" si="1"/>
        <v>1.0296403174275996</v>
      </c>
      <c r="E6" s="83">
        <f t="shared" si="1"/>
        <v>1.0204575904359476</v>
      </c>
      <c r="F6" s="83">
        <f t="shared" si="1"/>
        <v>1.0319076574255386</v>
      </c>
      <c r="G6" s="83">
        <f t="shared" si="1"/>
        <v>1.0618983819437287</v>
      </c>
      <c r="H6" s="83">
        <f t="shared" si="1"/>
        <v>1.1000412243635989</v>
      </c>
      <c r="I6" s="83">
        <f t="shared" si="1"/>
        <v>1.1051221271771616</v>
      </c>
      <c r="J6" s="84">
        <f t="shared" si="1"/>
        <v>1.1318561269710399</v>
      </c>
      <c r="K6" s="85">
        <f>K4/$B$4</f>
        <v>1.2168401525301453</v>
      </c>
      <c r="L6" s="86"/>
    </row>
    <row r="7" spans="1:12" ht="39" customHeight="1"/>
    <row r="8" spans="1:12" s="87" customFormat="1" ht="35.25" customHeight="1">
      <c r="A8" s="1607"/>
      <c r="B8" s="1607"/>
      <c r="C8" s="1607"/>
      <c r="D8" s="1607"/>
      <c r="E8" s="1607"/>
    </row>
    <row r="9" spans="1:12" s="87" customFormat="1" ht="18.75" customHeight="1">
      <c r="A9" s="1607"/>
      <c r="B9" s="1607"/>
      <c r="C9" s="1607"/>
      <c r="D9" s="1607"/>
      <c r="E9" s="1607"/>
    </row>
    <row r="10" spans="1:12" s="87" customFormat="1" ht="18.75" customHeight="1">
      <c r="A10" s="1607"/>
      <c r="B10" s="1607"/>
      <c r="C10" s="1607"/>
      <c r="D10" s="1607"/>
      <c r="E10" s="1607"/>
    </row>
    <row r="11" spans="1:12" s="87" customFormat="1" ht="18.75" customHeight="1">
      <c r="A11" s="1607"/>
      <c r="B11" s="1607"/>
      <c r="C11" s="1607"/>
      <c r="D11" s="1607"/>
      <c r="E11" s="1607"/>
    </row>
    <row r="12" spans="1:12" ht="13.5" customHeight="1">
      <c r="A12" s="20"/>
      <c r="B12" s="20"/>
      <c r="C12" s="20"/>
      <c r="D12" s="20"/>
      <c r="E12" s="20"/>
    </row>
    <row r="13" spans="1:12" ht="24.95" customHeight="1">
      <c r="A13" s="1573"/>
      <c r="B13" s="1573"/>
      <c r="C13" s="1573"/>
      <c r="D13" s="1573"/>
      <c r="E13" s="1573"/>
    </row>
    <row r="14" spans="1:12" ht="24.95" customHeight="1">
      <c r="A14" s="1573"/>
      <c r="B14" s="1573"/>
      <c r="C14" s="1573"/>
      <c r="D14" s="1573"/>
      <c r="E14" s="1573"/>
    </row>
    <row r="15" spans="1:12" ht="24.95" customHeight="1">
      <c r="A15" s="1573"/>
      <c r="B15" s="1573"/>
      <c r="C15" s="1573"/>
      <c r="D15" s="1573"/>
      <c r="E15" s="1573"/>
    </row>
    <row r="16" spans="1:12" ht="24.95" customHeight="1">
      <c r="A16" s="1573"/>
      <c r="B16" s="1573"/>
      <c r="C16" s="1573"/>
      <c r="D16" s="1573"/>
      <c r="E16" s="1573"/>
    </row>
    <row r="17" spans="1:11" ht="24.95" customHeight="1">
      <c r="A17" s="1573"/>
      <c r="B17" s="1573"/>
      <c r="C17" s="1573"/>
      <c r="D17" s="1573"/>
      <c r="E17" s="1573"/>
    </row>
    <row r="18" spans="1:11" ht="24.95" customHeight="1">
      <c r="A18" s="1607" t="s">
        <v>69</v>
      </c>
      <c r="B18" s="1607"/>
      <c r="C18" s="1607"/>
      <c r="D18" s="1607"/>
      <c r="E18" s="1607"/>
      <c r="F18" s="1607"/>
      <c r="G18" s="1607"/>
      <c r="H18" s="1607"/>
      <c r="I18" s="1607"/>
      <c r="J18" s="1607"/>
      <c r="K18" s="1607"/>
    </row>
    <row r="19" spans="1:11" s="67" customFormat="1" ht="24.75" customHeight="1">
      <c r="A19" s="1609" t="s">
        <v>85</v>
      </c>
      <c r="B19" s="1609"/>
      <c r="C19" s="1609"/>
      <c r="D19" s="1609"/>
      <c r="E19" s="1609"/>
      <c r="F19" s="1609"/>
      <c r="G19" s="1609"/>
      <c r="H19" s="1609"/>
      <c r="I19" s="1609"/>
      <c r="J19" s="1609"/>
      <c r="K19" s="1609"/>
    </row>
    <row r="20" spans="1:11" s="67" customFormat="1" ht="26.25" customHeight="1">
      <c r="A20" s="1609"/>
      <c r="B20" s="1609"/>
      <c r="C20" s="1609"/>
      <c r="D20" s="1609"/>
      <c r="E20" s="1609"/>
      <c r="F20" s="1609"/>
      <c r="G20" s="1609"/>
      <c r="H20" s="1609"/>
      <c r="I20" s="1609"/>
      <c r="J20" s="1609"/>
      <c r="K20" s="1609"/>
    </row>
    <row r="21" spans="1:11" s="67" customFormat="1" ht="15" hidden="1" customHeight="1">
      <c r="A21" s="1609"/>
      <c r="B21" s="1609"/>
      <c r="C21" s="1609"/>
      <c r="D21" s="1609"/>
      <c r="E21" s="1609"/>
      <c r="F21" s="1609"/>
      <c r="G21" s="1609"/>
      <c r="H21" s="1609"/>
      <c r="I21" s="1609"/>
      <c r="J21" s="1609"/>
      <c r="K21" s="1609"/>
    </row>
    <row r="22" spans="1:11" ht="9" hidden="1" customHeight="1">
      <c r="A22" s="1609"/>
      <c r="B22" s="1609"/>
      <c r="C22" s="1609"/>
      <c r="D22" s="1609"/>
      <c r="E22" s="1609"/>
      <c r="F22" s="1609"/>
      <c r="G22" s="1609"/>
      <c r="H22" s="1609"/>
      <c r="I22" s="1609"/>
      <c r="J22" s="1609"/>
      <c r="K22" s="1609"/>
    </row>
    <row r="23" spans="1:11" ht="39" customHeight="1">
      <c r="A23" s="1610" t="s">
        <v>86</v>
      </c>
      <c r="B23" s="1610"/>
      <c r="C23" s="1610"/>
      <c r="D23" s="1610"/>
      <c r="E23" s="1610"/>
      <c r="F23" s="1610"/>
      <c r="G23" s="1610"/>
      <c r="H23" s="1610"/>
      <c r="I23" s="1610"/>
      <c r="J23" s="1610"/>
      <c r="K23" s="1610"/>
    </row>
    <row r="24" spans="1:11" ht="30.75" customHeight="1">
      <c r="A24" s="1610"/>
      <c r="B24" s="1610"/>
      <c r="C24" s="1610"/>
      <c r="D24" s="1610"/>
      <c r="E24" s="1610"/>
      <c r="F24" s="1610"/>
      <c r="G24" s="1610"/>
      <c r="H24" s="1610"/>
      <c r="I24" s="1610"/>
      <c r="J24" s="1610"/>
      <c r="K24" s="1610"/>
    </row>
    <row r="25" spans="1:11" ht="15" customHeight="1">
      <c r="A25" s="1573"/>
      <c r="B25" s="1573"/>
      <c r="C25" s="1573"/>
      <c r="D25" s="1573"/>
      <c r="E25" s="1573"/>
    </row>
    <row r="26" spans="1:11" ht="15" customHeight="1">
      <c r="A26" s="1573"/>
      <c r="B26" s="1573"/>
      <c r="C26" s="1573"/>
      <c r="D26" s="1573"/>
      <c r="E26" s="1573"/>
    </row>
    <row r="27" spans="1:11" ht="15" customHeight="1">
      <c r="A27" s="1573"/>
      <c r="B27" s="1581"/>
      <c r="C27" s="1573"/>
      <c r="D27" s="1573"/>
      <c r="E27" s="1573"/>
    </row>
    <row r="28" spans="1:11" ht="15" customHeight="1">
      <c r="A28" s="1581"/>
      <c r="B28" s="1573"/>
      <c r="C28" s="1573"/>
      <c r="D28" s="1573"/>
      <c r="E28" s="1573"/>
    </row>
    <row r="29" spans="1:11" ht="15" customHeight="1">
      <c r="A29" s="1581"/>
      <c r="B29" s="1573"/>
      <c r="C29" s="1573"/>
      <c r="D29" s="1573"/>
      <c r="E29" s="1573"/>
    </row>
    <row r="30" spans="1:11" ht="83.25" customHeight="1">
      <c r="A30" s="1573"/>
      <c r="B30" s="1573"/>
      <c r="C30" s="1573"/>
      <c r="D30" s="1573"/>
      <c r="E30" s="1573"/>
    </row>
    <row r="31" spans="1:11" ht="86.25" customHeight="1" thickBot="1">
      <c r="A31" s="88"/>
    </row>
    <row r="32" spans="1:11" ht="33.75" customHeight="1" thickBot="1">
      <c r="A32" s="89"/>
      <c r="B32" s="69" t="s">
        <v>62</v>
      </c>
      <c r="C32" s="69" t="s">
        <v>73</v>
      </c>
      <c r="D32" s="69" t="s">
        <v>74</v>
      </c>
      <c r="E32" s="69" t="s">
        <v>75</v>
      </c>
      <c r="F32" s="69" t="s">
        <v>76</v>
      </c>
      <c r="G32" s="69" t="s">
        <v>77</v>
      </c>
      <c r="H32" s="69" t="s">
        <v>78</v>
      </c>
      <c r="I32" s="69" t="s">
        <v>79</v>
      </c>
      <c r="J32" s="69" t="s">
        <v>80</v>
      </c>
      <c r="K32" s="90" t="s">
        <v>81</v>
      </c>
    </row>
    <row r="33" spans="1:13" ht="33.75" customHeight="1">
      <c r="A33" s="91" t="s">
        <v>87</v>
      </c>
      <c r="B33" s="92">
        <v>438967</v>
      </c>
      <c r="C33" s="92">
        <v>432384</v>
      </c>
      <c r="D33" s="92">
        <v>427796</v>
      </c>
      <c r="E33" s="92">
        <v>427285</v>
      </c>
      <c r="F33" s="92">
        <v>429553</v>
      </c>
      <c r="G33" s="92">
        <v>457594</v>
      </c>
      <c r="H33" s="92">
        <v>484451</v>
      </c>
      <c r="I33" s="93">
        <v>495769</v>
      </c>
      <c r="J33" s="94">
        <v>543145</v>
      </c>
      <c r="K33" s="95">
        <v>561593</v>
      </c>
      <c r="L33" s="96"/>
      <c r="M33" s="96"/>
    </row>
    <row r="34" spans="1:13" ht="36" customHeight="1">
      <c r="A34" s="77" t="s">
        <v>83</v>
      </c>
      <c r="B34" s="97">
        <v>1.034</v>
      </c>
      <c r="C34" s="98">
        <f t="shared" ref="C34:J34" si="2">C33/B33</f>
        <v>0.98500342850373723</v>
      </c>
      <c r="D34" s="98">
        <f t="shared" si="2"/>
        <v>0.98938906157489637</v>
      </c>
      <c r="E34" s="98">
        <f t="shared" si="2"/>
        <v>0.99880550542782076</v>
      </c>
      <c r="F34" s="98">
        <f t="shared" si="2"/>
        <v>1.0053079326444878</v>
      </c>
      <c r="G34" s="98">
        <f t="shared" si="2"/>
        <v>1.0652794882121648</v>
      </c>
      <c r="H34" s="98">
        <f t="shared" si="2"/>
        <v>1.0586917660633661</v>
      </c>
      <c r="I34" s="98">
        <f t="shared" si="2"/>
        <v>1.0233625278923977</v>
      </c>
      <c r="J34" s="99">
        <f t="shared" si="2"/>
        <v>1.0955606340856325</v>
      </c>
      <c r="K34" s="100">
        <f>K33/J33</f>
        <v>1.0339651474284031</v>
      </c>
    </row>
    <row r="35" spans="1:13" ht="33.75" customHeight="1" thickBot="1">
      <c r="A35" s="82" t="s">
        <v>88</v>
      </c>
      <c r="B35" s="101">
        <f t="shared" ref="B35:J35" si="3">B33/$B$33</f>
        <v>1</v>
      </c>
      <c r="C35" s="101">
        <f t="shared" si="3"/>
        <v>0.98500342850373723</v>
      </c>
      <c r="D35" s="101">
        <f t="shared" si="3"/>
        <v>0.97455161777536803</v>
      </c>
      <c r="E35" s="101">
        <f t="shared" si="3"/>
        <v>0.97338752115762683</v>
      </c>
      <c r="F35" s="101">
        <f t="shared" si="3"/>
        <v>0.97855419655691656</v>
      </c>
      <c r="G35" s="101">
        <f t="shared" si="3"/>
        <v>1.0424337136960182</v>
      </c>
      <c r="H35" s="101">
        <f t="shared" si="3"/>
        <v>1.1036159893568309</v>
      </c>
      <c r="I35" s="101">
        <f t="shared" si="3"/>
        <v>1.1293992486906761</v>
      </c>
      <c r="J35" s="102">
        <f t="shared" si="3"/>
        <v>1.2373253570313942</v>
      </c>
      <c r="K35" s="103">
        <f>K33/$B$33</f>
        <v>1.2793512951998669</v>
      </c>
    </row>
    <row r="36" spans="1:13" ht="11.25" customHeight="1"/>
    <row r="37" spans="1:13" ht="15" hidden="1" customHeight="1"/>
    <row r="38" spans="1:13" ht="15" customHeight="1">
      <c r="A38" s="1607" t="s">
        <v>69</v>
      </c>
      <c r="B38" s="1607"/>
      <c r="C38" s="1607"/>
      <c r="D38" s="1607"/>
      <c r="E38" s="1607"/>
      <c r="F38" s="1607"/>
      <c r="G38" s="1607"/>
      <c r="H38" s="1607"/>
      <c r="I38" s="1607"/>
      <c r="J38" s="1607"/>
      <c r="K38" s="1607"/>
    </row>
    <row r="39" spans="1:13" ht="20.25" customHeight="1">
      <c r="A39" s="1607"/>
      <c r="B39" s="1607"/>
      <c r="C39" s="1607"/>
      <c r="D39" s="1607"/>
      <c r="E39" s="1607"/>
      <c r="F39" s="1607"/>
      <c r="G39" s="1607"/>
      <c r="H39" s="1607"/>
      <c r="I39" s="1607"/>
      <c r="J39" s="1607"/>
      <c r="K39" s="1607"/>
    </row>
    <row r="40" spans="1:13" ht="9.75" customHeight="1"/>
    <row r="41" spans="1:13" ht="8.25" customHeight="1"/>
    <row r="42" spans="1:13" ht="15" customHeight="1"/>
  </sheetData>
  <mergeCells count="7">
    <mergeCell ref="A38:K39"/>
    <mergeCell ref="J1:K1"/>
    <mergeCell ref="J2:K2"/>
    <mergeCell ref="A8:E11"/>
    <mergeCell ref="A18:K18"/>
    <mergeCell ref="A19:K22"/>
    <mergeCell ref="A23:K24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3" orientation="portrait" useFirstPageNumber="1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66"/>
  <sheetViews>
    <sheetView view="pageBreakPreview" zoomScale="60" zoomScaleNormal="100" workbookViewId="0">
      <selection activeCell="Y19" sqref="Y19"/>
    </sheetView>
  </sheetViews>
  <sheetFormatPr defaultRowHeight="13.5"/>
  <cols>
    <col min="1" max="1" width="10" style="105" customWidth="1"/>
    <col min="2" max="10" width="11.625" style="105" customWidth="1"/>
    <col min="11" max="11" width="17.875" style="105" customWidth="1"/>
    <col min="12" max="12" width="9" style="105"/>
    <col min="13" max="22" width="9" style="106"/>
    <col min="23" max="23" width="9.75" style="106" bestFit="1" customWidth="1"/>
    <col min="24" max="16384" width="9" style="105"/>
  </cols>
  <sheetData>
    <row r="1" spans="1:23" ht="24" customHeight="1">
      <c r="A1" s="18" t="s">
        <v>89</v>
      </c>
      <c r="B1" s="104"/>
      <c r="C1" s="17"/>
      <c r="D1" s="17"/>
      <c r="E1" s="17"/>
      <c r="F1" s="17"/>
      <c r="G1" s="17"/>
      <c r="H1" s="17"/>
      <c r="I1" s="17"/>
      <c r="J1" s="1612"/>
      <c r="K1" s="1612"/>
    </row>
    <row r="2" spans="1:23" ht="24.95" customHeight="1">
      <c r="A2" s="1613" t="s">
        <v>897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</row>
    <row r="3" spans="1:23" ht="24.95" customHeight="1">
      <c r="A3" s="1613"/>
      <c r="B3" s="1613"/>
      <c r="C3" s="1613"/>
      <c r="D3" s="1613"/>
      <c r="E3" s="1613"/>
      <c r="F3" s="1613"/>
      <c r="G3" s="1613"/>
      <c r="H3" s="1613"/>
      <c r="I3" s="1613"/>
      <c r="J3" s="1613"/>
      <c r="K3" s="1613"/>
    </row>
    <row r="4" spans="1:23" ht="12.75" customHeight="1" thickBot="1">
      <c r="A4" s="18"/>
      <c r="B4" s="104"/>
      <c r="C4" s="17"/>
      <c r="D4" s="17"/>
      <c r="E4" s="17"/>
      <c r="F4" s="17"/>
      <c r="G4" s="17"/>
      <c r="H4" s="17"/>
      <c r="I4" s="17"/>
      <c r="J4" s="1614" t="s">
        <v>90</v>
      </c>
      <c r="K4" s="1615"/>
    </row>
    <row r="5" spans="1:23" ht="23.1" customHeight="1" thickBot="1">
      <c r="A5" s="107"/>
      <c r="B5" s="108" t="s">
        <v>62</v>
      </c>
      <c r="C5" s="109" t="s">
        <v>73</v>
      </c>
      <c r="D5" s="110" t="s">
        <v>74</v>
      </c>
      <c r="E5" s="109" t="s">
        <v>75</v>
      </c>
      <c r="F5" s="109" t="s">
        <v>76</v>
      </c>
      <c r="G5" s="110" t="s">
        <v>77</v>
      </c>
      <c r="H5" s="109" t="s">
        <v>78</v>
      </c>
      <c r="I5" s="109" t="s">
        <v>79</v>
      </c>
      <c r="J5" s="111" t="s">
        <v>80</v>
      </c>
      <c r="K5" s="112" t="s">
        <v>81</v>
      </c>
      <c r="M5" s="113"/>
      <c r="N5" s="1574"/>
      <c r="O5" s="1574"/>
      <c r="P5" s="1574"/>
      <c r="Q5" s="1574"/>
      <c r="R5" s="1574"/>
      <c r="S5" s="1574"/>
      <c r="T5" s="1574"/>
      <c r="U5" s="1574"/>
      <c r="V5" s="1574"/>
      <c r="W5" s="1574"/>
    </row>
    <row r="6" spans="1:23" ht="34.5" customHeight="1" thickTop="1">
      <c r="A6" s="72" t="s">
        <v>91</v>
      </c>
      <c r="B6" s="114">
        <v>88346</v>
      </c>
      <c r="C6" s="92">
        <v>90652</v>
      </c>
      <c r="D6" s="93">
        <v>91260</v>
      </c>
      <c r="E6" s="92">
        <v>90837</v>
      </c>
      <c r="F6" s="93">
        <v>91760</v>
      </c>
      <c r="G6" s="93">
        <v>94144</v>
      </c>
      <c r="H6" s="93">
        <v>97586</v>
      </c>
      <c r="I6" s="93">
        <v>97540</v>
      </c>
      <c r="J6" s="94">
        <v>99713</v>
      </c>
      <c r="K6" s="115">
        <v>105195</v>
      </c>
      <c r="M6" s="116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spans="1:23" ht="23.1" customHeight="1">
      <c r="A7" s="77" t="s">
        <v>83</v>
      </c>
      <c r="B7" s="97">
        <v>1.0149999999999999</v>
      </c>
      <c r="C7" s="98">
        <f>C6/B6</f>
        <v>1.0261019174608923</v>
      </c>
      <c r="D7" s="98">
        <f t="shared" ref="D7:J7" si="0">D6/C6</f>
        <v>1.0067069673035345</v>
      </c>
      <c r="E7" s="98">
        <f t="shared" si="0"/>
        <v>0.99536489151873764</v>
      </c>
      <c r="F7" s="98">
        <f t="shared" si="0"/>
        <v>1.010161057718771</v>
      </c>
      <c r="G7" s="98">
        <f t="shared" si="0"/>
        <v>1.0259808195292066</v>
      </c>
      <c r="H7" s="98">
        <f t="shared" si="0"/>
        <v>1.0365610129163834</v>
      </c>
      <c r="I7" s="98">
        <f t="shared" si="0"/>
        <v>0.99952862090873695</v>
      </c>
      <c r="J7" s="99">
        <f t="shared" si="0"/>
        <v>1.0222780397785525</v>
      </c>
      <c r="K7" s="100">
        <f>K6/J6</f>
        <v>1.0549777862465275</v>
      </c>
      <c r="M7" s="116"/>
      <c r="N7" s="117"/>
      <c r="O7" s="117"/>
      <c r="P7" s="117"/>
      <c r="Q7" s="117"/>
      <c r="R7" s="117"/>
      <c r="S7" s="117"/>
      <c r="T7" s="117"/>
      <c r="U7" s="117"/>
      <c r="V7" s="117"/>
      <c r="W7" s="117"/>
    </row>
    <row r="8" spans="1:23" ht="23.1" customHeight="1">
      <c r="A8" s="118" t="s">
        <v>84</v>
      </c>
      <c r="B8" s="119">
        <v>100</v>
      </c>
      <c r="C8" s="120">
        <f>C6/B6*100</f>
        <v>102.61019174608923</v>
      </c>
      <c r="D8" s="120">
        <f>D6/B6*100</f>
        <v>103.29839494713966</v>
      </c>
      <c r="E8" s="120">
        <f>E6/B6*100</f>
        <v>102.81959568061939</v>
      </c>
      <c r="F8" s="120">
        <f>F6/B6*100</f>
        <v>103.86435152695086</v>
      </c>
      <c r="G8" s="120">
        <f>G6/B6*100</f>
        <v>106.56283249949064</v>
      </c>
      <c r="H8" s="120">
        <f>H6/B6*100</f>
        <v>110.45887759491092</v>
      </c>
      <c r="I8" s="120">
        <f>I6/B6*100</f>
        <v>110.40680958956828</v>
      </c>
      <c r="J8" s="121">
        <f>J6/B6*100</f>
        <v>112.86645688542775</v>
      </c>
      <c r="K8" s="122">
        <f>K6/B6*100</f>
        <v>119.07160482647771</v>
      </c>
    </row>
    <row r="9" spans="1:23" ht="23.1" customHeight="1" thickBot="1">
      <c r="A9" s="123" t="s">
        <v>92</v>
      </c>
      <c r="B9" s="101">
        <f t="shared" ref="B9:K9" si="1">B6/(B6+B10)</f>
        <v>0.91059575345289634</v>
      </c>
      <c r="C9" s="124">
        <f t="shared" si="1"/>
        <v>0.91342549675547136</v>
      </c>
      <c r="D9" s="124">
        <f t="shared" si="1"/>
        <v>0.91345865113206415</v>
      </c>
      <c r="E9" s="124">
        <f t="shared" si="1"/>
        <v>0.91740645356764128</v>
      </c>
      <c r="F9" s="124">
        <f t="shared" si="1"/>
        <v>0.9164452789485249</v>
      </c>
      <c r="G9" s="124">
        <f t="shared" si="1"/>
        <v>0.91370006599635079</v>
      </c>
      <c r="H9" s="124">
        <f t="shared" si="1"/>
        <v>0.91426590591828516</v>
      </c>
      <c r="I9" s="124">
        <f t="shared" si="1"/>
        <v>0.90963349808822158</v>
      </c>
      <c r="J9" s="125">
        <f t="shared" si="1"/>
        <v>0.90793451340326337</v>
      </c>
      <c r="K9" s="103">
        <f t="shared" si="1"/>
        <v>0.89095451850597107</v>
      </c>
      <c r="M9" s="113"/>
      <c r="N9" s="1574"/>
      <c r="O9" s="1574"/>
      <c r="P9" s="1574"/>
      <c r="Q9" s="1574"/>
      <c r="R9" s="1574"/>
      <c r="S9" s="1574"/>
      <c r="T9" s="1574"/>
      <c r="U9" s="1574"/>
      <c r="V9" s="1574"/>
      <c r="W9" s="1574"/>
    </row>
    <row r="10" spans="1:23" ht="35.25" customHeight="1">
      <c r="A10" s="72" t="s">
        <v>93</v>
      </c>
      <c r="B10" s="114">
        <v>8674</v>
      </c>
      <c r="C10" s="92">
        <v>8592</v>
      </c>
      <c r="D10" s="93">
        <v>8646</v>
      </c>
      <c r="E10" s="92">
        <v>8178</v>
      </c>
      <c r="F10" s="93">
        <v>8366</v>
      </c>
      <c r="G10" s="126">
        <v>8892</v>
      </c>
      <c r="H10" s="127">
        <v>9151</v>
      </c>
      <c r="I10" s="93">
        <v>9690</v>
      </c>
      <c r="J10" s="128">
        <v>10111</v>
      </c>
      <c r="K10" s="129">
        <v>12875</v>
      </c>
      <c r="M10" s="130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 ht="23.1" customHeight="1">
      <c r="A11" s="132" t="s">
        <v>83</v>
      </c>
      <c r="B11" s="133">
        <v>1.0029999999999999</v>
      </c>
      <c r="C11" s="134">
        <f t="shared" ref="C11:K11" si="2">C10/B10</f>
        <v>0.99054646068711094</v>
      </c>
      <c r="D11" s="134">
        <f t="shared" si="2"/>
        <v>1.0062849162011174</v>
      </c>
      <c r="E11" s="134">
        <f t="shared" si="2"/>
        <v>0.94587092297015962</v>
      </c>
      <c r="F11" s="134">
        <f t="shared" si="2"/>
        <v>1.0229885057471264</v>
      </c>
      <c r="G11" s="134">
        <f t="shared" si="2"/>
        <v>1.0628735357398995</v>
      </c>
      <c r="H11" s="134">
        <f t="shared" si="2"/>
        <v>1.0291273054430949</v>
      </c>
      <c r="I11" s="134">
        <f t="shared" si="2"/>
        <v>1.058900666593815</v>
      </c>
      <c r="J11" s="135">
        <f t="shared" si="2"/>
        <v>1.0434468524251805</v>
      </c>
      <c r="K11" s="136">
        <f t="shared" si="2"/>
        <v>1.2733656413806744</v>
      </c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ht="23.1" customHeight="1">
      <c r="A12" s="132" t="s">
        <v>84</v>
      </c>
      <c r="B12" s="139">
        <v>100</v>
      </c>
      <c r="C12" s="140">
        <f t="shared" ref="C12:K12" si="3">C10/$B$10*100</f>
        <v>99.054646068711094</v>
      </c>
      <c r="D12" s="140">
        <f t="shared" si="3"/>
        <v>99.677196218584271</v>
      </c>
      <c r="E12" s="140">
        <f t="shared" si="3"/>
        <v>94.281761586350015</v>
      </c>
      <c r="F12" s="140">
        <f t="shared" si="3"/>
        <v>96.449158404427024</v>
      </c>
      <c r="G12" s="140">
        <f t="shared" si="3"/>
        <v>102.51325801245102</v>
      </c>
      <c r="H12" s="140">
        <f t="shared" si="3"/>
        <v>105.49919299054646</v>
      </c>
      <c r="I12" s="140">
        <f t="shared" si="3"/>
        <v>111.71316578279917</v>
      </c>
      <c r="J12" s="141">
        <f t="shared" si="3"/>
        <v>116.56675121051418</v>
      </c>
      <c r="K12" s="142">
        <f t="shared" si="3"/>
        <v>148.43209591883792</v>
      </c>
    </row>
    <row r="13" spans="1:23" ht="22.5" customHeight="1" thickBot="1">
      <c r="A13" s="143" t="s">
        <v>92</v>
      </c>
      <c r="B13" s="144">
        <f t="shared" ref="B13:K13" si="4">B10/(B10+B6)</f>
        <v>8.9404246547103688E-2</v>
      </c>
      <c r="C13" s="145">
        <f t="shared" si="4"/>
        <v>8.6574503244528631E-2</v>
      </c>
      <c r="D13" s="145">
        <f t="shared" si="4"/>
        <v>8.6541348867935866E-2</v>
      </c>
      <c r="E13" s="145">
        <f t="shared" si="4"/>
        <v>8.2593546432358736E-2</v>
      </c>
      <c r="F13" s="145">
        <f t="shared" si="4"/>
        <v>8.3554721051475142E-2</v>
      </c>
      <c r="G13" s="146">
        <f t="shared" si="4"/>
        <v>8.6299934003649215E-2</v>
      </c>
      <c r="H13" s="145">
        <f t="shared" si="4"/>
        <v>8.5734094081714868E-2</v>
      </c>
      <c r="I13" s="145">
        <f t="shared" si="4"/>
        <v>9.0366501911778419E-2</v>
      </c>
      <c r="J13" s="146">
        <f t="shared" si="4"/>
        <v>9.2065486596736593E-2</v>
      </c>
      <c r="K13" s="147">
        <f t="shared" si="4"/>
        <v>0.10904548149402897</v>
      </c>
    </row>
    <row r="14" spans="1:23" ht="24" hidden="1" customHeight="1">
      <c r="A14" s="148" t="s">
        <v>94</v>
      </c>
      <c r="B14" s="149" t="e">
        <f>SUM(#REF!+#REF!)</f>
        <v>#REF!</v>
      </c>
      <c r="C14" s="149">
        <f t="shared" ref="C14:K14" si="5">SUM(B6+B10)</f>
        <v>97020</v>
      </c>
      <c r="D14" s="149">
        <f t="shared" si="5"/>
        <v>99244</v>
      </c>
      <c r="E14" s="149">
        <f t="shared" si="5"/>
        <v>99906</v>
      </c>
      <c r="F14" s="149">
        <f t="shared" si="5"/>
        <v>99015</v>
      </c>
      <c r="G14" s="149">
        <f t="shared" si="5"/>
        <v>100126</v>
      </c>
      <c r="H14" s="149">
        <f t="shared" si="5"/>
        <v>103036</v>
      </c>
      <c r="I14" s="149">
        <f t="shared" si="5"/>
        <v>106737</v>
      </c>
      <c r="J14" s="149">
        <f t="shared" si="5"/>
        <v>107230</v>
      </c>
      <c r="K14" s="149">
        <f t="shared" si="5"/>
        <v>109824</v>
      </c>
    </row>
    <row r="15" spans="1:23" ht="61.5" customHeight="1">
      <c r="A15" s="148"/>
      <c r="B15" s="148"/>
      <c r="C15" s="148"/>
      <c r="D15" s="148"/>
      <c r="E15" s="17"/>
      <c r="F15" s="17"/>
      <c r="G15" s="17"/>
      <c r="H15" s="17"/>
      <c r="I15" s="17"/>
      <c r="J15" s="17"/>
      <c r="K15" s="17"/>
    </row>
    <row r="16" spans="1:23" ht="18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36" ht="18" customHeight="1">
      <c r="A17" s="61"/>
      <c r="B17" s="61"/>
      <c r="C17" s="61"/>
      <c r="D17" s="61"/>
      <c r="E17" s="61"/>
      <c r="F17" s="17"/>
      <c r="G17" s="17"/>
      <c r="H17" s="17"/>
      <c r="I17" s="17"/>
      <c r="J17" s="17"/>
      <c r="K17" s="17"/>
    </row>
    <row r="18" spans="1:36" ht="18" customHeight="1">
      <c r="A18" s="61"/>
      <c r="B18" s="61"/>
      <c r="C18" s="61"/>
      <c r="D18" s="61"/>
      <c r="E18" s="61"/>
      <c r="F18" s="17"/>
      <c r="G18" s="17"/>
      <c r="H18" s="17"/>
      <c r="I18" s="17"/>
      <c r="J18" s="17"/>
      <c r="K18" s="17"/>
    </row>
    <row r="19" spans="1:36" ht="18" customHeight="1">
      <c r="A19" s="61"/>
      <c r="B19" s="61"/>
      <c r="C19" s="61"/>
      <c r="D19" s="61"/>
      <c r="E19" s="61"/>
      <c r="F19" s="17"/>
      <c r="G19" s="17"/>
      <c r="H19" s="17"/>
      <c r="I19" s="17"/>
      <c r="J19" s="17"/>
      <c r="K19" s="17"/>
    </row>
    <row r="20" spans="1:36" ht="18" customHeight="1">
      <c r="A20" s="61"/>
      <c r="B20" s="61"/>
      <c r="C20" s="61"/>
      <c r="D20" s="61"/>
      <c r="E20" s="61"/>
      <c r="F20" s="17"/>
      <c r="G20" s="17"/>
      <c r="H20" s="17"/>
      <c r="I20" s="17"/>
      <c r="J20" s="17"/>
      <c r="K20" s="17"/>
    </row>
    <row r="21" spans="1:36" ht="18" customHeight="1">
      <c r="A21" s="61"/>
      <c r="B21" s="61"/>
      <c r="C21" s="61"/>
      <c r="D21" s="61"/>
      <c r="E21" s="61"/>
      <c r="F21" s="17"/>
      <c r="G21" s="17"/>
      <c r="H21" s="17"/>
      <c r="I21" s="17"/>
      <c r="J21" s="17"/>
      <c r="K21" s="17"/>
    </row>
    <row r="22" spans="1:36" ht="18" customHeight="1">
      <c r="A22" s="61"/>
      <c r="B22" s="61"/>
      <c r="C22" s="61"/>
      <c r="D22" s="61"/>
      <c r="E22" s="61"/>
      <c r="F22" s="17"/>
      <c r="G22" s="17"/>
      <c r="H22" s="17"/>
      <c r="I22" s="17"/>
      <c r="J22" s="17"/>
      <c r="K22" s="17"/>
    </row>
    <row r="23" spans="1:36" ht="18" customHeight="1">
      <c r="A23" s="61"/>
      <c r="B23" s="61"/>
      <c r="C23" s="61"/>
      <c r="D23" s="61"/>
      <c r="E23" s="61"/>
      <c r="F23" s="17"/>
      <c r="G23" s="17"/>
      <c r="H23" s="17"/>
      <c r="I23" s="17"/>
      <c r="J23" s="17"/>
      <c r="K23" s="17"/>
    </row>
    <row r="24" spans="1:36" ht="18" customHeight="1">
      <c r="A24" s="61"/>
      <c r="B24" s="61"/>
      <c r="C24" s="61"/>
      <c r="D24" s="61"/>
      <c r="E24" s="61"/>
      <c r="F24" s="17"/>
      <c r="G24" s="17"/>
      <c r="H24" s="17"/>
      <c r="I24" s="17"/>
      <c r="J24" s="17"/>
      <c r="K24" s="17"/>
    </row>
    <row r="25" spans="1:36" ht="18" customHeight="1">
      <c r="A25" s="61"/>
      <c r="B25" s="61"/>
      <c r="C25" s="61"/>
      <c r="D25" s="61"/>
      <c r="E25" s="61"/>
      <c r="F25" s="17"/>
      <c r="G25" s="17"/>
      <c r="H25" s="17"/>
      <c r="I25" s="17"/>
      <c r="J25" s="17"/>
      <c r="K25" s="17"/>
    </row>
    <row r="26" spans="1:36" ht="18" customHeight="1">
      <c r="A26" s="61"/>
      <c r="B26" s="61"/>
      <c r="C26" s="61"/>
      <c r="D26" s="61"/>
      <c r="E26" s="61"/>
      <c r="F26" s="17"/>
      <c r="G26" s="17"/>
      <c r="H26" s="17"/>
      <c r="I26" s="17"/>
      <c r="J26" s="17"/>
      <c r="K26" s="17"/>
    </row>
    <row r="27" spans="1:36" ht="18" customHeight="1">
      <c r="A27" s="61"/>
      <c r="B27" s="61"/>
      <c r="C27" s="61"/>
      <c r="D27" s="61"/>
      <c r="E27" s="61"/>
      <c r="F27" s="17"/>
      <c r="G27" s="17"/>
      <c r="H27" s="17"/>
      <c r="I27" s="17"/>
      <c r="J27" s="17"/>
      <c r="K27" s="17"/>
    </row>
    <row r="28" spans="1:36" ht="27.75" customHeight="1">
      <c r="A28" s="1616" t="s">
        <v>95</v>
      </c>
      <c r="B28" s="1616"/>
      <c r="C28" s="1616"/>
      <c r="D28" s="1616"/>
      <c r="E28" s="1616"/>
      <c r="F28" s="17"/>
      <c r="G28" s="17"/>
      <c r="H28" s="17"/>
      <c r="I28" s="17"/>
      <c r="J28" s="1612"/>
      <c r="K28" s="1612"/>
    </row>
    <row r="29" spans="1:36" ht="56.25" customHeight="1">
      <c r="A29" s="1617" t="s">
        <v>898</v>
      </c>
      <c r="B29" s="1618"/>
      <c r="C29" s="1618"/>
      <c r="D29" s="1618"/>
      <c r="E29" s="1618"/>
      <c r="F29" s="1618"/>
      <c r="G29" s="1618"/>
      <c r="H29" s="1618"/>
      <c r="I29" s="1618"/>
      <c r="J29" s="1617"/>
      <c r="K29" s="1617"/>
    </row>
    <row r="30" spans="1:36" ht="24" customHeight="1" thickBot="1">
      <c r="A30" s="1576"/>
      <c r="B30" s="1576"/>
      <c r="C30" s="1576"/>
      <c r="D30" s="1576"/>
      <c r="E30" s="1576"/>
      <c r="F30" s="17"/>
      <c r="G30" s="17"/>
      <c r="H30" s="17"/>
      <c r="I30" s="17"/>
      <c r="J30" s="1611" t="s">
        <v>96</v>
      </c>
      <c r="K30" s="1611"/>
    </row>
    <row r="31" spans="1:36" ht="23.1" customHeight="1" thickBot="1">
      <c r="A31" s="107"/>
      <c r="B31" s="150" t="s">
        <v>62</v>
      </c>
      <c r="C31" s="151" t="s">
        <v>73</v>
      </c>
      <c r="D31" s="152" t="s">
        <v>74</v>
      </c>
      <c r="E31" s="151" t="s">
        <v>75</v>
      </c>
      <c r="F31" s="151" t="s">
        <v>76</v>
      </c>
      <c r="G31" s="152" t="s">
        <v>77</v>
      </c>
      <c r="H31" s="151" t="s">
        <v>78</v>
      </c>
      <c r="I31" s="151" t="s">
        <v>79</v>
      </c>
      <c r="J31" s="153" t="s">
        <v>80</v>
      </c>
      <c r="K31" s="154" t="s">
        <v>81</v>
      </c>
      <c r="M31" s="113"/>
      <c r="N31" s="1575"/>
      <c r="O31" s="1575"/>
      <c r="P31" s="1575"/>
      <c r="Q31" s="1575"/>
      <c r="R31" s="1575"/>
      <c r="S31" s="1575"/>
      <c r="T31" s="1575"/>
      <c r="U31" s="1575"/>
      <c r="V31" s="155"/>
      <c r="W31" s="155"/>
      <c r="X31" s="1575"/>
      <c r="Y31" s="106"/>
      <c r="Z31" s="113"/>
      <c r="AA31" s="1575"/>
      <c r="AB31" s="1575"/>
      <c r="AC31" s="1575"/>
      <c r="AD31" s="1575"/>
      <c r="AE31" s="1575"/>
      <c r="AF31" s="1575"/>
      <c r="AG31" s="1575"/>
      <c r="AH31" s="1575"/>
      <c r="AI31" s="1575"/>
      <c r="AJ31" s="1575"/>
    </row>
    <row r="32" spans="1:36" ht="36" customHeight="1" thickTop="1">
      <c r="A32" s="156" t="s">
        <v>97</v>
      </c>
      <c r="B32" s="114">
        <v>66255</v>
      </c>
      <c r="C32" s="92">
        <v>68596</v>
      </c>
      <c r="D32" s="93">
        <v>69631</v>
      </c>
      <c r="E32" s="92">
        <v>68301</v>
      </c>
      <c r="F32" s="93">
        <v>68568</v>
      </c>
      <c r="G32" s="93">
        <v>70664</v>
      </c>
      <c r="H32" s="93">
        <v>72743</v>
      </c>
      <c r="I32" s="157">
        <v>71930</v>
      </c>
      <c r="J32" s="158">
        <v>72986</v>
      </c>
      <c r="K32" s="159">
        <v>77892</v>
      </c>
      <c r="M32" s="116"/>
      <c r="N32" s="117"/>
      <c r="O32" s="117"/>
      <c r="P32" s="117"/>
      <c r="Q32" s="117"/>
      <c r="R32" s="117"/>
      <c r="S32" s="117"/>
      <c r="T32" s="117"/>
      <c r="U32" s="117"/>
      <c r="V32" s="160"/>
      <c r="W32" s="160"/>
      <c r="X32" s="117"/>
      <c r="Y32" s="106"/>
      <c r="Z32" s="116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</row>
    <row r="33" spans="1:36" ht="23.1" customHeight="1">
      <c r="A33" s="77" t="s">
        <v>83</v>
      </c>
      <c r="B33" s="97">
        <v>1.004</v>
      </c>
      <c r="C33" s="98">
        <f>C32/B32</f>
        <v>1.0353331824013281</v>
      </c>
      <c r="D33" s="98">
        <f t="shared" ref="D33:K33" si="6">D32/C32</f>
        <v>1.0150883433436353</v>
      </c>
      <c r="E33" s="98">
        <f t="shared" si="6"/>
        <v>0.98089931208800674</v>
      </c>
      <c r="F33" s="98">
        <f t="shared" si="6"/>
        <v>1.0039091667764748</v>
      </c>
      <c r="G33" s="98">
        <f t="shared" si="6"/>
        <v>1.0305681950764205</v>
      </c>
      <c r="H33" s="98">
        <f t="shared" si="6"/>
        <v>1.0294209215442092</v>
      </c>
      <c r="I33" s="99">
        <f t="shared" si="6"/>
        <v>0.98882366688203671</v>
      </c>
      <c r="J33" s="99">
        <f t="shared" si="6"/>
        <v>1.0146809398025858</v>
      </c>
      <c r="K33" s="100">
        <f t="shared" si="6"/>
        <v>1.0672183706464253</v>
      </c>
      <c r="M33" s="116"/>
      <c r="N33" s="117"/>
      <c r="O33" s="117"/>
      <c r="P33" s="117"/>
      <c r="Q33" s="117"/>
      <c r="R33" s="117"/>
      <c r="S33" s="117"/>
      <c r="T33" s="117"/>
      <c r="U33" s="117"/>
      <c r="V33" s="160"/>
      <c r="W33" s="160"/>
      <c r="X33" s="117"/>
      <c r="Y33" s="106"/>
      <c r="Z33" s="116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</row>
    <row r="34" spans="1:36" ht="23.1" customHeight="1">
      <c r="A34" s="118" t="s">
        <v>84</v>
      </c>
      <c r="B34" s="119">
        <v>100</v>
      </c>
      <c r="C34" s="120">
        <f t="shared" ref="C34:K34" si="7">C32/$B$32*100</f>
        <v>103.53331824013281</v>
      </c>
      <c r="D34" s="120">
        <f t="shared" si="7"/>
        <v>105.09546449324579</v>
      </c>
      <c r="E34" s="120">
        <f t="shared" si="7"/>
        <v>103.08806882499435</v>
      </c>
      <c r="F34" s="120">
        <f t="shared" si="7"/>
        <v>103.49105727869595</v>
      </c>
      <c r="G34" s="120">
        <f t="shared" si="7"/>
        <v>106.65459210625615</v>
      </c>
      <c r="H34" s="120">
        <f t="shared" si="7"/>
        <v>109.79246849294393</v>
      </c>
      <c r="I34" s="121">
        <f t="shared" si="7"/>
        <v>108.56539129122331</v>
      </c>
      <c r="J34" s="161">
        <f t="shared" si="7"/>
        <v>110.15923326541393</v>
      </c>
      <c r="K34" s="162">
        <f t="shared" si="7"/>
        <v>117.56395743717457</v>
      </c>
      <c r="M34" s="113"/>
      <c r="N34" s="1575"/>
      <c r="O34" s="1575"/>
      <c r="P34" s="1575"/>
      <c r="Q34" s="1575"/>
      <c r="R34" s="1575"/>
      <c r="S34" s="1575"/>
      <c r="T34" s="1575"/>
      <c r="U34" s="1575"/>
      <c r="V34" s="155"/>
      <c r="W34" s="155"/>
    </row>
    <row r="35" spans="1:36" ht="23.1" customHeight="1" thickBot="1">
      <c r="A35" s="123" t="s">
        <v>92</v>
      </c>
      <c r="B35" s="101">
        <v>0.72094034751973557</v>
      </c>
      <c r="C35" s="124">
        <f t="shared" ref="C35:K35" si="8">C32/(C32+C36)</f>
        <v>0.69118536133166741</v>
      </c>
      <c r="D35" s="124">
        <f t="shared" si="8"/>
        <v>0.69696514723840408</v>
      </c>
      <c r="E35" s="124">
        <f t="shared" si="8"/>
        <v>0.6898045750643842</v>
      </c>
      <c r="F35" s="125">
        <f t="shared" si="8"/>
        <v>0.68481713041567627</v>
      </c>
      <c r="G35" s="124">
        <f t="shared" si="8"/>
        <v>0.68581854885671023</v>
      </c>
      <c r="H35" s="125">
        <f t="shared" si="8"/>
        <v>0.6815162502225095</v>
      </c>
      <c r="I35" s="125">
        <f t="shared" si="8"/>
        <v>0.67080108178681341</v>
      </c>
      <c r="J35" s="125">
        <f t="shared" si="8"/>
        <v>0.66457240675990681</v>
      </c>
      <c r="K35" s="103">
        <f t="shared" si="8"/>
        <v>0.65971034132294404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spans="1:36" ht="39" customHeight="1">
      <c r="A36" s="156" t="s">
        <v>98</v>
      </c>
      <c r="B36" s="114">
        <v>30775</v>
      </c>
      <c r="C36" s="92">
        <v>30648</v>
      </c>
      <c r="D36" s="93">
        <v>30275</v>
      </c>
      <c r="E36" s="92">
        <v>30714</v>
      </c>
      <c r="F36" s="93">
        <v>31558</v>
      </c>
      <c r="G36" s="93">
        <v>32372</v>
      </c>
      <c r="H36" s="93">
        <v>33994</v>
      </c>
      <c r="I36" s="126">
        <v>35300</v>
      </c>
      <c r="J36" s="163">
        <v>36838</v>
      </c>
      <c r="K36" s="164">
        <v>40178</v>
      </c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spans="1:36" ht="23.1" customHeight="1">
      <c r="A37" s="132" t="s">
        <v>83</v>
      </c>
      <c r="B37" s="133">
        <v>1.0369999999999999</v>
      </c>
      <c r="C37" s="134">
        <f>C36/B36</f>
        <v>0.99587327376116974</v>
      </c>
      <c r="D37" s="134">
        <f t="shared" ref="D37:K37" si="9">D36/C36</f>
        <v>0.98782954842077786</v>
      </c>
      <c r="E37" s="134">
        <f t="shared" si="9"/>
        <v>1.0145004128819157</v>
      </c>
      <c r="F37" s="134">
        <f t="shared" si="9"/>
        <v>1.0274793253890735</v>
      </c>
      <c r="G37" s="134">
        <f t="shared" si="9"/>
        <v>1.0257937765384371</v>
      </c>
      <c r="H37" s="134">
        <f t="shared" si="9"/>
        <v>1.0501050290374399</v>
      </c>
      <c r="I37" s="135">
        <f t="shared" si="9"/>
        <v>1.0384185444490204</v>
      </c>
      <c r="J37" s="135">
        <f t="shared" si="9"/>
        <v>1.0435694050991502</v>
      </c>
      <c r="K37" s="136">
        <f t="shared" si="9"/>
        <v>1.0906672457788154</v>
      </c>
    </row>
    <row r="38" spans="1:36" ht="23.1" customHeight="1">
      <c r="A38" s="132" t="s">
        <v>84</v>
      </c>
      <c r="B38" s="139">
        <v>100</v>
      </c>
      <c r="C38" s="140">
        <f t="shared" ref="C38:K38" si="10">C36/$B$36*100</f>
        <v>99.587327376116974</v>
      </c>
      <c r="D38" s="140">
        <f t="shared" si="10"/>
        <v>98.375304630381805</v>
      </c>
      <c r="E38" s="140">
        <f t="shared" si="10"/>
        <v>99.801787164906571</v>
      </c>
      <c r="F38" s="140">
        <f t="shared" si="10"/>
        <v>102.54427294882208</v>
      </c>
      <c r="G38" s="140">
        <f t="shared" si="10"/>
        <v>105.18927701056052</v>
      </c>
      <c r="H38" s="140">
        <f t="shared" si="10"/>
        <v>110.45978878960194</v>
      </c>
      <c r="I38" s="141">
        <f t="shared" si="10"/>
        <v>114.70349309504468</v>
      </c>
      <c r="J38" s="141">
        <f t="shared" si="10"/>
        <v>119.70105605199026</v>
      </c>
      <c r="K38" s="142">
        <f t="shared" si="10"/>
        <v>130.5540211210398</v>
      </c>
    </row>
    <row r="39" spans="1:36" ht="23.1" customHeight="1" thickBot="1">
      <c r="A39" s="123" t="s">
        <v>92</v>
      </c>
      <c r="B39" s="101">
        <v>0.27900000000000003</v>
      </c>
      <c r="C39" s="124">
        <f>C36/(C36+C32)</f>
        <v>0.30881463866833259</v>
      </c>
      <c r="D39" s="124">
        <f t="shared" ref="D39:K39" si="11">D36/(D36+D32)</f>
        <v>0.30303485276159592</v>
      </c>
      <c r="E39" s="124">
        <f t="shared" si="11"/>
        <v>0.3101954249356158</v>
      </c>
      <c r="F39" s="125">
        <f t="shared" si="11"/>
        <v>0.31518286958432373</v>
      </c>
      <c r="G39" s="124">
        <f t="shared" si="11"/>
        <v>0.31418145114328971</v>
      </c>
      <c r="H39" s="125">
        <f t="shared" si="11"/>
        <v>0.31848374977749044</v>
      </c>
      <c r="I39" s="125">
        <f t="shared" si="11"/>
        <v>0.32919891821318659</v>
      </c>
      <c r="J39" s="125">
        <f t="shared" si="11"/>
        <v>0.33542759324009325</v>
      </c>
      <c r="K39" s="103">
        <f t="shared" si="11"/>
        <v>0.34028965867705596</v>
      </c>
    </row>
    <row r="40" spans="1:36" ht="24" customHeight="1">
      <c r="A40" s="17"/>
      <c r="B40" s="165"/>
      <c r="C40" s="165"/>
      <c r="D40" s="165"/>
      <c r="E40" s="165"/>
      <c r="F40" s="165"/>
      <c r="G40" s="165"/>
      <c r="H40" s="165"/>
      <c r="I40" s="165"/>
      <c r="J40" s="165"/>
      <c r="K40" s="165"/>
    </row>
    <row r="41" spans="1:36" ht="20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36" ht="16.5" customHeight="1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</row>
    <row r="43" spans="1:36" ht="18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</row>
    <row r="44" spans="1:36" ht="18" customHeight="1">
      <c r="A44" s="61"/>
      <c r="B44" s="61"/>
      <c r="C44" s="61"/>
      <c r="D44" s="61"/>
      <c r="E44" s="61"/>
      <c r="F44" s="17"/>
      <c r="G44" s="17"/>
      <c r="H44" s="17"/>
      <c r="I44" s="17"/>
      <c r="J44" s="17"/>
      <c r="K44" s="17"/>
    </row>
    <row r="45" spans="1:36" ht="18" customHeight="1">
      <c r="A45" s="61"/>
      <c r="B45" s="61"/>
      <c r="C45" s="61"/>
      <c r="D45" s="61"/>
      <c r="E45" s="61"/>
      <c r="F45" s="17"/>
      <c r="G45" s="17"/>
      <c r="H45" s="17"/>
      <c r="I45" s="17"/>
      <c r="J45" s="17"/>
      <c r="K45" s="17"/>
    </row>
    <row r="46" spans="1:36" ht="18" customHeight="1">
      <c r="A46" s="61"/>
      <c r="B46" s="61"/>
      <c r="C46" s="61"/>
      <c r="D46" s="61"/>
      <c r="E46" s="61"/>
      <c r="F46" s="17"/>
      <c r="G46" s="17"/>
      <c r="H46" s="17"/>
      <c r="I46" s="17"/>
      <c r="J46" s="17"/>
      <c r="K46" s="17"/>
    </row>
    <row r="47" spans="1:36" ht="18" customHeight="1">
      <c r="A47" s="61"/>
      <c r="B47" s="61"/>
      <c r="C47" s="61"/>
      <c r="D47" s="61"/>
      <c r="E47" s="61"/>
      <c r="F47" s="17"/>
      <c r="G47" s="17"/>
      <c r="H47" s="17"/>
      <c r="I47" s="17"/>
      <c r="J47" s="17"/>
      <c r="K47" s="17"/>
    </row>
    <row r="48" spans="1:36" ht="18" customHeight="1">
      <c r="A48" s="61"/>
      <c r="B48" s="61"/>
      <c r="C48" s="61"/>
      <c r="D48" s="61"/>
      <c r="E48" s="61"/>
      <c r="F48" s="17"/>
      <c r="G48" s="17"/>
      <c r="H48" s="17"/>
      <c r="I48" s="17"/>
      <c r="J48" s="17"/>
      <c r="K48" s="17"/>
    </row>
    <row r="49" spans="1:11" ht="18" customHeight="1">
      <c r="A49" s="61"/>
      <c r="B49" s="61"/>
      <c r="C49" s="61"/>
      <c r="D49" s="61"/>
      <c r="E49" s="61"/>
      <c r="F49" s="17"/>
      <c r="G49" s="17"/>
      <c r="H49" s="17"/>
      <c r="I49" s="17"/>
      <c r="J49" s="17"/>
      <c r="K49" s="17"/>
    </row>
    <row r="50" spans="1:11" ht="18" customHeight="1">
      <c r="A50" s="61"/>
      <c r="B50" s="61"/>
      <c r="C50" s="61"/>
      <c r="D50" s="61"/>
      <c r="E50" s="61"/>
      <c r="F50" s="17"/>
      <c r="G50" s="17"/>
      <c r="H50" s="17"/>
      <c r="I50" s="17"/>
      <c r="J50" s="17"/>
      <c r="K50" s="17"/>
    </row>
    <row r="51" spans="1:11" ht="18" customHeight="1">
      <c r="A51" s="61"/>
      <c r="B51" s="61"/>
      <c r="C51" s="61"/>
      <c r="D51" s="61"/>
      <c r="E51" s="61"/>
      <c r="F51" s="17"/>
      <c r="G51" s="17"/>
      <c r="H51" s="17"/>
      <c r="I51" s="17"/>
      <c r="J51" s="17"/>
      <c r="K51" s="17"/>
    </row>
    <row r="52" spans="1:11" ht="18" customHeight="1">
      <c r="A52" s="61"/>
      <c r="B52" s="61"/>
      <c r="C52" s="61"/>
      <c r="D52" s="61"/>
      <c r="E52" s="61"/>
      <c r="F52" s="17"/>
      <c r="G52" s="17"/>
      <c r="H52" s="17"/>
      <c r="I52" s="17"/>
      <c r="J52" s="17"/>
      <c r="K52" s="17"/>
    </row>
    <row r="53" spans="1:11" ht="18" customHeight="1">
      <c r="A53" s="61"/>
      <c r="B53" s="61"/>
      <c r="C53" s="61"/>
      <c r="D53" s="61"/>
      <c r="E53" s="61"/>
      <c r="F53" s="17"/>
      <c r="G53" s="17"/>
      <c r="H53" s="17"/>
      <c r="I53" s="17"/>
      <c r="J53" s="17"/>
      <c r="K53" s="17"/>
    </row>
    <row r="54" spans="1:11" ht="18" customHeight="1">
      <c r="A54" s="61"/>
      <c r="B54" s="61"/>
      <c r="C54" s="61"/>
      <c r="D54" s="61"/>
      <c r="E54" s="61"/>
      <c r="F54" s="17"/>
      <c r="G54" s="17"/>
      <c r="H54" s="17"/>
      <c r="I54" s="17"/>
      <c r="J54" s="17"/>
      <c r="K54" s="17"/>
    </row>
    <row r="55" spans="1:11" ht="18" customHeight="1">
      <c r="A55" s="61"/>
      <c r="B55" s="61"/>
      <c r="C55" s="61"/>
      <c r="D55" s="61"/>
      <c r="E55" s="61"/>
      <c r="F55" s="17"/>
      <c r="G55" s="17"/>
      <c r="H55" s="17"/>
      <c r="I55" s="17"/>
      <c r="J55" s="17"/>
      <c r="K55" s="17"/>
    </row>
    <row r="56" spans="1:11" ht="18" customHeight="1">
      <c r="A56" s="61"/>
      <c r="B56" s="61"/>
      <c r="C56" s="61"/>
      <c r="D56" s="61"/>
      <c r="E56" s="61"/>
      <c r="F56" s="17"/>
      <c r="G56" s="17"/>
      <c r="H56" s="17"/>
      <c r="I56" s="17"/>
      <c r="J56" s="17"/>
      <c r="K56" s="17"/>
    </row>
    <row r="57" spans="1:11" ht="72" customHeight="1">
      <c r="A57" s="61"/>
      <c r="B57" s="61"/>
      <c r="C57" s="61"/>
      <c r="D57" s="61"/>
      <c r="E57" s="61"/>
      <c r="F57" s="17"/>
      <c r="G57" s="17"/>
      <c r="H57" s="17"/>
      <c r="I57" s="17"/>
      <c r="J57" s="17"/>
      <c r="K57" s="17"/>
    </row>
    <row r="58" spans="1:11" ht="18" customHeight="1">
      <c r="A58" s="61"/>
      <c r="B58" s="61"/>
      <c r="C58" s="61"/>
      <c r="D58" s="61"/>
      <c r="E58" s="61"/>
      <c r="F58" s="17"/>
      <c r="G58" s="17"/>
      <c r="H58" s="17"/>
      <c r="I58" s="17"/>
      <c r="J58" s="17"/>
      <c r="K58" s="17"/>
    </row>
    <row r="59" spans="1:11" ht="18" customHeight="1">
      <c r="A59" s="61"/>
      <c r="B59" s="61"/>
      <c r="C59" s="61"/>
      <c r="D59" s="61"/>
      <c r="E59" s="61"/>
      <c r="F59" s="17"/>
      <c r="G59" s="17"/>
      <c r="H59" s="17"/>
      <c r="I59" s="17"/>
      <c r="J59" s="17"/>
      <c r="K59" s="17"/>
    </row>
    <row r="60" spans="1:11" ht="17.25">
      <c r="A60" s="61"/>
      <c r="B60" s="61"/>
      <c r="C60" s="61"/>
      <c r="D60" s="61"/>
      <c r="E60" s="61"/>
      <c r="F60" s="17"/>
      <c r="G60" s="17"/>
      <c r="H60" s="17"/>
      <c r="I60" s="17"/>
      <c r="J60" s="17"/>
      <c r="K60" s="17"/>
    </row>
    <row r="61" spans="1:11">
      <c r="A61" s="16"/>
      <c r="B61" s="16"/>
      <c r="C61" s="16"/>
      <c r="D61" s="16"/>
      <c r="E61" s="16"/>
      <c r="F61" s="17"/>
      <c r="G61" s="17"/>
      <c r="H61" s="17"/>
      <c r="I61" s="17"/>
      <c r="J61" s="17"/>
      <c r="K61" s="17"/>
    </row>
    <row r="62" spans="1:1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</sheetData>
  <mergeCells count="7">
    <mergeCell ref="J30:K30"/>
    <mergeCell ref="J1:K1"/>
    <mergeCell ref="A2:K3"/>
    <mergeCell ref="J4:K4"/>
    <mergeCell ref="A28:E28"/>
    <mergeCell ref="J28:K28"/>
    <mergeCell ref="A29:K29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4" orientation="portrait" useFirstPageNumber="1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6"/>
  <sheetViews>
    <sheetView view="pageBreakPreview" zoomScale="60" zoomScaleNormal="100" workbookViewId="0">
      <pane xSplit="13" ySplit="5" topLeftCell="W6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0.5"/>
  <cols>
    <col min="1" max="1" width="11.75" style="334" customWidth="1"/>
    <col min="2" max="2" width="11.625" style="334" hidden="1" customWidth="1"/>
    <col min="3" max="6" width="11.125" style="334" hidden="1" customWidth="1"/>
    <col min="7" max="8" width="11.625" style="334" hidden="1" customWidth="1"/>
    <col min="9" max="12" width="11.125" style="334" hidden="1" customWidth="1"/>
    <col min="13" max="13" width="11.625" style="334" hidden="1" customWidth="1"/>
    <col min="14" max="14" width="11.5" style="334" customWidth="1"/>
    <col min="15" max="18" width="11.125" style="334" customWidth="1"/>
    <col min="19" max="20" width="11.625" style="334" customWidth="1"/>
    <col min="21" max="24" width="11.125" style="334" customWidth="1"/>
    <col min="25" max="25" width="11.5" style="334" customWidth="1"/>
    <col min="26" max="26" width="11.125" style="334" customWidth="1"/>
    <col min="27" max="27" width="11" style="334" customWidth="1"/>
    <col min="28" max="28" width="10.625" style="334" customWidth="1"/>
    <col min="29" max="29" width="11.125" style="334" customWidth="1"/>
    <col min="30" max="30" width="10.625" style="334" customWidth="1"/>
    <col min="31" max="31" width="11" style="334" customWidth="1"/>
    <col min="32" max="32" width="11.125" style="334" customWidth="1"/>
    <col min="33" max="33" width="11" style="334" customWidth="1"/>
    <col min="34" max="34" width="10.625" style="334" customWidth="1"/>
    <col min="35" max="35" width="11.125" style="334" customWidth="1"/>
    <col min="36" max="36" width="10.625" style="334" customWidth="1"/>
    <col min="37" max="37" width="11" style="334" customWidth="1"/>
    <col min="38" max="38" width="11.125" style="334" customWidth="1"/>
    <col min="39" max="39" width="11" style="334" customWidth="1"/>
    <col min="40" max="40" width="10.625" style="334" customWidth="1"/>
    <col min="41" max="41" width="11.125" style="334" customWidth="1"/>
    <col min="42" max="42" width="10.625" style="334" customWidth="1"/>
    <col min="43" max="43" width="11" style="334" customWidth="1"/>
    <col min="44" max="256" width="9" style="334"/>
    <col min="257" max="257" width="11.75" style="334" customWidth="1"/>
    <col min="258" max="269" width="0" style="334" hidden="1" customWidth="1"/>
    <col min="270" max="270" width="11.5" style="334" customWidth="1"/>
    <col min="271" max="274" width="11.125" style="334" customWidth="1"/>
    <col min="275" max="276" width="11.625" style="334" customWidth="1"/>
    <col min="277" max="280" width="11.125" style="334" customWidth="1"/>
    <col min="281" max="281" width="11.5" style="334" customWidth="1"/>
    <col min="282" max="282" width="11.125" style="334" customWidth="1"/>
    <col min="283" max="283" width="11" style="334" customWidth="1"/>
    <col min="284" max="284" width="10.625" style="334" customWidth="1"/>
    <col min="285" max="285" width="11.125" style="334" customWidth="1"/>
    <col min="286" max="286" width="10.625" style="334" customWidth="1"/>
    <col min="287" max="287" width="11" style="334" customWidth="1"/>
    <col min="288" max="288" width="11.125" style="334" customWidth="1"/>
    <col min="289" max="289" width="11" style="334" customWidth="1"/>
    <col min="290" max="290" width="10.625" style="334" customWidth="1"/>
    <col min="291" max="291" width="11.125" style="334" customWidth="1"/>
    <col min="292" max="292" width="10.625" style="334" customWidth="1"/>
    <col min="293" max="293" width="11" style="334" customWidth="1"/>
    <col min="294" max="294" width="11.125" style="334" customWidth="1"/>
    <col min="295" max="295" width="11" style="334" customWidth="1"/>
    <col min="296" max="296" width="10.625" style="334" customWidth="1"/>
    <col min="297" max="297" width="11.125" style="334" customWidth="1"/>
    <col min="298" max="298" width="10.625" style="334" customWidth="1"/>
    <col min="299" max="299" width="11" style="334" customWidth="1"/>
    <col min="300" max="512" width="9" style="334"/>
    <col min="513" max="513" width="11.75" style="334" customWidth="1"/>
    <col min="514" max="525" width="0" style="334" hidden="1" customWidth="1"/>
    <col min="526" max="526" width="11.5" style="334" customWidth="1"/>
    <col min="527" max="530" width="11.125" style="334" customWidth="1"/>
    <col min="531" max="532" width="11.625" style="334" customWidth="1"/>
    <col min="533" max="536" width="11.125" style="334" customWidth="1"/>
    <col min="537" max="537" width="11.5" style="334" customWidth="1"/>
    <col min="538" max="538" width="11.125" style="334" customWidth="1"/>
    <col min="539" max="539" width="11" style="334" customWidth="1"/>
    <col min="540" max="540" width="10.625" style="334" customWidth="1"/>
    <col min="541" max="541" width="11.125" style="334" customWidth="1"/>
    <col min="542" max="542" width="10.625" style="334" customWidth="1"/>
    <col min="543" max="543" width="11" style="334" customWidth="1"/>
    <col min="544" max="544" width="11.125" style="334" customWidth="1"/>
    <col min="545" max="545" width="11" style="334" customWidth="1"/>
    <col min="546" max="546" width="10.625" style="334" customWidth="1"/>
    <col min="547" max="547" width="11.125" style="334" customWidth="1"/>
    <col min="548" max="548" width="10.625" style="334" customWidth="1"/>
    <col min="549" max="549" width="11" style="334" customWidth="1"/>
    <col min="550" max="550" width="11.125" style="334" customWidth="1"/>
    <col min="551" max="551" width="11" style="334" customWidth="1"/>
    <col min="552" max="552" width="10.625" style="334" customWidth="1"/>
    <col min="553" max="553" width="11.125" style="334" customWidth="1"/>
    <col min="554" max="554" width="10.625" style="334" customWidth="1"/>
    <col min="555" max="555" width="11" style="334" customWidth="1"/>
    <col min="556" max="768" width="9" style="334"/>
    <col min="769" max="769" width="11.75" style="334" customWidth="1"/>
    <col min="770" max="781" width="0" style="334" hidden="1" customWidth="1"/>
    <col min="782" max="782" width="11.5" style="334" customWidth="1"/>
    <col min="783" max="786" width="11.125" style="334" customWidth="1"/>
    <col min="787" max="788" width="11.625" style="334" customWidth="1"/>
    <col min="789" max="792" width="11.125" style="334" customWidth="1"/>
    <col min="793" max="793" width="11.5" style="334" customWidth="1"/>
    <col min="794" max="794" width="11.125" style="334" customWidth="1"/>
    <col min="795" max="795" width="11" style="334" customWidth="1"/>
    <col min="796" max="796" width="10.625" style="334" customWidth="1"/>
    <col min="797" max="797" width="11.125" style="334" customWidth="1"/>
    <col min="798" max="798" width="10.625" style="334" customWidth="1"/>
    <col min="799" max="799" width="11" style="334" customWidth="1"/>
    <col min="800" max="800" width="11.125" style="334" customWidth="1"/>
    <col min="801" max="801" width="11" style="334" customWidth="1"/>
    <col min="802" max="802" width="10.625" style="334" customWidth="1"/>
    <col min="803" max="803" width="11.125" style="334" customWidth="1"/>
    <col min="804" max="804" width="10.625" style="334" customWidth="1"/>
    <col min="805" max="805" width="11" style="334" customWidth="1"/>
    <col min="806" max="806" width="11.125" style="334" customWidth="1"/>
    <col min="807" max="807" width="11" style="334" customWidth="1"/>
    <col min="808" max="808" width="10.625" style="334" customWidth="1"/>
    <col min="809" max="809" width="11.125" style="334" customWidth="1"/>
    <col min="810" max="810" width="10.625" style="334" customWidth="1"/>
    <col min="811" max="811" width="11" style="334" customWidth="1"/>
    <col min="812" max="1024" width="9" style="334"/>
    <col min="1025" max="1025" width="11.75" style="334" customWidth="1"/>
    <col min="1026" max="1037" width="0" style="334" hidden="1" customWidth="1"/>
    <col min="1038" max="1038" width="11.5" style="334" customWidth="1"/>
    <col min="1039" max="1042" width="11.125" style="334" customWidth="1"/>
    <col min="1043" max="1044" width="11.625" style="334" customWidth="1"/>
    <col min="1045" max="1048" width="11.125" style="334" customWidth="1"/>
    <col min="1049" max="1049" width="11.5" style="334" customWidth="1"/>
    <col min="1050" max="1050" width="11.125" style="334" customWidth="1"/>
    <col min="1051" max="1051" width="11" style="334" customWidth="1"/>
    <col min="1052" max="1052" width="10.625" style="334" customWidth="1"/>
    <col min="1053" max="1053" width="11.125" style="334" customWidth="1"/>
    <col min="1054" max="1054" width="10.625" style="334" customWidth="1"/>
    <col min="1055" max="1055" width="11" style="334" customWidth="1"/>
    <col min="1056" max="1056" width="11.125" style="334" customWidth="1"/>
    <col min="1057" max="1057" width="11" style="334" customWidth="1"/>
    <col min="1058" max="1058" width="10.625" style="334" customWidth="1"/>
    <col min="1059" max="1059" width="11.125" style="334" customWidth="1"/>
    <col min="1060" max="1060" width="10.625" style="334" customWidth="1"/>
    <col min="1061" max="1061" width="11" style="334" customWidth="1"/>
    <col min="1062" max="1062" width="11.125" style="334" customWidth="1"/>
    <col min="1063" max="1063" width="11" style="334" customWidth="1"/>
    <col min="1064" max="1064" width="10.625" style="334" customWidth="1"/>
    <col min="1065" max="1065" width="11.125" style="334" customWidth="1"/>
    <col min="1066" max="1066" width="10.625" style="334" customWidth="1"/>
    <col min="1067" max="1067" width="11" style="334" customWidth="1"/>
    <col min="1068" max="1280" width="9" style="334"/>
    <col min="1281" max="1281" width="11.75" style="334" customWidth="1"/>
    <col min="1282" max="1293" width="0" style="334" hidden="1" customWidth="1"/>
    <col min="1294" max="1294" width="11.5" style="334" customWidth="1"/>
    <col min="1295" max="1298" width="11.125" style="334" customWidth="1"/>
    <col min="1299" max="1300" width="11.625" style="334" customWidth="1"/>
    <col min="1301" max="1304" width="11.125" style="334" customWidth="1"/>
    <col min="1305" max="1305" width="11.5" style="334" customWidth="1"/>
    <col min="1306" max="1306" width="11.125" style="334" customWidth="1"/>
    <col min="1307" max="1307" width="11" style="334" customWidth="1"/>
    <col min="1308" max="1308" width="10.625" style="334" customWidth="1"/>
    <col min="1309" max="1309" width="11.125" style="334" customWidth="1"/>
    <col min="1310" max="1310" width="10.625" style="334" customWidth="1"/>
    <col min="1311" max="1311" width="11" style="334" customWidth="1"/>
    <col min="1312" max="1312" width="11.125" style="334" customWidth="1"/>
    <col min="1313" max="1313" width="11" style="334" customWidth="1"/>
    <col min="1314" max="1314" width="10.625" style="334" customWidth="1"/>
    <col min="1315" max="1315" width="11.125" style="334" customWidth="1"/>
    <col min="1316" max="1316" width="10.625" style="334" customWidth="1"/>
    <col min="1317" max="1317" width="11" style="334" customWidth="1"/>
    <col min="1318" max="1318" width="11.125" style="334" customWidth="1"/>
    <col min="1319" max="1319" width="11" style="334" customWidth="1"/>
    <col min="1320" max="1320" width="10.625" style="334" customWidth="1"/>
    <col min="1321" max="1321" width="11.125" style="334" customWidth="1"/>
    <col min="1322" max="1322" width="10.625" style="334" customWidth="1"/>
    <col min="1323" max="1323" width="11" style="334" customWidth="1"/>
    <col min="1324" max="1536" width="9" style="334"/>
    <col min="1537" max="1537" width="11.75" style="334" customWidth="1"/>
    <col min="1538" max="1549" width="0" style="334" hidden="1" customWidth="1"/>
    <col min="1550" max="1550" width="11.5" style="334" customWidth="1"/>
    <col min="1551" max="1554" width="11.125" style="334" customWidth="1"/>
    <col min="1555" max="1556" width="11.625" style="334" customWidth="1"/>
    <col min="1557" max="1560" width="11.125" style="334" customWidth="1"/>
    <col min="1561" max="1561" width="11.5" style="334" customWidth="1"/>
    <col min="1562" max="1562" width="11.125" style="334" customWidth="1"/>
    <col min="1563" max="1563" width="11" style="334" customWidth="1"/>
    <col min="1564" max="1564" width="10.625" style="334" customWidth="1"/>
    <col min="1565" max="1565" width="11.125" style="334" customWidth="1"/>
    <col min="1566" max="1566" width="10.625" style="334" customWidth="1"/>
    <col min="1567" max="1567" width="11" style="334" customWidth="1"/>
    <col min="1568" max="1568" width="11.125" style="334" customWidth="1"/>
    <col min="1569" max="1569" width="11" style="334" customWidth="1"/>
    <col min="1570" max="1570" width="10.625" style="334" customWidth="1"/>
    <col min="1571" max="1571" width="11.125" style="334" customWidth="1"/>
    <col min="1572" max="1572" width="10.625" style="334" customWidth="1"/>
    <col min="1573" max="1573" width="11" style="334" customWidth="1"/>
    <col min="1574" max="1574" width="11.125" style="334" customWidth="1"/>
    <col min="1575" max="1575" width="11" style="334" customWidth="1"/>
    <col min="1576" max="1576" width="10.625" style="334" customWidth="1"/>
    <col min="1577" max="1577" width="11.125" style="334" customWidth="1"/>
    <col min="1578" max="1578" width="10.625" style="334" customWidth="1"/>
    <col min="1579" max="1579" width="11" style="334" customWidth="1"/>
    <col min="1580" max="1792" width="9" style="334"/>
    <col min="1793" max="1793" width="11.75" style="334" customWidth="1"/>
    <col min="1794" max="1805" width="0" style="334" hidden="1" customWidth="1"/>
    <col min="1806" max="1806" width="11.5" style="334" customWidth="1"/>
    <col min="1807" max="1810" width="11.125" style="334" customWidth="1"/>
    <col min="1811" max="1812" width="11.625" style="334" customWidth="1"/>
    <col min="1813" max="1816" width="11.125" style="334" customWidth="1"/>
    <col min="1817" max="1817" width="11.5" style="334" customWidth="1"/>
    <col min="1818" max="1818" width="11.125" style="334" customWidth="1"/>
    <col min="1819" max="1819" width="11" style="334" customWidth="1"/>
    <col min="1820" max="1820" width="10.625" style="334" customWidth="1"/>
    <col min="1821" max="1821" width="11.125" style="334" customWidth="1"/>
    <col min="1822" max="1822" width="10.625" style="334" customWidth="1"/>
    <col min="1823" max="1823" width="11" style="334" customWidth="1"/>
    <col min="1824" max="1824" width="11.125" style="334" customWidth="1"/>
    <col min="1825" max="1825" width="11" style="334" customWidth="1"/>
    <col min="1826" max="1826" width="10.625" style="334" customWidth="1"/>
    <col min="1827" max="1827" width="11.125" style="334" customWidth="1"/>
    <col min="1828" max="1828" width="10.625" style="334" customWidth="1"/>
    <col min="1829" max="1829" width="11" style="334" customWidth="1"/>
    <col min="1830" max="1830" width="11.125" style="334" customWidth="1"/>
    <col min="1831" max="1831" width="11" style="334" customWidth="1"/>
    <col min="1832" max="1832" width="10.625" style="334" customWidth="1"/>
    <col min="1833" max="1833" width="11.125" style="334" customWidth="1"/>
    <col min="1834" max="1834" width="10.625" style="334" customWidth="1"/>
    <col min="1835" max="1835" width="11" style="334" customWidth="1"/>
    <col min="1836" max="2048" width="9" style="334"/>
    <col min="2049" max="2049" width="11.75" style="334" customWidth="1"/>
    <col min="2050" max="2061" width="0" style="334" hidden="1" customWidth="1"/>
    <col min="2062" max="2062" width="11.5" style="334" customWidth="1"/>
    <col min="2063" max="2066" width="11.125" style="334" customWidth="1"/>
    <col min="2067" max="2068" width="11.625" style="334" customWidth="1"/>
    <col min="2069" max="2072" width="11.125" style="334" customWidth="1"/>
    <col min="2073" max="2073" width="11.5" style="334" customWidth="1"/>
    <col min="2074" max="2074" width="11.125" style="334" customWidth="1"/>
    <col min="2075" max="2075" width="11" style="334" customWidth="1"/>
    <col min="2076" max="2076" width="10.625" style="334" customWidth="1"/>
    <col min="2077" max="2077" width="11.125" style="334" customWidth="1"/>
    <col min="2078" max="2078" width="10.625" style="334" customWidth="1"/>
    <col min="2079" max="2079" width="11" style="334" customWidth="1"/>
    <col min="2080" max="2080" width="11.125" style="334" customWidth="1"/>
    <col min="2081" max="2081" width="11" style="334" customWidth="1"/>
    <col min="2082" max="2082" width="10.625" style="334" customWidth="1"/>
    <col min="2083" max="2083" width="11.125" style="334" customWidth="1"/>
    <col min="2084" max="2084" width="10.625" style="334" customWidth="1"/>
    <col min="2085" max="2085" width="11" style="334" customWidth="1"/>
    <col min="2086" max="2086" width="11.125" style="334" customWidth="1"/>
    <col min="2087" max="2087" width="11" style="334" customWidth="1"/>
    <col min="2088" max="2088" width="10.625" style="334" customWidth="1"/>
    <col min="2089" max="2089" width="11.125" style="334" customWidth="1"/>
    <col min="2090" max="2090" width="10.625" style="334" customWidth="1"/>
    <col min="2091" max="2091" width="11" style="334" customWidth="1"/>
    <col min="2092" max="2304" width="9" style="334"/>
    <col min="2305" max="2305" width="11.75" style="334" customWidth="1"/>
    <col min="2306" max="2317" width="0" style="334" hidden="1" customWidth="1"/>
    <col min="2318" max="2318" width="11.5" style="334" customWidth="1"/>
    <col min="2319" max="2322" width="11.125" style="334" customWidth="1"/>
    <col min="2323" max="2324" width="11.625" style="334" customWidth="1"/>
    <col min="2325" max="2328" width="11.125" style="334" customWidth="1"/>
    <col min="2329" max="2329" width="11.5" style="334" customWidth="1"/>
    <col min="2330" max="2330" width="11.125" style="334" customWidth="1"/>
    <col min="2331" max="2331" width="11" style="334" customWidth="1"/>
    <col min="2332" max="2332" width="10.625" style="334" customWidth="1"/>
    <col min="2333" max="2333" width="11.125" style="334" customWidth="1"/>
    <col min="2334" max="2334" width="10.625" style="334" customWidth="1"/>
    <col min="2335" max="2335" width="11" style="334" customWidth="1"/>
    <col min="2336" max="2336" width="11.125" style="334" customWidth="1"/>
    <col min="2337" max="2337" width="11" style="334" customWidth="1"/>
    <col min="2338" max="2338" width="10.625" style="334" customWidth="1"/>
    <col min="2339" max="2339" width="11.125" style="334" customWidth="1"/>
    <col min="2340" max="2340" width="10.625" style="334" customWidth="1"/>
    <col min="2341" max="2341" width="11" style="334" customWidth="1"/>
    <col min="2342" max="2342" width="11.125" style="334" customWidth="1"/>
    <col min="2343" max="2343" width="11" style="334" customWidth="1"/>
    <col min="2344" max="2344" width="10.625" style="334" customWidth="1"/>
    <col min="2345" max="2345" width="11.125" style="334" customWidth="1"/>
    <col min="2346" max="2346" width="10.625" style="334" customWidth="1"/>
    <col min="2347" max="2347" width="11" style="334" customWidth="1"/>
    <col min="2348" max="2560" width="9" style="334"/>
    <col min="2561" max="2561" width="11.75" style="334" customWidth="1"/>
    <col min="2562" max="2573" width="0" style="334" hidden="1" customWidth="1"/>
    <col min="2574" max="2574" width="11.5" style="334" customWidth="1"/>
    <col min="2575" max="2578" width="11.125" style="334" customWidth="1"/>
    <col min="2579" max="2580" width="11.625" style="334" customWidth="1"/>
    <col min="2581" max="2584" width="11.125" style="334" customWidth="1"/>
    <col min="2585" max="2585" width="11.5" style="334" customWidth="1"/>
    <col min="2586" max="2586" width="11.125" style="334" customWidth="1"/>
    <col min="2587" max="2587" width="11" style="334" customWidth="1"/>
    <col min="2588" max="2588" width="10.625" style="334" customWidth="1"/>
    <col min="2589" max="2589" width="11.125" style="334" customWidth="1"/>
    <col min="2590" max="2590" width="10.625" style="334" customWidth="1"/>
    <col min="2591" max="2591" width="11" style="334" customWidth="1"/>
    <col min="2592" max="2592" width="11.125" style="334" customWidth="1"/>
    <col min="2593" max="2593" width="11" style="334" customWidth="1"/>
    <col min="2594" max="2594" width="10.625" style="334" customWidth="1"/>
    <col min="2595" max="2595" width="11.125" style="334" customWidth="1"/>
    <col min="2596" max="2596" width="10.625" style="334" customWidth="1"/>
    <col min="2597" max="2597" width="11" style="334" customWidth="1"/>
    <col min="2598" max="2598" width="11.125" style="334" customWidth="1"/>
    <col min="2599" max="2599" width="11" style="334" customWidth="1"/>
    <col min="2600" max="2600" width="10.625" style="334" customWidth="1"/>
    <col min="2601" max="2601" width="11.125" style="334" customWidth="1"/>
    <col min="2602" max="2602" width="10.625" style="334" customWidth="1"/>
    <col min="2603" max="2603" width="11" style="334" customWidth="1"/>
    <col min="2604" max="2816" width="9" style="334"/>
    <col min="2817" max="2817" width="11.75" style="334" customWidth="1"/>
    <col min="2818" max="2829" width="0" style="334" hidden="1" customWidth="1"/>
    <col min="2830" max="2830" width="11.5" style="334" customWidth="1"/>
    <col min="2831" max="2834" width="11.125" style="334" customWidth="1"/>
    <col min="2835" max="2836" width="11.625" style="334" customWidth="1"/>
    <col min="2837" max="2840" width="11.125" style="334" customWidth="1"/>
    <col min="2841" max="2841" width="11.5" style="334" customWidth="1"/>
    <col min="2842" max="2842" width="11.125" style="334" customWidth="1"/>
    <col min="2843" max="2843" width="11" style="334" customWidth="1"/>
    <col min="2844" max="2844" width="10.625" style="334" customWidth="1"/>
    <col min="2845" max="2845" width="11.125" style="334" customWidth="1"/>
    <col min="2846" max="2846" width="10.625" style="334" customWidth="1"/>
    <col min="2847" max="2847" width="11" style="334" customWidth="1"/>
    <col min="2848" max="2848" width="11.125" style="334" customWidth="1"/>
    <col min="2849" max="2849" width="11" style="334" customWidth="1"/>
    <col min="2850" max="2850" width="10.625" style="334" customWidth="1"/>
    <col min="2851" max="2851" width="11.125" style="334" customWidth="1"/>
    <col min="2852" max="2852" width="10.625" style="334" customWidth="1"/>
    <col min="2853" max="2853" width="11" style="334" customWidth="1"/>
    <col min="2854" max="2854" width="11.125" style="334" customWidth="1"/>
    <col min="2855" max="2855" width="11" style="334" customWidth="1"/>
    <col min="2856" max="2856" width="10.625" style="334" customWidth="1"/>
    <col min="2857" max="2857" width="11.125" style="334" customWidth="1"/>
    <col min="2858" max="2858" width="10.625" style="334" customWidth="1"/>
    <col min="2859" max="2859" width="11" style="334" customWidth="1"/>
    <col min="2860" max="3072" width="9" style="334"/>
    <col min="3073" max="3073" width="11.75" style="334" customWidth="1"/>
    <col min="3074" max="3085" width="0" style="334" hidden="1" customWidth="1"/>
    <col min="3086" max="3086" width="11.5" style="334" customWidth="1"/>
    <col min="3087" max="3090" width="11.125" style="334" customWidth="1"/>
    <col min="3091" max="3092" width="11.625" style="334" customWidth="1"/>
    <col min="3093" max="3096" width="11.125" style="334" customWidth="1"/>
    <col min="3097" max="3097" width="11.5" style="334" customWidth="1"/>
    <col min="3098" max="3098" width="11.125" style="334" customWidth="1"/>
    <col min="3099" max="3099" width="11" style="334" customWidth="1"/>
    <col min="3100" max="3100" width="10.625" style="334" customWidth="1"/>
    <col min="3101" max="3101" width="11.125" style="334" customWidth="1"/>
    <col min="3102" max="3102" width="10.625" style="334" customWidth="1"/>
    <col min="3103" max="3103" width="11" style="334" customWidth="1"/>
    <col min="3104" max="3104" width="11.125" style="334" customWidth="1"/>
    <col min="3105" max="3105" width="11" style="334" customWidth="1"/>
    <col min="3106" max="3106" width="10.625" style="334" customWidth="1"/>
    <col min="3107" max="3107" width="11.125" style="334" customWidth="1"/>
    <col min="3108" max="3108" width="10.625" style="334" customWidth="1"/>
    <col min="3109" max="3109" width="11" style="334" customWidth="1"/>
    <col min="3110" max="3110" width="11.125" style="334" customWidth="1"/>
    <col min="3111" max="3111" width="11" style="334" customWidth="1"/>
    <col min="3112" max="3112" width="10.625" style="334" customWidth="1"/>
    <col min="3113" max="3113" width="11.125" style="334" customWidth="1"/>
    <col min="3114" max="3114" width="10.625" style="334" customWidth="1"/>
    <col min="3115" max="3115" width="11" style="334" customWidth="1"/>
    <col min="3116" max="3328" width="9" style="334"/>
    <col min="3329" max="3329" width="11.75" style="334" customWidth="1"/>
    <col min="3330" max="3341" width="0" style="334" hidden="1" customWidth="1"/>
    <col min="3342" max="3342" width="11.5" style="334" customWidth="1"/>
    <col min="3343" max="3346" width="11.125" style="334" customWidth="1"/>
    <col min="3347" max="3348" width="11.625" style="334" customWidth="1"/>
    <col min="3349" max="3352" width="11.125" style="334" customWidth="1"/>
    <col min="3353" max="3353" width="11.5" style="334" customWidth="1"/>
    <col min="3354" max="3354" width="11.125" style="334" customWidth="1"/>
    <col min="3355" max="3355" width="11" style="334" customWidth="1"/>
    <col min="3356" max="3356" width="10.625" style="334" customWidth="1"/>
    <col min="3357" max="3357" width="11.125" style="334" customWidth="1"/>
    <col min="3358" max="3358" width="10.625" style="334" customWidth="1"/>
    <col min="3359" max="3359" width="11" style="334" customWidth="1"/>
    <col min="3360" max="3360" width="11.125" style="334" customWidth="1"/>
    <col min="3361" max="3361" width="11" style="334" customWidth="1"/>
    <col min="3362" max="3362" width="10.625" style="334" customWidth="1"/>
    <col min="3363" max="3363" width="11.125" style="334" customWidth="1"/>
    <col min="3364" max="3364" width="10.625" style="334" customWidth="1"/>
    <col min="3365" max="3365" width="11" style="334" customWidth="1"/>
    <col min="3366" max="3366" width="11.125" style="334" customWidth="1"/>
    <col min="3367" max="3367" width="11" style="334" customWidth="1"/>
    <col min="3368" max="3368" width="10.625" style="334" customWidth="1"/>
    <col min="3369" max="3369" width="11.125" style="334" customWidth="1"/>
    <col min="3370" max="3370" width="10.625" style="334" customWidth="1"/>
    <col min="3371" max="3371" width="11" style="334" customWidth="1"/>
    <col min="3372" max="3584" width="9" style="334"/>
    <col min="3585" max="3585" width="11.75" style="334" customWidth="1"/>
    <col min="3586" max="3597" width="0" style="334" hidden="1" customWidth="1"/>
    <col min="3598" max="3598" width="11.5" style="334" customWidth="1"/>
    <col min="3599" max="3602" width="11.125" style="334" customWidth="1"/>
    <col min="3603" max="3604" width="11.625" style="334" customWidth="1"/>
    <col min="3605" max="3608" width="11.125" style="334" customWidth="1"/>
    <col min="3609" max="3609" width="11.5" style="334" customWidth="1"/>
    <col min="3610" max="3610" width="11.125" style="334" customWidth="1"/>
    <col min="3611" max="3611" width="11" style="334" customWidth="1"/>
    <col min="3612" max="3612" width="10.625" style="334" customWidth="1"/>
    <col min="3613" max="3613" width="11.125" style="334" customWidth="1"/>
    <col min="3614" max="3614" width="10.625" style="334" customWidth="1"/>
    <col min="3615" max="3615" width="11" style="334" customWidth="1"/>
    <col min="3616" max="3616" width="11.125" style="334" customWidth="1"/>
    <col min="3617" max="3617" width="11" style="334" customWidth="1"/>
    <col min="3618" max="3618" width="10.625" style="334" customWidth="1"/>
    <col min="3619" max="3619" width="11.125" style="334" customWidth="1"/>
    <col min="3620" max="3620" width="10.625" style="334" customWidth="1"/>
    <col min="3621" max="3621" width="11" style="334" customWidth="1"/>
    <col min="3622" max="3622" width="11.125" style="334" customWidth="1"/>
    <col min="3623" max="3623" width="11" style="334" customWidth="1"/>
    <col min="3624" max="3624" width="10.625" style="334" customWidth="1"/>
    <col min="3625" max="3625" width="11.125" style="334" customWidth="1"/>
    <col min="3626" max="3626" width="10.625" style="334" customWidth="1"/>
    <col min="3627" max="3627" width="11" style="334" customWidth="1"/>
    <col min="3628" max="3840" width="9" style="334"/>
    <col min="3841" max="3841" width="11.75" style="334" customWidth="1"/>
    <col min="3842" max="3853" width="0" style="334" hidden="1" customWidth="1"/>
    <col min="3854" max="3854" width="11.5" style="334" customWidth="1"/>
    <col min="3855" max="3858" width="11.125" style="334" customWidth="1"/>
    <col min="3859" max="3860" width="11.625" style="334" customWidth="1"/>
    <col min="3861" max="3864" width="11.125" style="334" customWidth="1"/>
    <col min="3865" max="3865" width="11.5" style="334" customWidth="1"/>
    <col min="3866" max="3866" width="11.125" style="334" customWidth="1"/>
    <col min="3867" max="3867" width="11" style="334" customWidth="1"/>
    <col min="3868" max="3868" width="10.625" style="334" customWidth="1"/>
    <col min="3869" max="3869" width="11.125" style="334" customWidth="1"/>
    <col min="3870" max="3870" width="10.625" style="334" customWidth="1"/>
    <col min="3871" max="3871" width="11" style="334" customWidth="1"/>
    <col min="3872" max="3872" width="11.125" style="334" customWidth="1"/>
    <col min="3873" max="3873" width="11" style="334" customWidth="1"/>
    <col min="3874" max="3874" width="10.625" style="334" customWidth="1"/>
    <col min="3875" max="3875" width="11.125" style="334" customWidth="1"/>
    <col min="3876" max="3876" width="10.625" style="334" customWidth="1"/>
    <col min="3877" max="3877" width="11" style="334" customWidth="1"/>
    <col min="3878" max="3878" width="11.125" style="334" customWidth="1"/>
    <col min="3879" max="3879" width="11" style="334" customWidth="1"/>
    <col min="3880" max="3880" width="10.625" style="334" customWidth="1"/>
    <col min="3881" max="3881" width="11.125" style="334" customWidth="1"/>
    <col min="3882" max="3882" width="10.625" style="334" customWidth="1"/>
    <col min="3883" max="3883" width="11" style="334" customWidth="1"/>
    <col min="3884" max="4096" width="9" style="334"/>
    <col min="4097" max="4097" width="11.75" style="334" customWidth="1"/>
    <col min="4098" max="4109" width="0" style="334" hidden="1" customWidth="1"/>
    <col min="4110" max="4110" width="11.5" style="334" customWidth="1"/>
    <col min="4111" max="4114" width="11.125" style="334" customWidth="1"/>
    <col min="4115" max="4116" width="11.625" style="334" customWidth="1"/>
    <col min="4117" max="4120" width="11.125" style="334" customWidth="1"/>
    <col min="4121" max="4121" width="11.5" style="334" customWidth="1"/>
    <col min="4122" max="4122" width="11.125" style="334" customWidth="1"/>
    <col min="4123" max="4123" width="11" style="334" customWidth="1"/>
    <col min="4124" max="4124" width="10.625" style="334" customWidth="1"/>
    <col min="4125" max="4125" width="11.125" style="334" customWidth="1"/>
    <col min="4126" max="4126" width="10.625" style="334" customWidth="1"/>
    <col min="4127" max="4127" width="11" style="334" customWidth="1"/>
    <col min="4128" max="4128" width="11.125" style="334" customWidth="1"/>
    <col min="4129" max="4129" width="11" style="334" customWidth="1"/>
    <col min="4130" max="4130" width="10.625" style="334" customWidth="1"/>
    <col min="4131" max="4131" width="11.125" style="334" customWidth="1"/>
    <col min="4132" max="4132" width="10.625" style="334" customWidth="1"/>
    <col min="4133" max="4133" width="11" style="334" customWidth="1"/>
    <col min="4134" max="4134" width="11.125" style="334" customWidth="1"/>
    <col min="4135" max="4135" width="11" style="334" customWidth="1"/>
    <col min="4136" max="4136" width="10.625" style="334" customWidth="1"/>
    <col min="4137" max="4137" width="11.125" style="334" customWidth="1"/>
    <col min="4138" max="4138" width="10.625" style="334" customWidth="1"/>
    <col min="4139" max="4139" width="11" style="334" customWidth="1"/>
    <col min="4140" max="4352" width="9" style="334"/>
    <col min="4353" max="4353" width="11.75" style="334" customWidth="1"/>
    <col min="4354" max="4365" width="0" style="334" hidden="1" customWidth="1"/>
    <col min="4366" max="4366" width="11.5" style="334" customWidth="1"/>
    <col min="4367" max="4370" width="11.125" style="334" customWidth="1"/>
    <col min="4371" max="4372" width="11.625" style="334" customWidth="1"/>
    <col min="4373" max="4376" width="11.125" style="334" customWidth="1"/>
    <col min="4377" max="4377" width="11.5" style="334" customWidth="1"/>
    <col min="4378" max="4378" width="11.125" style="334" customWidth="1"/>
    <col min="4379" max="4379" width="11" style="334" customWidth="1"/>
    <col min="4380" max="4380" width="10.625" style="334" customWidth="1"/>
    <col min="4381" max="4381" width="11.125" style="334" customWidth="1"/>
    <col min="4382" max="4382" width="10.625" style="334" customWidth="1"/>
    <col min="4383" max="4383" width="11" style="334" customWidth="1"/>
    <col min="4384" max="4384" width="11.125" style="334" customWidth="1"/>
    <col min="4385" max="4385" width="11" style="334" customWidth="1"/>
    <col min="4386" max="4386" width="10.625" style="334" customWidth="1"/>
    <col min="4387" max="4387" width="11.125" style="334" customWidth="1"/>
    <col min="4388" max="4388" width="10.625" style="334" customWidth="1"/>
    <col min="4389" max="4389" width="11" style="334" customWidth="1"/>
    <col min="4390" max="4390" width="11.125" style="334" customWidth="1"/>
    <col min="4391" max="4391" width="11" style="334" customWidth="1"/>
    <col min="4392" max="4392" width="10.625" style="334" customWidth="1"/>
    <col min="4393" max="4393" width="11.125" style="334" customWidth="1"/>
    <col min="4394" max="4394" width="10.625" style="334" customWidth="1"/>
    <col min="4395" max="4395" width="11" style="334" customWidth="1"/>
    <col min="4396" max="4608" width="9" style="334"/>
    <col min="4609" max="4609" width="11.75" style="334" customWidth="1"/>
    <col min="4610" max="4621" width="0" style="334" hidden="1" customWidth="1"/>
    <col min="4622" max="4622" width="11.5" style="334" customWidth="1"/>
    <col min="4623" max="4626" width="11.125" style="334" customWidth="1"/>
    <col min="4627" max="4628" width="11.625" style="334" customWidth="1"/>
    <col min="4629" max="4632" width="11.125" style="334" customWidth="1"/>
    <col min="4633" max="4633" width="11.5" style="334" customWidth="1"/>
    <col min="4634" max="4634" width="11.125" style="334" customWidth="1"/>
    <col min="4635" max="4635" width="11" style="334" customWidth="1"/>
    <col min="4636" max="4636" width="10.625" style="334" customWidth="1"/>
    <col min="4637" max="4637" width="11.125" style="334" customWidth="1"/>
    <col min="4638" max="4638" width="10.625" style="334" customWidth="1"/>
    <col min="4639" max="4639" width="11" style="334" customWidth="1"/>
    <col min="4640" max="4640" width="11.125" style="334" customWidth="1"/>
    <col min="4641" max="4641" width="11" style="334" customWidth="1"/>
    <col min="4642" max="4642" width="10.625" style="334" customWidth="1"/>
    <col min="4643" max="4643" width="11.125" style="334" customWidth="1"/>
    <col min="4644" max="4644" width="10.625" style="334" customWidth="1"/>
    <col min="4645" max="4645" width="11" style="334" customWidth="1"/>
    <col min="4646" max="4646" width="11.125" style="334" customWidth="1"/>
    <col min="4647" max="4647" width="11" style="334" customWidth="1"/>
    <col min="4648" max="4648" width="10.625" style="334" customWidth="1"/>
    <col min="4649" max="4649" width="11.125" style="334" customWidth="1"/>
    <col min="4650" max="4650" width="10.625" style="334" customWidth="1"/>
    <col min="4651" max="4651" width="11" style="334" customWidth="1"/>
    <col min="4652" max="4864" width="9" style="334"/>
    <col min="4865" max="4865" width="11.75" style="334" customWidth="1"/>
    <col min="4866" max="4877" width="0" style="334" hidden="1" customWidth="1"/>
    <col min="4878" max="4878" width="11.5" style="334" customWidth="1"/>
    <col min="4879" max="4882" width="11.125" style="334" customWidth="1"/>
    <col min="4883" max="4884" width="11.625" style="334" customWidth="1"/>
    <col min="4885" max="4888" width="11.125" style="334" customWidth="1"/>
    <col min="4889" max="4889" width="11.5" style="334" customWidth="1"/>
    <col min="4890" max="4890" width="11.125" style="334" customWidth="1"/>
    <col min="4891" max="4891" width="11" style="334" customWidth="1"/>
    <col min="4892" max="4892" width="10.625" style="334" customWidth="1"/>
    <col min="4893" max="4893" width="11.125" style="334" customWidth="1"/>
    <col min="4894" max="4894" width="10.625" style="334" customWidth="1"/>
    <col min="4895" max="4895" width="11" style="334" customWidth="1"/>
    <col min="4896" max="4896" width="11.125" style="334" customWidth="1"/>
    <col min="4897" max="4897" width="11" style="334" customWidth="1"/>
    <col min="4898" max="4898" width="10.625" style="334" customWidth="1"/>
    <col min="4899" max="4899" width="11.125" style="334" customWidth="1"/>
    <col min="4900" max="4900" width="10.625" style="334" customWidth="1"/>
    <col min="4901" max="4901" width="11" style="334" customWidth="1"/>
    <col min="4902" max="4902" width="11.125" style="334" customWidth="1"/>
    <col min="4903" max="4903" width="11" style="334" customWidth="1"/>
    <col min="4904" max="4904" width="10.625" style="334" customWidth="1"/>
    <col min="4905" max="4905" width="11.125" style="334" customWidth="1"/>
    <col min="4906" max="4906" width="10.625" style="334" customWidth="1"/>
    <col min="4907" max="4907" width="11" style="334" customWidth="1"/>
    <col min="4908" max="5120" width="9" style="334"/>
    <col min="5121" max="5121" width="11.75" style="334" customWidth="1"/>
    <col min="5122" max="5133" width="0" style="334" hidden="1" customWidth="1"/>
    <col min="5134" max="5134" width="11.5" style="334" customWidth="1"/>
    <col min="5135" max="5138" width="11.125" style="334" customWidth="1"/>
    <col min="5139" max="5140" width="11.625" style="334" customWidth="1"/>
    <col min="5141" max="5144" width="11.125" style="334" customWidth="1"/>
    <col min="5145" max="5145" width="11.5" style="334" customWidth="1"/>
    <col min="5146" max="5146" width="11.125" style="334" customWidth="1"/>
    <col min="5147" max="5147" width="11" style="334" customWidth="1"/>
    <col min="5148" max="5148" width="10.625" style="334" customWidth="1"/>
    <col min="5149" max="5149" width="11.125" style="334" customWidth="1"/>
    <col min="5150" max="5150" width="10.625" style="334" customWidth="1"/>
    <col min="5151" max="5151" width="11" style="334" customWidth="1"/>
    <col min="5152" max="5152" width="11.125" style="334" customWidth="1"/>
    <col min="5153" max="5153" width="11" style="334" customWidth="1"/>
    <col min="5154" max="5154" width="10.625" style="334" customWidth="1"/>
    <col min="5155" max="5155" width="11.125" style="334" customWidth="1"/>
    <col min="5156" max="5156" width="10.625" style="334" customWidth="1"/>
    <col min="5157" max="5157" width="11" style="334" customWidth="1"/>
    <col min="5158" max="5158" width="11.125" style="334" customWidth="1"/>
    <col min="5159" max="5159" width="11" style="334" customWidth="1"/>
    <col min="5160" max="5160" width="10.625" style="334" customWidth="1"/>
    <col min="5161" max="5161" width="11.125" style="334" customWidth="1"/>
    <col min="5162" max="5162" width="10.625" style="334" customWidth="1"/>
    <col min="5163" max="5163" width="11" style="334" customWidth="1"/>
    <col min="5164" max="5376" width="9" style="334"/>
    <col min="5377" max="5377" width="11.75" style="334" customWidth="1"/>
    <col min="5378" max="5389" width="0" style="334" hidden="1" customWidth="1"/>
    <col min="5390" max="5390" width="11.5" style="334" customWidth="1"/>
    <col min="5391" max="5394" width="11.125" style="334" customWidth="1"/>
    <col min="5395" max="5396" width="11.625" style="334" customWidth="1"/>
    <col min="5397" max="5400" width="11.125" style="334" customWidth="1"/>
    <col min="5401" max="5401" width="11.5" style="334" customWidth="1"/>
    <col min="5402" max="5402" width="11.125" style="334" customWidth="1"/>
    <col min="5403" max="5403" width="11" style="334" customWidth="1"/>
    <col min="5404" max="5404" width="10.625" style="334" customWidth="1"/>
    <col min="5405" max="5405" width="11.125" style="334" customWidth="1"/>
    <col min="5406" max="5406" width="10.625" style="334" customWidth="1"/>
    <col min="5407" max="5407" width="11" style="334" customWidth="1"/>
    <col min="5408" max="5408" width="11.125" style="334" customWidth="1"/>
    <col min="5409" max="5409" width="11" style="334" customWidth="1"/>
    <col min="5410" max="5410" width="10.625" style="334" customWidth="1"/>
    <col min="5411" max="5411" width="11.125" style="334" customWidth="1"/>
    <col min="5412" max="5412" width="10.625" style="334" customWidth="1"/>
    <col min="5413" max="5413" width="11" style="334" customWidth="1"/>
    <col min="5414" max="5414" width="11.125" style="334" customWidth="1"/>
    <col min="5415" max="5415" width="11" style="334" customWidth="1"/>
    <col min="5416" max="5416" width="10.625" style="334" customWidth="1"/>
    <col min="5417" max="5417" width="11.125" style="334" customWidth="1"/>
    <col min="5418" max="5418" width="10.625" style="334" customWidth="1"/>
    <col min="5419" max="5419" width="11" style="334" customWidth="1"/>
    <col min="5420" max="5632" width="9" style="334"/>
    <col min="5633" max="5633" width="11.75" style="334" customWidth="1"/>
    <col min="5634" max="5645" width="0" style="334" hidden="1" customWidth="1"/>
    <col min="5646" max="5646" width="11.5" style="334" customWidth="1"/>
    <col min="5647" max="5650" width="11.125" style="334" customWidth="1"/>
    <col min="5651" max="5652" width="11.625" style="334" customWidth="1"/>
    <col min="5653" max="5656" width="11.125" style="334" customWidth="1"/>
    <col min="5657" max="5657" width="11.5" style="334" customWidth="1"/>
    <col min="5658" max="5658" width="11.125" style="334" customWidth="1"/>
    <col min="5659" max="5659" width="11" style="334" customWidth="1"/>
    <col min="5660" max="5660" width="10.625" style="334" customWidth="1"/>
    <col min="5661" max="5661" width="11.125" style="334" customWidth="1"/>
    <col min="5662" max="5662" width="10.625" style="334" customWidth="1"/>
    <col min="5663" max="5663" width="11" style="334" customWidth="1"/>
    <col min="5664" max="5664" width="11.125" style="334" customWidth="1"/>
    <col min="5665" max="5665" width="11" style="334" customWidth="1"/>
    <col min="5666" max="5666" width="10.625" style="334" customWidth="1"/>
    <col min="5667" max="5667" width="11.125" style="334" customWidth="1"/>
    <col min="5668" max="5668" width="10.625" style="334" customWidth="1"/>
    <col min="5669" max="5669" width="11" style="334" customWidth="1"/>
    <col min="5670" max="5670" width="11.125" style="334" customWidth="1"/>
    <col min="5671" max="5671" width="11" style="334" customWidth="1"/>
    <col min="5672" max="5672" width="10.625" style="334" customWidth="1"/>
    <col min="5673" max="5673" width="11.125" style="334" customWidth="1"/>
    <col min="5674" max="5674" width="10.625" style="334" customWidth="1"/>
    <col min="5675" max="5675" width="11" style="334" customWidth="1"/>
    <col min="5676" max="5888" width="9" style="334"/>
    <col min="5889" max="5889" width="11.75" style="334" customWidth="1"/>
    <col min="5890" max="5901" width="0" style="334" hidden="1" customWidth="1"/>
    <col min="5902" max="5902" width="11.5" style="334" customWidth="1"/>
    <col min="5903" max="5906" width="11.125" style="334" customWidth="1"/>
    <col min="5907" max="5908" width="11.625" style="334" customWidth="1"/>
    <col min="5909" max="5912" width="11.125" style="334" customWidth="1"/>
    <col min="5913" max="5913" width="11.5" style="334" customWidth="1"/>
    <col min="5914" max="5914" width="11.125" style="334" customWidth="1"/>
    <col min="5915" max="5915" width="11" style="334" customWidth="1"/>
    <col min="5916" max="5916" width="10.625" style="334" customWidth="1"/>
    <col min="5917" max="5917" width="11.125" style="334" customWidth="1"/>
    <col min="5918" max="5918" width="10.625" style="334" customWidth="1"/>
    <col min="5919" max="5919" width="11" style="334" customWidth="1"/>
    <col min="5920" max="5920" width="11.125" style="334" customWidth="1"/>
    <col min="5921" max="5921" width="11" style="334" customWidth="1"/>
    <col min="5922" max="5922" width="10.625" style="334" customWidth="1"/>
    <col min="5923" max="5923" width="11.125" style="334" customWidth="1"/>
    <col min="5924" max="5924" width="10.625" style="334" customWidth="1"/>
    <col min="5925" max="5925" width="11" style="334" customWidth="1"/>
    <col min="5926" max="5926" width="11.125" style="334" customWidth="1"/>
    <col min="5927" max="5927" width="11" style="334" customWidth="1"/>
    <col min="5928" max="5928" width="10.625" style="334" customWidth="1"/>
    <col min="5929" max="5929" width="11.125" style="334" customWidth="1"/>
    <col min="5930" max="5930" width="10.625" style="334" customWidth="1"/>
    <col min="5931" max="5931" width="11" style="334" customWidth="1"/>
    <col min="5932" max="6144" width="9" style="334"/>
    <col min="6145" max="6145" width="11.75" style="334" customWidth="1"/>
    <col min="6146" max="6157" width="0" style="334" hidden="1" customWidth="1"/>
    <col min="6158" max="6158" width="11.5" style="334" customWidth="1"/>
    <col min="6159" max="6162" width="11.125" style="334" customWidth="1"/>
    <col min="6163" max="6164" width="11.625" style="334" customWidth="1"/>
    <col min="6165" max="6168" width="11.125" style="334" customWidth="1"/>
    <col min="6169" max="6169" width="11.5" style="334" customWidth="1"/>
    <col min="6170" max="6170" width="11.125" style="334" customWidth="1"/>
    <col min="6171" max="6171" width="11" style="334" customWidth="1"/>
    <col min="6172" max="6172" width="10.625" style="334" customWidth="1"/>
    <col min="6173" max="6173" width="11.125" style="334" customWidth="1"/>
    <col min="6174" max="6174" width="10.625" style="334" customWidth="1"/>
    <col min="6175" max="6175" width="11" style="334" customWidth="1"/>
    <col min="6176" max="6176" width="11.125" style="334" customWidth="1"/>
    <col min="6177" max="6177" width="11" style="334" customWidth="1"/>
    <col min="6178" max="6178" width="10.625" style="334" customWidth="1"/>
    <col min="6179" max="6179" width="11.125" style="334" customWidth="1"/>
    <col min="6180" max="6180" width="10.625" style="334" customWidth="1"/>
    <col min="6181" max="6181" width="11" style="334" customWidth="1"/>
    <col min="6182" max="6182" width="11.125" style="334" customWidth="1"/>
    <col min="6183" max="6183" width="11" style="334" customWidth="1"/>
    <col min="6184" max="6184" width="10.625" style="334" customWidth="1"/>
    <col min="6185" max="6185" width="11.125" style="334" customWidth="1"/>
    <col min="6186" max="6186" width="10.625" style="334" customWidth="1"/>
    <col min="6187" max="6187" width="11" style="334" customWidth="1"/>
    <col min="6188" max="6400" width="9" style="334"/>
    <col min="6401" max="6401" width="11.75" style="334" customWidth="1"/>
    <col min="6402" max="6413" width="0" style="334" hidden="1" customWidth="1"/>
    <col min="6414" max="6414" width="11.5" style="334" customWidth="1"/>
    <col min="6415" max="6418" width="11.125" style="334" customWidth="1"/>
    <col min="6419" max="6420" width="11.625" style="334" customWidth="1"/>
    <col min="6421" max="6424" width="11.125" style="334" customWidth="1"/>
    <col min="6425" max="6425" width="11.5" style="334" customWidth="1"/>
    <col min="6426" max="6426" width="11.125" style="334" customWidth="1"/>
    <col min="6427" max="6427" width="11" style="334" customWidth="1"/>
    <col min="6428" max="6428" width="10.625" style="334" customWidth="1"/>
    <col min="6429" max="6429" width="11.125" style="334" customWidth="1"/>
    <col min="6430" max="6430" width="10.625" style="334" customWidth="1"/>
    <col min="6431" max="6431" width="11" style="334" customWidth="1"/>
    <col min="6432" max="6432" width="11.125" style="334" customWidth="1"/>
    <col min="6433" max="6433" width="11" style="334" customWidth="1"/>
    <col min="6434" max="6434" width="10.625" style="334" customWidth="1"/>
    <col min="6435" max="6435" width="11.125" style="334" customWidth="1"/>
    <col min="6436" max="6436" width="10.625" style="334" customWidth="1"/>
    <col min="6437" max="6437" width="11" style="334" customWidth="1"/>
    <col min="6438" max="6438" width="11.125" style="334" customWidth="1"/>
    <col min="6439" max="6439" width="11" style="334" customWidth="1"/>
    <col min="6440" max="6440" width="10.625" style="334" customWidth="1"/>
    <col min="6441" max="6441" width="11.125" style="334" customWidth="1"/>
    <col min="6442" max="6442" width="10.625" style="334" customWidth="1"/>
    <col min="6443" max="6443" width="11" style="334" customWidth="1"/>
    <col min="6444" max="6656" width="9" style="334"/>
    <col min="6657" max="6657" width="11.75" style="334" customWidth="1"/>
    <col min="6658" max="6669" width="0" style="334" hidden="1" customWidth="1"/>
    <col min="6670" max="6670" width="11.5" style="334" customWidth="1"/>
    <col min="6671" max="6674" width="11.125" style="334" customWidth="1"/>
    <col min="6675" max="6676" width="11.625" style="334" customWidth="1"/>
    <col min="6677" max="6680" width="11.125" style="334" customWidth="1"/>
    <col min="6681" max="6681" width="11.5" style="334" customWidth="1"/>
    <col min="6682" max="6682" width="11.125" style="334" customWidth="1"/>
    <col min="6683" max="6683" width="11" style="334" customWidth="1"/>
    <col min="6684" max="6684" width="10.625" style="334" customWidth="1"/>
    <col min="6685" max="6685" width="11.125" style="334" customWidth="1"/>
    <col min="6686" max="6686" width="10.625" style="334" customWidth="1"/>
    <col min="6687" max="6687" width="11" style="334" customWidth="1"/>
    <col min="6688" max="6688" width="11.125" style="334" customWidth="1"/>
    <col min="6689" max="6689" width="11" style="334" customWidth="1"/>
    <col min="6690" max="6690" width="10.625" style="334" customWidth="1"/>
    <col min="6691" max="6691" width="11.125" style="334" customWidth="1"/>
    <col min="6692" max="6692" width="10.625" style="334" customWidth="1"/>
    <col min="6693" max="6693" width="11" style="334" customWidth="1"/>
    <col min="6694" max="6694" width="11.125" style="334" customWidth="1"/>
    <col min="6695" max="6695" width="11" style="334" customWidth="1"/>
    <col min="6696" max="6696" width="10.625" style="334" customWidth="1"/>
    <col min="6697" max="6697" width="11.125" style="334" customWidth="1"/>
    <col min="6698" max="6698" width="10.625" style="334" customWidth="1"/>
    <col min="6699" max="6699" width="11" style="334" customWidth="1"/>
    <col min="6700" max="6912" width="9" style="334"/>
    <col min="6913" max="6913" width="11.75" style="334" customWidth="1"/>
    <col min="6914" max="6925" width="0" style="334" hidden="1" customWidth="1"/>
    <col min="6926" max="6926" width="11.5" style="334" customWidth="1"/>
    <col min="6927" max="6930" width="11.125" style="334" customWidth="1"/>
    <col min="6931" max="6932" width="11.625" style="334" customWidth="1"/>
    <col min="6933" max="6936" width="11.125" style="334" customWidth="1"/>
    <col min="6937" max="6937" width="11.5" style="334" customWidth="1"/>
    <col min="6938" max="6938" width="11.125" style="334" customWidth="1"/>
    <col min="6939" max="6939" width="11" style="334" customWidth="1"/>
    <col min="6940" max="6940" width="10.625" style="334" customWidth="1"/>
    <col min="6941" max="6941" width="11.125" style="334" customWidth="1"/>
    <col min="6942" max="6942" width="10.625" style="334" customWidth="1"/>
    <col min="6943" max="6943" width="11" style="334" customWidth="1"/>
    <col min="6944" max="6944" width="11.125" style="334" customWidth="1"/>
    <col min="6945" max="6945" width="11" style="334" customWidth="1"/>
    <col min="6946" max="6946" width="10.625" style="334" customWidth="1"/>
    <col min="6947" max="6947" width="11.125" style="334" customWidth="1"/>
    <col min="6948" max="6948" width="10.625" style="334" customWidth="1"/>
    <col min="6949" max="6949" width="11" style="334" customWidth="1"/>
    <col min="6950" max="6950" width="11.125" style="334" customWidth="1"/>
    <col min="6951" max="6951" width="11" style="334" customWidth="1"/>
    <col min="6952" max="6952" width="10.625" style="334" customWidth="1"/>
    <col min="6953" max="6953" width="11.125" style="334" customWidth="1"/>
    <col min="6954" max="6954" width="10.625" style="334" customWidth="1"/>
    <col min="6955" max="6955" width="11" style="334" customWidth="1"/>
    <col min="6956" max="7168" width="9" style="334"/>
    <col min="7169" max="7169" width="11.75" style="334" customWidth="1"/>
    <col min="7170" max="7181" width="0" style="334" hidden="1" customWidth="1"/>
    <col min="7182" max="7182" width="11.5" style="334" customWidth="1"/>
    <col min="7183" max="7186" width="11.125" style="334" customWidth="1"/>
    <col min="7187" max="7188" width="11.625" style="334" customWidth="1"/>
    <col min="7189" max="7192" width="11.125" style="334" customWidth="1"/>
    <col min="7193" max="7193" width="11.5" style="334" customWidth="1"/>
    <col min="7194" max="7194" width="11.125" style="334" customWidth="1"/>
    <col min="7195" max="7195" width="11" style="334" customWidth="1"/>
    <col min="7196" max="7196" width="10.625" style="334" customWidth="1"/>
    <col min="7197" max="7197" width="11.125" style="334" customWidth="1"/>
    <col min="7198" max="7198" width="10.625" style="334" customWidth="1"/>
    <col min="7199" max="7199" width="11" style="334" customWidth="1"/>
    <col min="7200" max="7200" width="11.125" style="334" customWidth="1"/>
    <col min="7201" max="7201" width="11" style="334" customWidth="1"/>
    <col min="7202" max="7202" width="10.625" style="334" customWidth="1"/>
    <col min="7203" max="7203" width="11.125" style="334" customWidth="1"/>
    <col min="7204" max="7204" width="10.625" style="334" customWidth="1"/>
    <col min="7205" max="7205" width="11" style="334" customWidth="1"/>
    <col min="7206" max="7206" width="11.125" style="334" customWidth="1"/>
    <col min="7207" max="7207" width="11" style="334" customWidth="1"/>
    <col min="7208" max="7208" width="10.625" style="334" customWidth="1"/>
    <col min="7209" max="7209" width="11.125" style="334" customWidth="1"/>
    <col min="7210" max="7210" width="10.625" style="334" customWidth="1"/>
    <col min="7211" max="7211" width="11" style="334" customWidth="1"/>
    <col min="7212" max="7424" width="9" style="334"/>
    <col min="7425" max="7425" width="11.75" style="334" customWidth="1"/>
    <col min="7426" max="7437" width="0" style="334" hidden="1" customWidth="1"/>
    <col min="7438" max="7438" width="11.5" style="334" customWidth="1"/>
    <col min="7439" max="7442" width="11.125" style="334" customWidth="1"/>
    <col min="7443" max="7444" width="11.625" style="334" customWidth="1"/>
    <col min="7445" max="7448" width="11.125" style="334" customWidth="1"/>
    <col min="7449" max="7449" width="11.5" style="334" customWidth="1"/>
    <col min="7450" max="7450" width="11.125" style="334" customWidth="1"/>
    <col min="7451" max="7451" width="11" style="334" customWidth="1"/>
    <col min="7452" max="7452" width="10.625" style="334" customWidth="1"/>
    <col min="7453" max="7453" width="11.125" style="334" customWidth="1"/>
    <col min="7454" max="7454" width="10.625" style="334" customWidth="1"/>
    <col min="7455" max="7455" width="11" style="334" customWidth="1"/>
    <col min="7456" max="7456" width="11.125" style="334" customWidth="1"/>
    <col min="7457" max="7457" width="11" style="334" customWidth="1"/>
    <col min="7458" max="7458" width="10.625" style="334" customWidth="1"/>
    <col min="7459" max="7459" width="11.125" style="334" customWidth="1"/>
    <col min="7460" max="7460" width="10.625" style="334" customWidth="1"/>
    <col min="7461" max="7461" width="11" style="334" customWidth="1"/>
    <col min="7462" max="7462" width="11.125" style="334" customWidth="1"/>
    <col min="7463" max="7463" width="11" style="334" customWidth="1"/>
    <col min="7464" max="7464" width="10.625" style="334" customWidth="1"/>
    <col min="7465" max="7465" width="11.125" style="334" customWidth="1"/>
    <col min="7466" max="7466" width="10.625" style="334" customWidth="1"/>
    <col min="7467" max="7467" width="11" style="334" customWidth="1"/>
    <col min="7468" max="7680" width="9" style="334"/>
    <col min="7681" max="7681" width="11.75" style="334" customWidth="1"/>
    <col min="7682" max="7693" width="0" style="334" hidden="1" customWidth="1"/>
    <col min="7694" max="7694" width="11.5" style="334" customWidth="1"/>
    <col min="7695" max="7698" width="11.125" style="334" customWidth="1"/>
    <col min="7699" max="7700" width="11.625" style="334" customWidth="1"/>
    <col min="7701" max="7704" width="11.125" style="334" customWidth="1"/>
    <col min="7705" max="7705" width="11.5" style="334" customWidth="1"/>
    <col min="7706" max="7706" width="11.125" style="334" customWidth="1"/>
    <col min="7707" max="7707" width="11" style="334" customWidth="1"/>
    <col min="7708" max="7708" width="10.625" style="334" customWidth="1"/>
    <col min="7709" max="7709" width="11.125" style="334" customWidth="1"/>
    <col min="7710" max="7710" width="10.625" style="334" customWidth="1"/>
    <col min="7711" max="7711" width="11" style="334" customWidth="1"/>
    <col min="7712" max="7712" width="11.125" style="334" customWidth="1"/>
    <col min="7713" max="7713" width="11" style="334" customWidth="1"/>
    <col min="7714" max="7714" width="10.625" style="334" customWidth="1"/>
    <col min="7715" max="7715" width="11.125" style="334" customWidth="1"/>
    <col min="7716" max="7716" width="10.625" style="334" customWidth="1"/>
    <col min="7717" max="7717" width="11" style="334" customWidth="1"/>
    <col min="7718" max="7718" width="11.125" style="334" customWidth="1"/>
    <col min="7719" max="7719" width="11" style="334" customWidth="1"/>
    <col min="7720" max="7720" width="10.625" style="334" customWidth="1"/>
    <col min="7721" max="7721" width="11.125" style="334" customWidth="1"/>
    <col min="7722" max="7722" width="10.625" style="334" customWidth="1"/>
    <col min="7723" max="7723" width="11" style="334" customWidth="1"/>
    <col min="7724" max="7936" width="9" style="334"/>
    <col min="7937" max="7937" width="11.75" style="334" customWidth="1"/>
    <col min="7938" max="7949" width="0" style="334" hidden="1" customWidth="1"/>
    <col min="7950" max="7950" width="11.5" style="334" customWidth="1"/>
    <col min="7951" max="7954" width="11.125" style="334" customWidth="1"/>
    <col min="7955" max="7956" width="11.625" style="334" customWidth="1"/>
    <col min="7957" max="7960" width="11.125" style="334" customWidth="1"/>
    <col min="7961" max="7961" width="11.5" style="334" customWidth="1"/>
    <col min="7962" max="7962" width="11.125" style="334" customWidth="1"/>
    <col min="7963" max="7963" width="11" style="334" customWidth="1"/>
    <col min="7964" max="7964" width="10.625" style="334" customWidth="1"/>
    <col min="7965" max="7965" width="11.125" style="334" customWidth="1"/>
    <col min="7966" max="7966" width="10.625" style="334" customWidth="1"/>
    <col min="7967" max="7967" width="11" style="334" customWidth="1"/>
    <col min="7968" max="7968" width="11.125" style="334" customWidth="1"/>
    <col min="7969" max="7969" width="11" style="334" customWidth="1"/>
    <col min="7970" max="7970" width="10.625" style="334" customWidth="1"/>
    <col min="7971" max="7971" width="11.125" style="334" customWidth="1"/>
    <col min="7972" max="7972" width="10.625" style="334" customWidth="1"/>
    <col min="7973" max="7973" width="11" style="334" customWidth="1"/>
    <col min="7974" max="7974" width="11.125" style="334" customWidth="1"/>
    <col min="7975" max="7975" width="11" style="334" customWidth="1"/>
    <col min="7976" max="7976" width="10.625" style="334" customWidth="1"/>
    <col min="7977" max="7977" width="11.125" style="334" customWidth="1"/>
    <col min="7978" max="7978" width="10.625" style="334" customWidth="1"/>
    <col min="7979" max="7979" width="11" style="334" customWidth="1"/>
    <col min="7980" max="8192" width="9" style="334"/>
    <col min="8193" max="8193" width="11.75" style="334" customWidth="1"/>
    <col min="8194" max="8205" width="0" style="334" hidden="1" customWidth="1"/>
    <col min="8206" max="8206" width="11.5" style="334" customWidth="1"/>
    <col min="8207" max="8210" width="11.125" style="334" customWidth="1"/>
    <col min="8211" max="8212" width="11.625" style="334" customWidth="1"/>
    <col min="8213" max="8216" width="11.125" style="334" customWidth="1"/>
    <col min="8217" max="8217" width="11.5" style="334" customWidth="1"/>
    <col min="8218" max="8218" width="11.125" style="334" customWidth="1"/>
    <col min="8219" max="8219" width="11" style="334" customWidth="1"/>
    <col min="8220" max="8220" width="10.625" style="334" customWidth="1"/>
    <col min="8221" max="8221" width="11.125" style="334" customWidth="1"/>
    <col min="8222" max="8222" width="10.625" style="334" customWidth="1"/>
    <col min="8223" max="8223" width="11" style="334" customWidth="1"/>
    <col min="8224" max="8224" width="11.125" style="334" customWidth="1"/>
    <col min="8225" max="8225" width="11" style="334" customWidth="1"/>
    <col min="8226" max="8226" width="10.625" style="334" customWidth="1"/>
    <col min="8227" max="8227" width="11.125" style="334" customWidth="1"/>
    <col min="8228" max="8228" width="10.625" style="334" customWidth="1"/>
    <col min="8229" max="8229" width="11" style="334" customWidth="1"/>
    <col min="8230" max="8230" width="11.125" style="334" customWidth="1"/>
    <col min="8231" max="8231" width="11" style="334" customWidth="1"/>
    <col min="8232" max="8232" width="10.625" style="334" customWidth="1"/>
    <col min="8233" max="8233" width="11.125" style="334" customWidth="1"/>
    <col min="8234" max="8234" width="10.625" style="334" customWidth="1"/>
    <col min="8235" max="8235" width="11" style="334" customWidth="1"/>
    <col min="8236" max="8448" width="9" style="334"/>
    <col min="8449" max="8449" width="11.75" style="334" customWidth="1"/>
    <col min="8450" max="8461" width="0" style="334" hidden="1" customWidth="1"/>
    <col min="8462" max="8462" width="11.5" style="334" customWidth="1"/>
    <col min="8463" max="8466" width="11.125" style="334" customWidth="1"/>
    <col min="8467" max="8468" width="11.625" style="334" customWidth="1"/>
    <col min="8469" max="8472" width="11.125" style="334" customWidth="1"/>
    <col min="8473" max="8473" width="11.5" style="334" customWidth="1"/>
    <col min="8474" max="8474" width="11.125" style="334" customWidth="1"/>
    <col min="8475" max="8475" width="11" style="334" customWidth="1"/>
    <col min="8476" max="8476" width="10.625" style="334" customWidth="1"/>
    <col min="8477" max="8477" width="11.125" style="334" customWidth="1"/>
    <col min="8478" max="8478" width="10.625" style="334" customWidth="1"/>
    <col min="8479" max="8479" width="11" style="334" customWidth="1"/>
    <col min="8480" max="8480" width="11.125" style="334" customWidth="1"/>
    <col min="8481" max="8481" width="11" style="334" customWidth="1"/>
    <col min="8482" max="8482" width="10.625" style="334" customWidth="1"/>
    <col min="8483" max="8483" width="11.125" style="334" customWidth="1"/>
    <col min="8484" max="8484" width="10.625" style="334" customWidth="1"/>
    <col min="8485" max="8485" width="11" style="334" customWidth="1"/>
    <col min="8486" max="8486" width="11.125" style="334" customWidth="1"/>
    <col min="8487" max="8487" width="11" style="334" customWidth="1"/>
    <col min="8488" max="8488" width="10.625" style="334" customWidth="1"/>
    <col min="8489" max="8489" width="11.125" style="334" customWidth="1"/>
    <col min="8490" max="8490" width="10.625" style="334" customWidth="1"/>
    <col min="8491" max="8491" width="11" style="334" customWidth="1"/>
    <col min="8492" max="8704" width="9" style="334"/>
    <col min="8705" max="8705" width="11.75" style="334" customWidth="1"/>
    <col min="8706" max="8717" width="0" style="334" hidden="1" customWidth="1"/>
    <col min="8718" max="8718" width="11.5" style="334" customWidth="1"/>
    <col min="8719" max="8722" width="11.125" style="334" customWidth="1"/>
    <col min="8723" max="8724" width="11.625" style="334" customWidth="1"/>
    <col min="8725" max="8728" width="11.125" style="334" customWidth="1"/>
    <col min="8729" max="8729" width="11.5" style="334" customWidth="1"/>
    <col min="8730" max="8730" width="11.125" style="334" customWidth="1"/>
    <col min="8731" max="8731" width="11" style="334" customWidth="1"/>
    <col min="8732" max="8732" width="10.625" style="334" customWidth="1"/>
    <col min="8733" max="8733" width="11.125" style="334" customWidth="1"/>
    <col min="8734" max="8734" width="10.625" style="334" customWidth="1"/>
    <col min="8735" max="8735" width="11" style="334" customWidth="1"/>
    <col min="8736" max="8736" width="11.125" style="334" customWidth="1"/>
    <col min="8737" max="8737" width="11" style="334" customWidth="1"/>
    <col min="8738" max="8738" width="10.625" style="334" customWidth="1"/>
    <col min="8739" max="8739" width="11.125" style="334" customWidth="1"/>
    <col min="8740" max="8740" width="10.625" style="334" customWidth="1"/>
    <col min="8741" max="8741" width="11" style="334" customWidth="1"/>
    <col min="8742" max="8742" width="11.125" style="334" customWidth="1"/>
    <col min="8743" max="8743" width="11" style="334" customWidth="1"/>
    <col min="8744" max="8744" width="10.625" style="334" customWidth="1"/>
    <col min="8745" max="8745" width="11.125" style="334" customWidth="1"/>
    <col min="8746" max="8746" width="10.625" style="334" customWidth="1"/>
    <col min="8747" max="8747" width="11" style="334" customWidth="1"/>
    <col min="8748" max="8960" width="9" style="334"/>
    <col min="8961" max="8961" width="11.75" style="334" customWidth="1"/>
    <col min="8962" max="8973" width="0" style="334" hidden="1" customWidth="1"/>
    <col min="8974" max="8974" width="11.5" style="334" customWidth="1"/>
    <col min="8975" max="8978" width="11.125" style="334" customWidth="1"/>
    <col min="8979" max="8980" width="11.625" style="334" customWidth="1"/>
    <col min="8981" max="8984" width="11.125" style="334" customWidth="1"/>
    <col min="8985" max="8985" width="11.5" style="334" customWidth="1"/>
    <col min="8986" max="8986" width="11.125" style="334" customWidth="1"/>
    <col min="8987" max="8987" width="11" style="334" customWidth="1"/>
    <col min="8988" max="8988" width="10.625" style="334" customWidth="1"/>
    <col min="8989" max="8989" width="11.125" style="334" customWidth="1"/>
    <col min="8990" max="8990" width="10.625" style="334" customWidth="1"/>
    <col min="8991" max="8991" width="11" style="334" customWidth="1"/>
    <col min="8992" max="8992" width="11.125" style="334" customWidth="1"/>
    <col min="8993" max="8993" width="11" style="334" customWidth="1"/>
    <col min="8994" max="8994" width="10.625" style="334" customWidth="1"/>
    <col min="8995" max="8995" width="11.125" style="334" customWidth="1"/>
    <col min="8996" max="8996" width="10.625" style="334" customWidth="1"/>
    <col min="8997" max="8997" width="11" style="334" customWidth="1"/>
    <col min="8998" max="8998" width="11.125" style="334" customWidth="1"/>
    <col min="8999" max="8999" width="11" style="334" customWidth="1"/>
    <col min="9000" max="9000" width="10.625" style="334" customWidth="1"/>
    <col min="9001" max="9001" width="11.125" style="334" customWidth="1"/>
    <col min="9002" max="9002" width="10.625" style="334" customWidth="1"/>
    <col min="9003" max="9003" width="11" style="334" customWidth="1"/>
    <col min="9004" max="9216" width="9" style="334"/>
    <col min="9217" max="9217" width="11.75" style="334" customWidth="1"/>
    <col min="9218" max="9229" width="0" style="334" hidden="1" customWidth="1"/>
    <col min="9230" max="9230" width="11.5" style="334" customWidth="1"/>
    <col min="9231" max="9234" width="11.125" style="334" customWidth="1"/>
    <col min="9235" max="9236" width="11.625" style="334" customWidth="1"/>
    <col min="9237" max="9240" width="11.125" style="334" customWidth="1"/>
    <col min="9241" max="9241" width="11.5" style="334" customWidth="1"/>
    <col min="9242" max="9242" width="11.125" style="334" customWidth="1"/>
    <col min="9243" max="9243" width="11" style="334" customWidth="1"/>
    <col min="9244" max="9244" width="10.625" style="334" customWidth="1"/>
    <col min="9245" max="9245" width="11.125" style="334" customWidth="1"/>
    <col min="9246" max="9246" width="10.625" style="334" customWidth="1"/>
    <col min="9247" max="9247" width="11" style="334" customWidth="1"/>
    <col min="9248" max="9248" width="11.125" style="334" customWidth="1"/>
    <col min="9249" max="9249" width="11" style="334" customWidth="1"/>
    <col min="9250" max="9250" width="10.625" style="334" customWidth="1"/>
    <col min="9251" max="9251" width="11.125" style="334" customWidth="1"/>
    <col min="9252" max="9252" width="10.625" style="334" customWidth="1"/>
    <col min="9253" max="9253" width="11" style="334" customWidth="1"/>
    <col min="9254" max="9254" width="11.125" style="334" customWidth="1"/>
    <col min="9255" max="9255" width="11" style="334" customWidth="1"/>
    <col min="9256" max="9256" width="10.625" style="334" customWidth="1"/>
    <col min="9257" max="9257" width="11.125" style="334" customWidth="1"/>
    <col min="9258" max="9258" width="10.625" style="334" customWidth="1"/>
    <col min="9259" max="9259" width="11" style="334" customWidth="1"/>
    <col min="9260" max="9472" width="9" style="334"/>
    <col min="9473" max="9473" width="11.75" style="334" customWidth="1"/>
    <col min="9474" max="9485" width="0" style="334" hidden="1" customWidth="1"/>
    <col min="9486" max="9486" width="11.5" style="334" customWidth="1"/>
    <col min="9487" max="9490" width="11.125" style="334" customWidth="1"/>
    <col min="9491" max="9492" width="11.625" style="334" customWidth="1"/>
    <col min="9493" max="9496" width="11.125" style="334" customWidth="1"/>
    <col min="9497" max="9497" width="11.5" style="334" customWidth="1"/>
    <col min="9498" max="9498" width="11.125" style="334" customWidth="1"/>
    <col min="9499" max="9499" width="11" style="334" customWidth="1"/>
    <col min="9500" max="9500" width="10.625" style="334" customWidth="1"/>
    <col min="9501" max="9501" width="11.125" style="334" customWidth="1"/>
    <col min="9502" max="9502" width="10.625" style="334" customWidth="1"/>
    <col min="9503" max="9503" width="11" style="334" customWidth="1"/>
    <col min="9504" max="9504" width="11.125" style="334" customWidth="1"/>
    <col min="9505" max="9505" width="11" style="334" customWidth="1"/>
    <col min="9506" max="9506" width="10.625" style="334" customWidth="1"/>
    <col min="9507" max="9507" width="11.125" style="334" customWidth="1"/>
    <col min="9508" max="9508" width="10.625" style="334" customWidth="1"/>
    <col min="9509" max="9509" width="11" style="334" customWidth="1"/>
    <col min="9510" max="9510" width="11.125" style="334" customWidth="1"/>
    <col min="9511" max="9511" width="11" style="334" customWidth="1"/>
    <col min="9512" max="9512" width="10.625" style="334" customWidth="1"/>
    <col min="9513" max="9513" width="11.125" style="334" customWidth="1"/>
    <col min="9514" max="9514" width="10.625" style="334" customWidth="1"/>
    <col min="9515" max="9515" width="11" style="334" customWidth="1"/>
    <col min="9516" max="9728" width="9" style="334"/>
    <col min="9729" max="9729" width="11.75" style="334" customWidth="1"/>
    <col min="9730" max="9741" width="0" style="334" hidden="1" customWidth="1"/>
    <col min="9742" max="9742" width="11.5" style="334" customWidth="1"/>
    <col min="9743" max="9746" width="11.125" style="334" customWidth="1"/>
    <col min="9747" max="9748" width="11.625" style="334" customWidth="1"/>
    <col min="9749" max="9752" width="11.125" style="334" customWidth="1"/>
    <col min="9753" max="9753" width="11.5" style="334" customWidth="1"/>
    <col min="9754" max="9754" width="11.125" style="334" customWidth="1"/>
    <col min="9755" max="9755" width="11" style="334" customWidth="1"/>
    <col min="9756" max="9756" width="10.625" style="334" customWidth="1"/>
    <col min="9757" max="9757" width="11.125" style="334" customWidth="1"/>
    <col min="9758" max="9758" width="10.625" style="334" customWidth="1"/>
    <col min="9759" max="9759" width="11" style="334" customWidth="1"/>
    <col min="9760" max="9760" width="11.125" style="334" customWidth="1"/>
    <col min="9761" max="9761" width="11" style="334" customWidth="1"/>
    <col min="9762" max="9762" width="10.625" style="334" customWidth="1"/>
    <col min="9763" max="9763" width="11.125" style="334" customWidth="1"/>
    <col min="9764" max="9764" width="10.625" style="334" customWidth="1"/>
    <col min="9765" max="9765" width="11" style="334" customWidth="1"/>
    <col min="9766" max="9766" width="11.125" style="334" customWidth="1"/>
    <col min="9767" max="9767" width="11" style="334" customWidth="1"/>
    <col min="9768" max="9768" width="10.625" style="334" customWidth="1"/>
    <col min="9769" max="9769" width="11.125" style="334" customWidth="1"/>
    <col min="9770" max="9770" width="10.625" style="334" customWidth="1"/>
    <col min="9771" max="9771" width="11" style="334" customWidth="1"/>
    <col min="9772" max="9984" width="9" style="334"/>
    <col min="9985" max="9985" width="11.75" style="334" customWidth="1"/>
    <col min="9986" max="9997" width="0" style="334" hidden="1" customWidth="1"/>
    <col min="9998" max="9998" width="11.5" style="334" customWidth="1"/>
    <col min="9999" max="10002" width="11.125" style="334" customWidth="1"/>
    <col min="10003" max="10004" width="11.625" style="334" customWidth="1"/>
    <col min="10005" max="10008" width="11.125" style="334" customWidth="1"/>
    <col min="10009" max="10009" width="11.5" style="334" customWidth="1"/>
    <col min="10010" max="10010" width="11.125" style="334" customWidth="1"/>
    <col min="10011" max="10011" width="11" style="334" customWidth="1"/>
    <col min="10012" max="10012" width="10.625" style="334" customWidth="1"/>
    <col min="10013" max="10013" width="11.125" style="334" customWidth="1"/>
    <col min="10014" max="10014" width="10.625" style="334" customWidth="1"/>
    <col min="10015" max="10015" width="11" style="334" customWidth="1"/>
    <col min="10016" max="10016" width="11.125" style="334" customWidth="1"/>
    <col min="10017" max="10017" width="11" style="334" customWidth="1"/>
    <col min="10018" max="10018" width="10.625" style="334" customWidth="1"/>
    <col min="10019" max="10019" width="11.125" style="334" customWidth="1"/>
    <col min="10020" max="10020" width="10.625" style="334" customWidth="1"/>
    <col min="10021" max="10021" width="11" style="334" customWidth="1"/>
    <col min="10022" max="10022" width="11.125" style="334" customWidth="1"/>
    <col min="10023" max="10023" width="11" style="334" customWidth="1"/>
    <col min="10024" max="10024" width="10.625" style="334" customWidth="1"/>
    <col min="10025" max="10025" width="11.125" style="334" customWidth="1"/>
    <col min="10026" max="10026" width="10.625" style="334" customWidth="1"/>
    <col min="10027" max="10027" width="11" style="334" customWidth="1"/>
    <col min="10028" max="10240" width="9" style="334"/>
    <col min="10241" max="10241" width="11.75" style="334" customWidth="1"/>
    <col min="10242" max="10253" width="0" style="334" hidden="1" customWidth="1"/>
    <col min="10254" max="10254" width="11.5" style="334" customWidth="1"/>
    <col min="10255" max="10258" width="11.125" style="334" customWidth="1"/>
    <col min="10259" max="10260" width="11.625" style="334" customWidth="1"/>
    <col min="10261" max="10264" width="11.125" style="334" customWidth="1"/>
    <col min="10265" max="10265" width="11.5" style="334" customWidth="1"/>
    <col min="10266" max="10266" width="11.125" style="334" customWidth="1"/>
    <col min="10267" max="10267" width="11" style="334" customWidth="1"/>
    <col min="10268" max="10268" width="10.625" style="334" customWidth="1"/>
    <col min="10269" max="10269" width="11.125" style="334" customWidth="1"/>
    <col min="10270" max="10270" width="10.625" style="334" customWidth="1"/>
    <col min="10271" max="10271" width="11" style="334" customWidth="1"/>
    <col min="10272" max="10272" width="11.125" style="334" customWidth="1"/>
    <col min="10273" max="10273" width="11" style="334" customWidth="1"/>
    <col min="10274" max="10274" width="10.625" style="334" customWidth="1"/>
    <col min="10275" max="10275" width="11.125" style="334" customWidth="1"/>
    <col min="10276" max="10276" width="10.625" style="334" customWidth="1"/>
    <col min="10277" max="10277" width="11" style="334" customWidth="1"/>
    <col min="10278" max="10278" width="11.125" style="334" customWidth="1"/>
    <col min="10279" max="10279" width="11" style="334" customWidth="1"/>
    <col min="10280" max="10280" width="10.625" style="334" customWidth="1"/>
    <col min="10281" max="10281" width="11.125" style="334" customWidth="1"/>
    <col min="10282" max="10282" width="10.625" style="334" customWidth="1"/>
    <col min="10283" max="10283" width="11" style="334" customWidth="1"/>
    <col min="10284" max="10496" width="9" style="334"/>
    <col min="10497" max="10497" width="11.75" style="334" customWidth="1"/>
    <col min="10498" max="10509" width="0" style="334" hidden="1" customWidth="1"/>
    <col min="10510" max="10510" width="11.5" style="334" customWidth="1"/>
    <col min="10511" max="10514" width="11.125" style="334" customWidth="1"/>
    <col min="10515" max="10516" width="11.625" style="334" customWidth="1"/>
    <col min="10517" max="10520" width="11.125" style="334" customWidth="1"/>
    <col min="10521" max="10521" width="11.5" style="334" customWidth="1"/>
    <col min="10522" max="10522" width="11.125" style="334" customWidth="1"/>
    <col min="10523" max="10523" width="11" style="334" customWidth="1"/>
    <col min="10524" max="10524" width="10.625" style="334" customWidth="1"/>
    <col min="10525" max="10525" width="11.125" style="334" customWidth="1"/>
    <col min="10526" max="10526" width="10.625" style="334" customWidth="1"/>
    <col min="10527" max="10527" width="11" style="334" customWidth="1"/>
    <col min="10528" max="10528" width="11.125" style="334" customWidth="1"/>
    <col min="10529" max="10529" width="11" style="334" customWidth="1"/>
    <col min="10530" max="10530" width="10.625" style="334" customWidth="1"/>
    <col min="10531" max="10531" width="11.125" style="334" customWidth="1"/>
    <col min="10532" max="10532" width="10.625" style="334" customWidth="1"/>
    <col min="10533" max="10533" width="11" style="334" customWidth="1"/>
    <col min="10534" max="10534" width="11.125" style="334" customWidth="1"/>
    <col min="10535" max="10535" width="11" style="334" customWidth="1"/>
    <col min="10536" max="10536" width="10.625" style="334" customWidth="1"/>
    <col min="10537" max="10537" width="11.125" style="334" customWidth="1"/>
    <col min="10538" max="10538" width="10.625" style="334" customWidth="1"/>
    <col min="10539" max="10539" width="11" style="334" customWidth="1"/>
    <col min="10540" max="10752" width="9" style="334"/>
    <col min="10753" max="10753" width="11.75" style="334" customWidth="1"/>
    <col min="10754" max="10765" width="0" style="334" hidden="1" customWidth="1"/>
    <col min="10766" max="10766" width="11.5" style="334" customWidth="1"/>
    <col min="10767" max="10770" width="11.125" style="334" customWidth="1"/>
    <col min="10771" max="10772" width="11.625" style="334" customWidth="1"/>
    <col min="10773" max="10776" width="11.125" style="334" customWidth="1"/>
    <col min="10777" max="10777" width="11.5" style="334" customWidth="1"/>
    <col min="10778" max="10778" width="11.125" style="334" customWidth="1"/>
    <col min="10779" max="10779" width="11" style="334" customWidth="1"/>
    <col min="10780" max="10780" width="10.625" style="334" customWidth="1"/>
    <col min="10781" max="10781" width="11.125" style="334" customWidth="1"/>
    <col min="10782" max="10782" width="10.625" style="334" customWidth="1"/>
    <col min="10783" max="10783" width="11" style="334" customWidth="1"/>
    <col min="10784" max="10784" width="11.125" style="334" customWidth="1"/>
    <col min="10785" max="10785" width="11" style="334" customWidth="1"/>
    <col min="10786" max="10786" width="10.625" style="334" customWidth="1"/>
    <col min="10787" max="10787" width="11.125" style="334" customWidth="1"/>
    <col min="10788" max="10788" width="10.625" style="334" customWidth="1"/>
    <col min="10789" max="10789" width="11" style="334" customWidth="1"/>
    <col min="10790" max="10790" width="11.125" style="334" customWidth="1"/>
    <col min="10791" max="10791" width="11" style="334" customWidth="1"/>
    <col min="10792" max="10792" width="10.625" style="334" customWidth="1"/>
    <col min="10793" max="10793" width="11.125" style="334" customWidth="1"/>
    <col min="10794" max="10794" width="10.625" style="334" customWidth="1"/>
    <col min="10795" max="10795" width="11" style="334" customWidth="1"/>
    <col min="10796" max="11008" width="9" style="334"/>
    <col min="11009" max="11009" width="11.75" style="334" customWidth="1"/>
    <col min="11010" max="11021" width="0" style="334" hidden="1" customWidth="1"/>
    <col min="11022" max="11022" width="11.5" style="334" customWidth="1"/>
    <col min="11023" max="11026" width="11.125" style="334" customWidth="1"/>
    <col min="11027" max="11028" width="11.625" style="334" customWidth="1"/>
    <col min="11029" max="11032" width="11.125" style="334" customWidth="1"/>
    <col min="11033" max="11033" width="11.5" style="334" customWidth="1"/>
    <col min="11034" max="11034" width="11.125" style="334" customWidth="1"/>
    <col min="11035" max="11035" width="11" style="334" customWidth="1"/>
    <col min="11036" max="11036" width="10.625" style="334" customWidth="1"/>
    <col min="11037" max="11037" width="11.125" style="334" customWidth="1"/>
    <col min="11038" max="11038" width="10.625" style="334" customWidth="1"/>
    <col min="11039" max="11039" width="11" style="334" customWidth="1"/>
    <col min="11040" max="11040" width="11.125" style="334" customWidth="1"/>
    <col min="11041" max="11041" width="11" style="334" customWidth="1"/>
    <col min="11042" max="11042" width="10.625" style="334" customWidth="1"/>
    <col min="11043" max="11043" width="11.125" style="334" customWidth="1"/>
    <col min="11044" max="11044" width="10.625" style="334" customWidth="1"/>
    <col min="11045" max="11045" width="11" style="334" customWidth="1"/>
    <col min="11046" max="11046" width="11.125" style="334" customWidth="1"/>
    <col min="11047" max="11047" width="11" style="334" customWidth="1"/>
    <col min="11048" max="11048" width="10.625" style="334" customWidth="1"/>
    <col min="11049" max="11049" width="11.125" style="334" customWidth="1"/>
    <col min="11050" max="11050" width="10.625" style="334" customWidth="1"/>
    <col min="11051" max="11051" width="11" style="334" customWidth="1"/>
    <col min="11052" max="11264" width="9" style="334"/>
    <col min="11265" max="11265" width="11.75" style="334" customWidth="1"/>
    <col min="11266" max="11277" width="0" style="334" hidden="1" customWidth="1"/>
    <col min="11278" max="11278" width="11.5" style="334" customWidth="1"/>
    <col min="11279" max="11282" width="11.125" style="334" customWidth="1"/>
    <col min="11283" max="11284" width="11.625" style="334" customWidth="1"/>
    <col min="11285" max="11288" width="11.125" style="334" customWidth="1"/>
    <col min="11289" max="11289" width="11.5" style="334" customWidth="1"/>
    <col min="11290" max="11290" width="11.125" style="334" customWidth="1"/>
    <col min="11291" max="11291" width="11" style="334" customWidth="1"/>
    <col min="11292" max="11292" width="10.625" style="334" customWidth="1"/>
    <col min="11293" max="11293" width="11.125" style="334" customWidth="1"/>
    <col min="11294" max="11294" width="10.625" style="334" customWidth="1"/>
    <col min="11295" max="11295" width="11" style="334" customWidth="1"/>
    <col min="11296" max="11296" width="11.125" style="334" customWidth="1"/>
    <col min="11297" max="11297" width="11" style="334" customWidth="1"/>
    <col min="11298" max="11298" width="10.625" style="334" customWidth="1"/>
    <col min="11299" max="11299" width="11.125" style="334" customWidth="1"/>
    <col min="11300" max="11300" width="10.625" style="334" customWidth="1"/>
    <col min="11301" max="11301" width="11" style="334" customWidth="1"/>
    <col min="11302" max="11302" width="11.125" style="334" customWidth="1"/>
    <col min="11303" max="11303" width="11" style="334" customWidth="1"/>
    <col min="11304" max="11304" width="10.625" style="334" customWidth="1"/>
    <col min="11305" max="11305" width="11.125" style="334" customWidth="1"/>
    <col min="11306" max="11306" width="10.625" style="334" customWidth="1"/>
    <col min="11307" max="11307" width="11" style="334" customWidth="1"/>
    <col min="11308" max="11520" width="9" style="334"/>
    <col min="11521" max="11521" width="11.75" style="334" customWidth="1"/>
    <col min="11522" max="11533" width="0" style="334" hidden="1" customWidth="1"/>
    <col min="11534" max="11534" width="11.5" style="334" customWidth="1"/>
    <col min="11535" max="11538" width="11.125" style="334" customWidth="1"/>
    <col min="11539" max="11540" width="11.625" style="334" customWidth="1"/>
    <col min="11541" max="11544" width="11.125" style="334" customWidth="1"/>
    <col min="11545" max="11545" width="11.5" style="334" customWidth="1"/>
    <col min="11546" max="11546" width="11.125" style="334" customWidth="1"/>
    <col min="11547" max="11547" width="11" style="334" customWidth="1"/>
    <col min="11548" max="11548" width="10.625" style="334" customWidth="1"/>
    <col min="11549" max="11549" width="11.125" style="334" customWidth="1"/>
    <col min="11550" max="11550" width="10.625" style="334" customWidth="1"/>
    <col min="11551" max="11551" width="11" style="334" customWidth="1"/>
    <col min="11552" max="11552" width="11.125" style="334" customWidth="1"/>
    <col min="11553" max="11553" width="11" style="334" customWidth="1"/>
    <col min="11554" max="11554" width="10.625" style="334" customWidth="1"/>
    <col min="11555" max="11555" width="11.125" style="334" customWidth="1"/>
    <col min="11556" max="11556" width="10.625" style="334" customWidth="1"/>
    <col min="11557" max="11557" width="11" style="334" customWidth="1"/>
    <col min="11558" max="11558" width="11.125" style="334" customWidth="1"/>
    <col min="11559" max="11559" width="11" style="334" customWidth="1"/>
    <col min="11560" max="11560" width="10.625" style="334" customWidth="1"/>
    <col min="11561" max="11561" width="11.125" style="334" customWidth="1"/>
    <col min="11562" max="11562" width="10.625" style="334" customWidth="1"/>
    <col min="11563" max="11563" width="11" style="334" customWidth="1"/>
    <col min="11564" max="11776" width="9" style="334"/>
    <col min="11777" max="11777" width="11.75" style="334" customWidth="1"/>
    <col min="11778" max="11789" width="0" style="334" hidden="1" customWidth="1"/>
    <col min="11790" max="11790" width="11.5" style="334" customWidth="1"/>
    <col min="11791" max="11794" width="11.125" style="334" customWidth="1"/>
    <col min="11795" max="11796" width="11.625" style="334" customWidth="1"/>
    <col min="11797" max="11800" width="11.125" style="334" customWidth="1"/>
    <col min="11801" max="11801" width="11.5" style="334" customWidth="1"/>
    <col min="11802" max="11802" width="11.125" style="334" customWidth="1"/>
    <col min="11803" max="11803" width="11" style="334" customWidth="1"/>
    <col min="11804" max="11804" width="10.625" style="334" customWidth="1"/>
    <col min="11805" max="11805" width="11.125" style="334" customWidth="1"/>
    <col min="11806" max="11806" width="10.625" style="334" customWidth="1"/>
    <col min="11807" max="11807" width="11" style="334" customWidth="1"/>
    <col min="11808" max="11808" width="11.125" style="334" customWidth="1"/>
    <col min="11809" max="11809" width="11" style="334" customWidth="1"/>
    <col min="11810" max="11810" width="10.625" style="334" customWidth="1"/>
    <col min="11811" max="11811" width="11.125" style="334" customWidth="1"/>
    <col min="11812" max="11812" width="10.625" style="334" customWidth="1"/>
    <col min="11813" max="11813" width="11" style="334" customWidth="1"/>
    <col min="11814" max="11814" width="11.125" style="334" customWidth="1"/>
    <col min="11815" max="11815" width="11" style="334" customWidth="1"/>
    <col min="11816" max="11816" width="10.625" style="334" customWidth="1"/>
    <col min="11817" max="11817" width="11.125" style="334" customWidth="1"/>
    <col min="11818" max="11818" width="10.625" style="334" customWidth="1"/>
    <col min="11819" max="11819" width="11" style="334" customWidth="1"/>
    <col min="11820" max="12032" width="9" style="334"/>
    <col min="12033" max="12033" width="11.75" style="334" customWidth="1"/>
    <col min="12034" max="12045" width="0" style="334" hidden="1" customWidth="1"/>
    <col min="12046" max="12046" width="11.5" style="334" customWidth="1"/>
    <col min="12047" max="12050" width="11.125" style="334" customWidth="1"/>
    <col min="12051" max="12052" width="11.625" style="334" customWidth="1"/>
    <col min="12053" max="12056" width="11.125" style="334" customWidth="1"/>
    <col min="12057" max="12057" width="11.5" style="334" customWidth="1"/>
    <col min="12058" max="12058" width="11.125" style="334" customWidth="1"/>
    <col min="12059" max="12059" width="11" style="334" customWidth="1"/>
    <col min="12060" max="12060" width="10.625" style="334" customWidth="1"/>
    <col min="12061" max="12061" width="11.125" style="334" customWidth="1"/>
    <col min="12062" max="12062" width="10.625" style="334" customWidth="1"/>
    <col min="12063" max="12063" width="11" style="334" customWidth="1"/>
    <col min="12064" max="12064" width="11.125" style="334" customWidth="1"/>
    <col min="12065" max="12065" width="11" style="334" customWidth="1"/>
    <col min="12066" max="12066" width="10.625" style="334" customWidth="1"/>
    <col min="12067" max="12067" width="11.125" style="334" customWidth="1"/>
    <col min="12068" max="12068" width="10.625" style="334" customWidth="1"/>
    <col min="12069" max="12069" width="11" style="334" customWidth="1"/>
    <col min="12070" max="12070" width="11.125" style="334" customWidth="1"/>
    <col min="12071" max="12071" width="11" style="334" customWidth="1"/>
    <col min="12072" max="12072" width="10.625" style="334" customWidth="1"/>
    <col min="12073" max="12073" width="11.125" style="334" customWidth="1"/>
    <col min="12074" max="12074" width="10.625" style="334" customWidth="1"/>
    <col min="12075" max="12075" width="11" style="334" customWidth="1"/>
    <col min="12076" max="12288" width="9" style="334"/>
    <col min="12289" max="12289" width="11.75" style="334" customWidth="1"/>
    <col min="12290" max="12301" width="0" style="334" hidden="1" customWidth="1"/>
    <col min="12302" max="12302" width="11.5" style="334" customWidth="1"/>
    <col min="12303" max="12306" width="11.125" style="334" customWidth="1"/>
    <col min="12307" max="12308" width="11.625" style="334" customWidth="1"/>
    <col min="12309" max="12312" width="11.125" style="334" customWidth="1"/>
    <col min="12313" max="12313" width="11.5" style="334" customWidth="1"/>
    <col min="12314" max="12314" width="11.125" style="334" customWidth="1"/>
    <col min="12315" max="12315" width="11" style="334" customWidth="1"/>
    <col min="12316" max="12316" width="10.625" style="334" customWidth="1"/>
    <col min="12317" max="12317" width="11.125" style="334" customWidth="1"/>
    <col min="12318" max="12318" width="10.625" style="334" customWidth="1"/>
    <col min="12319" max="12319" width="11" style="334" customWidth="1"/>
    <col min="12320" max="12320" width="11.125" style="334" customWidth="1"/>
    <col min="12321" max="12321" width="11" style="334" customWidth="1"/>
    <col min="12322" max="12322" width="10.625" style="334" customWidth="1"/>
    <col min="12323" max="12323" width="11.125" style="334" customWidth="1"/>
    <col min="12324" max="12324" width="10.625" style="334" customWidth="1"/>
    <col min="12325" max="12325" width="11" style="334" customWidth="1"/>
    <col min="12326" max="12326" width="11.125" style="334" customWidth="1"/>
    <col min="12327" max="12327" width="11" style="334" customWidth="1"/>
    <col min="12328" max="12328" width="10.625" style="334" customWidth="1"/>
    <col min="12329" max="12329" width="11.125" style="334" customWidth="1"/>
    <col min="12330" max="12330" width="10.625" style="334" customWidth="1"/>
    <col min="12331" max="12331" width="11" style="334" customWidth="1"/>
    <col min="12332" max="12544" width="9" style="334"/>
    <col min="12545" max="12545" width="11.75" style="334" customWidth="1"/>
    <col min="12546" max="12557" width="0" style="334" hidden="1" customWidth="1"/>
    <col min="12558" max="12558" width="11.5" style="334" customWidth="1"/>
    <col min="12559" max="12562" width="11.125" style="334" customWidth="1"/>
    <col min="12563" max="12564" width="11.625" style="334" customWidth="1"/>
    <col min="12565" max="12568" width="11.125" style="334" customWidth="1"/>
    <col min="12569" max="12569" width="11.5" style="334" customWidth="1"/>
    <col min="12570" max="12570" width="11.125" style="334" customWidth="1"/>
    <col min="12571" max="12571" width="11" style="334" customWidth="1"/>
    <col min="12572" max="12572" width="10.625" style="334" customWidth="1"/>
    <col min="12573" max="12573" width="11.125" style="334" customWidth="1"/>
    <col min="12574" max="12574" width="10.625" style="334" customWidth="1"/>
    <col min="12575" max="12575" width="11" style="334" customWidth="1"/>
    <col min="12576" max="12576" width="11.125" style="334" customWidth="1"/>
    <col min="12577" max="12577" width="11" style="334" customWidth="1"/>
    <col min="12578" max="12578" width="10.625" style="334" customWidth="1"/>
    <col min="12579" max="12579" width="11.125" style="334" customWidth="1"/>
    <col min="12580" max="12580" width="10.625" style="334" customWidth="1"/>
    <col min="12581" max="12581" width="11" style="334" customWidth="1"/>
    <col min="12582" max="12582" width="11.125" style="334" customWidth="1"/>
    <col min="12583" max="12583" width="11" style="334" customWidth="1"/>
    <col min="12584" max="12584" width="10.625" style="334" customWidth="1"/>
    <col min="12585" max="12585" width="11.125" style="334" customWidth="1"/>
    <col min="12586" max="12586" width="10.625" style="334" customWidth="1"/>
    <col min="12587" max="12587" width="11" style="334" customWidth="1"/>
    <col min="12588" max="12800" width="9" style="334"/>
    <col min="12801" max="12801" width="11.75" style="334" customWidth="1"/>
    <col min="12802" max="12813" width="0" style="334" hidden="1" customWidth="1"/>
    <col min="12814" max="12814" width="11.5" style="334" customWidth="1"/>
    <col min="12815" max="12818" width="11.125" style="334" customWidth="1"/>
    <col min="12819" max="12820" width="11.625" style="334" customWidth="1"/>
    <col min="12821" max="12824" width="11.125" style="334" customWidth="1"/>
    <col min="12825" max="12825" width="11.5" style="334" customWidth="1"/>
    <col min="12826" max="12826" width="11.125" style="334" customWidth="1"/>
    <col min="12827" max="12827" width="11" style="334" customWidth="1"/>
    <col min="12828" max="12828" width="10.625" style="334" customWidth="1"/>
    <col min="12829" max="12829" width="11.125" style="334" customWidth="1"/>
    <col min="12830" max="12830" width="10.625" style="334" customWidth="1"/>
    <col min="12831" max="12831" width="11" style="334" customWidth="1"/>
    <col min="12832" max="12832" width="11.125" style="334" customWidth="1"/>
    <col min="12833" max="12833" width="11" style="334" customWidth="1"/>
    <col min="12834" max="12834" width="10.625" style="334" customWidth="1"/>
    <col min="12835" max="12835" width="11.125" style="334" customWidth="1"/>
    <col min="12836" max="12836" width="10.625" style="334" customWidth="1"/>
    <col min="12837" max="12837" width="11" style="334" customWidth="1"/>
    <col min="12838" max="12838" width="11.125" style="334" customWidth="1"/>
    <col min="12839" max="12839" width="11" style="334" customWidth="1"/>
    <col min="12840" max="12840" width="10.625" style="334" customWidth="1"/>
    <col min="12841" max="12841" width="11.125" style="334" customWidth="1"/>
    <col min="12842" max="12842" width="10.625" style="334" customWidth="1"/>
    <col min="12843" max="12843" width="11" style="334" customWidth="1"/>
    <col min="12844" max="13056" width="9" style="334"/>
    <col min="13057" max="13057" width="11.75" style="334" customWidth="1"/>
    <col min="13058" max="13069" width="0" style="334" hidden="1" customWidth="1"/>
    <col min="13070" max="13070" width="11.5" style="334" customWidth="1"/>
    <col min="13071" max="13074" width="11.125" style="334" customWidth="1"/>
    <col min="13075" max="13076" width="11.625" style="334" customWidth="1"/>
    <col min="13077" max="13080" width="11.125" style="334" customWidth="1"/>
    <col min="13081" max="13081" width="11.5" style="334" customWidth="1"/>
    <col min="13082" max="13082" width="11.125" style="334" customWidth="1"/>
    <col min="13083" max="13083" width="11" style="334" customWidth="1"/>
    <col min="13084" max="13084" width="10.625" style="334" customWidth="1"/>
    <col min="13085" max="13085" width="11.125" style="334" customWidth="1"/>
    <col min="13086" max="13086" width="10.625" style="334" customWidth="1"/>
    <col min="13087" max="13087" width="11" style="334" customWidth="1"/>
    <col min="13088" max="13088" width="11.125" style="334" customWidth="1"/>
    <col min="13089" max="13089" width="11" style="334" customWidth="1"/>
    <col min="13090" max="13090" width="10.625" style="334" customWidth="1"/>
    <col min="13091" max="13091" width="11.125" style="334" customWidth="1"/>
    <col min="13092" max="13092" width="10.625" style="334" customWidth="1"/>
    <col min="13093" max="13093" width="11" style="334" customWidth="1"/>
    <col min="13094" max="13094" width="11.125" style="334" customWidth="1"/>
    <col min="13095" max="13095" width="11" style="334" customWidth="1"/>
    <col min="13096" max="13096" width="10.625" style="334" customWidth="1"/>
    <col min="13097" max="13097" width="11.125" style="334" customWidth="1"/>
    <col min="13098" max="13098" width="10.625" style="334" customWidth="1"/>
    <col min="13099" max="13099" width="11" style="334" customWidth="1"/>
    <col min="13100" max="13312" width="9" style="334"/>
    <col min="13313" max="13313" width="11.75" style="334" customWidth="1"/>
    <col min="13314" max="13325" width="0" style="334" hidden="1" customWidth="1"/>
    <col min="13326" max="13326" width="11.5" style="334" customWidth="1"/>
    <col min="13327" max="13330" width="11.125" style="334" customWidth="1"/>
    <col min="13331" max="13332" width="11.625" style="334" customWidth="1"/>
    <col min="13333" max="13336" width="11.125" style="334" customWidth="1"/>
    <col min="13337" max="13337" width="11.5" style="334" customWidth="1"/>
    <col min="13338" max="13338" width="11.125" style="334" customWidth="1"/>
    <col min="13339" max="13339" width="11" style="334" customWidth="1"/>
    <col min="13340" max="13340" width="10.625" style="334" customWidth="1"/>
    <col min="13341" max="13341" width="11.125" style="334" customWidth="1"/>
    <col min="13342" max="13342" width="10.625" style="334" customWidth="1"/>
    <col min="13343" max="13343" width="11" style="334" customWidth="1"/>
    <col min="13344" max="13344" width="11.125" style="334" customWidth="1"/>
    <col min="13345" max="13345" width="11" style="334" customWidth="1"/>
    <col min="13346" max="13346" width="10.625" style="334" customWidth="1"/>
    <col min="13347" max="13347" width="11.125" style="334" customWidth="1"/>
    <col min="13348" max="13348" width="10.625" style="334" customWidth="1"/>
    <col min="13349" max="13349" width="11" style="334" customWidth="1"/>
    <col min="13350" max="13350" width="11.125" style="334" customWidth="1"/>
    <col min="13351" max="13351" width="11" style="334" customWidth="1"/>
    <col min="13352" max="13352" width="10.625" style="334" customWidth="1"/>
    <col min="13353" max="13353" width="11.125" style="334" customWidth="1"/>
    <col min="13354" max="13354" width="10.625" style="334" customWidth="1"/>
    <col min="13355" max="13355" width="11" style="334" customWidth="1"/>
    <col min="13356" max="13568" width="9" style="334"/>
    <col min="13569" max="13569" width="11.75" style="334" customWidth="1"/>
    <col min="13570" max="13581" width="0" style="334" hidden="1" customWidth="1"/>
    <col min="13582" max="13582" width="11.5" style="334" customWidth="1"/>
    <col min="13583" max="13586" width="11.125" style="334" customWidth="1"/>
    <col min="13587" max="13588" width="11.625" style="334" customWidth="1"/>
    <col min="13589" max="13592" width="11.125" style="334" customWidth="1"/>
    <col min="13593" max="13593" width="11.5" style="334" customWidth="1"/>
    <col min="13594" max="13594" width="11.125" style="334" customWidth="1"/>
    <col min="13595" max="13595" width="11" style="334" customWidth="1"/>
    <col min="13596" max="13596" width="10.625" style="334" customWidth="1"/>
    <col min="13597" max="13597" width="11.125" style="334" customWidth="1"/>
    <col min="13598" max="13598" width="10.625" style="334" customWidth="1"/>
    <col min="13599" max="13599" width="11" style="334" customWidth="1"/>
    <col min="13600" max="13600" width="11.125" style="334" customWidth="1"/>
    <col min="13601" max="13601" width="11" style="334" customWidth="1"/>
    <col min="13602" max="13602" width="10.625" style="334" customWidth="1"/>
    <col min="13603" max="13603" width="11.125" style="334" customWidth="1"/>
    <col min="13604" max="13604" width="10.625" style="334" customWidth="1"/>
    <col min="13605" max="13605" width="11" style="334" customWidth="1"/>
    <col min="13606" max="13606" width="11.125" style="334" customWidth="1"/>
    <col min="13607" max="13607" width="11" style="334" customWidth="1"/>
    <col min="13608" max="13608" width="10.625" style="334" customWidth="1"/>
    <col min="13609" max="13609" width="11.125" style="334" customWidth="1"/>
    <col min="13610" max="13610" width="10.625" style="334" customWidth="1"/>
    <col min="13611" max="13611" width="11" style="334" customWidth="1"/>
    <col min="13612" max="13824" width="9" style="334"/>
    <col min="13825" max="13825" width="11.75" style="334" customWidth="1"/>
    <col min="13826" max="13837" width="0" style="334" hidden="1" customWidth="1"/>
    <col min="13838" max="13838" width="11.5" style="334" customWidth="1"/>
    <col min="13839" max="13842" width="11.125" style="334" customWidth="1"/>
    <col min="13843" max="13844" width="11.625" style="334" customWidth="1"/>
    <col min="13845" max="13848" width="11.125" style="334" customWidth="1"/>
    <col min="13849" max="13849" width="11.5" style="334" customWidth="1"/>
    <col min="13850" max="13850" width="11.125" style="334" customWidth="1"/>
    <col min="13851" max="13851" width="11" style="334" customWidth="1"/>
    <col min="13852" max="13852" width="10.625" style="334" customWidth="1"/>
    <col min="13853" max="13853" width="11.125" style="334" customWidth="1"/>
    <col min="13854" max="13854" width="10.625" style="334" customWidth="1"/>
    <col min="13855" max="13855" width="11" style="334" customWidth="1"/>
    <col min="13856" max="13856" width="11.125" style="334" customWidth="1"/>
    <col min="13857" max="13857" width="11" style="334" customWidth="1"/>
    <col min="13858" max="13858" width="10.625" style="334" customWidth="1"/>
    <col min="13859" max="13859" width="11.125" style="334" customWidth="1"/>
    <col min="13860" max="13860" width="10.625" style="334" customWidth="1"/>
    <col min="13861" max="13861" width="11" style="334" customWidth="1"/>
    <col min="13862" max="13862" width="11.125" style="334" customWidth="1"/>
    <col min="13863" max="13863" width="11" style="334" customWidth="1"/>
    <col min="13864" max="13864" width="10.625" style="334" customWidth="1"/>
    <col min="13865" max="13865" width="11.125" style="334" customWidth="1"/>
    <col min="13866" max="13866" width="10.625" style="334" customWidth="1"/>
    <col min="13867" max="13867" width="11" style="334" customWidth="1"/>
    <col min="13868" max="14080" width="9" style="334"/>
    <col min="14081" max="14081" width="11.75" style="334" customWidth="1"/>
    <col min="14082" max="14093" width="0" style="334" hidden="1" customWidth="1"/>
    <col min="14094" max="14094" width="11.5" style="334" customWidth="1"/>
    <col min="14095" max="14098" width="11.125" style="334" customWidth="1"/>
    <col min="14099" max="14100" width="11.625" style="334" customWidth="1"/>
    <col min="14101" max="14104" width="11.125" style="334" customWidth="1"/>
    <col min="14105" max="14105" width="11.5" style="334" customWidth="1"/>
    <col min="14106" max="14106" width="11.125" style="334" customWidth="1"/>
    <col min="14107" max="14107" width="11" style="334" customWidth="1"/>
    <col min="14108" max="14108" width="10.625" style="334" customWidth="1"/>
    <col min="14109" max="14109" width="11.125" style="334" customWidth="1"/>
    <col min="14110" max="14110" width="10.625" style="334" customWidth="1"/>
    <col min="14111" max="14111" width="11" style="334" customWidth="1"/>
    <col min="14112" max="14112" width="11.125" style="334" customWidth="1"/>
    <col min="14113" max="14113" width="11" style="334" customWidth="1"/>
    <col min="14114" max="14114" width="10.625" style="334" customWidth="1"/>
    <col min="14115" max="14115" width="11.125" style="334" customWidth="1"/>
    <col min="14116" max="14116" width="10.625" style="334" customWidth="1"/>
    <col min="14117" max="14117" width="11" style="334" customWidth="1"/>
    <col min="14118" max="14118" width="11.125" style="334" customWidth="1"/>
    <col min="14119" max="14119" width="11" style="334" customWidth="1"/>
    <col min="14120" max="14120" width="10.625" style="334" customWidth="1"/>
    <col min="14121" max="14121" width="11.125" style="334" customWidth="1"/>
    <col min="14122" max="14122" width="10.625" style="334" customWidth="1"/>
    <col min="14123" max="14123" width="11" style="334" customWidth="1"/>
    <col min="14124" max="14336" width="9" style="334"/>
    <col min="14337" max="14337" width="11.75" style="334" customWidth="1"/>
    <col min="14338" max="14349" width="0" style="334" hidden="1" customWidth="1"/>
    <col min="14350" max="14350" width="11.5" style="334" customWidth="1"/>
    <col min="14351" max="14354" width="11.125" style="334" customWidth="1"/>
    <col min="14355" max="14356" width="11.625" style="334" customWidth="1"/>
    <col min="14357" max="14360" width="11.125" style="334" customWidth="1"/>
    <col min="14361" max="14361" width="11.5" style="334" customWidth="1"/>
    <col min="14362" max="14362" width="11.125" style="334" customWidth="1"/>
    <col min="14363" max="14363" width="11" style="334" customWidth="1"/>
    <col min="14364" max="14364" width="10.625" style="334" customWidth="1"/>
    <col min="14365" max="14365" width="11.125" style="334" customWidth="1"/>
    <col min="14366" max="14366" width="10.625" style="334" customWidth="1"/>
    <col min="14367" max="14367" width="11" style="334" customWidth="1"/>
    <col min="14368" max="14368" width="11.125" style="334" customWidth="1"/>
    <col min="14369" max="14369" width="11" style="334" customWidth="1"/>
    <col min="14370" max="14370" width="10.625" style="334" customWidth="1"/>
    <col min="14371" max="14371" width="11.125" style="334" customWidth="1"/>
    <col min="14372" max="14372" width="10.625" style="334" customWidth="1"/>
    <col min="14373" max="14373" width="11" style="334" customWidth="1"/>
    <col min="14374" max="14374" width="11.125" style="334" customWidth="1"/>
    <col min="14375" max="14375" width="11" style="334" customWidth="1"/>
    <col min="14376" max="14376" width="10.625" style="334" customWidth="1"/>
    <col min="14377" max="14377" width="11.125" style="334" customWidth="1"/>
    <col min="14378" max="14378" width="10.625" style="334" customWidth="1"/>
    <col min="14379" max="14379" width="11" style="334" customWidth="1"/>
    <col min="14380" max="14592" width="9" style="334"/>
    <col min="14593" max="14593" width="11.75" style="334" customWidth="1"/>
    <col min="14594" max="14605" width="0" style="334" hidden="1" customWidth="1"/>
    <col min="14606" max="14606" width="11.5" style="334" customWidth="1"/>
    <col min="14607" max="14610" width="11.125" style="334" customWidth="1"/>
    <col min="14611" max="14612" width="11.625" style="334" customWidth="1"/>
    <col min="14613" max="14616" width="11.125" style="334" customWidth="1"/>
    <col min="14617" max="14617" width="11.5" style="334" customWidth="1"/>
    <col min="14618" max="14618" width="11.125" style="334" customWidth="1"/>
    <col min="14619" max="14619" width="11" style="334" customWidth="1"/>
    <col min="14620" max="14620" width="10.625" style="334" customWidth="1"/>
    <col min="14621" max="14621" width="11.125" style="334" customWidth="1"/>
    <col min="14622" max="14622" width="10.625" style="334" customWidth="1"/>
    <col min="14623" max="14623" width="11" style="334" customWidth="1"/>
    <col min="14624" max="14624" width="11.125" style="334" customWidth="1"/>
    <col min="14625" max="14625" width="11" style="334" customWidth="1"/>
    <col min="14626" max="14626" width="10.625" style="334" customWidth="1"/>
    <col min="14627" max="14627" width="11.125" style="334" customWidth="1"/>
    <col min="14628" max="14628" width="10.625" style="334" customWidth="1"/>
    <col min="14629" max="14629" width="11" style="334" customWidth="1"/>
    <col min="14630" max="14630" width="11.125" style="334" customWidth="1"/>
    <col min="14631" max="14631" width="11" style="334" customWidth="1"/>
    <col min="14632" max="14632" width="10.625" style="334" customWidth="1"/>
    <col min="14633" max="14633" width="11.125" style="334" customWidth="1"/>
    <col min="14634" max="14634" width="10.625" style="334" customWidth="1"/>
    <col min="14635" max="14635" width="11" style="334" customWidth="1"/>
    <col min="14636" max="14848" width="9" style="334"/>
    <col min="14849" max="14849" width="11.75" style="334" customWidth="1"/>
    <col min="14850" max="14861" width="0" style="334" hidden="1" customWidth="1"/>
    <col min="14862" max="14862" width="11.5" style="334" customWidth="1"/>
    <col min="14863" max="14866" width="11.125" style="334" customWidth="1"/>
    <col min="14867" max="14868" width="11.625" style="334" customWidth="1"/>
    <col min="14869" max="14872" width="11.125" style="334" customWidth="1"/>
    <col min="14873" max="14873" width="11.5" style="334" customWidth="1"/>
    <col min="14874" max="14874" width="11.125" style="334" customWidth="1"/>
    <col min="14875" max="14875" width="11" style="334" customWidth="1"/>
    <col min="14876" max="14876" width="10.625" style="334" customWidth="1"/>
    <col min="14877" max="14877" width="11.125" style="334" customWidth="1"/>
    <col min="14878" max="14878" width="10.625" style="334" customWidth="1"/>
    <col min="14879" max="14879" width="11" style="334" customWidth="1"/>
    <col min="14880" max="14880" width="11.125" style="334" customWidth="1"/>
    <col min="14881" max="14881" width="11" style="334" customWidth="1"/>
    <col min="14882" max="14882" width="10.625" style="334" customWidth="1"/>
    <col min="14883" max="14883" width="11.125" style="334" customWidth="1"/>
    <col min="14884" max="14884" width="10.625" style="334" customWidth="1"/>
    <col min="14885" max="14885" width="11" style="334" customWidth="1"/>
    <col min="14886" max="14886" width="11.125" style="334" customWidth="1"/>
    <col min="14887" max="14887" width="11" style="334" customWidth="1"/>
    <col min="14888" max="14888" width="10.625" style="334" customWidth="1"/>
    <col min="14889" max="14889" width="11.125" style="334" customWidth="1"/>
    <col min="14890" max="14890" width="10.625" style="334" customWidth="1"/>
    <col min="14891" max="14891" width="11" style="334" customWidth="1"/>
    <col min="14892" max="15104" width="9" style="334"/>
    <col min="15105" max="15105" width="11.75" style="334" customWidth="1"/>
    <col min="15106" max="15117" width="0" style="334" hidden="1" customWidth="1"/>
    <col min="15118" max="15118" width="11.5" style="334" customWidth="1"/>
    <col min="15119" max="15122" width="11.125" style="334" customWidth="1"/>
    <col min="15123" max="15124" width="11.625" style="334" customWidth="1"/>
    <col min="15125" max="15128" width="11.125" style="334" customWidth="1"/>
    <col min="15129" max="15129" width="11.5" style="334" customWidth="1"/>
    <col min="15130" max="15130" width="11.125" style="334" customWidth="1"/>
    <col min="15131" max="15131" width="11" style="334" customWidth="1"/>
    <col min="15132" max="15132" width="10.625" style="334" customWidth="1"/>
    <col min="15133" max="15133" width="11.125" style="334" customWidth="1"/>
    <col min="15134" max="15134" width="10.625" style="334" customWidth="1"/>
    <col min="15135" max="15135" width="11" style="334" customWidth="1"/>
    <col min="15136" max="15136" width="11.125" style="334" customWidth="1"/>
    <col min="15137" max="15137" width="11" style="334" customWidth="1"/>
    <col min="15138" max="15138" width="10.625" style="334" customWidth="1"/>
    <col min="15139" max="15139" width="11.125" style="334" customWidth="1"/>
    <col min="15140" max="15140" width="10.625" style="334" customWidth="1"/>
    <col min="15141" max="15141" width="11" style="334" customWidth="1"/>
    <col min="15142" max="15142" width="11.125" style="334" customWidth="1"/>
    <col min="15143" max="15143" width="11" style="334" customWidth="1"/>
    <col min="15144" max="15144" width="10.625" style="334" customWidth="1"/>
    <col min="15145" max="15145" width="11.125" style="334" customWidth="1"/>
    <col min="15146" max="15146" width="10.625" style="334" customWidth="1"/>
    <col min="15147" max="15147" width="11" style="334" customWidth="1"/>
    <col min="15148" max="15360" width="9" style="334"/>
    <col min="15361" max="15361" width="11.75" style="334" customWidth="1"/>
    <col min="15362" max="15373" width="0" style="334" hidden="1" customWidth="1"/>
    <col min="15374" max="15374" width="11.5" style="334" customWidth="1"/>
    <col min="15375" max="15378" width="11.125" style="334" customWidth="1"/>
    <col min="15379" max="15380" width="11.625" style="334" customWidth="1"/>
    <col min="15381" max="15384" width="11.125" style="334" customWidth="1"/>
    <col min="15385" max="15385" width="11.5" style="334" customWidth="1"/>
    <col min="15386" max="15386" width="11.125" style="334" customWidth="1"/>
    <col min="15387" max="15387" width="11" style="334" customWidth="1"/>
    <col min="15388" max="15388" width="10.625" style="334" customWidth="1"/>
    <col min="15389" max="15389" width="11.125" style="334" customWidth="1"/>
    <col min="15390" max="15390" width="10.625" style="334" customWidth="1"/>
    <col min="15391" max="15391" width="11" style="334" customWidth="1"/>
    <col min="15392" max="15392" width="11.125" style="334" customWidth="1"/>
    <col min="15393" max="15393" width="11" style="334" customWidth="1"/>
    <col min="15394" max="15394" width="10.625" style="334" customWidth="1"/>
    <col min="15395" max="15395" width="11.125" style="334" customWidth="1"/>
    <col min="15396" max="15396" width="10.625" style="334" customWidth="1"/>
    <col min="15397" max="15397" width="11" style="334" customWidth="1"/>
    <col min="15398" max="15398" width="11.125" style="334" customWidth="1"/>
    <col min="15399" max="15399" width="11" style="334" customWidth="1"/>
    <col min="15400" max="15400" width="10.625" style="334" customWidth="1"/>
    <col min="15401" max="15401" width="11.125" style="334" customWidth="1"/>
    <col min="15402" max="15402" width="10.625" style="334" customWidth="1"/>
    <col min="15403" max="15403" width="11" style="334" customWidth="1"/>
    <col min="15404" max="15616" width="9" style="334"/>
    <col min="15617" max="15617" width="11.75" style="334" customWidth="1"/>
    <col min="15618" max="15629" width="0" style="334" hidden="1" customWidth="1"/>
    <col min="15630" max="15630" width="11.5" style="334" customWidth="1"/>
    <col min="15631" max="15634" width="11.125" style="334" customWidth="1"/>
    <col min="15635" max="15636" width="11.625" style="334" customWidth="1"/>
    <col min="15637" max="15640" width="11.125" style="334" customWidth="1"/>
    <col min="15641" max="15641" width="11.5" style="334" customWidth="1"/>
    <col min="15642" max="15642" width="11.125" style="334" customWidth="1"/>
    <col min="15643" max="15643" width="11" style="334" customWidth="1"/>
    <col min="15644" max="15644" width="10.625" style="334" customWidth="1"/>
    <col min="15645" max="15645" width="11.125" style="334" customWidth="1"/>
    <col min="15646" max="15646" width="10.625" style="334" customWidth="1"/>
    <col min="15647" max="15647" width="11" style="334" customWidth="1"/>
    <col min="15648" max="15648" width="11.125" style="334" customWidth="1"/>
    <col min="15649" max="15649" width="11" style="334" customWidth="1"/>
    <col min="15650" max="15650" width="10.625" style="334" customWidth="1"/>
    <col min="15651" max="15651" width="11.125" style="334" customWidth="1"/>
    <col min="15652" max="15652" width="10.625" style="334" customWidth="1"/>
    <col min="15653" max="15653" width="11" style="334" customWidth="1"/>
    <col min="15654" max="15654" width="11.125" style="334" customWidth="1"/>
    <col min="15655" max="15655" width="11" style="334" customWidth="1"/>
    <col min="15656" max="15656" width="10.625" style="334" customWidth="1"/>
    <col min="15657" max="15657" width="11.125" style="334" customWidth="1"/>
    <col min="15658" max="15658" width="10.625" style="334" customWidth="1"/>
    <col min="15659" max="15659" width="11" style="334" customWidth="1"/>
    <col min="15660" max="15872" width="9" style="334"/>
    <col min="15873" max="15873" width="11.75" style="334" customWidth="1"/>
    <col min="15874" max="15885" width="0" style="334" hidden="1" customWidth="1"/>
    <col min="15886" max="15886" width="11.5" style="334" customWidth="1"/>
    <col min="15887" max="15890" width="11.125" style="334" customWidth="1"/>
    <col min="15891" max="15892" width="11.625" style="334" customWidth="1"/>
    <col min="15893" max="15896" width="11.125" style="334" customWidth="1"/>
    <col min="15897" max="15897" width="11.5" style="334" customWidth="1"/>
    <col min="15898" max="15898" width="11.125" style="334" customWidth="1"/>
    <col min="15899" max="15899" width="11" style="334" customWidth="1"/>
    <col min="15900" max="15900" width="10.625" style="334" customWidth="1"/>
    <col min="15901" max="15901" width="11.125" style="334" customWidth="1"/>
    <col min="15902" max="15902" width="10.625" style="334" customWidth="1"/>
    <col min="15903" max="15903" width="11" style="334" customWidth="1"/>
    <col min="15904" max="15904" width="11.125" style="334" customWidth="1"/>
    <col min="15905" max="15905" width="11" style="334" customWidth="1"/>
    <col min="15906" max="15906" width="10.625" style="334" customWidth="1"/>
    <col min="15907" max="15907" width="11.125" style="334" customWidth="1"/>
    <col min="15908" max="15908" width="10.625" style="334" customWidth="1"/>
    <col min="15909" max="15909" width="11" style="334" customWidth="1"/>
    <col min="15910" max="15910" width="11.125" style="334" customWidth="1"/>
    <col min="15911" max="15911" width="11" style="334" customWidth="1"/>
    <col min="15912" max="15912" width="10.625" style="334" customWidth="1"/>
    <col min="15913" max="15913" width="11.125" style="334" customWidth="1"/>
    <col min="15914" max="15914" width="10.625" style="334" customWidth="1"/>
    <col min="15915" max="15915" width="11" style="334" customWidth="1"/>
    <col min="15916" max="16128" width="9" style="334"/>
    <col min="16129" max="16129" width="11.75" style="334" customWidth="1"/>
    <col min="16130" max="16141" width="0" style="334" hidden="1" customWidth="1"/>
    <col min="16142" max="16142" width="11.5" style="334" customWidth="1"/>
    <col min="16143" max="16146" width="11.125" style="334" customWidth="1"/>
    <col min="16147" max="16148" width="11.625" style="334" customWidth="1"/>
    <col min="16149" max="16152" width="11.125" style="334" customWidth="1"/>
    <col min="16153" max="16153" width="11.5" style="334" customWidth="1"/>
    <col min="16154" max="16154" width="11.125" style="334" customWidth="1"/>
    <col min="16155" max="16155" width="11" style="334" customWidth="1"/>
    <col min="16156" max="16156" width="10.625" style="334" customWidth="1"/>
    <col min="16157" max="16157" width="11.125" style="334" customWidth="1"/>
    <col min="16158" max="16158" width="10.625" style="334" customWidth="1"/>
    <col min="16159" max="16159" width="11" style="334" customWidth="1"/>
    <col min="16160" max="16160" width="11.125" style="334" customWidth="1"/>
    <col min="16161" max="16161" width="11" style="334" customWidth="1"/>
    <col min="16162" max="16162" width="10.625" style="334" customWidth="1"/>
    <col min="16163" max="16163" width="11.125" style="334" customWidth="1"/>
    <col min="16164" max="16164" width="10.625" style="334" customWidth="1"/>
    <col min="16165" max="16165" width="11" style="334" customWidth="1"/>
    <col min="16166" max="16166" width="11.125" style="334" customWidth="1"/>
    <col min="16167" max="16167" width="11" style="334" customWidth="1"/>
    <col min="16168" max="16168" width="10.625" style="334" customWidth="1"/>
    <col min="16169" max="16169" width="11.125" style="334" customWidth="1"/>
    <col min="16170" max="16170" width="10.625" style="334" customWidth="1"/>
    <col min="16171" max="16171" width="11" style="334" customWidth="1"/>
    <col min="16172" max="16384" width="9" style="334"/>
  </cols>
  <sheetData>
    <row r="1" spans="1:44" s="330" customFormat="1" ht="9" customHeight="1">
      <c r="A1" s="329"/>
    </row>
    <row r="2" spans="1:44" s="331" customFormat="1" ht="30.75" customHeight="1">
      <c r="A2" s="331" t="s">
        <v>263</v>
      </c>
    </row>
    <row r="3" spans="1:44" ht="24" customHeight="1" thickBot="1">
      <c r="A3" s="332"/>
      <c r="B3" s="332"/>
      <c r="C3" s="332"/>
      <c r="D3" s="332"/>
      <c r="E3" s="332"/>
      <c r="F3" s="332"/>
      <c r="G3" s="332"/>
      <c r="H3" s="332"/>
      <c r="I3" s="333"/>
      <c r="J3" s="1620"/>
      <c r="K3" s="1620"/>
      <c r="L3" s="1620"/>
      <c r="M3" s="1620"/>
      <c r="N3" s="332"/>
      <c r="O3" s="333"/>
      <c r="P3" s="1620"/>
      <c r="Q3" s="1620"/>
      <c r="R3" s="1620"/>
      <c r="S3" s="1620"/>
      <c r="T3" s="332"/>
      <c r="U3" s="333"/>
      <c r="V3" s="1620"/>
      <c r="W3" s="1620"/>
      <c r="X3" s="1620"/>
      <c r="Y3" s="1620"/>
      <c r="AB3" s="1621"/>
      <c r="AC3" s="1621"/>
      <c r="AD3" s="1621"/>
      <c r="AE3" s="1621"/>
      <c r="AH3" s="1621"/>
      <c r="AI3" s="1621"/>
      <c r="AJ3" s="1621"/>
      <c r="AK3" s="1621"/>
      <c r="AN3" s="1619" t="s">
        <v>264</v>
      </c>
      <c r="AO3" s="1619"/>
      <c r="AP3" s="1619"/>
      <c r="AQ3" s="1619"/>
      <c r="AR3" s="335"/>
    </row>
    <row r="4" spans="1:44" s="338" customFormat="1" ht="50.25" customHeight="1">
      <c r="A4" s="336" t="s">
        <v>265</v>
      </c>
      <c r="B4" s="1622" t="s">
        <v>266</v>
      </c>
      <c r="C4" s="1623"/>
      <c r="D4" s="1623"/>
      <c r="E4" s="1623"/>
      <c r="F4" s="1623"/>
      <c r="G4" s="1624"/>
      <c r="H4" s="1622" t="s">
        <v>267</v>
      </c>
      <c r="I4" s="1623"/>
      <c r="J4" s="1623"/>
      <c r="K4" s="1623"/>
      <c r="L4" s="1623"/>
      <c r="M4" s="1624"/>
      <c r="N4" s="1622" t="s">
        <v>268</v>
      </c>
      <c r="O4" s="1623"/>
      <c r="P4" s="1623"/>
      <c r="Q4" s="1623"/>
      <c r="R4" s="1623"/>
      <c r="S4" s="1624"/>
      <c r="T4" s="1622" t="s">
        <v>269</v>
      </c>
      <c r="U4" s="1623"/>
      <c r="V4" s="1623"/>
      <c r="W4" s="1623"/>
      <c r="X4" s="1623"/>
      <c r="Y4" s="1624"/>
      <c r="Z4" s="1622" t="s">
        <v>270</v>
      </c>
      <c r="AA4" s="1623"/>
      <c r="AB4" s="1623"/>
      <c r="AC4" s="1623"/>
      <c r="AD4" s="1623"/>
      <c r="AE4" s="1624"/>
      <c r="AF4" s="1622" t="s">
        <v>271</v>
      </c>
      <c r="AG4" s="1623"/>
      <c r="AH4" s="1623"/>
      <c r="AI4" s="1623"/>
      <c r="AJ4" s="1623"/>
      <c r="AK4" s="1624"/>
      <c r="AL4" s="1622" t="s">
        <v>272</v>
      </c>
      <c r="AM4" s="1623"/>
      <c r="AN4" s="1623"/>
      <c r="AO4" s="1623"/>
      <c r="AP4" s="1623"/>
      <c r="AQ4" s="1624"/>
      <c r="AR4" s="337"/>
    </row>
    <row r="5" spans="1:44" s="338" customFormat="1" ht="26.25" customHeight="1" thickBot="1">
      <c r="A5" s="339" t="s">
        <v>273</v>
      </c>
      <c r="B5" s="340" t="s">
        <v>274</v>
      </c>
      <c r="C5" s="341" t="s">
        <v>275</v>
      </c>
      <c r="D5" s="342" t="s">
        <v>276</v>
      </c>
      <c r="E5" s="342" t="s">
        <v>277</v>
      </c>
      <c r="F5" s="343" t="s">
        <v>278</v>
      </c>
      <c r="G5" s="344" t="s">
        <v>279</v>
      </c>
      <c r="H5" s="340" t="s">
        <v>274</v>
      </c>
      <c r="I5" s="341" t="s">
        <v>275</v>
      </c>
      <c r="J5" s="342" t="s">
        <v>276</v>
      </c>
      <c r="K5" s="342" t="s">
        <v>277</v>
      </c>
      <c r="L5" s="343" t="s">
        <v>278</v>
      </c>
      <c r="M5" s="344" t="s">
        <v>279</v>
      </c>
      <c r="N5" s="340" t="s">
        <v>274</v>
      </c>
      <c r="O5" s="341" t="s">
        <v>275</v>
      </c>
      <c r="P5" s="342" t="s">
        <v>276</v>
      </c>
      <c r="Q5" s="342" t="s">
        <v>277</v>
      </c>
      <c r="R5" s="343" t="s">
        <v>278</v>
      </c>
      <c r="S5" s="344" t="s">
        <v>279</v>
      </c>
      <c r="T5" s="345" t="s">
        <v>280</v>
      </c>
      <c r="U5" s="346" t="s">
        <v>281</v>
      </c>
      <c r="V5" s="347" t="s">
        <v>282</v>
      </c>
      <c r="W5" s="347" t="s">
        <v>283</v>
      </c>
      <c r="X5" s="348" t="s">
        <v>284</v>
      </c>
      <c r="Y5" s="349" t="s">
        <v>285</v>
      </c>
      <c r="Z5" s="345" t="s">
        <v>280</v>
      </c>
      <c r="AA5" s="346" t="s">
        <v>281</v>
      </c>
      <c r="AB5" s="347" t="s">
        <v>282</v>
      </c>
      <c r="AC5" s="347" t="s">
        <v>283</v>
      </c>
      <c r="AD5" s="348" t="s">
        <v>284</v>
      </c>
      <c r="AE5" s="349" t="s">
        <v>285</v>
      </c>
      <c r="AF5" s="345" t="s">
        <v>280</v>
      </c>
      <c r="AG5" s="346" t="s">
        <v>281</v>
      </c>
      <c r="AH5" s="347" t="s">
        <v>282</v>
      </c>
      <c r="AI5" s="347" t="s">
        <v>283</v>
      </c>
      <c r="AJ5" s="348" t="s">
        <v>284</v>
      </c>
      <c r="AK5" s="349" t="s">
        <v>285</v>
      </c>
      <c r="AL5" s="345" t="s">
        <v>280</v>
      </c>
      <c r="AM5" s="346" t="s">
        <v>281</v>
      </c>
      <c r="AN5" s="347" t="s">
        <v>282</v>
      </c>
      <c r="AO5" s="347" t="s">
        <v>283</v>
      </c>
      <c r="AP5" s="348" t="s">
        <v>284</v>
      </c>
      <c r="AQ5" s="349" t="s">
        <v>285</v>
      </c>
    </row>
    <row r="6" spans="1:44" ht="44.25" customHeight="1">
      <c r="A6" s="350" t="s">
        <v>286</v>
      </c>
      <c r="B6" s="351">
        <v>45975</v>
      </c>
      <c r="C6" s="352">
        <v>40394</v>
      </c>
      <c r="D6" s="352">
        <v>5581</v>
      </c>
      <c r="E6" s="352">
        <v>14796</v>
      </c>
      <c r="F6" s="352">
        <v>31179</v>
      </c>
      <c r="G6" s="353">
        <v>312672</v>
      </c>
      <c r="H6" s="354">
        <v>45288</v>
      </c>
      <c r="I6" s="352">
        <v>39969</v>
      </c>
      <c r="J6" s="352">
        <v>5319</v>
      </c>
      <c r="K6" s="352">
        <v>14409</v>
      </c>
      <c r="L6" s="352">
        <v>30879</v>
      </c>
      <c r="M6" s="353">
        <v>312483</v>
      </c>
      <c r="N6" s="354">
        <f>N36</f>
        <v>51678</v>
      </c>
      <c r="O6" s="355">
        <f t="shared" ref="O6:AQ6" si="0">O36</f>
        <v>45641</v>
      </c>
      <c r="P6" s="356">
        <f t="shared" si="0"/>
        <v>6037</v>
      </c>
      <c r="Q6" s="355">
        <f t="shared" si="0"/>
        <v>16768</v>
      </c>
      <c r="R6" s="356">
        <f t="shared" si="0"/>
        <v>34910</v>
      </c>
      <c r="S6" s="357">
        <f t="shared" si="0"/>
        <v>334325</v>
      </c>
      <c r="T6" s="354">
        <f t="shared" si="0"/>
        <v>53166</v>
      </c>
      <c r="U6" s="355">
        <f t="shared" si="0"/>
        <v>46964</v>
      </c>
      <c r="V6" s="356">
        <f t="shared" si="0"/>
        <v>6202</v>
      </c>
      <c r="W6" s="355">
        <f t="shared" si="0"/>
        <v>17433</v>
      </c>
      <c r="X6" s="356">
        <f t="shared" si="0"/>
        <v>35733</v>
      </c>
      <c r="Y6" s="357">
        <f t="shared" si="0"/>
        <v>343896</v>
      </c>
      <c r="Z6" s="358">
        <f t="shared" si="0"/>
        <v>53585</v>
      </c>
      <c r="AA6" s="359">
        <f t="shared" si="0"/>
        <v>47126</v>
      </c>
      <c r="AB6" s="360">
        <f t="shared" si="0"/>
        <v>6459</v>
      </c>
      <c r="AC6" s="359">
        <f t="shared" si="0"/>
        <v>17686</v>
      </c>
      <c r="AD6" s="360">
        <f t="shared" si="0"/>
        <v>35899</v>
      </c>
      <c r="AE6" s="357">
        <f t="shared" si="0"/>
        <v>352214</v>
      </c>
      <c r="AF6" s="358">
        <f t="shared" si="0"/>
        <v>55261</v>
      </c>
      <c r="AG6" s="359">
        <f t="shared" si="0"/>
        <v>48280</v>
      </c>
      <c r="AH6" s="360">
        <f t="shared" si="0"/>
        <v>6981</v>
      </c>
      <c r="AI6" s="359">
        <f t="shared" si="0"/>
        <v>18946</v>
      </c>
      <c r="AJ6" s="360">
        <f t="shared" si="0"/>
        <v>36315</v>
      </c>
      <c r="AK6" s="357">
        <f t="shared" si="0"/>
        <v>400629</v>
      </c>
      <c r="AL6" s="358">
        <f t="shared" si="0"/>
        <v>58293</v>
      </c>
      <c r="AM6" s="359">
        <f t="shared" si="0"/>
        <v>50885</v>
      </c>
      <c r="AN6" s="360">
        <f t="shared" si="0"/>
        <v>7408</v>
      </c>
      <c r="AO6" s="359">
        <f t="shared" si="0"/>
        <v>20501</v>
      </c>
      <c r="AP6" s="360">
        <f t="shared" si="0"/>
        <v>37792</v>
      </c>
      <c r="AQ6" s="361">
        <f t="shared" si="0"/>
        <v>410557</v>
      </c>
    </row>
    <row r="7" spans="1:44" ht="39.75" customHeight="1">
      <c r="A7" s="350" t="s">
        <v>287</v>
      </c>
      <c r="B7" s="362">
        <v>20117</v>
      </c>
      <c r="C7" s="363">
        <v>18881</v>
      </c>
      <c r="D7" s="363">
        <v>1236</v>
      </c>
      <c r="E7" s="363">
        <v>5422</v>
      </c>
      <c r="F7" s="363">
        <v>14695</v>
      </c>
      <c r="G7" s="364">
        <v>36770</v>
      </c>
      <c r="H7" s="362">
        <v>20598</v>
      </c>
      <c r="I7" s="363">
        <v>19538</v>
      </c>
      <c r="J7" s="363">
        <v>1060</v>
      </c>
      <c r="K7" s="363">
        <v>6296</v>
      </c>
      <c r="L7" s="363">
        <v>14302</v>
      </c>
      <c r="M7" s="364">
        <v>36978</v>
      </c>
      <c r="N7" s="365">
        <f>[1]筑後地区!I17</f>
        <v>16169</v>
      </c>
      <c r="O7" s="366">
        <f>[1]筑後地区!J17</f>
        <v>15287</v>
      </c>
      <c r="P7" s="367">
        <f>[1]筑後地区!K17</f>
        <v>882</v>
      </c>
      <c r="Q7" s="366">
        <f>[1]筑後地区!L17</f>
        <v>5108</v>
      </c>
      <c r="R7" s="367">
        <f>[1]筑後地区!M17</f>
        <v>11061</v>
      </c>
      <c r="S7" s="368">
        <f>[1]筑後地区!N17</f>
        <v>28109</v>
      </c>
      <c r="T7" s="365">
        <f>[1]筑後地区!O17</f>
        <v>16059</v>
      </c>
      <c r="U7" s="366">
        <f>[1]筑後地区!P17</f>
        <v>15163</v>
      </c>
      <c r="V7" s="367">
        <f>[1]筑後地区!Q17</f>
        <v>896</v>
      </c>
      <c r="W7" s="366">
        <f>[1]筑後地区!R17</f>
        <v>5016</v>
      </c>
      <c r="X7" s="367">
        <f>[1]筑後地区!S17</f>
        <v>11043</v>
      </c>
      <c r="Y7" s="368">
        <f>[1]筑後地区!T17</f>
        <v>27270</v>
      </c>
      <c r="Z7" s="358">
        <f>[1]筑後地区!U17</f>
        <v>15960</v>
      </c>
      <c r="AA7" s="369">
        <f>[1]筑後地区!V17</f>
        <v>15016</v>
      </c>
      <c r="AB7" s="370">
        <f>[1]筑後地区!W17</f>
        <v>944</v>
      </c>
      <c r="AC7" s="369">
        <f>[1]筑後地区!X17</f>
        <v>5088</v>
      </c>
      <c r="AD7" s="370">
        <f>[1]筑後地区!Y17</f>
        <v>10872</v>
      </c>
      <c r="AE7" s="368">
        <f>[1]筑後地区!Z17</f>
        <v>27754</v>
      </c>
      <c r="AF7" s="358">
        <f>[1]筑後地区!AA17</f>
        <v>15892</v>
      </c>
      <c r="AG7" s="369">
        <f>[1]筑後地区!AB17</f>
        <v>15063</v>
      </c>
      <c r="AH7" s="370">
        <f>[1]筑後地区!AC17</f>
        <v>829</v>
      </c>
      <c r="AI7" s="369">
        <f>[1]筑後地区!AD17</f>
        <v>4905</v>
      </c>
      <c r="AJ7" s="370">
        <f>[1]筑後地区!AE17</f>
        <v>10987</v>
      </c>
      <c r="AK7" s="368">
        <f>[1]筑後地区!AF17</f>
        <v>27813</v>
      </c>
      <c r="AL7" s="358">
        <f>[1]筑後地区!AG17</f>
        <v>16356</v>
      </c>
      <c r="AM7" s="369">
        <f>[1]筑後地区!AH17</f>
        <v>15531</v>
      </c>
      <c r="AN7" s="370">
        <f>[1]筑後地区!AI17</f>
        <v>825</v>
      </c>
      <c r="AO7" s="369">
        <f>[1]筑後地区!AJ17</f>
        <v>4767</v>
      </c>
      <c r="AP7" s="370">
        <f>[1]筑後地区!AK17</f>
        <v>11589</v>
      </c>
      <c r="AQ7" s="368">
        <f>[1]筑後地区!AL17</f>
        <v>29711</v>
      </c>
    </row>
    <row r="8" spans="1:44" ht="34.5" customHeight="1">
      <c r="A8" s="350" t="s">
        <v>288</v>
      </c>
      <c r="B8" s="362">
        <v>9593</v>
      </c>
      <c r="C8" s="363">
        <v>8763</v>
      </c>
      <c r="D8" s="363">
        <v>830</v>
      </c>
      <c r="E8" s="363">
        <v>1208</v>
      </c>
      <c r="F8" s="363">
        <v>8385</v>
      </c>
      <c r="G8" s="364">
        <v>11867</v>
      </c>
      <c r="H8" s="362">
        <v>9323</v>
      </c>
      <c r="I8" s="363">
        <v>8518</v>
      </c>
      <c r="J8" s="363">
        <v>805</v>
      </c>
      <c r="K8" s="363">
        <v>1243</v>
      </c>
      <c r="L8" s="363">
        <v>8080</v>
      </c>
      <c r="M8" s="364">
        <v>11310</v>
      </c>
      <c r="N8" s="365">
        <f>[1]筑豊地区!I20</f>
        <v>10568</v>
      </c>
      <c r="O8" s="366">
        <f>[1]筑豊地区!J20</f>
        <v>9970</v>
      </c>
      <c r="P8" s="367">
        <f>[1]筑豊地区!K20</f>
        <v>598</v>
      </c>
      <c r="Q8" s="366">
        <f>[1]筑豊地区!L20</f>
        <v>1164</v>
      </c>
      <c r="R8" s="367">
        <f>[1]筑豊地区!M20</f>
        <v>9404</v>
      </c>
      <c r="S8" s="368">
        <f>[1]筑豊地区!N20</f>
        <v>11281</v>
      </c>
      <c r="T8" s="365">
        <f>[1]筑豊地区!O20</f>
        <v>10105</v>
      </c>
      <c r="U8" s="366">
        <f>[1]筑豊地区!P20</f>
        <v>9467</v>
      </c>
      <c r="V8" s="367">
        <f>[1]筑豊地区!Q20</f>
        <v>638</v>
      </c>
      <c r="W8" s="366">
        <f>[1]筑豊地区!R20</f>
        <v>1077</v>
      </c>
      <c r="X8" s="367">
        <f>[1]筑豊地区!S20</f>
        <v>9028</v>
      </c>
      <c r="Y8" s="368">
        <f>[1]筑豊地区!T20</f>
        <v>11290</v>
      </c>
      <c r="Z8" s="358">
        <f>[1]筑豊地区!U20</f>
        <v>9782</v>
      </c>
      <c r="AA8" s="369">
        <f>[1]筑豊地区!V20</f>
        <v>9086</v>
      </c>
      <c r="AB8" s="370">
        <f>[1]筑豊地区!W20</f>
        <v>696</v>
      </c>
      <c r="AC8" s="369">
        <f>[1]筑豊地区!X20</f>
        <v>1940</v>
      </c>
      <c r="AD8" s="370">
        <f>[1]筑豊地区!Y20</f>
        <v>7842</v>
      </c>
      <c r="AE8" s="368">
        <f>[1]筑豊地区!Z20</f>
        <v>11472</v>
      </c>
      <c r="AF8" s="358">
        <f>[1]筑豊地区!AA20</f>
        <v>10071</v>
      </c>
      <c r="AG8" s="369">
        <f>[1]筑豊地区!AB20</f>
        <v>9393</v>
      </c>
      <c r="AH8" s="370">
        <f>[1]筑豊地区!AC20</f>
        <v>678</v>
      </c>
      <c r="AI8" s="369">
        <f>[1]筑豊地区!AD20</f>
        <v>2398</v>
      </c>
      <c r="AJ8" s="370">
        <f>[1]筑豊地区!AE20</f>
        <v>7673</v>
      </c>
      <c r="AK8" s="368">
        <f>[1]筑豊地区!AF20</f>
        <v>11159</v>
      </c>
      <c r="AL8" s="358">
        <f>[1]筑豊地区!AG20</f>
        <v>10178</v>
      </c>
      <c r="AM8" s="369">
        <f>[1]筑豊地区!AH20</f>
        <v>9406</v>
      </c>
      <c r="AN8" s="370">
        <f>[1]筑豊地区!AI20</f>
        <v>772</v>
      </c>
      <c r="AO8" s="369">
        <f>[1]筑豊地区!AJ20</f>
        <v>2290</v>
      </c>
      <c r="AP8" s="370">
        <f>[1]筑豊地区!AK20</f>
        <v>7888</v>
      </c>
      <c r="AQ8" s="368">
        <f>[1]筑豊地区!AL20</f>
        <v>11153</v>
      </c>
    </row>
    <row r="9" spans="1:44" ht="39.75" customHeight="1" thickBot="1">
      <c r="A9" s="371" t="s">
        <v>289</v>
      </c>
      <c r="B9" s="372">
        <v>24221</v>
      </c>
      <c r="C9" s="373">
        <v>23222</v>
      </c>
      <c r="D9" s="373">
        <v>999</v>
      </c>
      <c r="E9" s="373">
        <v>8849</v>
      </c>
      <c r="F9" s="373">
        <v>15372</v>
      </c>
      <c r="G9" s="374">
        <v>66487</v>
      </c>
      <c r="H9" s="372">
        <v>23806</v>
      </c>
      <c r="I9" s="373">
        <v>22812</v>
      </c>
      <c r="J9" s="373">
        <v>994</v>
      </c>
      <c r="K9" s="373">
        <v>8766</v>
      </c>
      <c r="L9" s="373">
        <v>15040</v>
      </c>
      <c r="M9" s="374">
        <v>66514</v>
      </c>
      <c r="N9" s="365">
        <f>[1]北九州地区!I17</f>
        <v>24621</v>
      </c>
      <c r="O9" s="375">
        <f>[1]北九州地区!J17</f>
        <v>23246</v>
      </c>
      <c r="P9" s="376">
        <f>[1]北九州地区!K17</f>
        <v>1375</v>
      </c>
      <c r="Q9" s="375">
        <f>[1]北九州地区!L17</f>
        <v>9332</v>
      </c>
      <c r="R9" s="376">
        <f>[1]北九州地区!M17</f>
        <v>15289</v>
      </c>
      <c r="S9" s="377">
        <f>[1]北九州地区!N17</f>
        <v>83879</v>
      </c>
      <c r="T9" s="365">
        <f>[1]北九州地区!O17</f>
        <v>27407</v>
      </c>
      <c r="U9" s="375">
        <f>[1]北九州地区!P17</f>
        <v>25992</v>
      </c>
      <c r="V9" s="376">
        <f>[1]北九州地区!Q17</f>
        <v>1415</v>
      </c>
      <c r="W9" s="375">
        <f>[1]北九州地区!R17</f>
        <v>10468</v>
      </c>
      <c r="X9" s="376">
        <f>[1]北九州地区!S17</f>
        <v>16939</v>
      </c>
      <c r="Y9" s="377">
        <f>[1]北九州地区!T17</f>
        <v>101995</v>
      </c>
      <c r="Z9" s="358">
        <f>[1]北九州地区!U17</f>
        <v>27903</v>
      </c>
      <c r="AA9" s="378">
        <f>[1]北九州地区!V17</f>
        <v>26312</v>
      </c>
      <c r="AB9" s="379">
        <f>[1]北九州地区!W17</f>
        <v>1591</v>
      </c>
      <c r="AC9" s="378">
        <f>[1]北九州地区!X17</f>
        <v>10586</v>
      </c>
      <c r="AD9" s="379">
        <f>[1]北九州地区!Y17</f>
        <v>17317</v>
      </c>
      <c r="AE9" s="377">
        <f>[1]北九州地区!Z17</f>
        <v>104329</v>
      </c>
      <c r="AF9" s="358">
        <f>[1]北九州地区!AA17</f>
        <v>28600</v>
      </c>
      <c r="AG9" s="378">
        <f>[1]北九州地区!AB17</f>
        <v>26977</v>
      </c>
      <c r="AH9" s="379">
        <f>[1]北九州地区!AC17</f>
        <v>1623</v>
      </c>
      <c r="AI9" s="378">
        <f>[1]北九州地区!AD17</f>
        <v>10589</v>
      </c>
      <c r="AJ9" s="379">
        <f>[1]北九州地区!AE17</f>
        <v>18011</v>
      </c>
      <c r="AK9" s="377">
        <f>[1]北九州地区!AF17</f>
        <v>103544</v>
      </c>
      <c r="AL9" s="358">
        <f>[1]北九州地区!AG17</f>
        <v>33243</v>
      </c>
      <c r="AM9" s="378">
        <f>[1]北九州地区!AH17</f>
        <v>29373</v>
      </c>
      <c r="AN9" s="379">
        <f>[1]北九州地区!AI17</f>
        <v>3870</v>
      </c>
      <c r="AO9" s="378">
        <f>[1]北九州地区!AJ17</f>
        <v>12620</v>
      </c>
      <c r="AP9" s="379">
        <f>[1]北九州地区!AK17</f>
        <v>20623</v>
      </c>
      <c r="AQ9" s="377">
        <f>[1]北九州地区!AL17</f>
        <v>110172</v>
      </c>
    </row>
    <row r="10" spans="1:44" ht="70.5" customHeight="1" thickBot="1">
      <c r="A10" s="371" t="s">
        <v>290</v>
      </c>
      <c r="B10" s="380">
        <f t="shared" ref="B10:M10" si="1">SUM(B6:B9)</f>
        <v>99906</v>
      </c>
      <c r="C10" s="381">
        <f t="shared" si="1"/>
        <v>91260</v>
      </c>
      <c r="D10" s="382">
        <f t="shared" si="1"/>
        <v>8646</v>
      </c>
      <c r="E10" s="381">
        <f t="shared" si="1"/>
        <v>30275</v>
      </c>
      <c r="F10" s="382">
        <f t="shared" si="1"/>
        <v>69631</v>
      </c>
      <c r="G10" s="383">
        <f t="shared" si="1"/>
        <v>427796</v>
      </c>
      <c r="H10" s="380">
        <f t="shared" si="1"/>
        <v>99015</v>
      </c>
      <c r="I10" s="381">
        <f t="shared" si="1"/>
        <v>90837</v>
      </c>
      <c r="J10" s="382">
        <f t="shared" si="1"/>
        <v>8178</v>
      </c>
      <c r="K10" s="381">
        <f t="shared" si="1"/>
        <v>30714</v>
      </c>
      <c r="L10" s="382">
        <f t="shared" si="1"/>
        <v>68301</v>
      </c>
      <c r="M10" s="383">
        <f t="shared" si="1"/>
        <v>427285</v>
      </c>
      <c r="N10" s="380">
        <f>SUM(N6:N9)</f>
        <v>103036</v>
      </c>
      <c r="O10" s="381">
        <f t="shared" ref="O10:AQ10" si="2">SUM(O6:O9)</f>
        <v>94144</v>
      </c>
      <c r="P10" s="382">
        <f t="shared" si="2"/>
        <v>8892</v>
      </c>
      <c r="Q10" s="381">
        <f t="shared" si="2"/>
        <v>32372</v>
      </c>
      <c r="R10" s="382">
        <f t="shared" si="2"/>
        <v>70664</v>
      </c>
      <c r="S10" s="383">
        <f t="shared" si="2"/>
        <v>457594</v>
      </c>
      <c r="T10" s="380">
        <f t="shared" si="2"/>
        <v>106737</v>
      </c>
      <c r="U10" s="381">
        <f t="shared" si="2"/>
        <v>97586</v>
      </c>
      <c r="V10" s="382">
        <f t="shared" si="2"/>
        <v>9151</v>
      </c>
      <c r="W10" s="381">
        <f t="shared" si="2"/>
        <v>33994</v>
      </c>
      <c r="X10" s="382">
        <f t="shared" si="2"/>
        <v>72743</v>
      </c>
      <c r="Y10" s="383">
        <f t="shared" si="2"/>
        <v>484451</v>
      </c>
      <c r="Z10" s="384">
        <f t="shared" si="2"/>
        <v>107230</v>
      </c>
      <c r="AA10" s="385">
        <f t="shared" si="2"/>
        <v>97540</v>
      </c>
      <c r="AB10" s="386">
        <f t="shared" si="2"/>
        <v>9690</v>
      </c>
      <c r="AC10" s="385">
        <f t="shared" si="2"/>
        <v>35300</v>
      </c>
      <c r="AD10" s="386">
        <f t="shared" si="2"/>
        <v>71930</v>
      </c>
      <c r="AE10" s="383">
        <f t="shared" si="2"/>
        <v>495769</v>
      </c>
      <c r="AF10" s="384">
        <f t="shared" si="2"/>
        <v>109824</v>
      </c>
      <c r="AG10" s="385">
        <f t="shared" si="2"/>
        <v>99713</v>
      </c>
      <c r="AH10" s="386">
        <f t="shared" si="2"/>
        <v>10111</v>
      </c>
      <c r="AI10" s="385">
        <f t="shared" si="2"/>
        <v>36838</v>
      </c>
      <c r="AJ10" s="386">
        <f t="shared" si="2"/>
        <v>72986</v>
      </c>
      <c r="AK10" s="383">
        <f t="shared" si="2"/>
        <v>543145</v>
      </c>
      <c r="AL10" s="384">
        <f t="shared" si="2"/>
        <v>118070</v>
      </c>
      <c r="AM10" s="385">
        <f t="shared" si="2"/>
        <v>105195</v>
      </c>
      <c r="AN10" s="386">
        <f t="shared" si="2"/>
        <v>12875</v>
      </c>
      <c r="AO10" s="385">
        <f t="shared" si="2"/>
        <v>40178</v>
      </c>
      <c r="AP10" s="386">
        <f t="shared" si="2"/>
        <v>77892</v>
      </c>
      <c r="AQ10" s="387">
        <f t="shared" si="2"/>
        <v>561593</v>
      </c>
    </row>
    <row r="11" spans="1:44" ht="30" hidden="1" customHeight="1">
      <c r="A11" s="388"/>
      <c r="B11" s="389" t="e">
        <f>B10/#REF!</f>
        <v>#REF!</v>
      </c>
      <c r="C11" s="390"/>
      <c r="D11" s="390"/>
      <c r="E11" s="390"/>
      <c r="F11" s="390"/>
      <c r="G11" s="390"/>
      <c r="H11" s="389" t="e">
        <f>H10/#REF!</f>
        <v>#REF!</v>
      </c>
      <c r="I11" s="390"/>
      <c r="J11" s="390"/>
      <c r="K11" s="390"/>
      <c r="L11" s="390"/>
      <c r="M11" s="390"/>
      <c r="N11" s="389" t="e">
        <f>N10/#REF!</f>
        <v>#REF!</v>
      </c>
      <c r="O11" s="390"/>
      <c r="P11" s="390"/>
      <c r="Q11" s="390"/>
      <c r="R11" s="390"/>
      <c r="S11" s="390"/>
      <c r="T11" s="389" t="e">
        <f>T10/#REF!</f>
        <v>#REF!</v>
      </c>
      <c r="U11" s="390"/>
      <c r="V11" s="390"/>
      <c r="W11" s="390"/>
      <c r="X11" s="390"/>
      <c r="Y11" s="390"/>
    </row>
    <row r="12" spans="1:44" ht="22.5" customHeight="1">
      <c r="A12" s="333"/>
      <c r="B12" s="391"/>
      <c r="C12" s="391"/>
      <c r="D12" s="391"/>
      <c r="E12" s="391"/>
      <c r="F12" s="391"/>
      <c r="G12" s="391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</row>
    <row r="13" spans="1:44" s="396" customFormat="1" ht="33" customHeight="1" thickBot="1">
      <c r="A13" s="393" t="s">
        <v>291</v>
      </c>
      <c r="B13" s="394"/>
      <c r="C13" s="394"/>
      <c r="D13" s="394"/>
      <c r="E13" s="394"/>
      <c r="F13" s="394"/>
      <c r="G13" s="394"/>
      <c r="H13" s="394"/>
      <c r="I13" s="394"/>
      <c r="J13" s="395"/>
      <c r="K13" s="395"/>
      <c r="L13" s="395"/>
      <c r="M13" s="395"/>
      <c r="N13" s="394"/>
      <c r="O13" s="394"/>
      <c r="P13" s="395"/>
      <c r="Q13" s="395"/>
      <c r="R13" s="395"/>
      <c r="S13" s="395"/>
      <c r="T13" s="394"/>
      <c r="U13" s="394"/>
      <c r="V13" s="1631"/>
      <c r="W13" s="1631"/>
      <c r="X13" s="1631"/>
      <c r="Y13" s="1631"/>
      <c r="AB13" s="1621"/>
      <c r="AC13" s="1621"/>
      <c r="AD13" s="1621"/>
      <c r="AE13" s="1621"/>
      <c r="AH13" s="1621"/>
      <c r="AI13" s="1621"/>
      <c r="AJ13" s="1621"/>
      <c r="AK13" s="1621"/>
      <c r="AN13" s="1621" t="s">
        <v>264</v>
      </c>
      <c r="AO13" s="1621"/>
      <c r="AP13" s="1621"/>
      <c r="AQ13" s="1621"/>
    </row>
    <row r="14" spans="1:44" s="338" customFormat="1" ht="28.5" customHeight="1">
      <c r="A14" s="397" t="s">
        <v>265</v>
      </c>
      <c r="B14" s="1625" t="s">
        <v>292</v>
      </c>
      <c r="C14" s="1626"/>
      <c r="D14" s="1626"/>
      <c r="E14" s="1626"/>
      <c r="F14" s="1626"/>
      <c r="G14" s="1627"/>
      <c r="H14" s="1625" t="s">
        <v>293</v>
      </c>
      <c r="I14" s="1626"/>
      <c r="J14" s="1626"/>
      <c r="K14" s="1626"/>
      <c r="L14" s="1626"/>
      <c r="M14" s="1627"/>
      <c r="N14" s="1628" t="s">
        <v>268</v>
      </c>
      <c r="O14" s="1629"/>
      <c r="P14" s="1629"/>
      <c r="Q14" s="1629"/>
      <c r="R14" s="1629"/>
      <c r="S14" s="1630"/>
      <c r="T14" s="1628" t="s">
        <v>269</v>
      </c>
      <c r="U14" s="1629"/>
      <c r="V14" s="1629"/>
      <c r="W14" s="1629"/>
      <c r="X14" s="1629"/>
      <c r="Y14" s="1630"/>
      <c r="Z14" s="1628" t="s">
        <v>270</v>
      </c>
      <c r="AA14" s="1629"/>
      <c r="AB14" s="1629"/>
      <c r="AC14" s="1629"/>
      <c r="AD14" s="1629"/>
      <c r="AE14" s="1630"/>
      <c r="AF14" s="1628" t="s">
        <v>271</v>
      </c>
      <c r="AG14" s="1629"/>
      <c r="AH14" s="1629"/>
      <c r="AI14" s="1629"/>
      <c r="AJ14" s="1629"/>
      <c r="AK14" s="1630"/>
      <c r="AL14" s="1628" t="s">
        <v>272</v>
      </c>
      <c r="AM14" s="1629"/>
      <c r="AN14" s="1629"/>
      <c r="AO14" s="1629"/>
      <c r="AP14" s="1629"/>
      <c r="AQ14" s="1630"/>
    </row>
    <row r="15" spans="1:44" s="338" customFormat="1" ht="28.5" customHeight="1" thickBot="1">
      <c r="A15" s="398" t="s">
        <v>294</v>
      </c>
      <c r="B15" s="399" t="s">
        <v>274</v>
      </c>
      <c r="C15" s="400" t="s">
        <v>275</v>
      </c>
      <c r="D15" s="401" t="s">
        <v>276</v>
      </c>
      <c r="E15" s="401" t="s">
        <v>277</v>
      </c>
      <c r="F15" s="402" t="s">
        <v>278</v>
      </c>
      <c r="G15" s="403" t="s">
        <v>279</v>
      </c>
      <c r="H15" s="399" t="s">
        <v>274</v>
      </c>
      <c r="I15" s="400" t="s">
        <v>275</v>
      </c>
      <c r="J15" s="401" t="s">
        <v>276</v>
      </c>
      <c r="K15" s="401" t="s">
        <v>277</v>
      </c>
      <c r="L15" s="402" t="s">
        <v>278</v>
      </c>
      <c r="M15" s="403" t="s">
        <v>279</v>
      </c>
      <c r="N15" s="404" t="s">
        <v>280</v>
      </c>
      <c r="O15" s="405" t="s">
        <v>281</v>
      </c>
      <c r="P15" s="406" t="s">
        <v>282</v>
      </c>
      <c r="Q15" s="406" t="s">
        <v>283</v>
      </c>
      <c r="R15" s="407" t="s">
        <v>284</v>
      </c>
      <c r="S15" s="408" t="s">
        <v>285</v>
      </c>
      <c r="T15" s="404" t="s">
        <v>280</v>
      </c>
      <c r="U15" s="405" t="s">
        <v>281</v>
      </c>
      <c r="V15" s="406" t="s">
        <v>282</v>
      </c>
      <c r="W15" s="406" t="s">
        <v>283</v>
      </c>
      <c r="X15" s="407" t="s">
        <v>284</v>
      </c>
      <c r="Y15" s="408" t="s">
        <v>285</v>
      </c>
      <c r="Z15" s="404" t="s">
        <v>280</v>
      </c>
      <c r="AA15" s="405" t="s">
        <v>281</v>
      </c>
      <c r="AB15" s="406" t="s">
        <v>282</v>
      </c>
      <c r="AC15" s="406" t="s">
        <v>283</v>
      </c>
      <c r="AD15" s="407" t="s">
        <v>284</v>
      </c>
      <c r="AE15" s="408" t="s">
        <v>285</v>
      </c>
      <c r="AF15" s="404" t="s">
        <v>280</v>
      </c>
      <c r="AG15" s="405" t="s">
        <v>281</v>
      </c>
      <c r="AH15" s="406" t="s">
        <v>282</v>
      </c>
      <c r="AI15" s="406" t="s">
        <v>283</v>
      </c>
      <c r="AJ15" s="407" t="s">
        <v>284</v>
      </c>
      <c r="AK15" s="408" t="s">
        <v>285</v>
      </c>
      <c r="AL15" s="404" t="s">
        <v>280</v>
      </c>
      <c r="AM15" s="405" t="s">
        <v>281</v>
      </c>
      <c r="AN15" s="406" t="s">
        <v>282</v>
      </c>
      <c r="AO15" s="406" t="s">
        <v>283</v>
      </c>
      <c r="AP15" s="407" t="s">
        <v>284</v>
      </c>
      <c r="AQ15" s="408" t="s">
        <v>285</v>
      </c>
    </row>
    <row r="16" spans="1:44" ht="45" customHeight="1">
      <c r="A16" s="409" t="s">
        <v>126</v>
      </c>
      <c r="B16" s="410">
        <v>16600</v>
      </c>
      <c r="C16" s="411">
        <v>11610</v>
      </c>
      <c r="D16" s="412">
        <v>4990</v>
      </c>
      <c r="E16" s="411">
        <v>9630</v>
      </c>
      <c r="F16" s="412">
        <v>6970</v>
      </c>
      <c r="G16" s="413">
        <v>302200</v>
      </c>
      <c r="H16" s="410">
        <v>16140</v>
      </c>
      <c r="I16" s="411">
        <v>11350</v>
      </c>
      <c r="J16" s="412">
        <v>4790</v>
      </c>
      <c r="K16" s="411">
        <v>9520</v>
      </c>
      <c r="L16" s="412">
        <v>6620</v>
      </c>
      <c r="M16" s="413">
        <v>303000</v>
      </c>
      <c r="N16" s="410">
        <v>16780</v>
      </c>
      <c r="O16" s="411">
        <v>11680</v>
      </c>
      <c r="P16" s="412">
        <v>5100</v>
      </c>
      <c r="Q16" s="411">
        <v>9900</v>
      </c>
      <c r="R16" s="412">
        <v>6880</v>
      </c>
      <c r="S16" s="413">
        <v>316400</v>
      </c>
      <c r="T16" s="410">
        <v>17400</v>
      </c>
      <c r="U16" s="411">
        <v>12140</v>
      </c>
      <c r="V16" s="412">
        <v>5260</v>
      </c>
      <c r="W16" s="411">
        <v>10270</v>
      </c>
      <c r="X16" s="412">
        <v>7130</v>
      </c>
      <c r="Y16" s="413">
        <v>327700</v>
      </c>
      <c r="Z16" s="410">
        <v>17820</v>
      </c>
      <c r="AA16" s="411">
        <v>12430</v>
      </c>
      <c r="AB16" s="412">
        <v>5390</v>
      </c>
      <c r="AC16" s="411">
        <v>10510</v>
      </c>
      <c r="AD16" s="412">
        <v>7310</v>
      </c>
      <c r="AE16" s="413">
        <v>335700</v>
      </c>
      <c r="AF16" s="414">
        <v>18550</v>
      </c>
      <c r="AG16" s="415">
        <v>12750</v>
      </c>
      <c r="AH16" s="416">
        <v>5800</v>
      </c>
      <c r="AI16" s="415">
        <v>11250</v>
      </c>
      <c r="AJ16" s="416">
        <v>7300</v>
      </c>
      <c r="AK16" s="417">
        <v>377300</v>
      </c>
      <c r="AL16" s="414">
        <f>SUM(AM16:AN16)</f>
        <v>19740</v>
      </c>
      <c r="AM16" s="415">
        <v>13430</v>
      </c>
      <c r="AN16" s="416">
        <v>6310</v>
      </c>
      <c r="AO16" s="415">
        <v>11970</v>
      </c>
      <c r="AP16" s="416">
        <v>7770</v>
      </c>
      <c r="AQ16" s="417">
        <v>394600</v>
      </c>
    </row>
    <row r="17" spans="1:43" ht="45" customHeight="1">
      <c r="A17" s="409" t="s">
        <v>129</v>
      </c>
      <c r="B17" s="410">
        <v>1929</v>
      </c>
      <c r="C17" s="411">
        <v>1854</v>
      </c>
      <c r="D17" s="412">
        <v>75</v>
      </c>
      <c r="E17" s="411">
        <v>197</v>
      </c>
      <c r="F17" s="412">
        <v>1732</v>
      </c>
      <c r="G17" s="418">
        <v>4318</v>
      </c>
      <c r="H17" s="410">
        <v>1931</v>
      </c>
      <c r="I17" s="411">
        <v>1859</v>
      </c>
      <c r="J17" s="412">
        <v>72</v>
      </c>
      <c r="K17" s="411">
        <v>223</v>
      </c>
      <c r="L17" s="412">
        <v>1708</v>
      </c>
      <c r="M17" s="418">
        <v>3805</v>
      </c>
      <c r="N17" s="410">
        <v>1860</v>
      </c>
      <c r="O17" s="411">
        <v>1792</v>
      </c>
      <c r="P17" s="412">
        <v>68</v>
      </c>
      <c r="Q17" s="411">
        <v>219</v>
      </c>
      <c r="R17" s="412">
        <v>1641</v>
      </c>
      <c r="S17" s="418">
        <v>4216</v>
      </c>
      <c r="T17" s="410">
        <v>1856</v>
      </c>
      <c r="U17" s="411">
        <v>1784</v>
      </c>
      <c r="V17" s="412">
        <v>72</v>
      </c>
      <c r="W17" s="411">
        <v>262</v>
      </c>
      <c r="X17" s="412">
        <v>1594</v>
      </c>
      <c r="Y17" s="418">
        <v>3418</v>
      </c>
      <c r="Z17" s="410">
        <v>1881</v>
      </c>
      <c r="AA17" s="411">
        <v>1814</v>
      </c>
      <c r="AB17" s="412">
        <v>67</v>
      </c>
      <c r="AC17" s="411">
        <v>267</v>
      </c>
      <c r="AD17" s="412">
        <v>1614</v>
      </c>
      <c r="AE17" s="418">
        <v>3401</v>
      </c>
      <c r="AF17" s="410">
        <v>1883</v>
      </c>
      <c r="AG17" s="415">
        <v>1818</v>
      </c>
      <c r="AH17" s="416">
        <v>65</v>
      </c>
      <c r="AI17" s="415">
        <v>278</v>
      </c>
      <c r="AJ17" s="416">
        <v>1605</v>
      </c>
      <c r="AK17" s="419">
        <v>3480</v>
      </c>
      <c r="AL17" s="414">
        <f t="shared" ref="AL17:AL22" si="3">SUM(AM17:AN17)</f>
        <v>1824</v>
      </c>
      <c r="AM17" s="415">
        <v>1741</v>
      </c>
      <c r="AN17" s="416">
        <v>83</v>
      </c>
      <c r="AO17" s="415">
        <v>277</v>
      </c>
      <c r="AP17" s="416">
        <v>1547</v>
      </c>
      <c r="AQ17" s="419">
        <v>3621</v>
      </c>
    </row>
    <row r="18" spans="1:43" ht="45" customHeight="1">
      <c r="A18" s="409" t="s">
        <v>131</v>
      </c>
      <c r="B18" s="420">
        <v>565</v>
      </c>
      <c r="C18" s="421">
        <v>555</v>
      </c>
      <c r="D18" s="422">
        <v>10</v>
      </c>
      <c r="E18" s="421">
        <v>0</v>
      </c>
      <c r="F18" s="422">
        <v>565</v>
      </c>
      <c r="G18" s="423">
        <v>252</v>
      </c>
      <c r="H18" s="420">
        <v>607</v>
      </c>
      <c r="I18" s="421">
        <v>601</v>
      </c>
      <c r="J18" s="422">
        <v>6</v>
      </c>
      <c r="K18" s="421">
        <v>0</v>
      </c>
      <c r="L18" s="422">
        <v>607</v>
      </c>
      <c r="M18" s="423">
        <v>153</v>
      </c>
      <c r="N18" s="420">
        <v>488</v>
      </c>
      <c r="O18" s="421">
        <v>482</v>
      </c>
      <c r="P18" s="422">
        <v>6</v>
      </c>
      <c r="Q18" s="421">
        <v>0</v>
      </c>
      <c r="R18" s="422">
        <v>488</v>
      </c>
      <c r="S18" s="423">
        <v>82</v>
      </c>
      <c r="T18" s="420">
        <v>465</v>
      </c>
      <c r="U18" s="421">
        <v>459</v>
      </c>
      <c r="V18" s="422">
        <v>6</v>
      </c>
      <c r="W18" s="421">
        <v>0</v>
      </c>
      <c r="X18" s="422">
        <v>465</v>
      </c>
      <c r="Y18" s="423">
        <v>50</v>
      </c>
      <c r="Z18" s="420">
        <v>421</v>
      </c>
      <c r="AA18" s="421">
        <v>414</v>
      </c>
      <c r="AB18" s="422">
        <v>7</v>
      </c>
      <c r="AC18" s="421">
        <v>0</v>
      </c>
      <c r="AD18" s="422">
        <v>421</v>
      </c>
      <c r="AE18" s="423">
        <v>45</v>
      </c>
      <c r="AF18" s="420">
        <v>373</v>
      </c>
      <c r="AG18" s="424">
        <v>367</v>
      </c>
      <c r="AH18" s="425">
        <v>6</v>
      </c>
      <c r="AI18" s="424">
        <v>0</v>
      </c>
      <c r="AJ18" s="425">
        <v>373</v>
      </c>
      <c r="AK18" s="426">
        <v>53</v>
      </c>
      <c r="AL18" s="427">
        <f t="shared" si="3"/>
        <v>429</v>
      </c>
      <c r="AM18" s="424">
        <v>420</v>
      </c>
      <c r="AN18" s="425">
        <v>9</v>
      </c>
      <c r="AO18" s="424">
        <v>0</v>
      </c>
      <c r="AP18" s="425">
        <v>429</v>
      </c>
      <c r="AQ18" s="426">
        <v>59</v>
      </c>
    </row>
    <row r="19" spans="1:43" ht="45" customHeight="1">
      <c r="A19" s="409" t="s">
        <v>133</v>
      </c>
      <c r="B19" s="420">
        <v>143</v>
      </c>
      <c r="C19" s="421">
        <v>122</v>
      </c>
      <c r="D19" s="422">
        <v>21</v>
      </c>
      <c r="E19" s="421">
        <v>0</v>
      </c>
      <c r="F19" s="422">
        <v>143</v>
      </c>
      <c r="G19" s="423">
        <v>88</v>
      </c>
      <c r="H19" s="420">
        <v>143</v>
      </c>
      <c r="I19" s="421">
        <v>121</v>
      </c>
      <c r="J19" s="422">
        <v>22</v>
      </c>
      <c r="K19" s="421">
        <v>0</v>
      </c>
      <c r="L19" s="422">
        <v>143</v>
      </c>
      <c r="M19" s="423">
        <v>53</v>
      </c>
      <c r="N19" s="420">
        <v>232</v>
      </c>
      <c r="O19" s="421">
        <v>214</v>
      </c>
      <c r="P19" s="422">
        <v>18</v>
      </c>
      <c r="Q19" s="421">
        <v>0</v>
      </c>
      <c r="R19" s="422">
        <v>232</v>
      </c>
      <c r="S19" s="423">
        <v>190</v>
      </c>
      <c r="T19" s="420">
        <v>238</v>
      </c>
      <c r="U19" s="421">
        <v>219</v>
      </c>
      <c r="V19" s="422">
        <v>19</v>
      </c>
      <c r="W19" s="421">
        <v>0</v>
      </c>
      <c r="X19" s="422">
        <v>238</v>
      </c>
      <c r="Y19" s="423">
        <v>162</v>
      </c>
      <c r="Z19" s="420">
        <v>229</v>
      </c>
      <c r="AA19" s="421">
        <v>208</v>
      </c>
      <c r="AB19" s="422">
        <v>21</v>
      </c>
      <c r="AC19" s="421">
        <v>0</v>
      </c>
      <c r="AD19" s="422">
        <v>229</v>
      </c>
      <c r="AE19" s="423">
        <v>155</v>
      </c>
      <c r="AF19" s="420">
        <v>233</v>
      </c>
      <c r="AG19" s="424">
        <v>215</v>
      </c>
      <c r="AH19" s="425">
        <v>18</v>
      </c>
      <c r="AI19" s="424">
        <v>0</v>
      </c>
      <c r="AJ19" s="425">
        <v>233</v>
      </c>
      <c r="AK19" s="426">
        <v>853</v>
      </c>
      <c r="AL19" s="427">
        <f t="shared" si="3"/>
        <v>239</v>
      </c>
      <c r="AM19" s="424">
        <v>226</v>
      </c>
      <c r="AN19" s="425">
        <v>13</v>
      </c>
      <c r="AO19" s="424">
        <v>0</v>
      </c>
      <c r="AP19" s="425">
        <v>239</v>
      </c>
      <c r="AQ19" s="426">
        <v>148</v>
      </c>
    </row>
    <row r="20" spans="1:43" ht="45" customHeight="1">
      <c r="A20" s="409" t="s">
        <v>135</v>
      </c>
      <c r="B20" s="410">
        <v>6320</v>
      </c>
      <c r="C20" s="411">
        <v>6062</v>
      </c>
      <c r="D20" s="412">
        <v>258</v>
      </c>
      <c r="E20" s="411">
        <v>532</v>
      </c>
      <c r="F20" s="412">
        <v>5788</v>
      </c>
      <c r="G20" s="418">
        <v>3766</v>
      </c>
      <c r="H20" s="410">
        <v>6389</v>
      </c>
      <c r="I20" s="411">
        <v>6144</v>
      </c>
      <c r="J20" s="412">
        <v>245</v>
      </c>
      <c r="K20" s="411">
        <v>515</v>
      </c>
      <c r="L20" s="412">
        <v>5874</v>
      </c>
      <c r="M20" s="418">
        <v>3409</v>
      </c>
      <c r="N20" s="410">
        <v>6635</v>
      </c>
      <c r="O20" s="411">
        <v>6294</v>
      </c>
      <c r="P20" s="412">
        <v>341</v>
      </c>
      <c r="Q20" s="411">
        <v>646</v>
      </c>
      <c r="R20" s="412">
        <v>5989</v>
      </c>
      <c r="S20" s="418">
        <v>3608</v>
      </c>
      <c r="T20" s="410">
        <v>6646</v>
      </c>
      <c r="U20" s="411">
        <v>6304</v>
      </c>
      <c r="V20" s="412">
        <v>342</v>
      </c>
      <c r="W20" s="411">
        <v>725</v>
      </c>
      <c r="X20" s="412">
        <v>5921</v>
      </c>
      <c r="Y20" s="418">
        <v>3622</v>
      </c>
      <c r="Z20" s="410">
        <v>6361</v>
      </c>
      <c r="AA20" s="411">
        <v>5947</v>
      </c>
      <c r="AB20" s="412">
        <v>414</v>
      </c>
      <c r="AC20" s="411">
        <v>795</v>
      </c>
      <c r="AD20" s="412">
        <v>5566</v>
      </c>
      <c r="AE20" s="418">
        <v>4216</v>
      </c>
      <c r="AF20" s="410">
        <v>6425</v>
      </c>
      <c r="AG20" s="415">
        <v>6008</v>
      </c>
      <c r="AH20" s="416">
        <v>417</v>
      </c>
      <c r="AI20" s="415">
        <v>803</v>
      </c>
      <c r="AJ20" s="416">
        <v>5622</v>
      </c>
      <c r="AK20" s="419">
        <v>4461</v>
      </c>
      <c r="AL20" s="414">
        <f t="shared" si="3"/>
        <v>6516</v>
      </c>
      <c r="AM20" s="415">
        <v>6182</v>
      </c>
      <c r="AN20" s="416">
        <v>334</v>
      </c>
      <c r="AO20" s="428">
        <v>1174</v>
      </c>
      <c r="AP20" s="429">
        <v>5342</v>
      </c>
      <c r="AQ20" s="419">
        <v>4503</v>
      </c>
    </row>
    <row r="21" spans="1:43" ht="45" customHeight="1">
      <c r="A21" s="409" t="s">
        <v>137</v>
      </c>
      <c r="B21" s="410">
        <v>6669</v>
      </c>
      <c r="C21" s="411">
        <v>6658</v>
      </c>
      <c r="D21" s="412">
        <v>11</v>
      </c>
      <c r="E21" s="411">
        <v>1615</v>
      </c>
      <c r="F21" s="412">
        <v>5054</v>
      </c>
      <c r="G21" s="430" t="s">
        <v>295</v>
      </c>
      <c r="H21" s="410">
        <v>6566</v>
      </c>
      <c r="I21" s="411">
        <v>6555</v>
      </c>
      <c r="J21" s="412">
        <v>11</v>
      </c>
      <c r="K21" s="411">
        <v>1265</v>
      </c>
      <c r="L21" s="412">
        <v>5301</v>
      </c>
      <c r="M21" s="430" t="s">
        <v>295</v>
      </c>
      <c r="N21" s="410">
        <v>7238</v>
      </c>
      <c r="O21" s="411">
        <v>7215</v>
      </c>
      <c r="P21" s="412">
        <v>23</v>
      </c>
      <c r="Q21" s="411">
        <v>1395</v>
      </c>
      <c r="R21" s="412">
        <v>5843</v>
      </c>
      <c r="S21" s="430" t="s">
        <v>295</v>
      </c>
      <c r="T21" s="410">
        <v>7477</v>
      </c>
      <c r="U21" s="411">
        <v>7449</v>
      </c>
      <c r="V21" s="412">
        <v>28</v>
      </c>
      <c r="W21" s="411">
        <v>1482</v>
      </c>
      <c r="X21" s="412">
        <v>5995</v>
      </c>
      <c r="Y21" s="430" t="s">
        <v>295</v>
      </c>
      <c r="Z21" s="410">
        <v>7545</v>
      </c>
      <c r="AA21" s="411">
        <v>7512</v>
      </c>
      <c r="AB21" s="412">
        <v>33</v>
      </c>
      <c r="AC21" s="411">
        <v>1521</v>
      </c>
      <c r="AD21" s="412">
        <v>6024</v>
      </c>
      <c r="AE21" s="430" t="s">
        <v>295</v>
      </c>
      <c r="AF21" s="410">
        <v>7999</v>
      </c>
      <c r="AG21" s="415">
        <v>7967</v>
      </c>
      <c r="AH21" s="416">
        <v>32</v>
      </c>
      <c r="AI21" s="415">
        <v>1721</v>
      </c>
      <c r="AJ21" s="416">
        <v>6278</v>
      </c>
      <c r="AK21" s="431" t="s">
        <v>295</v>
      </c>
      <c r="AL21" s="414">
        <f t="shared" si="3"/>
        <v>8677</v>
      </c>
      <c r="AM21" s="415">
        <v>8638</v>
      </c>
      <c r="AN21" s="416">
        <v>39</v>
      </c>
      <c r="AO21" s="415">
        <v>2419</v>
      </c>
      <c r="AP21" s="416">
        <v>6258</v>
      </c>
      <c r="AQ21" s="431" t="s">
        <v>127</v>
      </c>
    </row>
    <row r="22" spans="1:43" ht="45" customHeight="1">
      <c r="A22" s="409" t="s">
        <v>139</v>
      </c>
      <c r="B22" s="410">
        <v>618</v>
      </c>
      <c r="C22" s="411">
        <v>616</v>
      </c>
      <c r="D22" s="412">
        <v>2</v>
      </c>
      <c r="E22" s="411">
        <v>2</v>
      </c>
      <c r="F22" s="412">
        <v>616</v>
      </c>
      <c r="G22" s="430">
        <v>619</v>
      </c>
      <c r="H22" s="410">
        <v>600</v>
      </c>
      <c r="I22" s="411">
        <v>597</v>
      </c>
      <c r="J22" s="412">
        <v>3</v>
      </c>
      <c r="K22" s="411">
        <v>2</v>
      </c>
      <c r="L22" s="412">
        <v>598</v>
      </c>
      <c r="M22" s="413">
        <v>681</v>
      </c>
      <c r="N22" s="410">
        <v>589</v>
      </c>
      <c r="O22" s="411">
        <v>586</v>
      </c>
      <c r="P22" s="412">
        <v>3</v>
      </c>
      <c r="Q22" s="411">
        <v>5</v>
      </c>
      <c r="R22" s="412">
        <v>584</v>
      </c>
      <c r="S22" s="413">
        <v>1187</v>
      </c>
      <c r="T22" s="410">
        <v>608</v>
      </c>
      <c r="U22" s="411">
        <v>605</v>
      </c>
      <c r="V22" s="412">
        <v>3</v>
      </c>
      <c r="W22" s="411">
        <v>5</v>
      </c>
      <c r="X22" s="412">
        <v>603</v>
      </c>
      <c r="Y22" s="430">
        <v>1059</v>
      </c>
      <c r="Z22" s="410">
        <v>627</v>
      </c>
      <c r="AA22" s="411">
        <v>624</v>
      </c>
      <c r="AB22" s="412">
        <v>3</v>
      </c>
      <c r="AC22" s="411">
        <v>5</v>
      </c>
      <c r="AD22" s="412">
        <v>622</v>
      </c>
      <c r="AE22" s="430">
        <v>425</v>
      </c>
      <c r="AF22" s="410">
        <v>621</v>
      </c>
      <c r="AG22" s="415">
        <v>621</v>
      </c>
      <c r="AH22" s="416">
        <v>0</v>
      </c>
      <c r="AI22" s="415">
        <v>0</v>
      </c>
      <c r="AJ22" s="416">
        <v>621</v>
      </c>
      <c r="AK22" s="431">
        <v>6903</v>
      </c>
      <c r="AL22" s="414">
        <f t="shared" si="3"/>
        <v>657</v>
      </c>
      <c r="AM22" s="415">
        <v>657</v>
      </c>
      <c r="AN22" s="416">
        <v>0</v>
      </c>
      <c r="AO22" s="415">
        <v>0</v>
      </c>
      <c r="AP22" s="416">
        <v>657</v>
      </c>
      <c r="AQ22" s="431" t="s">
        <v>127</v>
      </c>
    </row>
    <row r="23" spans="1:43" ht="45" customHeight="1">
      <c r="A23" s="409" t="s">
        <v>141</v>
      </c>
      <c r="B23" s="410">
        <v>4877</v>
      </c>
      <c r="C23" s="411">
        <v>4847</v>
      </c>
      <c r="D23" s="412">
        <v>30</v>
      </c>
      <c r="E23" s="411">
        <v>1017</v>
      </c>
      <c r="F23" s="412">
        <v>3860</v>
      </c>
      <c r="G23" s="430" t="s">
        <v>295</v>
      </c>
      <c r="H23" s="410">
        <v>4742</v>
      </c>
      <c r="I23" s="411">
        <v>4719</v>
      </c>
      <c r="J23" s="412">
        <v>23</v>
      </c>
      <c r="K23" s="411">
        <v>1021</v>
      </c>
      <c r="L23" s="412">
        <v>3721</v>
      </c>
      <c r="M23" s="430" t="s">
        <v>295</v>
      </c>
      <c r="N23" s="410">
        <v>4871</v>
      </c>
      <c r="O23" s="411">
        <v>4854</v>
      </c>
      <c r="P23" s="412">
        <v>17</v>
      </c>
      <c r="Q23" s="411">
        <v>1105</v>
      </c>
      <c r="R23" s="412">
        <v>3766</v>
      </c>
      <c r="S23" s="430" t="s">
        <v>295</v>
      </c>
      <c r="T23" s="410">
        <v>4981</v>
      </c>
      <c r="U23" s="411">
        <v>4964</v>
      </c>
      <c r="V23" s="412">
        <v>17</v>
      </c>
      <c r="W23" s="411">
        <v>1141</v>
      </c>
      <c r="X23" s="412">
        <v>3840</v>
      </c>
      <c r="Y23" s="430" t="s">
        <v>295</v>
      </c>
      <c r="Z23" s="410">
        <v>4929</v>
      </c>
      <c r="AA23" s="411">
        <v>4909</v>
      </c>
      <c r="AB23" s="412">
        <v>20</v>
      </c>
      <c r="AC23" s="411">
        <v>1136</v>
      </c>
      <c r="AD23" s="412">
        <v>3793</v>
      </c>
      <c r="AE23" s="430" t="s">
        <v>295</v>
      </c>
      <c r="AF23" s="410">
        <v>4913</v>
      </c>
      <c r="AG23" s="415">
        <v>4893</v>
      </c>
      <c r="AH23" s="416">
        <v>20</v>
      </c>
      <c r="AI23" s="415">
        <v>1128</v>
      </c>
      <c r="AJ23" s="416">
        <v>3785</v>
      </c>
      <c r="AK23" s="431" t="s">
        <v>295</v>
      </c>
      <c r="AL23" s="414">
        <f t="shared" ref="AL23:AL33" si="4">SUM(AM23:AN23)</f>
        <v>5016</v>
      </c>
      <c r="AM23" s="415">
        <v>5008</v>
      </c>
      <c r="AN23" s="416">
        <v>8</v>
      </c>
      <c r="AO23" s="415">
        <v>1146</v>
      </c>
      <c r="AP23" s="416">
        <v>3870</v>
      </c>
      <c r="AQ23" s="431" t="s">
        <v>127</v>
      </c>
    </row>
    <row r="24" spans="1:43" ht="45" customHeight="1">
      <c r="A24" s="432" t="s">
        <v>143</v>
      </c>
      <c r="B24" s="433">
        <v>2985</v>
      </c>
      <c r="C24" s="434">
        <v>2697</v>
      </c>
      <c r="D24" s="435">
        <v>288</v>
      </c>
      <c r="E24" s="435">
        <v>682</v>
      </c>
      <c r="F24" s="436">
        <v>2303</v>
      </c>
      <c r="G24" s="437">
        <v>6375</v>
      </c>
      <c r="H24" s="433">
        <v>2914</v>
      </c>
      <c r="I24" s="434">
        <v>2670</v>
      </c>
      <c r="J24" s="435">
        <v>244</v>
      </c>
      <c r="K24" s="435">
        <v>878</v>
      </c>
      <c r="L24" s="436">
        <v>2036</v>
      </c>
      <c r="M24" s="437">
        <v>5415</v>
      </c>
      <c r="N24" s="433">
        <v>2914</v>
      </c>
      <c r="O24" s="434">
        <v>2670</v>
      </c>
      <c r="P24" s="435">
        <v>244</v>
      </c>
      <c r="Q24" s="435">
        <v>878</v>
      </c>
      <c r="R24" s="436">
        <v>2036</v>
      </c>
      <c r="S24" s="437">
        <v>5415</v>
      </c>
      <c r="T24" s="433">
        <v>2941</v>
      </c>
      <c r="U24" s="434">
        <v>2653</v>
      </c>
      <c r="V24" s="435">
        <v>288</v>
      </c>
      <c r="W24" s="435">
        <v>881</v>
      </c>
      <c r="X24" s="436">
        <v>2060</v>
      </c>
      <c r="Y24" s="437">
        <v>5223</v>
      </c>
      <c r="Z24" s="433">
        <v>2999</v>
      </c>
      <c r="AA24" s="434">
        <v>2724</v>
      </c>
      <c r="AB24" s="435">
        <v>275</v>
      </c>
      <c r="AC24" s="435">
        <v>897</v>
      </c>
      <c r="AD24" s="436">
        <v>2102</v>
      </c>
      <c r="AE24" s="437">
        <v>5357</v>
      </c>
      <c r="AF24" s="433">
        <v>2967</v>
      </c>
      <c r="AG24" s="438">
        <v>2634</v>
      </c>
      <c r="AH24" s="439">
        <v>333</v>
      </c>
      <c r="AI24" s="439">
        <v>881</v>
      </c>
      <c r="AJ24" s="440">
        <v>2086</v>
      </c>
      <c r="AK24" s="441">
        <v>5259</v>
      </c>
      <c r="AL24" s="442">
        <f>SUM(AM24:AN24)</f>
        <v>3152</v>
      </c>
      <c r="AM24" s="438">
        <v>2733</v>
      </c>
      <c r="AN24" s="439">
        <v>419</v>
      </c>
      <c r="AO24" s="439">
        <v>935</v>
      </c>
      <c r="AP24" s="440">
        <v>2217</v>
      </c>
      <c r="AQ24" s="441">
        <v>5866</v>
      </c>
    </row>
    <row r="25" spans="1:43" ht="45" customHeight="1">
      <c r="A25" s="443" t="s">
        <v>145</v>
      </c>
      <c r="B25" s="410" t="s">
        <v>295</v>
      </c>
      <c r="C25" s="411" t="s">
        <v>295</v>
      </c>
      <c r="D25" s="412" t="s">
        <v>295</v>
      </c>
      <c r="E25" s="411" t="s">
        <v>295</v>
      </c>
      <c r="F25" s="412" t="s">
        <v>295</v>
      </c>
      <c r="G25" s="430" t="s">
        <v>295</v>
      </c>
      <c r="H25" s="410" t="s">
        <v>295</v>
      </c>
      <c r="I25" s="411" t="s">
        <v>295</v>
      </c>
      <c r="J25" s="412" t="s">
        <v>295</v>
      </c>
      <c r="K25" s="411" t="s">
        <v>295</v>
      </c>
      <c r="L25" s="412" t="s">
        <v>295</v>
      </c>
      <c r="M25" s="430" t="s">
        <v>295</v>
      </c>
      <c r="N25" s="410">
        <v>4564</v>
      </c>
      <c r="O25" s="411">
        <v>4527</v>
      </c>
      <c r="P25" s="412">
        <v>37</v>
      </c>
      <c r="Q25" s="411">
        <v>956</v>
      </c>
      <c r="R25" s="412">
        <v>3608</v>
      </c>
      <c r="S25" s="430" t="s">
        <v>295</v>
      </c>
      <c r="T25" s="410">
        <v>5038</v>
      </c>
      <c r="U25" s="411">
        <v>5003</v>
      </c>
      <c r="V25" s="412">
        <v>35</v>
      </c>
      <c r="W25" s="411">
        <v>1052</v>
      </c>
      <c r="X25" s="412">
        <v>3986</v>
      </c>
      <c r="Y25" s="430" t="s">
        <v>295</v>
      </c>
      <c r="Z25" s="410">
        <v>5332</v>
      </c>
      <c r="AA25" s="411">
        <v>5270</v>
      </c>
      <c r="AB25" s="412">
        <v>62</v>
      </c>
      <c r="AC25" s="411">
        <v>1141</v>
      </c>
      <c r="AD25" s="412">
        <v>4191</v>
      </c>
      <c r="AE25" s="430" t="s">
        <v>295</v>
      </c>
      <c r="AF25" s="410">
        <v>5801</v>
      </c>
      <c r="AG25" s="415">
        <v>5708</v>
      </c>
      <c r="AH25" s="416">
        <v>93</v>
      </c>
      <c r="AI25" s="415">
        <v>1444</v>
      </c>
      <c r="AJ25" s="416">
        <v>4357</v>
      </c>
      <c r="AK25" s="431" t="s">
        <v>295</v>
      </c>
      <c r="AL25" s="414">
        <f t="shared" si="4"/>
        <v>6137</v>
      </c>
      <c r="AM25" s="415">
        <v>6032</v>
      </c>
      <c r="AN25" s="416">
        <v>105</v>
      </c>
      <c r="AO25" s="415">
        <v>1023</v>
      </c>
      <c r="AP25" s="416">
        <v>5114</v>
      </c>
      <c r="AQ25" s="431" t="s">
        <v>127</v>
      </c>
    </row>
    <row r="26" spans="1:43" ht="45" customHeight="1">
      <c r="A26" s="409" t="s">
        <v>147</v>
      </c>
      <c r="B26" s="410">
        <v>477</v>
      </c>
      <c r="C26" s="411">
        <v>474</v>
      </c>
      <c r="D26" s="412">
        <v>3</v>
      </c>
      <c r="E26" s="411">
        <v>66</v>
      </c>
      <c r="F26" s="412">
        <v>411</v>
      </c>
      <c r="G26" s="430" t="s">
        <v>295</v>
      </c>
      <c r="H26" s="410">
        <v>314</v>
      </c>
      <c r="I26" s="411">
        <v>313</v>
      </c>
      <c r="J26" s="412">
        <v>1</v>
      </c>
      <c r="K26" s="411">
        <v>41</v>
      </c>
      <c r="L26" s="412">
        <v>273</v>
      </c>
      <c r="M26" s="430" t="s">
        <v>295</v>
      </c>
      <c r="N26" s="410">
        <v>325</v>
      </c>
      <c r="O26" s="411">
        <v>318</v>
      </c>
      <c r="P26" s="412">
        <v>7</v>
      </c>
      <c r="Q26" s="411">
        <v>42</v>
      </c>
      <c r="R26" s="412">
        <v>283</v>
      </c>
      <c r="S26" s="430" t="s">
        <v>295</v>
      </c>
      <c r="T26" s="410">
        <v>343</v>
      </c>
      <c r="U26" s="411">
        <v>335</v>
      </c>
      <c r="V26" s="412">
        <v>8</v>
      </c>
      <c r="W26" s="411">
        <v>44</v>
      </c>
      <c r="X26" s="412">
        <v>299</v>
      </c>
      <c r="Y26" s="430" t="s">
        <v>295</v>
      </c>
      <c r="Z26" s="410">
        <v>356</v>
      </c>
      <c r="AA26" s="411">
        <v>349</v>
      </c>
      <c r="AB26" s="412">
        <v>7</v>
      </c>
      <c r="AC26" s="411">
        <v>54</v>
      </c>
      <c r="AD26" s="412">
        <v>302</v>
      </c>
      <c r="AE26" s="430" t="s">
        <v>295</v>
      </c>
      <c r="AF26" s="410">
        <v>352</v>
      </c>
      <c r="AG26" s="415">
        <v>345</v>
      </c>
      <c r="AH26" s="416">
        <v>7</v>
      </c>
      <c r="AI26" s="415">
        <v>57</v>
      </c>
      <c r="AJ26" s="416">
        <v>295</v>
      </c>
      <c r="AK26" s="431" t="s">
        <v>295</v>
      </c>
      <c r="AL26" s="414">
        <f t="shared" si="4"/>
        <v>358</v>
      </c>
      <c r="AM26" s="415">
        <v>349</v>
      </c>
      <c r="AN26" s="416">
        <v>9</v>
      </c>
      <c r="AO26" s="415">
        <v>58</v>
      </c>
      <c r="AP26" s="416">
        <v>300</v>
      </c>
      <c r="AQ26" s="431" t="s">
        <v>127</v>
      </c>
    </row>
    <row r="27" spans="1:43" ht="45" customHeight="1">
      <c r="A27" s="409" t="s">
        <v>149</v>
      </c>
      <c r="B27" s="410">
        <v>885</v>
      </c>
      <c r="C27" s="411">
        <v>883</v>
      </c>
      <c r="D27" s="412">
        <v>2</v>
      </c>
      <c r="E27" s="411">
        <v>37</v>
      </c>
      <c r="F27" s="412">
        <v>848</v>
      </c>
      <c r="G27" s="413">
        <v>1</v>
      </c>
      <c r="H27" s="410">
        <v>935</v>
      </c>
      <c r="I27" s="411">
        <v>934</v>
      </c>
      <c r="J27" s="412">
        <v>1</v>
      </c>
      <c r="K27" s="411">
        <v>41</v>
      </c>
      <c r="L27" s="412">
        <v>894</v>
      </c>
      <c r="M27" s="413">
        <v>1</v>
      </c>
      <c r="N27" s="410">
        <v>885</v>
      </c>
      <c r="O27" s="411">
        <v>883</v>
      </c>
      <c r="P27" s="412">
        <v>2</v>
      </c>
      <c r="Q27" s="411">
        <v>80</v>
      </c>
      <c r="R27" s="412">
        <v>805</v>
      </c>
      <c r="S27" s="413">
        <v>0</v>
      </c>
      <c r="T27" s="410">
        <v>895</v>
      </c>
      <c r="U27" s="411">
        <v>891</v>
      </c>
      <c r="V27" s="412">
        <v>4</v>
      </c>
      <c r="W27" s="411">
        <v>81</v>
      </c>
      <c r="X27" s="412">
        <v>814</v>
      </c>
      <c r="Y27" s="413">
        <v>0</v>
      </c>
      <c r="Z27" s="410">
        <v>899</v>
      </c>
      <c r="AA27" s="411">
        <v>896</v>
      </c>
      <c r="AB27" s="412">
        <v>3</v>
      </c>
      <c r="AC27" s="411">
        <v>81</v>
      </c>
      <c r="AD27" s="412">
        <v>818</v>
      </c>
      <c r="AE27" s="413">
        <v>0</v>
      </c>
      <c r="AF27" s="410">
        <v>899</v>
      </c>
      <c r="AG27" s="415">
        <v>898</v>
      </c>
      <c r="AH27" s="416">
        <v>1</v>
      </c>
      <c r="AI27" s="415">
        <v>81</v>
      </c>
      <c r="AJ27" s="416">
        <v>818</v>
      </c>
      <c r="AK27" s="417">
        <v>0</v>
      </c>
      <c r="AL27" s="414">
        <f t="shared" si="4"/>
        <v>954</v>
      </c>
      <c r="AM27" s="415">
        <v>953</v>
      </c>
      <c r="AN27" s="416">
        <v>1</v>
      </c>
      <c r="AO27" s="415">
        <v>95</v>
      </c>
      <c r="AP27" s="416">
        <v>859</v>
      </c>
      <c r="AQ27" s="417" t="s">
        <v>127</v>
      </c>
    </row>
    <row r="28" spans="1:43" ht="45" customHeight="1">
      <c r="A28" s="409" t="s">
        <v>151</v>
      </c>
      <c r="B28" s="410">
        <v>1689</v>
      </c>
      <c r="C28" s="411">
        <v>1602</v>
      </c>
      <c r="D28" s="412">
        <v>87</v>
      </c>
      <c r="E28" s="411">
        <v>966</v>
      </c>
      <c r="F28" s="412">
        <v>723</v>
      </c>
      <c r="G28" s="430" t="s">
        <v>295</v>
      </c>
      <c r="H28" s="410">
        <v>1705</v>
      </c>
      <c r="I28" s="411">
        <v>1626</v>
      </c>
      <c r="J28" s="412">
        <v>79</v>
      </c>
      <c r="K28" s="411">
        <v>984</v>
      </c>
      <c r="L28" s="412">
        <v>721</v>
      </c>
      <c r="M28" s="430" t="s">
        <v>295</v>
      </c>
      <c r="N28" s="410">
        <v>1753</v>
      </c>
      <c r="O28" s="411">
        <v>1681</v>
      </c>
      <c r="P28" s="412">
        <v>72</v>
      </c>
      <c r="Q28" s="411">
        <v>1008</v>
      </c>
      <c r="R28" s="412">
        <v>745</v>
      </c>
      <c r="S28" s="430" t="s">
        <v>295</v>
      </c>
      <c r="T28" s="410">
        <v>1764</v>
      </c>
      <c r="U28" s="411">
        <v>1690</v>
      </c>
      <c r="V28" s="412">
        <v>74</v>
      </c>
      <c r="W28" s="411">
        <v>1015</v>
      </c>
      <c r="X28" s="412">
        <v>749</v>
      </c>
      <c r="Y28" s="430" t="s">
        <v>295</v>
      </c>
      <c r="Z28" s="410">
        <v>1732</v>
      </c>
      <c r="AA28" s="411">
        <v>1654</v>
      </c>
      <c r="AB28" s="412">
        <v>78</v>
      </c>
      <c r="AC28" s="411">
        <v>897</v>
      </c>
      <c r="AD28" s="412">
        <v>835</v>
      </c>
      <c r="AE28" s="430" t="s">
        <v>295</v>
      </c>
      <c r="AF28" s="410">
        <v>1756</v>
      </c>
      <c r="AG28" s="415">
        <v>1647</v>
      </c>
      <c r="AH28" s="416">
        <v>109</v>
      </c>
      <c r="AI28" s="415">
        <v>917</v>
      </c>
      <c r="AJ28" s="416">
        <v>839</v>
      </c>
      <c r="AK28" s="431" t="s">
        <v>295</v>
      </c>
      <c r="AL28" s="414">
        <f t="shared" si="4"/>
        <v>1870</v>
      </c>
      <c r="AM28" s="415">
        <v>1870</v>
      </c>
      <c r="AN28" s="416">
        <v>0</v>
      </c>
      <c r="AO28" s="415">
        <v>985</v>
      </c>
      <c r="AP28" s="416">
        <v>885</v>
      </c>
      <c r="AQ28" s="431" t="s">
        <v>127</v>
      </c>
    </row>
    <row r="29" spans="1:43" ht="45" customHeight="1">
      <c r="A29" s="409" t="s">
        <v>153</v>
      </c>
      <c r="B29" s="410">
        <v>17</v>
      </c>
      <c r="C29" s="411">
        <v>17</v>
      </c>
      <c r="D29" s="444">
        <v>0</v>
      </c>
      <c r="E29" s="411">
        <v>0</v>
      </c>
      <c r="F29" s="412">
        <v>17</v>
      </c>
      <c r="G29" s="430" t="s">
        <v>295</v>
      </c>
      <c r="H29" s="410">
        <v>14</v>
      </c>
      <c r="I29" s="411">
        <v>14</v>
      </c>
      <c r="J29" s="444">
        <v>0</v>
      </c>
      <c r="K29" s="411">
        <v>0</v>
      </c>
      <c r="L29" s="412">
        <v>14</v>
      </c>
      <c r="M29" s="430" t="s">
        <v>295</v>
      </c>
      <c r="N29" s="410">
        <v>14</v>
      </c>
      <c r="O29" s="411">
        <v>14</v>
      </c>
      <c r="P29" s="444">
        <v>0</v>
      </c>
      <c r="Q29" s="411">
        <v>0</v>
      </c>
      <c r="R29" s="412">
        <v>14</v>
      </c>
      <c r="S29" s="430" t="s">
        <v>295</v>
      </c>
      <c r="T29" s="410">
        <v>19</v>
      </c>
      <c r="U29" s="411">
        <v>19</v>
      </c>
      <c r="V29" s="444">
        <v>0</v>
      </c>
      <c r="W29" s="411">
        <v>0</v>
      </c>
      <c r="X29" s="412">
        <v>19</v>
      </c>
      <c r="Y29" s="430" t="s">
        <v>295</v>
      </c>
      <c r="Z29" s="410">
        <v>19</v>
      </c>
      <c r="AA29" s="411">
        <v>19</v>
      </c>
      <c r="AB29" s="444">
        <v>0</v>
      </c>
      <c r="AC29" s="411">
        <v>0</v>
      </c>
      <c r="AD29" s="412">
        <v>19</v>
      </c>
      <c r="AE29" s="430" t="s">
        <v>295</v>
      </c>
      <c r="AF29" s="410">
        <v>20</v>
      </c>
      <c r="AG29" s="415">
        <v>20</v>
      </c>
      <c r="AH29" s="445">
        <v>0</v>
      </c>
      <c r="AI29" s="415">
        <v>0</v>
      </c>
      <c r="AJ29" s="416">
        <v>20</v>
      </c>
      <c r="AK29" s="431" t="s">
        <v>295</v>
      </c>
      <c r="AL29" s="414">
        <f t="shared" si="4"/>
        <v>4</v>
      </c>
      <c r="AM29" s="415">
        <v>4</v>
      </c>
      <c r="AN29" s="445">
        <v>0</v>
      </c>
      <c r="AO29" s="415">
        <v>0</v>
      </c>
      <c r="AP29" s="416">
        <v>4</v>
      </c>
      <c r="AQ29" s="431" t="s">
        <v>127</v>
      </c>
    </row>
    <row r="30" spans="1:43" ht="45" customHeight="1">
      <c r="A30" s="409" t="s">
        <v>155</v>
      </c>
      <c r="B30" s="410">
        <v>90</v>
      </c>
      <c r="C30" s="411">
        <v>90</v>
      </c>
      <c r="D30" s="444">
        <v>0</v>
      </c>
      <c r="E30" s="446">
        <v>9</v>
      </c>
      <c r="F30" s="412">
        <v>81</v>
      </c>
      <c r="G30" s="413" t="s">
        <v>295</v>
      </c>
      <c r="H30" s="410">
        <v>92</v>
      </c>
      <c r="I30" s="411">
        <v>92</v>
      </c>
      <c r="J30" s="444">
        <v>0</v>
      </c>
      <c r="K30" s="446">
        <v>9</v>
      </c>
      <c r="L30" s="412">
        <v>83</v>
      </c>
      <c r="M30" s="413" t="s">
        <v>295</v>
      </c>
      <c r="N30" s="410">
        <v>95</v>
      </c>
      <c r="O30" s="411">
        <v>95</v>
      </c>
      <c r="P30" s="444">
        <v>0</v>
      </c>
      <c r="Q30" s="446">
        <v>1</v>
      </c>
      <c r="R30" s="412">
        <v>94</v>
      </c>
      <c r="S30" s="413" t="s">
        <v>295</v>
      </c>
      <c r="T30" s="410">
        <v>106</v>
      </c>
      <c r="U30" s="411">
        <v>106</v>
      </c>
      <c r="V30" s="444">
        <v>0</v>
      </c>
      <c r="W30" s="446">
        <v>1</v>
      </c>
      <c r="X30" s="412">
        <v>105</v>
      </c>
      <c r="Y30" s="413" t="s">
        <v>295</v>
      </c>
      <c r="Z30" s="410">
        <v>100</v>
      </c>
      <c r="AA30" s="411">
        <v>100</v>
      </c>
      <c r="AB30" s="444">
        <v>0</v>
      </c>
      <c r="AC30" s="446">
        <v>1</v>
      </c>
      <c r="AD30" s="412">
        <v>99</v>
      </c>
      <c r="AE30" s="413" t="s">
        <v>295</v>
      </c>
      <c r="AF30" s="410">
        <v>60</v>
      </c>
      <c r="AG30" s="415">
        <v>60</v>
      </c>
      <c r="AH30" s="445">
        <v>0</v>
      </c>
      <c r="AI30" s="447">
        <v>1</v>
      </c>
      <c r="AJ30" s="416">
        <v>59</v>
      </c>
      <c r="AK30" s="417" t="s">
        <v>295</v>
      </c>
      <c r="AL30" s="414">
        <f t="shared" si="4"/>
        <v>54</v>
      </c>
      <c r="AM30" s="415">
        <v>54</v>
      </c>
      <c r="AN30" s="445">
        <v>0</v>
      </c>
      <c r="AO30" s="447">
        <v>1</v>
      </c>
      <c r="AP30" s="416">
        <v>53</v>
      </c>
      <c r="AQ30" s="417" t="s">
        <v>127</v>
      </c>
    </row>
    <row r="31" spans="1:43" ht="45" customHeight="1">
      <c r="A31" s="409" t="s">
        <v>157</v>
      </c>
      <c r="B31" s="410">
        <v>312</v>
      </c>
      <c r="C31" s="411">
        <v>312</v>
      </c>
      <c r="D31" s="412">
        <v>0</v>
      </c>
      <c r="E31" s="411">
        <v>8</v>
      </c>
      <c r="F31" s="412">
        <v>304</v>
      </c>
      <c r="G31" s="418">
        <v>32</v>
      </c>
      <c r="H31" s="410">
        <v>318</v>
      </c>
      <c r="I31" s="411">
        <v>318</v>
      </c>
      <c r="J31" s="412">
        <v>0</v>
      </c>
      <c r="K31" s="411">
        <v>8</v>
      </c>
      <c r="L31" s="412">
        <v>310</v>
      </c>
      <c r="M31" s="418">
        <v>32</v>
      </c>
      <c r="N31" s="410">
        <v>291</v>
      </c>
      <c r="O31" s="411">
        <v>291</v>
      </c>
      <c r="P31" s="412">
        <v>0</v>
      </c>
      <c r="Q31" s="411">
        <v>8</v>
      </c>
      <c r="R31" s="412">
        <v>283</v>
      </c>
      <c r="S31" s="418">
        <v>29</v>
      </c>
      <c r="T31" s="410">
        <v>298</v>
      </c>
      <c r="U31" s="411">
        <v>298</v>
      </c>
      <c r="V31" s="412">
        <v>0</v>
      </c>
      <c r="W31" s="411">
        <v>7</v>
      </c>
      <c r="X31" s="412">
        <v>291</v>
      </c>
      <c r="Y31" s="418">
        <v>31</v>
      </c>
      <c r="Z31" s="410">
        <v>305</v>
      </c>
      <c r="AA31" s="411">
        <v>305</v>
      </c>
      <c r="AB31" s="412">
        <v>0</v>
      </c>
      <c r="AC31" s="411">
        <v>9</v>
      </c>
      <c r="AD31" s="412">
        <v>296</v>
      </c>
      <c r="AE31" s="418">
        <v>28</v>
      </c>
      <c r="AF31" s="410">
        <v>368</v>
      </c>
      <c r="AG31" s="415">
        <v>368</v>
      </c>
      <c r="AH31" s="416">
        <v>0</v>
      </c>
      <c r="AI31" s="415">
        <v>10</v>
      </c>
      <c r="AJ31" s="416">
        <v>358</v>
      </c>
      <c r="AK31" s="419">
        <v>30</v>
      </c>
      <c r="AL31" s="414">
        <f t="shared" si="4"/>
        <v>381</v>
      </c>
      <c r="AM31" s="415">
        <v>381</v>
      </c>
      <c r="AN31" s="416">
        <v>0</v>
      </c>
      <c r="AO31" s="415">
        <v>10</v>
      </c>
      <c r="AP31" s="416">
        <v>371</v>
      </c>
      <c r="AQ31" s="417">
        <v>34</v>
      </c>
    </row>
    <row r="32" spans="1:43" ht="45" customHeight="1">
      <c r="A32" s="448" t="s">
        <v>296</v>
      </c>
      <c r="B32" s="410">
        <v>390</v>
      </c>
      <c r="C32" s="411">
        <v>343</v>
      </c>
      <c r="D32" s="412">
        <v>47</v>
      </c>
      <c r="E32" s="411">
        <v>32</v>
      </c>
      <c r="F32" s="412">
        <v>358</v>
      </c>
      <c r="G32" s="418">
        <v>1396</v>
      </c>
      <c r="H32" s="410">
        <v>276</v>
      </c>
      <c r="I32" s="411">
        <v>248</v>
      </c>
      <c r="J32" s="412">
        <v>28</v>
      </c>
      <c r="K32" s="411">
        <v>24</v>
      </c>
      <c r="L32" s="412">
        <v>252</v>
      </c>
      <c r="M32" s="418">
        <v>1349</v>
      </c>
      <c r="N32" s="410">
        <v>253</v>
      </c>
      <c r="O32" s="411">
        <v>253</v>
      </c>
      <c r="P32" s="412">
        <v>0</v>
      </c>
      <c r="Q32" s="411">
        <v>0</v>
      </c>
      <c r="R32" s="412">
        <v>253</v>
      </c>
      <c r="S32" s="418">
        <v>1304</v>
      </c>
      <c r="T32" s="410">
        <v>269</v>
      </c>
      <c r="U32" s="411">
        <v>269</v>
      </c>
      <c r="V32" s="412">
        <v>0</v>
      </c>
      <c r="W32" s="411">
        <v>0</v>
      </c>
      <c r="X32" s="412">
        <v>269</v>
      </c>
      <c r="Y32" s="418">
        <v>1236</v>
      </c>
      <c r="Z32" s="414">
        <v>282</v>
      </c>
      <c r="AA32" s="415">
        <v>219</v>
      </c>
      <c r="AB32" s="416">
        <v>63</v>
      </c>
      <c r="AC32" s="415">
        <v>0</v>
      </c>
      <c r="AD32" s="416">
        <v>282</v>
      </c>
      <c r="AE32" s="419">
        <v>1171</v>
      </c>
      <c r="AF32" s="414">
        <v>279</v>
      </c>
      <c r="AG32" s="415">
        <v>216</v>
      </c>
      <c r="AH32" s="416">
        <v>63</v>
      </c>
      <c r="AI32" s="415">
        <v>0</v>
      </c>
      <c r="AJ32" s="416">
        <v>279</v>
      </c>
      <c r="AK32" s="419">
        <v>1189</v>
      </c>
      <c r="AL32" s="414">
        <f t="shared" si="4"/>
        <v>334</v>
      </c>
      <c r="AM32" s="415">
        <v>275</v>
      </c>
      <c r="AN32" s="416">
        <v>59</v>
      </c>
      <c r="AO32" s="415">
        <v>0</v>
      </c>
      <c r="AP32" s="416">
        <v>334</v>
      </c>
      <c r="AQ32" s="419">
        <v>1161</v>
      </c>
    </row>
    <row r="33" spans="1:43" ht="45" customHeight="1">
      <c r="A33" s="449" t="s">
        <v>161</v>
      </c>
      <c r="B33" s="410">
        <v>56</v>
      </c>
      <c r="C33" s="411">
        <v>56</v>
      </c>
      <c r="D33" s="412">
        <v>0</v>
      </c>
      <c r="E33" s="411">
        <v>3</v>
      </c>
      <c r="F33" s="412">
        <v>53</v>
      </c>
      <c r="G33" s="430" t="s">
        <v>295</v>
      </c>
      <c r="H33" s="410">
        <v>55</v>
      </c>
      <c r="I33" s="411">
        <v>55</v>
      </c>
      <c r="J33" s="412">
        <v>0</v>
      </c>
      <c r="K33" s="411">
        <v>3</v>
      </c>
      <c r="L33" s="412">
        <v>52</v>
      </c>
      <c r="M33" s="430" t="s">
        <v>295</v>
      </c>
      <c r="N33" s="410">
        <v>54</v>
      </c>
      <c r="O33" s="411">
        <v>54</v>
      </c>
      <c r="P33" s="412">
        <v>0</v>
      </c>
      <c r="Q33" s="411">
        <v>0</v>
      </c>
      <c r="R33" s="412">
        <v>54</v>
      </c>
      <c r="S33" s="430" t="s">
        <v>295</v>
      </c>
      <c r="T33" s="410">
        <v>67</v>
      </c>
      <c r="U33" s="411">
        <v>67</v>
      </c>
      <c r="V33" s="412">
        <v>0</v>
      </c>
      <c r="W33" s="411">
        <v>0</v>
      </c>
      <c r="X33" s="412">
        <v>67</v>
      </c>
      <c r="Y33" s="430" t="s">
        <v>295</v>
      </c>
      <c r="Z33" s="410">
        <v>53</v>
      </c>
      <c r="AA33" s="411">
        <v>53</v>
      </c>
      <c r="AB33" s="412">
        <v>0</v>
      </c>
      <c r="AC33" s="411">
        <v>0</v>
      </c>
      <c r="AD33" s="412">
        <v>53</v>
      </c>
      <c r="AE33" s="430" t="s">
        <v>295</v>
      </c>
      <c r="AF33" s="410">
        <v>56</v>
      </c>
      <c r="AG33" s="415">
        <v>56</v>
      </c>
      <c r="AH33" s="416">
        <v>0</v>
      </c>
      <c r="AI33" s="415">
        <v>0</v>
      </c>
      <c r="AJ33" s="416">
        <v>56</v>
      </c>
      <c r="AK33" s="431" t="s">
        <v>295</v>
      </c>
      <c r="AL33" s="414">
        <f t="shared" si="4"/>
        <v>46</v>
      </c>
      <c r="AM33" s="415">
        <v>46</v>
      </c>
      <c r="AN33" s="416">
        <v>0</v>
      </c>
      <c r="AO33" s="415">
        <v>0</v>
      </c>
      <c r="AP33" s="416">
        <v>46</v>
      </c>
      <c r="AQ33" s="431" t="s">
        <v>127</v>
      </c>
    </row>
    <row r="34" spans="1:43" ht="45" customHeight="1">
      <c r="A34" s="443" t="s">
        <v>163</v>
      </c>
      <c r="B34" s="410">
        <v>56</v>
      </c>
      <c r="C34" s="411">
        <v>56</v>
      </c>
      <c r="D34" s="412">
        <v>0</v>
      </c>
      <c r="E34" s="411">
        <v>3</v>
      </c>
      <c r="F34" s="412">
        <v>53</v>
      </c>
      <c r="G34" s="430" t="s">
        <v>295</v>
      </c>
      <c r="H34" s="410">
        <v>55</v>
      </c>
      <c r="I34" s="411">
        <v>55</v>
      </c>
      <c r="J34" s="412">
        <v>0</v>
      </c>
      <c r="K34" s="411">
        <v>3</v>
      </c>
      <c r="L34" s="412">
        <v>52</v>
      </c>
      <c r="M34" s="430" t="s">
        <v>295</v>
      </c>
      <c r="N34" s="410">
        <v>967</v>
      </c>
      <c r="O34" s="411">
        <v>878</v>
      </c>
      <c r="P34" s="412">
        <v>89</v>
      </c>
      <c r="Q34" s="411">
        <v>212</v>
      </c>
      <c r="R34" s="412">
        <v>755</v>
      </c>
      <c r="S34" s="430">
        <v>1657</v>
      </c>
      <c r="T34" s="410">
        <v>939</v>
      </c>
      <c r="U34" s="411">
        <v>933</v>
      </c>
      <c r="V34" s="412">
        <v>6</v>
      </c>
      <c r="W34" s="411">
        <v>228</v>
      </c>
      <c r="X34" s="412">
        <v>711</v>
      </c>
      <c r="Y34" s="430">
        <v>1155</v>
      </c>
      <c r="Z34" s="410">
        <v>965</v>
      </c>
      <c r="AA34" s="411">
        <v>961</v>
      </c>
      <c r="AB34" s="412">
        <v>4</v>
      </c>
      <c r="AC34" s="411">
        <v>144</v>
      </c>
      <c r="AD34" s="412">
        <v>821</v>
      </c>
      <c r="AE34" s="430">
        <v>1716</v>
      </c>
      <c r="AF34" s="410">
        <v>997</v>
      </c>
      <c r="AG34" s="415">
        <v>992</v>
      </c>
      <c r="AH34" s="416">
        <v>5</v>
      </c>
      <c r="AI34" s="415">
        <v>156</v>
      </c>
      <c r="AJ34" s="416">
        <v>841</v>
      </c>
      <c r="AK34" s="431">
        <v>1101</v>
      </c>
      <c r="AL34" s="414">
        <f>SUM(AM34:AN34)</f>
        <v>1108</v>
      </c>
      <c r="AM34" s="415">
        <v>1102</v>
      </c>
      <c r="AN34" s="416">
        <v>6</v>
      </c>
      <c r="AO34" s="415">
        <v>163</v>
      </c>
      <c r="AP34" s="416">
        <v>945</v>
      </c>
      <c r="AQ34" s="431">
        <v>565</v>
      </c>
    </row>
    <row r="35" spans="1:43" ht="45" customHeight="1" thickBot="1">
      <c r="A35" s="450" t="s">
        <v>297</v>
      </c>
      <c r="B35" s="410">
        <v>56</v>
      </c>
      <c r="C35" s="411">
        <v>56</v>
      </c>
      <c r="D35" s="412">
        <v>0</v>
      </c>
      <c r="E35" s="411">
        <v>3</v>
      </c>
      <c r="F35" s="412">
        <v>53</v>
      </c>
      <c r="G35" s="430" t="s">
        <v>295</v>
      </c>
      <c r="H35" s="410">
        <v>55</v>
      </c>
      <c r="I35" s="411">
        <v>55</v>
      </c>
      <c r="J35" s="412">
        <v>0</v>
      </c>
      <c r="K35" s="411">
        <v>3</v>
      </c>
      <c r="L35" s="412">
        <v>52</v>
      </c>
      <c r="M35" s="430" t="s">
        <v>295</v>
      </c>
      <c r="N35" s="410">
        <v>870</v>
      </c>
      <c r="O35" s="411">
        <v>860</v>
      </c>
      <c r="P35" s="412">
        <v>10</v>
      </c>
      <c r="Q35" s="411">
        <v>313</v>
      </c>
      <c r="R35" s="412">
        <v>557</v>
      </c>
      <c r="S35" s="430">
        <v>237</v>
      </c>
      <c r="T35" s="410">
        <v>816</v>
      </c>
      <c r="U35" s="411">
        <v>776</v>
      </c>
      <c r="V35" s="412">
        <v>40</v>
      </c>
      <c r="W35" s="411">
        <v>239</v>
      </c>
      <c r="X35" s="412">
        <v>577</v>
      </c>
      <c r="Y35" s="430">
        <v>240</v>
      </c>
      <c r="Z35" s="410">
        <v>730</v>
      </c>
      <c r="AA35" s="411">
        <v>718</v>
      </c>
      <c r="AB35" s="412">
        <v>12</v>
      </c>
      <c r="AC35" s="411">
        <v>228</v>
      </c>
      <c r="AD35" s="412">
        <v>502</v>
      </c>
      <c r="AE35" s="430" t="s">
        <v>295</v>
      </c>
      <c r="AF35" s="410">
        <v>709</v>
      </c>
      <c r="AG35" s="415">
        <v>697</v>
      </c>
      <c r="AH35" s="416">
        <v>12</v>
      </c>
      <c r="AI35" s="415">
        <v>219</v>
      </c>
      <c r="AJ35" s="416">
        <v>490</v>
      </c>
      <c r="AK35" s="431" t="s">
        <v>295</v>
      </c>
      <c r="AL35" s="414">
        <f>SUM(AM35:AN35)</f>
        <v>797</v>
      </c>
      <c r="AM35" s="415">
        <v>784</v>
      </c>
      <c r="AN35" s="416">
        <v>13</v>
      </c>
      <c r="AO35" s="415">
        <v>245</v>
      </c>
      <c r="AP35" s="416">
        <v>552</v>
      </c>
      <c r="AQ35" s="431" t="s">
        <v>295</v>
      </c>
    </row>
    <row r="36" spans="1:43" ht="45" customHeight="1" thickBot="1">
      <c r="A36" s="451" t="s">
        <v>167</v>
      </c>
      <c r="B36" s="452">
        <f t="shared" ref="B36:M36" si="5">SUM(B16:B33)</f>
        <v>44622</v>
      </c>
      <c r="C36" s="453">
        <f t="shared" si="5"/>
        <v>38798</v>
      </c>
      <c r="D36" s="453">
        <f t="shared" si="5"/>
        <v>5824</v>
      </c>
      <c r="E36" s="453">
        <f t="shared" si="5"/>
        <v>14796</v>
      </c>
      <c r="F36" s="453">
        <f t="shared" si="5"/>
        <v>29826</v>
      </c>
      <c r="G36" s="454">
        <f t="shared" si="5"/>
        <v>319047</v>
      </c>
      <c r="H36" s="452">
        <f t="shared" si="5"/>
        <v>43741</v>
      </c>
      <c r="I36" s="453">
        <f t="shared" si="5"/>
        <v>38216</v>
      </c>
      <c r="J36" s="453">
        <f t="shared" si="5"/>
        <v>5525</v>
      </c>
      <c r="K36" s="453">
        <f t="shared" si="5"/>
        <v>14534</v>
      </c>
      <c r="L36" s="453">
        <f t="shared" si="5"/>
        <v>29207</v>
      </c>
      <c r="M36" s="454">
        <f t="shared" si="5"/>
        <v>317898</v>
      </c>
      <c r="N36" s="452">
        <f>SUM(N16:N35)</f>
        <v>51678</v>
      </c>
      <c r="O36" s="453">
        <f t="shared" ref="O36:AQ36" si="6">SUM(O16:O35)</f>
        <v>45641</v>
      </c>
      <c r="P36" s="453">
        <f t="shared" si="6"/>
        <v>6037</v>
      </c>
      <c r="Q36" s="453">
        <f t="shared" si="6"/>
        <v>16768</v>
      </c>
      <c r="R36" s="453">
        <f t="shared" si="6"/>
        <v>34910</v>
      </c>
      <c r="S36" s="454">
        <f t="shared" si="6"/>
        <v>334325</v>
      </c>
      <c r="T36" s="452">
        <f t="shared" si="6"/>
        <v>53166</v>
      </c>
      <c r="U36" s="453">
        <f t="shared" si="6"/>
        <v>46964</v>
      </c>
      <c r="V36" s="453">
        <f t="shared" si="6"/>
        <v>6202</v>
      </c>
      <c r="W36" s="453">
        <f t="shared" si="6"/>
        <v>17433</v>
      </c>
      <c r="X36" s="453">
        <f t="shared" si="6"/>
        <v>35733</v>
      </c>
      <c r="Y36" s="454">
        <f t="shared" si="6"/>
        <v>343896</v>
      </c>
      <c r="Z36" s="452">
        <f t="shared" si="6"/>
        <v>53585</v>
      </c>
      <c r="AA36" s="453">
        <f t="shared" si="6"/>
        <v>47126</v>
      </c>
      <c r="AB36" s="453">
        <f t="shared" si="6"/>
        <v>6459</v>
      </c>
      <c r="AC36" s="453">
        <f t="shared" si="6"/>
        <v>17686</v>
      </c>
      <c r="AD36" s="453">
        <f t="shared" si="6"/>
        <v>35899</v>
      </c>
      <c r="AE36" s="454">
        <f t="shared" si="6"/>
        <v>352214</v>
      </c>
      <c r="AF36" s="452">
        <f t="shared" si="6"/>
        <v>55261</v>
      </c>
      <c r="AG36" s="453">
        <f t="shared" si="6"/>
        <v>48280</v>
      </c>
      <c r="AH36" s="453">
        <f t="shared" si="6"/>
        <v>6981</v>
      </c>
      <c r="AI36" s="453">
        <f t="shared" si="6"/>
        <v>18946</v>
      </c>
      <c r="AJ36" s="453">
        <f t="shared" si="6"/>
        <v>36315</v>
      </c>
      <c r="AK36" s="454">
        <f t="shared" si="6"/>
        <v>400629</v>
      </c>
      <c r="AL36" s="452">
        <f t="shared" si="6"/>
        <v>58293</v>
      </c>
      <c r="AM36" s="453">
        <f t="shared" si="6"/>
        <v>50885</v>
      </c>
      <c r="AN36" s="453">
        <f t="shared" si="6"/>
        <v>7408</v>
      </c>
      <c r="AO36" s="453">
        <f t="shared" si="6"/>
        <v>20501</v>
      </c>
      <c r="AP36" s="453">
        <f t="shared" si="6"/>
        <v>37792</v>
      </c>
      <c r="AQ36" s="454">
        <f t="shared" si="6"/>
        <v>410557</v>
      </c>
    </row>
  </sheetData>
  <mergeCells count="24">
    <mergeCell ref="AF14:AK14"/>
    <mergeCell ref="AL14:AQ14"/>
    <mergeCell ref="AL4:AQ4"/>
    <mergeCell ref="V13:Y13"/>
    <mergeCell ref="AB13:AE13"/>
    <mergeCell ref="AH13:AK13"/>
    <mergeCell ref="AN13:AQ13"/>
    <mergeCell ref="AF4:AK4"/>
    <mergeCell ref="B14:G14"/>
    <mergeCell ref="H14:M14"/>
    <mergeCell ref="N14:S14"/>
    <mergeCell ref="T14:Y14"/>
    <mergeCell ref="Z14:AE14"/>
    <mergeCell ref="B4:G4"/>
    <mergeCell ref="H4:M4"/>
    <mergeCell ref="N4:S4"/>
    <mergeCell ref="T4:Y4"/>
    <mergeCell ref="Z4:AE4"/>
    <mergeCell ref="AN3:AQ3"/>
    <mergeCell ref="J3:M3"/>
    <mergeCell ref="P3:S3"/>
    <mergeCell ref="V3:Y3"/>
    <mergeCell ref="AB3:AE3"/>
    <mergeCell ref="AH3:AK3"/>
  </mergeCells>
  <phoneticPr fontId="2"/>
  <pageMargins left="0.98425196850393704" right="0.31496062992125984" top="0.70866141732283472" bottom="0.31496062992125984" header="0.27559055118110237" footer="0.19685039370078741"/>
  <pageSetup paperSize="9" scale="39" firstPageNumber="5" orientation="landscape" useFirstPageNumber="1" r:id="rId1"/>
  <headerFooter alignWithMargins="0">
    <oddFooter>&amp;C&amp;24&amp;P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AM18"/>
  <sheetViews>
    <sheetView view="pageBreakPreview" topLeftCell="A2" zoomScale="60" zoomScaleNormal="75" workbookViewId="0">
      <pane xSplit="2" ySplit="3" topLeftCell="R5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32.1" customHeight="1"/>
  <cols>
    <col min="1" max="1" width="3.25" style="234" customWidth="1"/>
    <col min="2" max="2" width="11.625" style="234" customWidth="1"/>
    <col min="3" max="3" width="11.625" style="234" hidden="1" customWidth="1"/>
    <col min="4" max="7" width="11.125" style="234" hidden="1" customWidth="1"/>
    <col min="8" max="8" width="11.625" style="234" hidden="1" customWidth="1"/>
    <col min="9" max="9" width="11.625" style="234" customWidth="1"/>
    <col min="10" max="13" width="11.125" style="234" customWidth="1"/>
    <col min="14" max="15" width="11.625" style="234" customWidth="1"/>
    <col min="16" max="19" width="11.125" style="234" customWidth="1"/>
    <col min="20" max="21" width="11.625" style="234" customWidth="1"/>
    <col min="22" max="22" width="11.25" style="234" customWidth="1"/>
    <col min="23" max="23" width="11.625" style="234" customWidth="1"/>
    <col min="24" max="24" width="12" style="234" customWidth="1"/>
    <col min="25" max="25" width="11.375" style="234" customWidth="1"/>
    <col min="26" max="26" width="11" style="234" customWidth="1"/>
    <col min="27" max="27" width="11.625" style="234" customWidth="1"/>
    <col min="28" max="28" width="11.25" style="234" customWidth="1"/>
    <col min="29" max="29" width="11.625" style="234" customWidth="1"/>
    <col min="30" max="30" width="12" style="234" customWidth="1"/>
    <col min="31" max="31" width="11.375" style="234" customWidth="1"/>
    <col min="32" max="32" width="11" style="234" customWidth="1"/>
    <col min="33" max="33" width="11.625" style="234" customWidth="1"/>
    <col min="34" max="34" width="11.25" style="234" customWidth="1"/>
    <col min="35" max="35" width="11.625" style="234" customWidth="1"/>
    <col min="36" max="36" width="12" style="234" customWidth="1"/>
    <col min="37" max="37" width="11.375" style="234" customWidth="1"/>
    <col min="38" max="38" width="11" style="234" customWidth="1"/>
    <col min="39" max="256" width="9" style="234"/>
    <col min="257" max="257" width="3.25" style="234" customWidth="1"/>
    <col min="258" max="258" width="11.625" style="234" customWidth="1"/>
    <col min="259" max="264" width="0" style="234" hidden="1" customWidth="1"/>
    <col min="265" max="265" width="11.625" style="234" customWidth="1"/>
    <col min="266" max="269" width="11.125" style="234" customWidth="1"/>
    <col min="270" max="271" width="11.625" style="234" customWidth="1"/>
    <col min="272" max="275" width="11.125" style="234" customWidth="1"/>
    <col min="276" max="277" width="11.625" style="234" customWidth="1"/>
    <col min="278" max="278" width="11.25" style="234" customWidth="1"/>
    <col min="279" max="279" width="11.625" style="234" customWidth="1"/>
    <col min="280" max="280" width="12" style="234" customWidth="1"/>
    <col min="281" max="281" width="11.375" style="234" customWidth="1"/>
    <col min="282" max="282" width="11" style="234" customWidth="1"/>
    <col min="283" max="283" width="11.625" style="234" customWidth="1"/>
    <col min="284" max="284" width="11.25" style="234" customWidth="1"/>
    <col min="285" max="285" width="11.625" style="234" customWidth="1"/>
    <col min="286" max="286" width="12" style="234" customWidth="1"/>
    <col min="287" max="287" width="11.375" style="234" customWidth="1"/>
    <col min="288" max="288" width="11" style="234" customWidth="1"/>
    <col min="289" max="289" width="11.625" style="234" customWidth="1"/>
    <col min="290" max="290" width="11.25" style="234" customWidth="1"/>
    <col min="291" max="291" width="11.625" style="234" customWidth="1"/>
    <col min="292" max="292" width="12" style="234" customWidth="1"/>
    <col min="293" max="293" width="11.375" style="234" customWidth="1"/>
    <col min="294" max="294" width="11" style="234" customWidth="1"/>
    <col min="295" max="512" width="9" style="234"/>
    <col min="513" max="513" width="3.25" style="234" customWidth="1"/>
    <col min="514" max="514" width="11.625" style="234" customWidth="1"/>
    <col min="515" max="520" width="0" style="234" hidden="1" customWidth="1"/>
    <col min="521" max="521" width="11.625" style="234" customWidth="1"/>
    <col min="522" max="525" width="11.125" style="234" customWidth="1"/>
    <col min="526" max="527" width="11.625" style="234" customWidth="1"/>
    <col min="528" max="531" width="11.125" style="234" customWidth="1"/>
    <col min="532" max="533" width="11.625" style="234" customWidth="1"/>
    <col min="534" max="534" width="11.25" style="234" customWidth="1"/>
    <col min="535" max="535" width="11.625" style="234" customWidth="1"/>
    <col min="536" max="536" width="12" style="234" customWidth="1"/>
    <col min="537" max="537" width="11.375" style="234" customWidth="1"/>
    <col min="538" max="538" width="11" style="234" customWidth="1"/>
    <col min="539" max="539" width="11.625" style="234" customWidth="1"/>
    <col min="540" max="540" width="11.25" style="234" customWidth="1"/>
    <col min="541" max="541" width="11.625" style="234" customWidth="1"/>
    <col min="542" max="542" width="12" style="234" customWidth="1"/>
    <col min="543" max="543" width="11.375" style="234" customWidth="1"/>
    <col min="544" max="544" width="11" style="234" customWidth="1"/>
    <col min="545" max="545" width="11.625" style="234" customWidth="1"/>
    <col min="546" max="546" width="11.25" style="234" customWidth="1"/>
    <col min="547" max="547" width="11.625" style="234" customWidth="1"/>
    <col min="548" max="548" width="12" style="234" customWidth="1"/>
    <col min="549" max="549" width="11.375" style="234" customWidth="1"/>
    <col min="550" max="550" width="11" style="234" customWidth="1"/>
    <col min="551" max="768" width="9" style="234"/>
    <col min="769" max="769" width="3.25" style="234" customWidth="1"/>
    <col min="770" max="770" width="11.625" style="234" customWidth="1"/>
    <col min="771" max="776" width="0" style="234" hidden="1" customWidth="1"/>
    <col min="777" max="777" width="11.625" style="234" customWidth="1"/>
    <col min="778" max="781" width="11.125" style="234" customWidth="1"/>
    <col min="782" max="783" width="11.625" style="234" customWidth="1"/>
    <col min="784" max="787" width="11.125" style="234" customWidth="1"/>
    <col min="788" max="789" width="11.625" style="234" customWidth="1"/>
    <col min="790" max="790" width="11.25" style="234" customWidth="1"/>
    <col min="791" max="791" width="11.625" style="234" customWidth="1"/>
    <col min="792" max="792" width="12" style="234" customWidth="1"/>
    <col min="793" max="793" width="11.375" style="234" customWidth="1"/>
    <col min="794" max="794" width="11" style="234" customWidth="1"/>
    <col min="795" max="795" width="11.625" style="234" customWidth="1"/>
    <col min="796" max="796" width="11.25" style="234" customWidth="1"/>
    <col min="797" max="797" width="11.625" style="234" customWidth="1"/>
    <col min="798" max="798" width="12" style="234" customWidth="1"/>
    <col min="799" max="799" width="11.375" style="234" customWidth="1"/>
    <col min="800" max="800" width="11" style="234" customWidth="1"/>
    <col min="801" max="801" width="11.625" style="234" customWidth="1"/>
    <col min="802" max="802" width="11.25" style="234" customWidth="1"/>
    <col min="803" max="803" width="11.625" style="234" customWidth="1"/>
    <col min="804" max="804" width="12" style="234" customWidth="1"/>
    <col min="805" max="805" width="11.375" style="234" customWidth="1"/>
    <col min="806" max="806" width="11" style="234" customWidth="1"/>
    <col min="807" max="1024" width="9" style="234"/>
    <col min="1025" max="1025" width="3.25" style="234" customWidth="1"/>
    <col min="1026" max="1026" width="11.625" style="234" customWidth="1"/>
    <col min="1027" max="1032" width="0" style="234" hidden="1" customWidth="1"/>
    <col min="1033" max="1033" width="11.625" style="234" customWidth="1"/>
    <col min="1034" max="1037" width="11.125" style="234" customWidth="1"/>
    <col min="1038" max="1039" width="11.625" style="234" customWidth="1"/>
    <col min="1040" max="1043" width="11.125" style="234" customWidth="1"/>
    <col min="1044" max="1045" width="11.625" style="234" customWidth="1"/>
    <col min="1046" max="1046" width="11.25" style="234" customWidth="1"/>
    <col min="1047" max="1047" width="11.625" style="234" customWidth="1"/>
    <col min="1048" max="1048" width="12" style="234" customWidth="1"/>
    <col min="1049" max="1049" width="11.375" style="234" customWidth="1"/>
    <col min="1050" max="1050" width="11" style="234" customWidth="1"/>
    <col min="1051" max="1051" width="11.625" style="234" customWidth="1"/>
    <col min="1052" max="1052" width="11.25" style="234" customWidth="1"/>
    <col min="1053" max="1053" width="11.625" style="234" customWidth="1"/>
    <col min="1054" max="1054" width="12" style="234" customWidth="1"/>
    <col min="1055" max="1055" width="11.375" style="234" customWidth="1"/>
    <col min="1056" max="1056" width="11" style="234" customWidth="1"/>
    <col min="1057" max="1057" width="11.625" style="234" customWidth="1"/>
    <col min="1058" max="1058" width="11.25" style="234" customWidth="1"/>
    <col min="1059" max="1059" width="11.625" style="234" customWidth="1"/>
    <col min="1060" max="1060" width="12" style="234" customWidth="1"/>
    <col min="1061" max="1061" width="11.375" style="234" customWidth="1"/>
    <col min="1062" max="1062" width="11" style="234" customWidth="1"/>
    <col min="1063" max="1280" width="9" style="234"/>
    <col min="1281" max="1281" width="3.25" style="234" customWidth="1"/>
    <col min="1282" max="1282" width="11.625" style="234" customWidth="1"/>
    <col min="1283" max="1288" width="0" style="234" hidden="1" customWidth="1"/>
    <col min="1289" max="1289" width="11.625" style="234" customWidth="1"/>
    <col min="1290" max="1293" width="11.125" style="234" customWidth="1"/>
    <col min="1294" max="1295" width="11.625" style="234" customWidth="1"/>
    <col min="1296" max="1299" width="11.125" style="234" customWidth="1"/>
    <col min="1300" max="1301" width="11.625" style="234" customWidth="1"/>
    <col min="1302" max="1302" width="11.25" style="234" customWidth="1"/>
    <col min="1303" max="1303" width="11.625" style="234" customWidth="1"/>
    <col min="1304" max="1304" width="12" style="234" customWidth="1"/>
    <col min="1305" max="1305" width="11.375" style="234" customWidth="1"/>
    <col min="1306" max="1306" width="11" style="234" customWidth="1"/>
    <col min="1307" max="1307" width="11.625" style="234" customWidth="1"/>
    <col min="1308" max="1308" width="11.25" style="234" customWidth="1"/>
    <col min="1309" max="1309" width="11.625" style="234" customWidth="1"/>
    <col min="1310" max="1310" width="12" style="234" customWidth="1"/>
    <col min="1311" max="1311" width="11.375" style="234" customWidth="1"/>
    <col min="1312" max="1312" width="11" style="234" customWidth="1"/>
    <col min="1313" max="1313" width="11.625" style="234" customWidth="1"/>
    <col min="1314" max="1314" width="11.25" style="234" customWidth="1"/>
    <col min="1315" max="1315" width="11.625" style="234" customWidth="1"/>
    <col min="1316" max="1316" width="12" style="234" customWidth="1"/>
    <col min="1317" max="1317" width="11.375" style="234" customWidth="1"/>
    <col min="1318" max="1318" width="11" style="234" customWidth="1"/>
    <col min="1319" max="1536" width="9" style="234"/>
    <col min="1537" max="1537" width="3.25" style="234" customWidth="1"/>
    <col min="1538" max="1538" width="11.625" style="234" customWidth="1"/>
    <col min="1539" max="1544" width="0" style="234" hidden="1" customWidth="1"/>
    <col min="1545" max="1545" width="11.625" style="234" customWidth="1"/>
    <col min="1546" max="1549" width="11.125" style="234" customWidth="1"/>
    <col min="1550" max="1551" width="11.625" style="234" customWidth="1"/>
    <col min="1552" max="1555" width="11.125" style="234" customWidth="1"/>
    <col min="1556" max="1557" width="11.625" style="234" customWidth="1"/>
    <col min="1558" max="1558" width="11.25" style="234" customWidth="1"/>
    <col min="1559" max="1559" width="11.625" style="234" customWidth="1"/>
    <col min="1560" max="1560" width="12" style="234" customWidth="1"/>
    <col min="1561" max="1561" width="11.375" style="234" customWidth="1"/>
    <col min="1562" max="1562" width="11" style="234" customWidth="1"/>
    <col min="1563" max="1563" width="11.625" style="234" customWidth="1"/>
    <col min="1564" max="1564" width="11.25" style="234" customWidth="1"/>
    <col min="1565" max="1565" width="11.625" style="234" customWidth="1"/>
    <col min="1566" max="1566" width="12" style="234" customWidth="1"/>
    <col min="1567" max="1567" width="11.375" style="234" customWidth="1"/>
    <col min="1568" max="1568" width="11" style="234" customWidth="1"/>
    <col min="1569" max="1569" width="11.625" style="234" customWidth="1"/>
    <col min="1570" max="1570" width="11.25" style="234" customWidth="1"/>
    <col min="1571" max="1571" width="11.625" style="234" customWidth="1"/>
    <col min="1572" max="1572" width="12" style="234" customWidth="1"/>
    <col min="1573" max="1573" width="11.375" style="234" customWidth="1"/>
    <col min="1574" max="1574" width="11" style="234" customWidth="1"/>
    <col min="1575" max="1792" width="9" style="234"/>
    <col min="1793" max="1793" width="3.25" style="234" customWidth="1"/>
    <col min="1794" max="1794" width="11.625" style="234" customWidth="1"/>
    <col min="1795" max="1800" width="0" style="234" hidden="1" customWidth="1"/>
    <col min="1801" max="1801" width="11.625" style="234" customWidth="1"/>
    <col min="1802" max="1805" width="11.125" style="234" customWidth="1"/>
    <col min="1806" max="1807" width="11.625" style="234" customWidth="1"/>
    <col min="1808" max="1811" width="11.125" style="234" customWidth="1"/>
    <col min="1812" max="1813" width="11.625" style="234" customWidth="1"/>
    <col min="1814" max="1814" width="11.25" style="234" customWidth="1"/>
    <col min="1815" max="1815" width="11.625" style="234" customWidth="1"/>
    <col min="1816" max="1816" width="12" style="234" customWidth="1"/>
    <col min="1817" max="1817" width="11.375" style="234" customWidth="1"/>
    <col min="1818" max="1818" width="11" style="234" customWidth="1"/>
    <col min="1819" max="1819" width="11.625" style="234" customWidth="1"/>
    <col min="1820" max="1820" width="11.25" style="234" customWidth="1"/>
    <col min="1821" max="1821" width="11.625" style="234" customWidth="1"/>
    <col min="1822" max="1822" width="12" style="234" customWidth="1"/>
    <col min="1823" max="1823" width="11.375" style="234" customWidth="1"/>
    <col min="1824" max="1824" width="11" style="234" customWidth="1"/>
    <col min="1825" max="1825" width="11.625" style="234" customWidth="1"/>
    <col min="1826" max="1826" width="11.25" style="234" customWidth="1"/>
    <col min="1827" max="1827" width="11.625" style="234" customWidth="1"/>
    <col min="1828" max="1828" width="12" style="234" customWidth="1"/>
    <col min="1829" max="1829" width="11.375" style="234" customWidth="1"/>
    <col min="1830" max="1830" width="11" style="234" customWidth="1"/>
    <col min="1831" max="2048" width="9" style="234"/>
    <col min="2049" max="2049" width="3.25" style="234" customWidth="1"/>
    <col min="2050" max="2050" width="11.625" style="234" customWidth="1"/>
    <col min="2051" max="2056" width="0" style="234" hidden="1" customWidth="1"/>
    <col min="2057" max="2057" width="11.625" style="234" customWidth="1"/>
    <col min="2058" max="2061" width="11.125" style="234" customWidth="1"/>
    <col min="2062" max="2063" width="11.625" style="234" customWidth="1"/>
    <col min="2064" max="2067" width="11.125" style="234" customWidth="1"/>
    <col min="2068" max="2069" width="11.625" style="234" customWidth="1"/>
    <col min="2070" max="2070" width="11.25" style="234" customWidth="1"/>
    <col min="2071" max="2071" width="11.625" style="234" customWidth="1"/>
    <col min="2072" max="2072" width="12" style="234" customWidth="1"/>
    <col min="2073" max="2073" width="11.375" style="234" customWidth="1"/>
    <col min="2074" max="2074" width="11" style="234" customWidth="1"/>
    <col min="2075" max="2075" width="11.625" style="234" customWidth="1"/>
    <col min="2076" max="2076" width="11.25" style="234" customWidth="1"/>
    <col min="2077" max="2077" width="11.625" style="234" customWidth="1"/>
    <col min="2078" max="2078" width="12" style="234" customWidth="1"/>
    <col min="2079" max="2079" width="11.375" style="234" customWidth="1"/>
    <col min="2080" max="2080" width="11" style="234" customWidth="1"/>
    <col min="2081" max="2081" width="11.625" style="234" customWidth="1"/>
    <col min="2082" max="2082" width="11.25" style="234" customWidth="1"/>
    <col min="2083" max="2083" width="11.625" style="234" customWidth="1"/>
    <col min="2084" max="2084" width="12" style="234" customWidth="1"/>
    <col min="2085" max="2085" width="11.375" style="234" customWidth="1"/>
    <col min="2086" max="2086" width="11" style="234" customWidth="1"/>
    <col min="2087" max="2304" width="9" style="234"/>
    <col min="2305" max="2305" width="3.25" style="234" customWidth="1"/>
    <col min="2306" max="2306" width="11.625" style="234" customWidth="1"/>
    <col min="2307" max="2312" width="0" style="234" hidden="1" customWidth="1"/>
    <col min="2313" max="2313" width="11.625" style="234" customWidth="1"/>
    <col min="2314" max="2317" width="11.125" style="234" customWidth="1"/>
    <col min="2318" max="2319" width="11.625" style="234" customWidth="1"/>
    <col min="2320" max="2323" width="11.125" style="234" customWidth="1"/>
    <col min="2324" max="2325" width="11.625" style="234" customWidth="1"/>
    <col min="2326" max="2326" width="11.25" style="234" customWidth="1"/>
    <col min="2327" max="2327" width="11.625" style="234" customWidth="1"/>
    <col min="2328" max="2328" width="12" style="234" customWidth="1"/>
    <col min="2329" max="2329" width="11.375" style="234" customWidth="1"/>
    <col min="2330" max="2330" width="11" style="234" customWidth="1"/>
    <col min="2331" max="2331" width="11.625" style="234" customWidth="1"/>
    <col min="2332" max="2332" width="11.25" style="234" customWidth="1"/>
    <col min="2333" max="2333" width="11.625" style="234" customWidth="1"/>
    <col min="2334" max="2334" width="12" style="234" customWidth="1"/>
    <col min="2335" max="2335" width="11.375" style="234" customWidth="1"/>
    <col min="2336" max="2336" width="11" style="234" customWidth="1"/>
    <col min="2337" max="2337" width="11.625" style="234" customWidth="1"/>
    <col min="2338" max="2338" width="11.25" style="234" customWidth="1"/>
    <col min="2339" max="2339" width="11.625" style="234" customWidth="1"/>
    <col min="2340" max="2340" width="12" style="234" customWidth="1"/>
    <col min="2341" max="2341" width="11.375" style="234" customWidth="1"/>
    <col min="2342" max="2342" width="11" style="234" customWidth="1"/>
    <col min="2343" max="2560" width="9" style="234"/>
    <col min="2561" max="2561" width="3.25" style="234" customWidth="1"/>
    <col min="2562" max="2562" width="11.625" style="234" customWidth="1"/>
    <col min="2563" max="2568" width="0" style="234" hidden="1" customWidth="1"/>
    <col min="2569" max="2569" width="11.625" style="234" customWidth="1"/>
    <col min="2570" max="2573" width="11.125" style="234" customWidth="1"/>
    <col min="2574" max="2575" width="11.625" style="234" customWidth="1"/>
    <col min="2576" max="2579" width="11.125" style="234" customWidth="1"/>
    <col min="2580" max="2581" width="11.625" style="234" customWidth="1"/>
    <col min="2582" max="2582" width="11.25" style="234" customWidth="1"/>
    <col min="2583" max="2583" width="11.625" style="234" customWidth="1"/>
    <col min="2584" max="2584" width="12" style="234" customWidth="1"/>
    <col min="2585" max="2585" width="11.375" style="234" customWidth="1"/>
    <col min="2586" max="2586" width="11" style="234" customWidth="1"/>
    <col min="2587" max="2587" width="11.625" style="234" customWidth="1"/>
    <col min="2588" max="2588" width="11.25" style="234" customWidth="1"/>
    <col min="2589" max="2589" width="11.625" style="234" customWidth="1"/>
    <col min="2590" max="2590" width="12" style="234" customWidth="1"/>
    <col min="2591" max="2591" width="11.375" style="234" customWidth="1"/>
    <col min="2592" max="2592" width="11" style="234" customWidth="1"/>
    <col min="2593" max="2593" width="11.625" style="234" customWidth="1"/>
    <col min="2594" max="2594" width="11.25" style="234" customWidth="1"/>
    <col min="2595" max="2595" width="11.625" style="234" customWidth="1"/>
    <col min="2596" max="2596" width="12" style="234" customWidth="1"/>
    <col min="2597" max="2597" width="11.375" style="234" customWidth="1"/>
    <col min="2598" max="2598" width="11" style="234" customWidth="1"/>
    <col min="2599" max="2816" width="9" style="234"/>
    <col min="2817" max="2817" width="3.25" style="234" customWidth="1"/>
    <col min="2818" max="2818" width="11.625" style="234" customWidth="1"/>
    <col min="2819" max="2824" width="0" style="234" hidden="1" customWidth="1"/>
    <col min="2825" max="2825" width="11.625" style="234" customWidth="1"/>
    <col min="2826" max="2829" width="11.125" style="234" customWidth="1"/>
    <col min="2830" max="2831" width="11.625" style="234" customWidth="1"/>
    <col min="2832" max="2835" width="11.125" style="234" customWidth="1"/>
    <col min="2836" max="2837" width="11.625" style="234" customWidth="1"/>
    <col min="2838" max="2838" width="11.25" style="234" customWidth="1"/>
    <col min="2839" max="2839" width="11.625" style="234" customWidth="1"/>
    <col min="2840" max="2840" width="12" style="234" customWidth="1"/>
    <col min="2841" max="2841" width="11.375" style="234" customWidth="1"/>
    <col min="2842" max="2842" width="11" style="234" customWidth="1"/>
    <col min="2843" max="2843" width="11.625" style="234" customWidth="1"/>
    <col min="2844" max="2844" width="11.25" style="234" customWidth="1"/>
    <col min="2845" max="2845" width="11.625" style="234" customWidth="1"/>
    <col min="2846" max="2846" width="12" style="234" customWidth="1"/>
    <col min="2847" max="2847" width="11.375" style="234" customWidth="1"/>
    <col min="2848" max="2848" width="11" style="234" customWidth="1"/>
    <col min="2849" max="2849" width="11.625" style="234" customWidth="1"/>
    <col min="2850" max="2850" width="11.25" style="234" customWidth="1"/>
    <col min="2851" max="2851" width="11.625" style="234" customWidth="1"/>
    <col min="2852" max="2852" width="12" style="234" customWidth="1"/>
    <col min="2853" max="2853" width="11.375" style="234" customWidth="1"/>
    <col min="2854" max="2854" width="11" style="234" customWidth="1"/>
    <col min="2855" max="3072" width="9" style="234"/>
    <col min="3073" max="3073" width="3.25" style="234" customWidth="1"/>
    <col min="3074" max="3074" width="11.625" style="234" customWidth="1"/>
    <col min="3075" max="3080" width="0" style="234" hidden="1" customWidth="1"/>
    <col min="3081" max="3081" width="11.625" style="234" customWidth="1"/>
    <col min="3082" max="3085" width="11.125" style="234" customWidth="1"/>
    <col min="3086" max="3087" width="11.625" style="234" customWidth="1"/>
    <col min="3088" max="3091" width="11.125" style="234" customWidth="1"/>
    <col min="3092" max="3093" width="11.625" style="234" customWidth="1"/>
    <col min="3094" max="3094" width="11.25" style="234" customWidth="1"/>
    <col min="3095" max="3095" width="11.625" style="234" customWidth="1"/>
    <col min="3096" max="3096" width="12" style="234" customWidth="1"/>
    <col min="3097" max="3097" width="11.375" style="234" customWidth="1"/>
    <col min="3098" max="3098" width="11" style="234" customWidth="1"/>
    <col min="3099" max="3099" width="11.625" style="234" customWidth="1"/>
    <col min="3100" max="3100" width="11.25" style="234" customWidth="1"/>
    <col min="3101" max="3101" width="11.625" style="234" customWidth="1"/>
    <col min="3102" max="3102" width="12" style="234" customWidth="1"/>
    <col min="3103" max="3103" width="11.375" style="234" customWidth="1"/>
    <col min="3104" max="3104" width="11" style="234" customWidth="1"/>
    <col min="3105" max="3105" width="11.625" style="234" customWidth="1"/>
    <col min="3106" max="3106" width="11.25" style="234" customWidth="1"/>
    <col min="3107" max="3107" width="11.625" style="234" customWidth="1"/>
    <col min="3108" max="3108" width="12" style="234" customWidth="1"/>
    <col min="3109" max="3109" width="11.375" style="234" customWidth="1"/>
    <col min="3110" max="3110" width="11" style="234" customWidth="1"/>
    <col min="3111" max="3328" width="9" style="234"/>
    <col min="3329" max="3329" width="3.25" style="234" customWidth="1"/>
    <col min="3330" max="3330" width="11.625" style="234" customWidth="1"/>
    <col min="3331" max="3336" width="0" style="234" hidden="1" customWidth="1"/>
    <col min="3337" max="3337" width="11.625" style="234" customWidth="1"/>
    <col min="3338" max="3341" width="11.125" style="234" customWidth="1"/>
    <col min="3342" max="3343" width="11.625" style="234" customWidth="1"/>
    <col min="3344" max="3347" width="11.125" style="234" customWidth="1"/>
    <col min="3348" max="3349" width="11.625" style="234" customWidth="1"/>
    <col min="3350" max="3350" width="11.25" style="234" customWidth="1"/>
    <col min="3351" max="3351" width="11.625" style="234" customWidth="1"/>
    <col min="3352" max="3352" width="12" style="234" customWidth="1"/>
    <col min="3353" max="3353" width="11.375" style="234" customWidth="1"/>
    <col min="3354" max="3354" width="11" style="234" customWidth="1"/>
    <col min="3355" max="3355" width="11.625" style="234" customWidth="1"/>
    <col min="3356" max="3356" width="11.25" style="234" customWidth="1"/>
    <col min="3357" max="3357" width="11.625" style="234" customWidth="1"/>
    <col min="3358" max="3358" width="12" style="234" customWidth="1"/>
    <col min="3359" max="3359" width="11.375" style="234" customWidth="1"/>
    <col min="3360" max="3360" width="11" style="234" customWidth="1"/>
    <col min="3361" max="3361" width="11.625" style="234" customWidth="1"/>
    <col min="3362" max="3362" width="11.25" style="234" customWidth="1"/>
    <col min="3363" max="3363" width="11.625" style="234" customWidth="1"/>
    <col min="3364" max="3364" width="12" style="234" customWidth="1"/>
    <col min="3365" max="3365" width="11.375" style="234" customWidth="1"/>
    <col min="3366" max="3366" width="11" style="234" customWidth="1"/>
    <col min="3367" max="3584" width="9" style="234"/>
    <col min="3585" max="3585" width="3.25" style="234" customWidth="1"/>
    <col min="3586" max="3586" width="11.625" style="234" customWidth="1"/>
    <col min="3587" max="3592" width="0" style="234" hidden="1" customWidth="1"/>
    <col min="3593" max="3593" width="11.625" style="234" customWidth="1"/>
    <col min="3594" max="3597" width="11.125" style="234" customWidth="1"/>
    <col min="3598" max="3599" width="11.625" style="234" customWidth="1"/>
    <col min="3600" max="3603" width="11.125" style="234" customWidth="1"/>
    <col min="3604" max="3605" width="11.625" style="234" customWidth="1"/>
    <col min="3606" max="3606" width="11.25" style="234" customWidth="1"/>
    <col min="3607" max="3607" width="11.625" style="234" customWidth="1"/>
    <col min="3608" max="3608" width="12" style="234" customWidth="1"/>
    <col min="3609" max="3609" width="11.375" style="234" customWidth="1"/>
    <col min="3610" max="3610" width="11" style="234" customWidth="1"/>
    <col min="3611" max="3611" width="11.625" style="234" customWidth="1"/>
    <col min="3612" max="3612" width="11.25" style="234" customWidth="1"/>
    <col min="3613" max="3613" width="11.625" style="234" customWidth="1"/>
    <col min="3614" max="3614" width="12" style="234" customWidth="1"/>
    <col min="3615" max="3615" width="11.375" style="234" customWidth="1"/>
    <col min="3616" max="3616" width="11" style="234" customWidth="1"/>
    <col min="3617" max="3617" width="11.625" style="234" customWidth="1"/>
    <col min="3618" max="3618" width="11.25" style="234" customWidth="1"/>
    <col min="3619" max="3619" width="11.625" style="234" customWidth="1"/>
    <col min="3620" max="3620" width="12" style="234" customWidth="1"/>
    <col min="3621" max="3621" width="11.375" style="234" customWidth="1"/>
    <col min="3622" max="3622" width="11" style="234" customWidth="1"/>
    <col min="3623" max="3840" width="9" style="234"/>
    <col min="3841" max="3841" width="3.25" style="234" customWidth="1"/>
    <col min="3842" max="3842" width="11.625" style="234" customWidth="1"/>
    <col min="3843" max="3848" width="0" style="234" hidden="1" customWidth="1"/>
    <col min="3849" max="3849" width="11.625" style="234" customWidth="1"/>
    <col min="3850" max="3853" width="11.125" style="234" customWidth="1"/>
    <col min="3854" max="3855" width="11.625" style="234" customWidth="1"/>
    <col min="3856" max="3859" width="11.125" style="234" customWidth="1"/>
    <col min="3860" max="3861" width="11.625" style="234" customWidth="1"/>
    <col min="3862" max="3862" width="11.25" style="234" customWidth="1"/>
    <col min="3863" max="3863" width="11.625" style="234" customWidth="1"/>
    <col min="3864" max="3864" width="12" style="234" customWidth="1"/>
    <col min="3865" max="3865" width="11.375" style="234" customWidth="1"/>
    <col min="3866" max="3866" width="11" style="234" customWidth="1"/>
    <col min="3867" max="3867" width="11.625" style="234" customWidth="1"/>
    <col min="3868" max="3868" width="11.25" style="234" customWidth="1"/>
    <col min="3869" max="3869" width="11.625" style="234" customWidth="1"/>
    <col min="3870" max="3870" width="12" style="234" customWidth="1"/>
    <col min="3871" max="3871" width="11.375" style="234" customWidth="1"/>
    <col min="3872" max="3872" width="11" style="234" customWidth="1"/>
    <col min="3873" max="3873" width="11.625" style="234" customWidth="1"/>
    <col min="3874" max="3874" width="11.25" style="234" customWidth="1"/>
    <col min="3875" max="3875" width="11.625" style="234" customWidth="1"/>
    <col min="3876" max="3876" width="12" style="234" customWidth="1"/>
    <col min="3877" max="3877" width="11.375" style="234" customWidth="1"/>
    <col min="3878" max="3878" width="11" style="234" customWidth="1"/>
    <col min="3879" max="4096" width="9" style="234"/>
    <col min="4097" max="4097" width="3.25" style="234" customWidth="1"/>
    <col min="4098" max="4098" width="11.625" style="234" customWidth="1"/>
    <col min="4099" max="4104" width="0" style="234" hidden="1" customWidth="1"/>
    <col min="4105" max="4105" width="11.625" style="234" customWidth="1"/>
    <col min="4106" max="4109" width="11.125" style="234" customWidth="1"/>
    <col min="4110" max="4111" width="11.625" style="234" customWidth="1"/>
    <col min="4112" max="4115" width="11.125" style="234" customWidth="1"/>
    <col min="4116" max="4117" width="11.625" style="234" customWidth="1"/>
    <col min="4118" max="4118" width="11.25" style="234" customWidth="1"/>
    <col min="4119" max="4119" width="11.625" style="234" customWidth="1"/>
    <col min="4120" max="4120" width="12" style="234" customWidth="1"/>
    <col min="4121" max="4121" width="11.375" style="234" customWidth="1"/>
    <col min="4122" max="4122" width="11" style="234" customWidth="1"/>
    <col min="4123" max="4123" width="11.625" style="234" customWidth="1"/>
    <col min="4124" max="4124" width="11.25" style="234" customWidth="1"/>
    <col min="4125" max="4125" width="11.625" style="234" customWidth="1"/>
    <col min="4126" max="4126" width="12" style="234" customWidth="1"/>
    <col min="4127" max="4127" width="11.375" style="234" customWidth="1"/>
    <col min="4128" max="4128" width="11" style="234" customWidth="1"/>
    <col min="4129" max="4129" width="11.625" style="234" customWidth="1"/>
    <col min="4130" max="4130" width="11.25" style="234" customWidth="1"/>
    <col min="4131" max="4131" width="11.625" style="234" customWidth="1"/>
    <col min="4132" max="4132" width="12" style="234" customWidth="1"/>
    <col min="4133" max="4133" width="11.375" style="234" customWidth="1"/>
    <col min="4134" max="4134" width="11" style="234" customWidth="1"/>
    <col min="4135" max="4352" width="9" style="234"/>
    <col min="4353" max="4353" width="3.25" style="234" customWidth="1"/>
    <col min="4354" max="4354" width="11.625" style="234" customWidth="1"/>
    <col min="4355" max="4360" width="0" style="234" hidden="1" customWidth="1"/>
    <col min="4361" max="4361" width="11.625" style="234" customWidth="1"/>
    <col min="4362" max="4365" width="11.125" style="234" customWidth="1"/>
    <col min="4366" max="4367" width="11.625" style="234" customWidth="1"/>
    <col min="4368" max="4371" width="11.125" style="234" customWidth="1"/>
    <col min="4372" max="4373" width="11.625" style="234" customWidth="1"/>
    <col min="4374" max="4374" width="11.25" style="234" customWidth="1"/>
    <col min="4375" max="4375" width="11.625" style="234" customWidth="1"/>
    <col min="4376" max="4376" width="12" style="234" customWidth="1"/>
    <col min="4377" max="4377" width="11.375" style="234" customWidth="1"/>
    <col min="4378" max="4378" width="11" style="234" customWidth="1"/>
    <col min="4379" max="4379" width="11.625" style="234" customWidth="1"/>
    <col min="4380" max="4380" width="11.25" style="234" customWidth="1"/>
    <col min="4381" max="4381" width="11.625" style="234" customWidth="1"/>
    <col min="4382" max="4382" width="12" style="234" customWidth="1"/>
    <col min="4383" max="4383" width="11.375" style="234" customWidth="1"/>
    <col min="4384" max="4384" width="11" style="234" customWidth="1"/>
    <col min="4385" max="4385" width="11.625" style="234" customWidth="1"/>
    <col min="4386" max="4386" width="11.25" style="234" customWidth="1"/>
    <col min="4387" max="4387" width="11.625" style="234" customWidth="1"/>
    <col min="4388" max="4388" width="12" style="234" customWidth="1"/>
    <col min="4389" max="4389" width="11.375" style="234" customWidth="1"/>
    <col min="4390" max="4390" width="11" style="234" customWidth="1"/>
    <col min="4391" max="4608" width="9" style="234"/>
    <col min="4609" max="4609" width="3.25" style="234" customWidth="1"/>
    <col min="4610" max="4610" width="11.625" style="234" customWidth="1"/>
    <col min="4611" max="4616" width="0" style="234" hidden="1" customWidth="1"/>
    <col min="4617" max="4617" width="11.625" style="234" customWidth="1"/>
    <col min="4618" max="4621" width="11.125" style="234" customWidth="1"/>
    <col min="4622" max="4623" width="11.625" style="234" customWidth="1"/>
    <col min="4624" max="4627" width="11.125" style="234" customWidth="1"/>
    <col min="4628" max="4629" width="11.625" style="234" customWidth="1"/>
    <col min="4630" max="4630" width="11.25" style="234" customWidth="1"/>
    <col min="4631" max="4631" width="11.625" style="234" customWidth="1"/>
    <col min="4632" max="4632" width="12" style="234" customWidth="1"/>
    <col min="4633" max="4633" width="11.375" style="234" customWidth="1"/>
    <col min="4634" max="4634" width="11" style="234" customWidth="1"/>
    <col min="4635" max="4635" width="11.625" style="234" customWidth="1"/>
    <col min="4636" max="4636" width="11.25" style="234" customWidth="1"/>
    <col min="4637" max="4637" width="11.625" style="234" customWidth="1"/>
    <col min="4638" max="4638" width="12" style="234" customWidth="1"/>
    <col min="4639" max="4639" width="11.375" style="234" customWidth="1"/>
    <col min="4640" max="4640" width="11" style="234" customWidth="1"/>
    <col min="4641" max="4641" width="11.625" style="234" customWidth="1"/>
    <col min="4642" max="4642" width="11.25" style="234" customWidth="1"/>
    <col min="4643" max="4643" width="11.625" style="234" customWidth="1"/>
    <col min="4644" max="4644" width="12" style="234" customWidth="1"/>
    <col min="4645" max="4645" width="11.375" style="234" customWidth="1"/>
    <col min="4646" max="4646" width="11" style="234" customWidth="1"/>
    <col min="4647" max="4864" width="9" style="234"/>
    <col min="4865" max="4865" width="3.25" style="234" customWidth="1"/>
    <col min="4866" max="4866" width="11.625" style="234" customWidth="1"/>
    <col min="4867" max="4872" width="0" style="234" hidden="1" customWidth="1"/>
    <col min="4873" max="4873" width="11.625" style="234" customWidth="1"/>
    <col min="4874" max="4877" width="11.125" style="234" customWidth="1"/>
    <col min="4878" max="4879" width="11.625" style="234" customWidth="1"/>
    <col min="4880" max="4883" width="11.125" style="234" customWidth="1"/>
    <col min="4884" max="4885" width="11.625" style="234" customWidth="1"/>
    <col min="4886" max="4886" width="11.25" style="234" customWidth="1"/>
    <col min="4887" max="4887" width="11.625" style="234" customWidth="1"/>
    <col min="4888" max="4888" width="12" style="234" customWidth="1"/>
    <col min="4889" max="4889" width="11.375" style="234" customWidth="1"/>
    <col min="4890" max="4890" width="11" style="234" customWidth="1"/>
    <col min="4891" max="4891" width="11.625" style="234" customWidth="1"/>
    <col min="4892" max="4892" width="11.25" style="234" customWidth="1"/>
    <col min="4893" max="4893" width="11.625" style="234" customWidth="1"/>
    <col min="4894" max="4894" width="12" style="234" customWidth="1"/>
    <col min="4895" max="4895" width="11.375" style="234" customWidth="1"/>
    <col min="4896" max="4896" width="11" style="234" customWidth="1"/>
    <col min="4897" max="4897" width="11.625" style="234" customWidth="1"/>
    <col min="4898" max="4898" width="11.25" style="234" customWidth="1"/>
    <col min="4899" max="4899" width="11.625" style="234" customWidth="1"/>
    <col min="4900" max="4900" width="12" style="234" customWidth="1"/>
    <col min="4901" max="4901" width="11.375" style="234" customWidth="1"/>
    <col min="4902" max="4902" width="11" style="234" customWidth="1"/>
    <col min="4903" max="5120" width="9" style="234"/>
    <col min="5121" max="5121" width="3.25" style="234" customWidth="1"/>
    <col min="5122" max="5122" width="11.625" style="234" customWidth="1"/>
    <col min="5123" max="5128" width="0" style="234" hidden="1" customWidth="1"/>
    <col min="5129" max="5129" width="11.625" style="234" customWidth="1"/>
    <col min="5130" max="5133" width="11.125" style="234" customWidth="1"/>
    <col min="5134" max="5135" width="11.625" style="234" customWidth="1"/>
    <col min="5136" max="5139" width="11.125" style="234" customWidth="1"/>
    <col min="5140" max="5141" width="11.625" style="234" customWidth="1"/>
    <col min="5142" max="5142" width="11.25" style="234" customWidth="1"/>
    <col min="5143" max="5143" width="11.625" style="234" customWidth="1"/>
    <col min="5144" max="5144" width="12" style="234" customWidth="1"/>
    <col min="5145" max="5145" width="11.375" style="234" customWidth="1"/>
    <col min="5146" max="5146" width="11" style="234" customWidth="1"/>
    <col min="5147" max="5147" width="11.625" style="234" customWidth="1"/>
    <col min="5148" max="5148" width="11.25" style="234" customWidth="1"/>
    <col min="5149" max="5149" width="11.625" style="234" customWidth="1"/>
    <col min="5150" max="5150" width="12" style="234" customWidth="1"/>
    <col min="5151" max="5151" width="11.375" style="234" customWidth="1"/>
    <col min="5152" max="5152" width="11" style="234" customWidth="1"/>
    <col min="5153" max="5153" width="11.625" style="234" customWidth="1"/>
    <col min="5154" max="5154" width="11.25" style="234" customWidth="1"/>
    <col min="5155" max="5155" width="11.625" style="234" customWidth="1"/>
    <col min="5156" max="5156" width="12" style="234" customWidth="1"/>
    <col min="5157" max="5157" width="11.375" style="234" customWidth="1"/>
    <col min="5158" max="5158" width="11" style="234" customWidth="1"/>
    <col min="5159" max="5376" width="9" style="234"/>
    <col min="5377" max="5377" width="3.25" style="234" customWidth="1"/>
    <col min="5378" max="5378" width="11.625" style="234" customWidth="1"/>
    <col min="5379" max="5384" width="0" style="234" hidden="1" customWidth="1"/>
    <col min="5385" max="5385" width="11.625" style="234" customWidth="1"/>
    <col min="5386" max="5389" width="11.125" style="234" customWidth="1"/>
    <col min="5390" max="5391" width="11.625" style="234" customWidth="1"/>
    <col min="5392" max="5395" width="11.125" style="234" customWidth="1"/>
    <col min="5396" max="5397" width="11.625" style="234" customWidth="1"/>
    <col min="5398" max="5398" width="11.25" style="234" customWidth="1"/>
    <col min="5399" max="5399" width="11.625" style="234" customWidth="1"/>
    <col min="5400" max="5400" width="12" style="234" customWidth="1"/>
    <col min="5401" max="5401" width="11.375" style="234" customWidth="1"/>
    <col min="5402" max="5402" width="11" style="234" customWidth="1"/>
    <col min="5403" max="5403" width="11.625" style="234" customWidth="1"/>
    <col min="5404" max="5404" width="11.25" style="234" customWidth="1"/>
    <col min="5405" max="5405" width="11.625" style="234" customWidth="1"/>
    <col min="5406" max="5406" width="12" style="234" customWidth="1"/>
    <col min="5407" max="5407" width="11.375" style="234" customWidth="1"/>
    <col min="5408" max="5408" width="11" style="234" customWidth="1"/>
    <col min="5409" max="5409" width="11.625" style="234" customWidth="1"/>
    <col min="5410" max="5410" width="11.25" style="234" customWidth="1"/>
    <col min="5411" max="5411" width="11.625" style="234" customWidth="1"/>
    <col min="5412" max="5412" width="12" style="234" customWidth="1"/>
    <col min="5413" max="5413" width="11.375" style="234" customWidth="1"/>
    <col min="5414" max="5414" width="11" style="234" customWidth="1"/>
    <col min="5415" max="5632" width="9" style="234"/>
    <col min="5633" max="5633" width="3.25" style="234" customWidth="1"/>
    <col min="5634" max="5634" width="11.625" style="234" customWidth="1"/>
    <col min="5635" max="5640" width="0" style="234" hidden="1" customWidth="1"/>
    <col min="5641" max="5641" width="11.625" style="234" customWidth="1"/>
    <col min="5642" max="5645" width="11.125" style="234" customWidth="1"/>
    <col min="5646" max="5647" width="11.625" style="234" customWidth="1"/>
    <col min="5648" max="5651" width="11.125" style="234" customWidth="1"/>
    <col min="5652" max="5653" width="11.625" style="234" customWidth="1"/>
    <col min="5654" max="5654" width="11.25" style="234" customWidth="1"/>
    <col min="5655" max="5655" width="11.625" style="234" customWidth="1"/>
    <col min="5656" max="5656" width="12" style="234" customWidth="1"/>
    <col min="5657" max="5657" width="11.375" style="234" customWidth="1"/>
    <col min="5658" max="5658" width="11" style="234" customWidth="1"/>
    <col min="5659" max="5659" width="11.625" style="234" customWidth="1"/>
    <col min="5660" max="5660" width="11.25" style="234" customWidth="1"/>
    <col min="5661" max="5661" width="11.625" style="234" customWidth="1"/>
    <col min="5662" max="5662" width="12" style="234" customWidth="1"/>
    <col min="5663" max="5663" width="11.375" style="234" customWidth="1"/>
    <col min="5664" max="5664" width="11" style="234" customWidth="1"/>
    <col min="5665" max="5665" width="11.625" style="234" customWidth="1"/>
    <col min="5666" max="5666" width="11.25" style="234" customWidth="1"/>
    <col min="5667" max="5667" width="11.625" style="234" customWidth="1"/>
    <col min="5668" max="5668" width="12" style="234" customWidth="1"/>
    <col min="5669" max="5669" width="11.375" style="234" customWidth="1"/>
    <col min="5670" max="5670" width="11" style="234" customWidth="1"/>
    <col min="5671" max="5888" width="9" style="234"/>
    <col min="5889" max="5889" width="3.25" style="234" customWidth="1"/>
    <col min="5890" max="5890" width="11.625" style="234" customWidth="1"/>
    <col min="5891" max="5896" width="0" style="234" hidden="1" customWidth="1"/>
    <col min="5897" max="5897" width="11.625" style="234" customWidth="1"/>
    <col min="5898" max="5901" width="11.125" style="234" customWidth="1"/>
    <col min="5902" max="5903" width="11.625" style="234" customWidth="1"/>
    <col min="5904" max="5907" width="11.125" style="234" customWidth="1"/>
    <col min="5908" max="5909" width="11.625" style="234" customWidth="1"/>
    <col min="5910" max="5910" width="11.25" style="234" customWidth="1"/>
    <col min="5911" max="5911" width="11.625" style="234" customWidth="1"/>
    <col min="5912" max="5912" width="12" style="234" customWidth="1"/>
    <col min="5913" max="5913" width="11.375" style="234" customWidth="1"/>
    <col min="5914" max="5914" width="11" style="234" customWidth="1"/>
    <col min="5915" max="5915" width="11.625" style="234" customWidth="1"/>
    <col min="5916" max="5916" width="11.25" style="234" customWidth="1"/>
    <col min="5917" max="5917" width="11.625" style="234" customWidth="1"/>
    <col min="5918" max="5918" width="12" style="234" customWidth="1"/>
    <col min="5919" max="5919" width="11.375" style="234" customWidth="1"/>
    <col min="5920" max="5920" width="11" style="234" customWidth="1"/>
    <col min="5921" max="5921" width="11.625" style="234" customWidth="1"/>
    <col min="5922" max="5922" width="11.25" style="234" customWidth="1"/>
    <col min="5923" max="5923" width="11.625" style="234" customWidth="1"/>
    <col min="5924" max="5924" width="12" style="234" customWidth="1"/>
    <col min="5925" max="5925" width="11.375" style="234" customWidth="1"/>
    <col min="5926" max="5926" width="11" style="234" customWidth="1"/>
    <col min="5927" max="6144" width="9" style="234"/>
    <col min="6145" max="6145" width="3.25" style="234" customWidth="1"/>
    <col min="6146" max="6146" width="11.625" style="234" customWidth="1"/>
    <col min="6147" max="6152" width="0" style="234" hidden="1" customWidth="1"/>
    <col min="6153" max="6153" width="11.625" style="234" customWidth="1"/>
    <col min="6154" max="6157" width="11.125" style="234" customWidth="1"/>
    <col min="6158" max="6159" width="11.625" style="234" customWidth="1"/>
    <col min="6160" max="6163" width="11.125" style="234" customWidth="1"/>
    <col min="6164" max="6165" width="11.625" style="234" customWidth="1"/>
    <col min="6166" max="6166" width="11.25" style="234" customWidth="1"/>
    <col min="6167" max="6167" width="11.625" style="234" customWidth="1"/>
    <col min="6168" max="6168" width="12" style="234" customWidth="1"/>
    <col min="6169" max="6169" width="11.375" style="234" customWidth="1"/>
    <col min="6170" max="6170" width="11" style="234" customWidth="1"/>
    <col min="6171" max="6171" width="11.625" style="234" customWidth="1"/>
    <col min="6172" max="6172" width="11.25" style="234" customWidth="1"/>
    <col min="6173" max="6173" width="11.625" style="234" customWidth="1"/>
    <col min="6174" max="6174" width="12" style="234" customWidth="1"/>
    <col min="6175" max="6175" width="11.375" style="234" customWidth="1"/>
    <col min="6176" max="6176" width="11" style="234" customWidth="1"/>
    <col min="6177" max="6177" width="11.625" style="234" customWidth="1"/>
    <col min="6178" max="6178" width="11.25" style="234" customWidth="1"/>
    <col min="6179" max="6179" width="11.625" style="234" customWidth="1"/>
    <col min="6180" max="6180" width="12" style="234" customWidth="1"/>
    <col min="6181" max="6181" width="11.375" style="234" customWidth="1"/>
    <col min="6182" max="6182" width="11" style="234" customWidth="1"/>
    <col min="6183" max="6400" width="9" style="234"/>
    <col min="6401" max="6401" width="3.25" style="234" customWidth="1"/>
    <col min="6402" max="6402" width="11.625" style="234" customWidth="1"/>
    <col min="6403" max="6408" width="0" style="234" hidden="1" customWidth="1"/>
    <col min="6409" max="6409" width="11.625" style="234" customWidth="1"/>
    <col min="6410" max="6413" width="11.125" style="234" customWidth="1"/>
    <col min="6414" max="6415" width="11.625" style="234" customWidth="1"/>
    <col min="6416" max="6419" width="11.125" style="234" customWidth="1"/>
    <col min="6420" max="6421" width="11.625" style="234" customWidth="1"/>
    <col min="6422" max="6422" width="11.25" style="234" customWidth="1"/>
    <col min="6423" max="6423" width="11.625" style="234" customWidth="1"/>
    <col min="6424" max="6424" width="12" style="234" customWidth="1"/>
    <col min="6425" max="6425" width="11.375" style="234" customWidth="1"/>
    <col min="6426" max="6426" width="11" style="234" customWidth="1"/>
    <col min="6427" max="6427" width="11.625" style="234" customWidth="1"/>
    <col min="6428" max="6428" width="11.25" style="234" customWidth="1"/>
    <col min="6429" max="6429" width="11.625" style="234" customWidth="1"/>
    <col min="6430" max="6430" width="12" style="234" customWidth="1"/>
    <col min="6431" max="6431" width="11.375" style="234" customWidth="1"/>
    <col min="6432" max="6432" width="11" style="234" customWidth="1"/>
    <col min="6433" max="6433" width="11.625" style="234" customWidth="1"/>
    <col min="6434" max="6434" width="11.25" style="234" customWidth="1"/>
    <col min="6435" max="6435" width="11.625" style="234" customWidth="1"/>
    <col min="6436" max="6436" width="12" style="234" customWidth="1"/>
    <col min="6437" max="6437" width="11.375" style="234" customWidth="1"/>
    <col min="6438" max="6438" width="11" style="234" customWidth="1"/>
    <col min="6439" max="6656" width="9" style="234"/>
    <col min="6657" max="6657" width="3.25" style="234" customWidth="1"/>
    <col min="6658" max="6658" width="11.625" style="234" customWidth="1"/>
    <col min="6659" max="6664" width="0" style="234" hidden="1" customWidth="1"/>
    <col min="6665" max="6665" width="11.625" style="234" customWidth="1"/>
    <col min="6666" max="6669" width="11.125" style="234" customWidth="1"/>
    <col min="6670" max="6671" width="11.625" style="234" customWidth="1"/>
    <col min="6672" max="6675" width="11.125" style="234" customWidth="1"/>
    <col min="6676" max="6677" width="11.625" style="234" customWidth="1"/>
    <col min="6678" max="6678" width="11.25" style="234" customWidth="1"/>
    <col min="6679" max="6679" width="11.625" style="234" customWidth="1"/>
    <col min="6680" max="6680" width="12" style="234" customWidth="1"/>
    <col min="6681" max="6681" width="11.375" style="234" customWidth="1"/>
    <col min="6682" max="6682" width="11" style="234" customWidth="1"/>
    <col min="6683" max="6683" width="11.625" style="234" customWidth="1"/>
    <col min="6684" max="6684" width="11.25" style="234" customWidth="1"/>
    <col min="6685" max="6685" width="11.625" style="234" customWidth="1"/>
    <col min="6686" max="6686" width="12" style="234" customWidth="1"/>
    <col min="6687" max="6687" width="11.375" style="234" customWidth="1"/>
    <col min="6688" max="6688" width="11" style="234" customWidth="1"/>
    <col min="6689" max="6689" width="11.625" style="234" customWidth="1"/>
    <col min="6690" max="6690" width="11.25" style="234" customWidth="1"/>
    <col min="6691" max="6691" width="11.625" style="234" customWidth="1"/>
    <col min="6692" max="6692" width="12" style="234" customWidth="1"/>
    <col min="6693" max="6693" width="11.375" style="234" customWidth="1"/>
    <col min="6694" max="6694" width="11" style="234" customWidth="1"/>
    <col min="6695" max="6912" width="9" style="234"/>
    <col min="6913" max="6913" width="3.25" style="234" customWidth="1"/>
    <col min="6914" max="6914" width="11.625" style="234" customWidth="1"/>
    <col min="6915" max="6920" width="0" style="234" hidden="1" customWidth="1"/>
    <col min="6921" max="6921" width="11.625" style="234" customWidth="1"/>
    <col min="6922" max="6925" width="11.125" style="234" customWidth="1"/>
    <col min="6926" max="6927" width="11.625" style="234" customWidth="1"/>
    <col min="6928" max="6931" width="11.125" style="234" customWidth="1"/>
    <col min="6932" max="6933" width="11.625" style="234" customWidth="1"/>
    <col min="6934" max="6934" width="11.25" style="234" customWidth="1"/>
    <col min="6935" max="6935" width="11.625" style="234" customWidth="1"/>
    <col min="6936" max="6936" width="12" style="234" customWidth="1"/>
    <col min="6937" max="6937" width="11.375" style="234" customWidth="1"/>
    <col min="6938" max="6938" width="11" style="234" customWidth="1"/>
    <col min="6939" max="6939" width="11.625" style="234" customWidth="1"/>
    <col min="6940" max="6940" width="11.25" style="234" customWidth="1"/>
    <col min="6941" max="6941" width="11.625" style="234" customWidth="1"/>
    <col min="6942" max="6942" width="12" style="234" customWidth="1"/>
    <col min="6943" max="6943" width="11.375" style="234" customWidth="1"/>
    <col min="6944" max="6944" width="11" style="234" customWidth="1"/>
    <col min="6945" max="6945" width="11.625" style="234" customWidth="1"/>
    <col min="6946" max="6946" width="11.25" style="234" customWidth="1"/>
    <col min="6947" max="6947" width="11.625" style="234" customWidth="1"/>
    <col min="6948" max="6948" width="12" style="234" customWidth="1"/>
    <col min="6949" max="6949" width="11.375" style="234" customWidth="1"/>
    <col min="6950" max="6950" width="11" style="234" customWidth="1"/>
    <col min="6951" max="7168" width="9" style="234"/>
    <col min="7169" max="7169" width="3.25" style="234" customWidth="1"/>
    <col min="7170" max="7170" width="11.625" style="234" customWidth="1"/>
    <col min="7171" max="7176" width="0" style="234" hidden="1" customWidth="1"/>
    <col min="7177" max="7177" width="11.625" style="234" customWidth="1"/>
    <col min="7178" max="7181" width="11.125" style="234" customWidth="1"/>
    <col min="7182" max="7183" width="11.625" style="234" customWidth="1"/>
    <col min="7184" max="7187" width="11.125" style="234" customWidth="1"/>
    <col min="7188" max="7189" width="11.625" style="234" customWidth="1"/>
    <col min="7190" max="7190" width="11.25" style="234" customWidth="1"/>
    <col min="7191" max="7191" width="11.625" style="234" customWidth="1"/>
    <col min="7192" max="7192" width="12" style="234" customWidth="1"/>
    <col min="7193" max="7193" width="11.375" style="234" customWidth="1"/>
    <col min="7194" max="7194" width="11" style="234" customWidth="1"/>
    <col min="7195" max="7195" width="11.625" style="234" customWidth="1"/>
    <col min="7196" max="7196" width="11.25" style="234" customWidth="1"/>
    <col min="7197" max="7197" width="11.625" style="234" customWidth="1"/>
    <col min="7198" max="7198" width="12" style="234" customWidth="1"/>
    <col min="7199" max="7199" width="11.375" style="234" customWidth="1"/>
    <col min="7200" max="7200" width="11" style="234" customWidth="1"/>
    <col min="7201" max="7201" width="11.625" style="234" customWidth="1"/>
    <col min="7202" max="7202" width="11.25" style="234" customWidth="1"/>
    <col min="7203" max="7203" width="11.625" style="234" customWidth="1"/>
    <col min="7204" max="7204" width="12" style="234" customWidth="1"/>
    <col min="7205" max="7205" width="11.375" style="234" customWidth="1"/>
    <col min="7206" max="7206" width="11" style="234" customWidth="1"/>
    <col min="7207" max="7424" width="9" style="234"/>
    <col min="7425" max="7425" width="3.25" style="234" customWidth="1"/>
    <col min="7426" max="7426" width="11.625" style="234" customWidth="1"/>
    <col min="7427" max="7432" width="0" style="234" hidden="1" customWidth="1"/>
    <col min="7433" max="7433" width="11.625" style="234" customWidth="1"/>
    <col min="7434" max="7437" width="11.125" style="234" customWidth="1"/>
    <col min="7438" max="7439" width="11.625" style="234" customWidth="1"/>
    <col min="7440" max="7443" width="11.125" style="234" customWidth="1"/>
    <col min="7444" max="7445" width="11.625" style="234" customWidth="1"/>
    <col min="7446" max="7446" width="11.25" style="234" customWidth="1"/>
    <col min="7447" max="7447" width="11.625" style="234" customWidth="1"/>
    <col min="7448" max="7448" width="12" style="234" customWidth="1"/>
    <col min="7449" max="7449" width="11.375" style="234" customWidth="1"/>
    <col min="7450" max="7450" width="11" style="234" customWidth="1"/>
    <col min="7451" max="7451" width="11.625" style="234" customWidth="1"/>
    <col min="7452" max="7452" width="11.25" style="234" customWidth="1"/>
    <col min="7453" max="7453" width="11.625" style="234" customWidth="1"/>
    <col min="7454" max="7454" width="12" style="234" customWidth="1"/>
    <col min="7455" max="7455" width="11.375" style="234" customWidth="1"/>
    <col min="7456" max="7456" width="11" style="234" customWidth="1"/>
    <col min="7457" max="7457" width="11.625" style="234" customWidth="1"/>
    <col min="7458" max="7458" width="11.25" style="234" customWidth="1"/>
    <col min="7459" max="7459" width="11.625" style="234" customWidth="1"/>
    <col min="7460" max="7460" width="12" style="234" customWidth="1"/>
    <col min="7461" max="7461" width="11.375" style="234" customWidth="1"/>
    <col min="7462" max="7462" width="11" style="234" customWidth="1"/>
    <col min="7463" max="7680" width="9" style="234"/>
    <col min="7681" max="7681" width="3.25" style="234" customWidth="1"/>
    <col min="7682" max="7682" width="11.625" style="234" customWidth="1"/>
    <col min="7683" max="7688" width="0" style="234" hidden="1" customWidth="1"/>
    <col min="7689" max="7689" width="11.625" style="234" customWidth="1"/>
    <col min="7690" max="7693" width="11.125" style="234" customWidth="1"/>
    <col min="7694" max="7695" width="11.625" style="234" customWidth="1"/>
    <col min="7696" max="7699" width="11.125" style="234" customWidth="1"/>
    <col min="7700" max="7701" width="11.625" style="234" customWidth="1"/>
    <col min="7702" max="7702" width="11.25" style="234" customWidth="1"/>
    <col min="7703" max="7703" width="11.625" style="234" customWidth="1"/>
    <col min="7704" max="7704" width="12" style="234" customWidth="1"/>
    <col min="7705" max="7705" width="11.375" style="234" customWidth="1"/>
    <col min="7706" max="7706" width="11" style="234" customWidth="1"/>
    <col min="7707" max="7707" width="11.625" style="234" customWidth="1"/>
    <col min="7708" max="7708" width="11.25" style="234" customWidth="1"/>
    <col min="7709" max="7709" width="11.625" style="234" customWidth="1"/>
    <col min="7710" max="7710" width="12" style="234" customWidth="1"/>
    <col min="7711" max="7711" width="11.375" style="234" customWidth="1"/>
    <col min="7712" max="7712" width="11" style="234" customWidth="1"/>
    <col min="7713" max="7713" width="11.625" style="234" customWidth="1"/>
    <col min="7714" max="7714" width="11.25" style="234" customWidth="1"/>
    <col min="7715" max="7715" width="11.625" style="234" customWidth="1"/>
    <col min="7716" max="7716" width="12" style="234" customWidth="1"/>
    <col min="7717" max="7717" width="11.375" style="234" customWidth="1"/>
    <col min="7718" max="7718" width="11" style="234" customWidth="1"/>
    <col min="7719" max="7936" width="9" style="234"/>
    <col min="7937" max="7937" width="3.25" style="234" customWidth="1"/>
    <col min="7938" max="7938" width="11.625" style="234" customWidth="1"/>
    <col min="7939" max="7944" width="0" style="234" hidden="1" customWidth="1"/>
    <col min="7945" max="7945" width="11.625" style="234" customWidth="1"/>
    <col min="7946" max="7949" width="11.125" style="234" customWidth="1"/>
    <col min="7950" max="7951" width="11.625" style="234" customWidth="1"/>
    <col min="7952" max="7955" width="11.125" style="234" customWidth="1"/>
    <col min="7956" max="7957" width="11.625" style="234" customWidth="1"/>
    <col min="7958" max="7958" width="11.25" style="234" customWidth="1"/>
    <col min="7959" max="7959" width="11.625" style="234" customWidth="1"/>
    <col min="7960" max="7960" width="12" style="234" customWidth="1"/>
    <col min="7961" max="7961" width="11.375" style="234" customWidth="1"/>
    <col min="7962" max="7962" width="11" style="234" customWidth="1"/>
    <col min="7963" max="7963" width="11.625" style="234" customWidth="1"/>
    <col min="7964" max="7964" width="11.25" style="234" customWidth="1"/>
    <col min="7965" max="7965" width="11.625" style="234" customWidth="1"/>
    <col min="7966" max="7966" width="12" style="234" customWidth="1"/>
    <col min="7967" max="7967" width="11.375" style="234" customWidth="1"/>
    <col min="7968" max="7968" width="11" style="234" customWidth="1"/>
    <col min="7969" max="7969" width="11.625" style="234" customWidth="1"/>
    <col min="7970" max="7970" width="11.25" style="234" customWidth="1"/>
    <col min="7971" max="7971" width="11.625" style="234" customWidth="1"/>
    <col min="7972" max="7972" width="12" style="234" customWidth="1"/>
    <col min="7973" max="7973" width="11.375" style="234" customWidth="1"/>
    <col min="7974" max="7974" width="11" style="234" customWidth="1"/>
    <col min="7975" max="8192" width="9" style="234"/>
    <col min="8193" max="8193" width="3.25" style="234" customWidth="1"/>
    <col min="8194" max="8194" width="11.625" style="234" customWidth="1"/>
    <col min="8195" max="8200" width="0" style="234" hidden="1" customWidth="1"/>
    <col min="8201" max="8201" width="11.625" style="234" customWidth="1"/>
    <col min="8202" max="8205" width="11.125" style="234" customWidth="1"/>
    <col min="8206" max="8207" width="11.625" style="234" customWidth="1"/>
    <col min="8208" max="8211" width="11.125" style="234" customWidth="1"/>
    <col min="8212" max="8213" width="11.625" style="234" customWidth="1"/>
    <col min="8214" max="8214" width="11.25" style="234" customWidth="1"/>
    <col min="8215" max="8215" width="11.625" style="234" customWidth="1"/>
    <col min="8216" max="8216" width="12" style="234" customWidth="1"/>
    <col min="8217" max="8217" width="11.375" style="234" customWidth="1"/>
    <col min="8218" max="8218" width="11" style="234" customWidth="1"/>
    <col min="8219" max="8219" width="11.625" style="234" customWidth="1"/>
    <col min="8220" max="8220" width="11.25" style="234" customWidth="1"/>
    <col min="8221" max="8221" width="11.625" style="234" customWidth="1"/>
    <col min="8222" max="8222" width="12" style="234" customWidth="1"/>
    <col min="8223" max="8223" width="11.375" style="234" customWidth="1"/>
    <col min="8224" max="8224" width="11" style="234" customWidth="1"/>
    <col min="8225" max="8225" width="11.625" style="234" customWidth="1"/>
    <col min="8226" max="8226" width="11.25" style="234" customWidth="1"/>
    <col min="8227" max="8227" width="11.625" style="234" customWidth="1"/>
    <col min="8228" max="8228" width="12" style="234" customWidth="1"/>
    <col min="8229" max="8229" width="11.375" style="234" customWidth="1"/>
    <col min="8230" max="8230" width="11" style="234" customWidth="1"/>
    <col min="8231" max="8448" width="9" style="234"/>
    <col min="8449" max="8449" width="3.25" style="234" customWidth="1"/>
    <col min="8450" max="8450" width="11.625" style="234" customWidth="1"/>
    <col min="8451" max="8456" width="0" style="234" hidden="1" customWidth="1"/>
    <col min="8457" max="8457" width="11.625" style="234" customWidth="1"/>
    <col min="8458" max="8461" width="11.125" style="234" customWidth="1"/>
    <col min="8462" max="8463" width="11.625" style="234" customWidth="1"/>
    <col min="8464" max="8467" width="11.125" style="234" customWidth="1"/>
    <col min="8468" max="8469" width="11.625" style="234" customWidth="1"/>
    <col min="8470" max="8470" width="11.25" style="234" customWidth="1"/>
    <col min="8471" max="8471" width="11.625" style="234" customWidth="1"/>
    <col min="8472" max="8472" width="12" style="234" customWidth="1"/>
    <col min="8473" max="8473" width="11.375" style="234" customWidth="1"/>
    <col min="8474" max="8474" width="11" style="234" customWidth="1"/>
    <col min="8475" max="8475" width="11.625" style="234" customWidth="1"/>
    <col min="8476" max="8476" width="11.25" style="234" customWidth="1"/>
    <col min="8477" max="8477" width="11.625" style="234" customWidth="1"/>
    <col min="8478" max="8478" width="12" style="234" customWidth="1"/>
    <col min="8479" max="8479" width="11.375" style="234" customWidth="1"/>
    <col min="8480" max="8480" width="11" style="234" customWidth="1"/>
    <col min="8481" max="8481" width="11.625" style="234" customWidth="1"/>
    <col min="8482" max="8482" width="11.25" style="234" customWidth="1"/>
    <col min="8483" max="8483" width="11.625" style="234" customWidth="1"/>
    <col min="8484" max="8484" width="12" style="234" customWidth="1"/>
    <col min="8485" max="8485" width="11.375" style="234" customWidth="1"/>
    <col min="8486" max="8486" width="11" style="234" customWidth="1"/>
    <col min="8487" max="8704" width="9" style="234"/>
    <col min="8705" max="8705" width="3.25" style="234" customWidth="1"/>
    <col min="8706" max="8706" width="11.625" style="234" customWidth="1"/>
    <col min="8707" max="8712" width="0" style="234" hidden="1" customWidth="1"/>
    <col min="8713" max="8713" width="11.625" style="234" customWidth="1"/>
    <col min="8714" max="8717" width="11.125" style="234" customWidth="1"/>
    <col min="8718" max="8719" width="11.625" style="234" customWidth="1"/>
    <col min="8720" max="8723" width="11.125" style="234" customWidth="1"/>
    <col min="8724" max="8725" width="11.625" style="234" customWidth="1"/>
    <col min="8726" max="8726" width="11.25" style="234" customWidth="1"/>
    <col min="8727" max="8727" width="11.625" style="234" customWidth="1"/>
    <col min="8728" max="8728" width="12" style="234" customWidth="1"/>
    <col min="8729" max="8729" width="11.375" style="234" customWidth="1"/>
    <col min="8730" max="8730" width="11" style="234" customWidth="1"/>
    <col min="8731" max="8731" width="11.625" style="234" customWidth="1"/>
    <col min="8732" max="8732" width="11.25" style="234" customWidth="1"/>
    <col min="8733" max="8733" width="11.625" style="234" customWidth="1"/>
    <col min="8734" max="8734" width="12" style="234" customWidth="1"/>
    <col min="8735" max="8735" width="11.375" style="234" customWidth="1"/>
    <col min="8736" max="8736" width="11" style="234" customWidth="1"/>
    <col min="8737" max="8737" width="11.625" style="234" customWidth="1"/>
    <col min="8738" max="8738" width="11.25" style="234" customWidth="1"/>
    <col min="8739" max="8739" width="11.625" style="234" customWidth="1"/>
    <col min="8740" max="8740" width="12" style="234" customWidth="1"/>
    <col min="8741" max="8741" width="11.375" style="234" customWidth="1"/>
    <col min="8742" max="8742" width="11" style="234" customWidth="1"/>
    <col min="8743" max="8960" width="9" style="234"/>
    <col min="8961" max="8961" width="3.25" style="234" customWidth="1"/>
    <col min="8962" max="8962" width="11.625" style="234" customWidth="1"/>
    <col min="8963" max="8968" width="0" style="234" hidden="1" customWidth="1"/>
    <col min="8969" max="8969" width="11.625" style="234" customWidth="1"/>
    <col min="8970" max="8973" width="11.125" style="234" customWidth="1"/>
    <col min="8974" max="8975" width="11.625" style="234" customWidth="1"/>
    <col min="8976" max="8979" width="11.125" style="234" customWidth="1"/>
    <col min="8980" max="8981" width="11.625" style="234" customWidth="1"/>
    <col min="8982" max="8982" width="11.25" style="234" customWidth="1"/>
    <col min="8983" max="8983" width="11.625" style="234" customWidth="1"/>
    <col min="8984" max="8984" width="12" style="234" customWidth="1"/>
    <col min="8985" max="8985" width="11.375" style="234" customWidth="1"/>
    <col min="8986" max="8986" width="11" style="234" customWidth="1"/>
    <col min="8987" max="8987" width="11.625" style="234" customWidth="1"/>
    <col min="8988" max="8988" width="11.25" style="234" customWidth="1"/>
    <col min="8989" max="8989" width="11.625" style="234" customWidth="1"/>
    <col min="8990" max="8990" width="12" style="234" customWidth="1"/>
    <col min="8991" max="8991" width="11.375" style="234" customWidth="1"/>
    <col min="8992" max="8992" width="11" style="234" customWidth="1"/>
    <col min="8993" max="8993" width="11.625" style="234" customWidth="1"/>
    <col min="8994" max="8994" width="11.25" style="234" customWidth="1"/>
    <col min="8995" max="8995" width="11.625" style="234" customWidth="1"/>
    <col min="8996" max="8996" width="12" style="234" customWidth="1"/>
    <col min="8997" max="8997" width="11.375" style="234" customWidth="1"/>
    <col min="8998" max="8998" width="11" style="234" customWidth="1"/>
    <col min="8999" max="9216" width="9" style="234"/>
    <col min="9217" max="9217" width="3.25" style="234" customWidth="1"/>
    <col min="9218" max="9218" width="11.625" style="234" customWidth="1"/>
    <col min="9219" max="9224" width="0" style="234" hidden="1" customWidth="1"/>
    <col min="9225" max="9225" width="11.625" style="234" customWidth="1"/>
    <col min="9226" max="9229" width="11.125" style="234" customWidth="1"/>
    <col min="9230" max="9231" width="11.625" style="234" customWidth="1"/>
    <col min="9232" max="9235" width="11.125" style="234" customWidth="1"/>
    <col min="9236" max="9237" width="11.625" style="234" customWidth="1"/>
    <col min="9238" max="9238" width="11.25" style="234" customWidth="1"/>
    <col min="9239" max="9239" width="11.625" style="234" customWidth="1"/>
    <col min="9240" max="9240" width="12" style="234" customWidth="1"/>
    <col min="9241" max="9241" width="11.375" style="234" customWidth="1"/>
    <col min="9242" max="9242" width="11" style="234" customWidth="1"/>
    <col min="9243" max="9243" width="11.625" style="234" customWidth="1"/>
    <col min="9244" max="9244" width="11.25" style="234" customWidth="1"/>
    <col min="9245" max="9245" width="11.625" style="234" customWidth="1"/>
    <col min="9246" max="9246" width="12" style="234" customWidth="1"/>
    <col min="9247" max="9247" width="11.375" style="234" customWidth="1"/>
    <col min="9248" max="9248" width="11" style="234" customWidth="1"/>
    <col min="9249" max="9249" width="11.625" style="234" customWidth="1"/>
    <col min="9250" max="9250" width="11.25" style="234" customWidth="1"/>
    <col min="9251" max="9251" width="11.625" style="234" customWidth="1"/>
    <col min="9252" max="9252" width="12" style="234" customWidth="1"/>
    <col min="9253" max="9253" width="11.375" style="234" customWidth="1"/>
    <col min="9254" max="9254" width="11" style="234" customWidth="1"/>
    <col min="9255" max="9472" width="9" style="234"/>
    <col min="9473" max="9473" width="3.25" style="234" customWidth="1"/>
    <col min="9474" max="9474" width="11.625" style="234" customWidth="1"/>
    <col min="9475" max="9480" width="0" style="234" hidden="1" customWidth="1"/>
    <col min="9481" max="9481" width="11.625" style="234" customWidth="1"/>
    <col min="9482" max="9485" width="11.125" style="234" customWidth="1"/>
    <col min="9486" max="9487" width="11.625" style="234" customWidth="1"/>
    <col min="9488" max="9491" width="11.125" style="234" customWidth="1"/>
    <col min="9492" max="9493" width="11.625" style="234" customWidth="1"/>
    <col min="9494" max="9494" width="11.25" style="234" customWidth="1"/>
    <col min="9495" max="9495" width="11.625" style="234" customWidth="1"/>
    <col min="9496" max="9496" width="12" style="234" customWidth="1"/>
    <col min="9497" max="9497" width="11.375" style="234" customWidth="1"/>
    <col min="9498" max="9498" width="11" style="234" customWidth="1"/>
    <col min="9499" max="9499" width="11.625" style="234" customWidth="1"/>
    <col min="9500" max="9500" width="11.25" style="234" customWidth="1"/>
    <col min="9501" max="9501" width="11.625" style="234" customWidth="1"/>
    <col min="9502" max="9502" width="12" style="234" customWidth="1"/>
    <col min="9503" max="9503" width="11.375" style="234" customWidth="1"/>
    <col min="9504" max="9504" width="11" style="234" customWidth="1"/>
    <col min="9505" max="9505" width="11.625" style="234" customWidth="1"/>
    <col min="9506" max="9506" width="11.25" style="234" customWidth="1"/>
    <col min="9507" max="9507" width="11.625" style="234" customWidth="1"/>
    <col min="9508" max="9508" width="12" style="234" customWidth="1"/>
    <col min="9509" max="9509" width="11.375" style="234" customWidth="1"/>
    <col min="9510" max="9510" width="11" style="234" customWidth="1"/>
    <col min="9511" max="9728" width="9" style="234"/>
    <col min="9729" max="9729" width="3.25" style="234" customWidth="1"/>
    <col min="9730" max="9730" width="11.625" style="234" customWidth="1"/>
    <col min="9731" max="9736" width="0" style="234" hidden="1" customWidth="1"/>
    <col min="9737" max="9737" width="11.625" style="234" customWidth="1"/>
    <col min="9738" max="9741" width="11.125" style="234" customWidth="1"/>
    <col min="9742" max="9743" width="11.625" style="234" customWidth="1"/>
    <col min="9744" max="9747" width="11.125" style="234" customWidth="1"/>
    <col min="9748" max="9749" width="11.625" style="234" customWidth="1"/>
    <col min="9750" max="9750" width="11.25" style="234" customWidth="1"/>
    <col min="9751" max="9751" width="11.625" style="234" customWidth="1"/>
    <col min="9752" max="9752" width="12" style="234" customWidth="1"/>
    <col min="9753" max="9753" width="11.375" style="234" customWidth="1"/>
    <col min="9754" max="9754" width="11" style="234" customWidth="1"/>
    <col min="9755" max="9755" width="11.625" style="234" customWidth="1"/>
    <col min="9756" max="9756" width="11.25" style="234" customWidth="1"/>
    <col min="9757" max="9757" width="11.625" style="234" customWidth="1"/>
    <col min="9758" max="9758" width="12" style="234" customWidth="1"/>
    <col min="9759" max="9759" width="11.375" style="234" customWidth="1"/>
    <col min="9760" max="9760" width="11" style="234" customWidth="1"/>
    <col min="9761" max="9761" width="11.625" style="234" customWidth="1"/>
    <col min="9762" max="9762" width="11.25" style="234" customWidth="1"/>
    <col min="9763" max="9763" width="11.625" style="234" customWidth="1"/>
    <col min="9764" max="9764" width="12" style="234" customWidth="1"/>
    <col min="9765" max="9765" width="11.375" style="234" customWidth="1"/>
    <col min="9766" max="9766" width="11" style="234" customWidth="1"/>
    <col min="9767" max="9984" width="9" style="234"/>
    <col min="9985" max="9985" width="3.25" style="234" customWidth="1"/>
    <col min="9986" max="9986" width="11.625" style="234" customWidth="1"/>
    <col min="9987" max="9992" width="0" style="234" hidden="1" customWidth="1"/>
    <col min="9993" max="9993" width="11.625" style="234" customWidth="1"/>
    <col min="9994" max="9997" width="11.125" style="234" customWidth="1"/>
    <col min="9998" max="9999" width="11.625" style="234" customWidth="1"/>
    <col min="10000" max="10003" width="11.125" style="234" customWidth="1"/>
    <col min="10004" max="10005" width="11.625" style="234" customWidth="1"/>
    <col min="10006" max="10006" width="11.25" style="234" customWidth="1"/>
    <col min="10007" max="10007" width="11.625" style="234" customWidth="1"/>
    <col min="10008" max="10008" width="12" style="234" customWidth="1"/>
    <col min="10009" max="10009" width="11.375" style="234" customWidth="1"/>
    <col min="10010" max="10010" width="11" style="234" customWidth="1"/>
    <col min="10011" max="10011" width="11.625" style="234" customWidth="1"/>
    <col min="10012" max="10012" width="11.25" style="234" customWidth="1"/>
    <col min="10013" max="10013" width="11.625" style="234" customWidth="1"/>
    <col min="10014" max="10014" width="12" style="234" customWidth="1"/>
    <col min="10015" max="10015" width="11.375" style="234" customWidth="1"/>
    <col min="10016" max="10016" width="11" style="234" customWidth="1"/>
    <col min="10017" max="10017" width="11.625" style="234" customWidth="1"/>
    <col min="10018" max="10018" width="11.25" style="234" customWidth="1"/>
    <col min="10019" max="10019" width="11.625" style="234" customWidth="1"/>
    <col min="10020" max="10020" width="12" style="234" customWidth="1"/>
    <col min="10021" max="10021" width="11.375" style="234" customWidth="1"/>
    <col min="10022" max="10022" width="11" style="234" customWidth="1"/>
    <col min="10023" max="10240" width="9" style="234"/>
    <col min="10241" max="10241" width="3.25" style="234" customWidth="1"/>
    <col min="10242" max="10242" width="11.625" style="234" customWidth="1"/>
    <col min="10243" max="10248" width="0" style="234" hidden="1" customWidth="1"/>
    <col min="10249" max="10249" width="11.625" style="234" customWidth="1"/>
    <col min="10250" max="10253" width="11.125" style="234" customWidth="1"/>
    <col min="10254" max="10255" width="11.625" style="234" customWidth="1"/>
    <col min="10256" max="10259" width="11.125" style="234" customWidth="1"/>
    <col min="10260" max="10261" width="11.625" style="234" customWidth="1"/>
    <col min="10262" max="10262" width="11.25" style="234" customWidth="1"/>
    <col min="10263" max="10263" width="11.625" style="234" customWidth="1"/>
    <col min="10264" max="10264" width="12" style="234" customWidth="1"/>
    <col min="10265" max="10265" width="11.375" style="234" customWidth="1"/>
    <col min="10266" max="10266" width="11" style="234" customWidth="1"/>
    <col min="10267" max="10267" width="11.625" style="234" customWidth="1"/>
    <col min="10268" max="10268" width="11.25" style="234" customWidth="1"/>
    <col min="10269" max="10269" width="11.625" style="234" customWidth="1"/>
    <col min="10270" max="10270" width="12" style="234" customWidth="1"/>
    <col min="10271" max="10271" width="11.375" style="234" customWidth="1"/>
    <col min="10272" max="10272" width="11" style="234" customWidth="1"/>
    <col min="10273" max="10273" width="11.625" style="234" customWidth="1"/>
    <col min="10274" max="10274" width="11.25" style="234" customWidth="1"/>
    <col min="10275" max="10275" width="11.625" style="234" customWidth="1"/>
    <col min="10276" max="10276" width="12" style="234" customWidth="1"/>
    <col min="10277" max="10277" width="11.375" style="234" customWidth="1"/>
    <col min="10278" max="10278" width="11" style="234" customWidth="1"/>
    <col min="10279" max="10496" width="9" style="234"/>
    <col min="10497" max="10497" width="3.25" style="234" customWidth="1"/>
    <col min="10498" max="10498" width="11.625" style="234" customWidth="1"/>
    <col min="10499" max="10504" width="0" style="234" hidden="1" customWidth="1"/>
    <col min="10505" max="10505" width="11.625" style="234" customWidth="1"/>
    <col min="10506" max="10509" width="11.125" style="234" customWidth="1"/>
    <col min="10510" max="10511" width="11.625" style="234" customWidth="1"/>
    <col min="10512" max="10515" width="11.125" style="234" customWidth="1"/>
    <col min="10516" max="10517" width="11.625" style="234" customWidth="1"/>
    <col min="10518" max="10518" width="11.25" style="234" customWidth="1"/>
    <col min="10519" max="10519" width="11.625" style="234" customWidth="1"/>
    <col min="10520" max="10520" width="12" style="234" customWidth="1"/>
    <col min="10521" max="10521" width="11.375" style="234" customWidth="1"/>
    <col min="10522" max="10522" width="11" style="234" customWidth="1"/>
    <col min="10523" max="10523" width="11.625" style="234" customWidth="1"/>
    <col min="10524" max="10524" width="11.25" style="234" customWidth="1"/>
    <col min="10525" max="10525" width="11.625" style="234" customWidth="1"/>
    <col min="10526" max="10526" width="12" style="234" customWidth="1"/>
    <col min="10527" max="10527" width="11.375" style="234" customWidth="1"/>
    <col min="10528" max="10528" width="11" style="234" customWidth="1"/>
    <col min="10529" max="10529" width="11.625" style="234" customWidth="1"/>
    <col min="10530" max="10530" width="11.25" style="234" customWidth="1"/>
    <col min="10531" max="10531" width="11.625" style="234" customWidth="1"/>
    <col min="10532" max="10532" width="12" style="234" customWidth="1"/>
    <col min="10533" max="10533" width="11.375" style="234" customWidth="1"/>
    <col min="10534" max="10534" width="11" style="234" customWidth="1"/>
    <col min="10535" max="10752" width="9" style="234"/>
    <col min="10753" max="10753" width="3.25" style="234" customWidth="1"/>
    <col min="10754" max="10754" width="11.625" style="234" customWidth="1"/>
    <col min="10755" max="10760" width="0" style="234" hidden="1" customWidth="1"/>
    <col min="10761" max="10761" width="11.625" style="234" customWidth="1"/>
    <col min="10762" max="10765" width="11.125" style="234" customWidth="1"/>
    <col min="10766" max="10767" width="11.625" style="234" customWidth="1"/>
    <col min="10768" max="10771" width="11.125" style="234" customWidth="1"/>
    <col min="10772" max="10773" width="11.625" style="234" customWidth="1"/>
    <col min="10774" max="10774" width="11.25" style="234" customWidth="1"/>
    <col min="10775" max="10775" width="11.625" style="234" customWidth="1"/>
    <col min="10776" max="10776" width="12" style="234" customWidth="1"/>
    <col min="10777" max="10777" width="11.375" style="234" customWidth="1"/>
    <col min="10778" max="10778" width="11" style="234" customWidth="1"/>
    <col min="10779" max="10779" width="11.625" style="234" customWidth="1"/>
    <col min="10780" max="10780" width="11.25" style="234" customWidth="1"/>
    <col min="10781" max="10781" width="11.625" style="234" customWidth="1"/>
    <col min="10782" max="10782" width="12" style="234" customWidth="1"/>
    <col min="10783" max="10783" width="11.375" style="234" customWidth="1"/>
    <col min="10784" max="10784" width="11" style="234" customWidth="1"/>
    <col min="10785" max="10785" width="11.625" style="234" customWidth="1"/>
    <col min="10786" max="10786" width="11.25" style="234" customWidth="1"/>
    <col min="10787" max="10787" width="11.625" style="234" customWidth="1"/>
    <col min="10788" max="10788" width="12" style="234" customWidth="1"/>
    <col min="10789" max="10789" width="11.375" style="234" customWidth="1"/>
    <col min="10790" max="10790" width="11" style="234" customWidth="1"/>
    <col min="10791" max="11008" width="9" style="234"/>
    <col min="11009" max="11009" width="3.25" style="234" customWidth="1"/>
    <col min="11010" max="11010" width="11.625" style="234" customWidth="1"/>
    <col min="11011" max="11016" width="0" style="234" hidden="1" customWidth="1"/>
    <col min="11017" max="11017" width="11.625" style="234" customWidth="1"/>
    <col min="11018" max="11021" width="11.125" style="234" customWidth="1"/>
    <col min="11022" max="11023" width="11.625" style="234" customWidth="1"/>
    <col min="11024" max="11027" width="11.125" style="234" customWidth="1"/>
    <col min="11028" max="11029" width="11.625" style="234" customWidth="1"/>
    <col min="11030" max="11030" width="11.25" style="234" customWidth="1"/>
    <col min="11031" max="11031" width="11.625" style="234" customWidth="1"/>
    <col min="11032" max="11032" width="12" style="234" customWidth="1"/>
    <col min="11033" max="11033" width="11.375" style="234" customWidth="1"/>
    <col min="11034" max="11034" width="11" style="234" customWidth="1"/>
    <col min="11035" max="11035" width="11.625" style="234" customWidth="1"/>
    <col min="11036" max="11036" width="11.25" style="234" customWidth="1"/>
    <col min="11037" max="11037" width="11.625" style="234" customWidth="1"/>
    <col min="11038" max="11038" width="12" style="234" customWidth="1"/>
    <col min="11039" max="11039" width="11.375" style="234" customWidth="1"/>
    <col min="11040" max="11040" width="11" style="234" customWidth="1"/>
    <col min="11041" max="11041" width="11.625" style="234" customWidth="1"/>
    <col min="11042" max="11042" width="11.25" style="234" customWidth="1"/>
    <col min="11043" max="11043" width="11.625" style="234" customWidth="1"/>
    <col min="11044" max="11044" width="12" style="234" customWidth="1"/>
    <col min="11045" max="11045" width="11.375" style="234" customWidth="1"/>
    <col min="11046" max="11046" width="11" style="234" customWidth="1"/>
    <col min="11047" max="11264" width="9" style="234"/>
    <col min="11265" max="11265" width="3.25" style="234" customWidth="1"/>
    <col min="11266" max="11266" width="11.625" style="234" customWidth="1"/>
    <col min="11267" max="11272" width="0" style="234" hidden="1" customWidth="1"/>
    <col min="11273" max="11273" width="11.625" style="234" customWidth="1"/>
    <col min="11274" max="11277" width="11.125" style="234" customWidth="1"/>
    <col min="11278" max="11279" width="11.625" style="234" customWidth="1"/>
    <col min="11280" max="11283" width="11.125" style="234" customWidth="1"/>
    <col min="11284" max="11285" width="11.625" style="234" customWidth="1"/>
    <col min="11286" max="11286" width="11.25" style="234" customWidth="1"/>
    <col min="11287" max="11287" width="11.625" style="234" customWidth="1"/>
    <col min="11288" max="11288" width="12" style="234" customWidth="1"/>
    <col min="11289" max="11289" width="11.375" style="234" customWidth="1"/>
    <col min="11290" max="11290" width="11" style="234" customWidth="1"/>
    <col min="11291" max="11291" width="11.625" style="234" customWidth="1"/>
    <col min="11292" max="11292" width="11.25" style="234" customWidth="1"/>
    <col min="11293" max="11293" width="11.625" style="234" customWidth="1"/>
    <col min="11294" max="11294" width="12" style="234" customWidth="1"/>
    <col min="11295" max="11295" width="11.375" style="234" customWidth="1"/>
    <col min="11296" max="11296" width="11" style="234" customWidth="1"/>
    <col min="11297" max="11297" width="11.625" style="234" customWidth="1"/>
    <col min="11298" max="11298" width="11.25" style="234" customWidth="1"/>
    <col min="11299" max="11299" width="11.625" style="234" customWidth="1"/>
    <col min="11300" max="11300" width="12" style="234" customWidth="1"/>
    <col min="11301" max="11301" width="11.375" style="234" customWidth="1"/>
    <col min="11302" max="11302" width="11" style="234" customWidth="1"/>
    <col min="11303" max="11520" width="9" style="234"/>
    <col min="11521" max="11521" width="3.25" style="234" customWidth="1"/>
    <col min="11522" max="11522" width="11.625" style="234" customWidth="1"/>
    <col min="11523" max="11528" width="0" style="234" hidden="1" customWidth="1"/>
    <col min="11529" max="11529" width="11.625" style="234" customWidth="1"/>
    <col min="11530" max="11533" width="11.125" style="234" customWidth="1"/>
    <col min="11534" max="11535" width="11.625" style="234" customWidth="1"/>
    <col min="11536" max="11539" width="11.125" style="234" customWidth="1"/>
    <col min="11540" max="11541" width="11.625" style="234" customWidth="1"/>
    <col min="11542" max="11542" width="11.25" style="234" customWidth="1"/>
    <col min="11543" max="11543" width="11.625" style="234" customWidth="1"/>
    <col min="11544" max="11544" width="12" style="234" customWidth="1"/>
    <col min="11545" max="11545" width="11.375" style="234" customWidth="1"/>
    <col min="11546" max="11546" width="11" style="234" customWidth="1"/>
    <col min="11547" max="11547" width="11.625" style="234" customWidth="1"/>
    <col min="11548" max="11548" width="11.25" style="234" customWidth="1"/>
    <col min="11549" max="11549" width="11.625" style="234" customWidth="1"/>
    <col min="11550" max="11550" width="12" style="234" customWidth="1"/>
    <col min="11551" max="11551" width="11.375" style="234" customWidth="1"/>
    <col min="11552" max="11552" width="11" style="234" customWidth="1"/>
    <col min="11553" max="11553" width="11.625" style="234" customWidth="1"/>
    <col min="11554" max="11554" width="11.25" style="234" customWidth="1"/>
    <col min="11555" max="11555" width="11.625" style="234" customWidth="1"/>
    <col min="11556" max="11556" width="12" style="234" customWidth="1"/>
    <col min="11557" max="11557" width="11.375" style="234" customWidth="1"/>
    <col min="11558" max="11558" width="11" style="234" customWidth="1"/>
    <col min="11559" max="11776" width="9" style="234"/>
    <col min="11777" max="11777" width="3.25" style="234" customWidth="1"/>
    <col min="11778" max="11778" width="11.625" style="234" customWidth="1"/>
    <col min="11779" max="11784" width="0" style="234" hidden="1" customWidth="1"/>
    <col min="11785" max="11785" width="11.625" style="234" customWidth="1"/>
    <col min="11786" max="11789" width="11.125" style="234" customWidth="1"/>
    <col min="11790" max="11791" width="11.625" style="234" customWidth="1"/>
    <col min="11792" max="11795" width="11.125" style="234" customWidth="1"/>
    <col min="11796" max="11797" width="11.625" style="234" customWidth="1"/>
    <col min="11798" max="11798" width="11.25" style="234" customWidth="1"/>
    <col min="11799" max="11799" width="11.625" style="234" customWidth="1"/>
    <col min="11800" max="11800" width="12" style="234" customWidth="1"/>
    <col min="11801" max="11801" width="11.375" style="234" customWidth="1"/>
    <col min="11802" max="11802" width="11" style="234" customWidth="1"/>
    <col min="11803" max="11803" width="11.625" style="234" customWidth="1"/>
    <col min="11804" max="11804" width="11.25" style="234" customWidth="1"/>
    <col min="11805" max="11805" width="11.625" style="234" customWidth="1"/>
    <col min="11806" max="11806" width="12" style="234" customWidth="1"/>
    <col min="11807" max="11807" width="11.375" style="234" customWidth="1"/>
    <col min="11808" max="11808" width="11" style="234" customWidth="1"/>
    <col min="11809" max="11809" width="11.625" style="234" customWidth="1"/>
    <col min="11810" max="11810" width="11.25" style="234" customWidth="1"/>
    <col min="11811" max="11811" width="11.625" style="234" customWidth="1"/>
    <col min="11812" max="11812" width="12" style="234" customWidth="1"/>
    <col min="11813" max="11813" width="11.375" style="234" customWidth="1"/>
    <col min="11814" max="11814" width="11" style="234" customWidth="1"/>
    <col min="11815" max="12032" width="9" style="234"/>
    <col min="12033" max="12033" width="3.25" style="234" customWidth="1"/>
    <col min="12034" max="12034" width="11.625" style="234" customWidth="1"/>
    <col min="12035" max="12040" width="0" style="234" hidden="1" customWidth="1"/>
    <col min="12041" max="12041" width="11.625" style="234" customWidth="1"/>
    <col min="12042" max="12045" width="11.125" style="234" customWidth="1"/>
    <col min="12046" max="12047" width="11.625" style="234" customWidth="1"/>
    <col min="12048" max="12051" width="11.125" style="234" customWidth="1"/>
    <col min="12052" max="12053" width="11.625" style="234" customWidth="1"/>
    <col min="12054" max="12054" width="11.25" style="234" customWidth="1"/>
    <col min="12055" max="12055" width="11.625" style="234" customWidth="1"/>
    <col min="12056" max="12056" width="12" style="234" customWidth="1"/>
    <col min="12057" max="12057" width="11.375" style="234" customWidth="1"/>
    <col min="12058" max="12058" width="11" style="234" customWidth="1"/>
    <col min="12059" max="12059" width="11.625" style="234" customWidth="1"/>
    <col min="12060" max="12060" width="11.25" style="234" customWidth="1"/>
    <col min="12061" max="12061" width="11.625" style="234" customWidth="1"/>
    <col min="12062" max="12062" width="12" style="234" customWidth="1"/>
    <col min="12063" max="12063" width="11.375" style="234" customWidth="1"/>
    <col min="12064" max="12064" width="11" style="234" customWidth="1"/>
    <col min="12065" max="12065" width="11.625" style="234" customWidth="1"/>
    <col min="12066" max="12066" width="11.25" style="234" customWidth="1"/>
    <col min="12067" max="12067" width="11.625" style="234" customWidth="1"/>
    <col min="12068" max="12068" width="12" style="234" customWidth="1"/>
    <col min="12069" max="12069" width="11.375" style="234" customWidth="1"/>
    <col min="12070" max="12070" width="11" style="234" customWidth="1"/>
    <col min="12071" max="12288" width="9" style="234"/>
    <col min="12289" max="12289" width="3.25" style="234" customWidth="1"/>
    <col min="12290" max="12290" width="11.625" style="234" customWidth="1"/>
    <col min="12291" max="12296" width="0" style="234" hidden="1" customWidth="1"/>
    <col min="12297" max="12297" width="11.625" style="234" customWidth="1"/>
    <col min="12298" max="12301" width="11.125" style="234" customWidth="1"/>
    <col min="12302" max="12303" width="11.625" style="234" customWidth="1"/>
    <col min="12304" max="12307" width="11.125" style="234" customWidth="1"/>
    <col min="12308" max="12309" width="11.625" style="234" customWidth="1"/>
    <col min="12310" max="12310" width="11.25" style="234" customWidth="1"/>
    <col min="12311" max="12311" width="11.625" style="234" customWidth="1"/>
    <col min="12312" max="12312" width="12" style="234" customWidth="1"/>
    <col min="12313" max="12313" width="11.375" style="234" customWidth="1"/>
    <col min="12314" max="12314" width="11" style="234" customWidth="1"/>
    <col min="12315" max="12315" width="11.625" style="234" customWidth="1"/>
    <col min="12316" max="12316" width="11.25" style="234" customWidth="1"/>
    <col min="12317" max="12317" width="11.625" style="234" customWidth="1"/>
    <col min="12318" max="12318" width="12" style="234" customWidth="1"/>
    <col min="12319" max="12319" width="11.375" style="234" customWidth="1"/>
    <col min="12320" max="12320" width="11" style="234" customWidth="1"/>
    <col min="12321" max="12321" width="11.625" style="234" customWidth="1"/>
    <col min="12322" max="12322" width="11.25" style="234" customWidth="1"/>
    <col min="12323" max="12323" width="11.625" style="234" customWidth="1"/>
    <col min="12324" max="12324" width="12" style="234" customWidth="1"/>
    <col min="12325" max="12325" width="11.375" style="234" customWidth="1"/>
    <col min="12326" max="12326" width="11" style="234" customWidth="1"/>
    <col min="12327" max="12544" width="9" style="234"/>
    <col min="12545" max="12545" width="3.25" style="234" customWidth="1"/>
    <col min="12546" max="12546" width="11.625" style="234" customWidth="1"/>
    <col min="12547" max="12552" width="0" style="234" hidden="1" customWidth="1"/>
    <col min="12553" max="12553" width="11.625" style="234" customWidth="1"/>
    <col min="12554" max="12557" width="11.125" style="234" customWidth="1"/>
    <col min="12558" max="12559" width="11.625" style="234" customWidth="1"/>
    <col min="12560" max="12563" width="11.125" style="234" customWidth="1"/>
    <col min="12564" max="12565" width="11.625" style="234" customWidth="1"/>
    <col min="12566" max="12566" width="11.25" style="234" customWidth="1"/>
    <col min="12567" max="12567" width="11.625" style="234" customWidth="1"/>
    <col min="12568" max="12568" width="12" style="234" customWidth="1"/>
    <col min="12569" max="12569" width="11.375" style="234" customWidth="1"/>
    <col min="12570" max="12570" width="11" style="234" customWidth="1"/>
    <col min="12571" max="12571" width="11.625" style="234" customWidth="1"/>
    <col min="12572" max="12572" width="11.25" style="234" customWidth="1"/>
    <col min="12573" max="12573" width="11.625" style="234" customWidth="1"/>
    <col min="12574" max="12574" width="12" style="234" customWidth="1"/>
    <col min="12575" max="12575" width="11.375" style="234" customWidth="1"/>
    <col min="12576" max="12576" width="11" style="234" customWidth="1"/>
    <col min="12577" max="12577" width="11.625" style="234" customWidth="1"/>
    <col min="12578" max="12578" width="11.25" style="234" customWidth="1"/>
    <col min="12579" max="12579" width="11.625" style="234" customWidth="1"/>
    <col min="12580" max="12580" width="12" style="234" customWidth="1"/>
    <col min="12581" max="12581" width="11.375" style="234" customWidth="1"/>
    <col min="12582" max="12582" width="11" style="234" customWidth="1"/>
    <col min="12583" max="12800" width="9" style="234"/>
    <col min="12801" max="12801" width="3.25" style="234" customWidth="1"/>
    <col min="12802" max="12802" width="11.625" style="234" customWidth="1"/>
    <col min="12803" max="12808" width="0" style="234" hidden="1" customWidth="1"/>
    <col min="12809" max="12809" width="11.625" style="234" customWidth="1"/>
    <col min="12810" max="12813" width="11.125" style="234" customWidth="1"/>
    <col min="12814" max="12815" width="11.625" style="234" customWidth="1"/>
    <col min="12816" max="12819" width="11.125" style="234" customWidth="1"/>
    <col min="12820" max="12821" width="11.625" style="234" customWidth="1"/>
    <col min="12822" max="12822" width="11.25" style="234" customWidth="1"/>
    <col min="12823" max="12823" width="11.625" style="234" customWidth="1"/>
    <col min="12824" max="12824" width="12" style="234" customWidth="1"/>
    <col min="12825" max="12825" width="11.375" style="234" customWidth="1"/>
    <col min="12826" max="12826" width="11" style="234" customWidth="1"/>
    <col min="12827" max="12827" width="11.625" style="234" customWidth="1"/>
    <col min="12828" max="12828" width="11.25" style="234" customWidth="1"/>
    <col min="12829" max="12829" width="11.625" style="234" customWidth="1"/>
    <col min="12830" max="12830" width="12" style="234" customWidth="1"/>
    <col min="12831" max="12831" width="11.375" style="234" customWidth="1"/>
    <col min="12832" max="12832" width="11" style="234" customWidth="1"/>
    <col min="12833" max="12833" width="11.625" style="234" customWidth="1"/>
    <col min="12834" max="12834" width="11.25" style="234" customWidth="1"/>
    <col min="12835" max="12835" width="11.625" style="234" customWidth="1"/>
    <col min="12836" max="12836" width="12" style="234" customWidth="1"/>
    <col min="12837" max="12837" width="11.375" style="234" customWidth="1"/>
    <col min="12838" max="12838" width="11" style="234" customWidth="1"/>
    <col min="12839" max="13056" width="9" style="234"/>
    <col min="13057" max="13057" width="3.25" style="234" customWidth="1"/>
    <col min="13058" max="13058" width="11.625" style="234" customWidth="1"/>
    <col min="13059" max="13064" width="0" style="234" hidden="1" customWidth="1"/>
    <col min="13065" max="13065" width="11.625" style="234" customWidth="1"/>
    <col min="13066" max="13069" width="11.125" style="234" customWidth="1"/>
    <col min="13070" max="13071" width="11.625" style="234" customWidth="1"/>
    <col min="13072" max="13075" width="11.125" style="234" customWidth="1"/>
    <col min="13076" max="13077" width="11.625" style="234" customWidth="1"/>
    <col min="13078" max="13078" width="11.25" style="234" customWidth="1"/>
    <col min="13079" max="13079" width="11.625" style="234" customWidth="1"/>
    <col min="13080" max="13080" width="12" style="234" customWidth="1"/>
    <col min="13081" max="13081" width="11.375" style="234" customWidth="1"/>
    <col min="13082" max="13082" width="11" style="234" customWidth="1"/>
    <col min="13083" max="13083" width="11.625" style="234" customWidth="1"/>
    <col min="13084" max="13084" width="11.25" style="234" customWidth="1"/>
    <col min="13085" max="13085" width="11.625" style="234" customWidth="1"/>
    <col min="13086" max="13086" width="12" style="234" customWidth="1"/>
    <col min="13087" max="13087" width="11.375" style="234" customWidth="1"/>
    <col min="13088" max="13088" width="11" style="234" customWidth="1"/>
    <col min="13089" max="13089" width="11.625" style="234" customWidth="1"/>
    <col min="13090" max="13090" width="11.25" style="234" customWidth="1"/>
    <col min="13091" max="13091" width="11.625" style="234" customWidth="1"/>
    <col min="13092" max="13092" width="12" style="234" customWidth="1"/>
    <col min="13093" max="13093" width="11.375" style="234" customWidth="1"/>
    <col min="13094" max="13094" width="11" style="234" customWidth="1"/>
    <col min="13095" max="13312" width="9" style="234"/>
    <col min="13313" max="13313" width="3.25" style="234" customWidth="1"/>
    <col min="13314" max="13314" width="11.625" style="234" customWidth="1"/>
    <col min="13315" max="13320" width="0" style="234" hidden="1" customWidth="1"/>
    <col min="13321" max="13321" width="11.625" style="234" customWidth="1"/>
    <col min="13322" max="13325" width="11.125" style="234" customWidth="1"/>
    <col min="13326" max="13327" width="11.625" style="234" customWidth="1"/>
    <col min="13328" max="13331" width="11.125" style="234" customWidth="1"/>
    <col min="13332" max="13333" width="11.625" style="234" customWidth="1"/>
    <col min="13334" max="13334" width="11.25" style="234" customWidth="1"/>
    <col min="13335" max="13335" width="11.625" style="234" customWidth="1"/>
    <col min="13336" max="13336" width="12" style="234" customWidth="1"/>
    <col min="13337" max="13337" width="11.375" style="234" customWidth="1"/>
    <col min="13338" max="13338" width="11" style="234" customWidth="1"/>
    <col min="13339" max="13339" width="11.625" style="234" customWidth="1"/>
    <col min="13340" max="13340" width="11.25" style="234" customWidth="1"/>
    <col min="13341" max="13341" width="11.625" style="234" customWidth="1"/>
    <col min="13342" max="13342" width="12" style="234" customWidth="1"/>
    <col min="13343" max="13343" width="11.375" style="234" customWidth="1"/>
    <col min="13344" max="13344" width="11" style="234" customWidth="1"/>
    <col min="13345" max="13345" width="11.625" style="234" customWidth="1"/>
    <col min="13346" max="13346" width="11.25" style="234" customWidth="1"/>
    <col min="13347" max="13347" width="11.625" style="234" customWidth="1"/>
    <col min="13348" max="13348" width="12" style="234" customWidth="1"/>
    <col min="13349" max="13349" width="11.375" style="234" customWidth="1"/>
    <col min="13350" max="13350" width="11" style="234" customWidth="1"/>
    <col min="13351" max="13568" width="9" style="234"/>
    <col min="13569" max="13569" width="3.25" style="234" customWidth="1"/>
    <col min="13570" max="13570" width="11.625" style="234" customWidth="1"/>
    <col min="13571" max="13576" width="0" style="234" hidden="1" customWidth="1"/>
    <col min="13577" max="13577" width="11.625" style="234" customWidth="1"/>
    <col min="13578" max="13581" width="11.125" style="234" customWidth="1"/>
    <col min="13582" max="13583" width="11.625" style="234" customWidth="1"/>
    <col min="13584" max="13587" width="11.125" style="234" customWidth="1"/>
    <col min="13588" max="13589" width="11.625" style="234" customWidth="1"/>
    <col min="13590" max="13590" width="11.25" style="234" customWidth="1"/>
    <col min="13591" max="13591" width="11.625" style="234" customWidth="1"/>
    <col min="13592" max="13592" width="12" style="234" customWidth="1"/>
    <col min="13593" max="13593" width="11.375" style="234" customWidth="1"/>
    <col min="13594" max="13594" width="11" style="234" customWidth="1"/>
    <col min="13595" max="13595" width="11.625" style="234" customWidth="1"/>
    <col min="13596" max="13596" width="11.25" style="234" customWidth="1"/>
    <col min="13597" max="13597" width="11.625" style="234" customWidth="1"/>
    <col min="13598" max="13598" width="12" style="234" customWidth="1"/>
    <col min="13599" max="13599" width="11.375" style="234" customWidth="1"/>
    <col min="13600" max="13600" width="11" style="234" customWidth="1"/>
    <col min="13601" max="13601" width="11.625" style="234" customWidth="1"/>
    <col min="13602" max="13602" width="11.25" style="234" customWidth="1"/>
    <col min="13603" max="13603" width="11.625" style="234" customWidth="1"/>
    <col min="13604" max="13604" width="12" style="234" customWidth="1"/>
    <col min="13605" max="13605" width="11.375" style="234" customWidth="1"/>
    <col min="13606" max="13606" width="11" style="234" customWidth="1"/>
    <col min="13607" max="13824" width="9" style="234"/>
    <col min="13825" max="13825" width="3.25" style="234" customWidth="1"/>
    <col min="13826" max="13826" width="11.625" style="234" customWidth="1"/>
    <col min="13827" max="13832" width="0" style="234" hidden="1" customWidth="1"/>
    <col min="13833" max="13833" width="11.625" style="234" customWidth="1"/>
    <col min="13834" max="13837" width="11.125" style="234" customWidth="1"/>
    <col min="13838" max="13839" width="11.625" style="234" customWidth="1"/>
    <col min="13840" max="13843" width="11.125" style="234" customWidth="1"/>
    <col min="13844" max="13845" width="11.625" style="234" customWidth="1"/>
    <col min="13846" max="13846" width="11.25" style="234" customWidth="1"/>
    <col min="13847" max="13847" width="11.625" style="234" customWidth="1"/>
    <col min="13848" max="13848" width="12" style="234" customWidth="1"/>
    <col min="13849" max="13849" width="11.375" style="234" customWidth="1"/>
    <col min="13850" max="13850" width="11" style="234" customWidth="1"/>
    <col min="13851" max="13851" width="11.625" style="234" customWidth="1"/>
    <col min="13852" max="13852" width="11.25" style="234" customWidth="1"/>
    <col min="13853" max="13853" width="11.625" style="234" customWidth="1"/>
    <col min="13854" max="13854" width="12" style="234" customWidth="1"/>
    <col min="13855" max="13855" width="11.375" style="234" customWidth="1"/>
    <col min="13856" max="13856" width="11" style="234" customWidth="1"/>
    <col min="13857" max="13857" width="11.625" style="234" customWidth="1"/>
    <col min="13858" max="13858" width="11.25" style="234" customWidth="1"/>
    <col min="13859" max="13859" width="11.625" style="234" customWidth="1"/>
    <col min="13860" max="13860" width="12" style="234" customWidth="1"/>
    <col min="13861" max="13861" width="11.375" style="234" customWidth="1"/>
    <col min="13862" max="13862" width="11" style="234" customWidth="1"/>
    <col min="13863" max="14080" width="9" style="234"/>
    <col min="14081" max="14081" width="3.25" style="234" customWidth="1"/>
    <col min="14082" max="14082" width="11.625" style="234" customWidth="1"/>
    <col min="14083" max="14088" width="0" style="234" hidden="1" customWidth="1"/>
    <col min="14089" max="14089" width="11.625" style="234" customWidth="1"/>
    <col min="14090" max="14093" width="11.125" style="234" customWidth="1"/>
    <col min="14094" max="14095" width="11.625" style="234" customWidth="1"/>
    <col min="14096" max="14099" width="11.125" style="234" customWidth="1"/>
    <col min="14100" max="14101" width="11.625" style="234" customWidth="1"/>
    <col min="14102" max="14102" width="11.25" style="234" customWidth="1"/>
    <col min="14103" max="14103" width="11.625" style="234" customWidth="1"/>
    <col min="14104" max="14104" width="12" style="234" customWidth="1"/>
    <col min="14105" max="14105" width="11.375" style="234" customWidth="1"/>
    <col min="14106" max="14106" width="11" style="234" customWidth="1"/>
    <col min="14107" max="14107" width="11.625" style="234" customWidth="1"/>
    <col min="14108" max="14108" width="11.25" style="234" customWidth="1"/>
    <col min="14109" max="14109" width="11.625" style="234" customWidth="1"/>
    <col min="14110" max="14110" width="12" style="234" customWidth="1"/>
    <col min="14111" max="14111" width="11.375" style="234" customWidth="1"/>
    <col min="14112" max="14112" width="11" style="234" customWidth="1"/>
    <col min="14113" max="14113" width="11.625" style="234" customWidth="1"/>
    <col min="14114" max="14114" width="11.25" style="234" customWidth="1"/>
    <col min="14115" max="14115" width="11.625" style="234" customWidth="1"/>
    <col min="14116" max="14116" width="12" style="234" customWidth="1"/>
    <col min="14117" max="14117" width="11.375" style="234" customWidth="1"/>
    <col min="14118" max="14118" width="11" style="234" customWidth="1"/>
    <col min="14119" max="14336" width="9" style="234"/>
    <col min="14337" max="14337" width="3.25" style="234" customWidth="1"/>
    <col min="14338" max="14338" width="11.625" style="234" customWidth="1"/>
    <col min="14339" max="14344" width="0" style="234" hidden="1" customWidth="1"/>
    <col min="14345" max="14345" width="11.625" style="234" customWidth="1"/>
    <col min="14346" max="14349" width="11.125" style="234" customWidth="1"/>
    <col min="14350" max="14351" width="11.625" style="234" customWidth="1"/>
    <col min="14352" max="14355" width="11.125" style="234" customWidth="1"/>
    <col min="14356" max="14357" width="11.625" style="234" customWidth="1"/>
    <col min="14358" max="14358" width="11.25" style="234" customWidth="1"/>
    <col min="14359" max="14359" width="11.625" style="234" customWidth="1"/>
    <col min="14360" max="14360" width="12" style="234" customWidth="1"/>
    <col min="14361" max="14361" width="11.375" style="234" customWidth="1"/>
    <col min="14362" max="14362" width="11" style="234" customWidth="1"/>
    <col min="14363" max="14363" width="11.625" style="234" customWidth="1"/>
    <col min="14364" max="14364" width="11.25" style="234" customWidth="1"/>
    <col min="14365" max="14365" width="11.625" style="234" customWidth="1"/>
    <col min="14366" max="14366" width="12" style="234" customWidth="1"/>
    <col min="14367" max="14367" width="11.375" style="234" customWidth="1"/>
    <col min="14368" max="14368" width="11" style="234" customWidth="1"/>
    <col min="14369" max="14369" width="11.625" style="234" customWidth="1"/>
    <col min="14370" max="14370" width="11.25" style="234" customWidth="1"/>
    <col min="14371" max="14371" width="11.625" style="234" customWidth="1"/>
    <col min="14372" max="14372" width="12" style="234" customWidth="1"/>
    <col min="14373" max="14373" width="11.375" style="234" customWidth="1"/>
    <col min="14374" max="14374" width="11" style="234" customWidth="1"/>
    <col min="14375" max="14592" width="9" style="234"/>
    <col min="14593" max="14593" width="3.25" style="234" customWidth="1"/>
    <col min="14594" max="14594" width="11.625" style="234" customWidth="1"/>
    <col min="14595" max="14600" width="0" style="234" hidden="1" customWidth="1"/>
    <col min="14601" max="14601" width="11.625" style="234" customWidth="1"/>
    <col min="14602" max="14605" width="11.125" style="234" customWidth="1"/>
    <col min="14606" max="14607" width="11.625" style="234" customWidth="1"/>
    <col min="14608" max="14611" width="11.125" style="234" customWidth="1"/>
    <col min="14612" max="14613" width="11.625" style="234" customWidth="1"/>
    <col min="14614" max="14614" width="11.25" style="234" customWidth="1"/>
    <col min="14615" max="14615" width="11.625" style="234" customWidth="1"/>
    <col min="14616" max="14616" width="12" style="234" customWidth="1"/>
    <col min="14617" max="14617" width="11.375" style="234" customWidth="1"/>
    <col min="14618" max="14618" width="11" style="234" customWidth="1"/>
    <col min="14619" max="14619" width="11.625" style="234" customWidth="1"/>
    <col min="14620" max="14620" width="11.25" style="234" customWidth="1"/>
    <col min="14621" max="14621" width="11.625" style="234" customWidth="1"/>
    <col min="14622" max="14622" width="12" style="234" customWidth="1"/>
    <col min="14623" max="14623" width="11.375" style="234" customWidth="1"/>
    <col min="14624" max="14624" width="11" style="234" customWidth="1"/>
    <col min="14625" max="14625" width="11.625" style="234" customWidth="1"/>
    <col min="14626" max="14626" width="11.25" style="234" customWidth="1"/>
    <col min="14627" max="14627" width="11.625" style="234" customWidth="1"/>
    <col min="14628" max="14628" width="12" style="234" customWidth="1"/>
    <col min="14629" max="14629" width="11.375" style="234" customWidth="1"/>
    <col min="14630" max="14630" width="11" style="234" customWidth="1"/>
    <col min="14631" max="14848" width="9" style="234"/>
    <col min="14849" max="14849" width="3.25" style="234" customWidth="1"/>
    <col min="14850" max="14850" width="11.625" style="234" customWidth="1"/>
    <col min="14851" max="14856" width="0" style="234" hidden="1" customWidth="1"/>
    <col min="14857" max="14857" width="11.625" style="234" customWidth="1"/>
    <col min="14858" max="14861" width="11.125" style="234" customWidth="1"/>
    <col min="14862" max="14863" width="11.625" style="234" customWidth="1"/>
    <col min="14864" max="14867" width="11.125" style="234" customWidth="1"/>
    <col min="14868" max="14869" width="11.625" style="234" customWidth="1"/>
    <col min="14870" max="14870" width="11.25" style="234" customWidth="1"/>
    <col min="14871" max="14871" width="11.625" style="234" customWidth="1"/>
    <col min="14872" max="14872" width="12" style="234" customWidth="1"/>
    <col min="14873" max="14873" width="11.375" style="234" customWidth="1"/>
    <col min="14874" max="14874" width="11" style="234" customWidth="1"/>
    <col min="14875" max="14875" width="11.625" style="234" customWidth="1"/>
    <col min="14876" max="14876" width="11.25" style="234" customWidth="1"/>
    <col min="14877" max="14877" width="11.625" style="234" customWidth="1"/>
    <col min="14878" max="14878" width="12" style="234" customWidth="1"/>
    <col min="14879" max="14879" width="11.375" style="234" customWidth="1"/>
    <col min="14880" max="14880" width="11" style="234" customWidth="1"/>
    <col min="14881" max="14881" width="11.625" style="234" customWidth="1"/>
    <col min="14882" max="14882" width="11.25" style="234" customWidth="1"/>
    <col min="14883" max="14883" width="11.625" style="234" customWidth="1"/>
    <col min="14884" max="14884" width="12" style="234" customWidth="1"/>
    <col min="14885" max="14885" width="11.375" style="234" customWidth="1"/>
    <col min="14886" max="14886" width="11" style="234" customWidth="1"/>
    <col min="14887" max="15104" width="9" style="234"/>
    <col min="15105" max="15105" width="3.25" style="234" customWidth="1"/>
    <col min="15106" max="15106" width="11.625" style="234" customWidth="1"/>
    <col min="15107" max="15112" width="0" style="234" hidden="1" customWidth="1"/>
    <col min="15113" max="15113" width="11.625" style="234" customWidth="1"/>
    <col min="15114" max="15117" width="11.125" style="234" customWidth="1"/>
    <col min="15118" max="15119" width="11.625" style="234" customWidth="1"/>
    <col min="15120" max="15123" width="11.125" style="234" customWidth="1"/>
    <col min="15124" max="15125" width="11.625" style="234" customWidth="1"/>
    <col min="15126" max="15126" width="11.25" style="234" customWidth="1"/>
    <col min="15127" max="15127" width="11.625" style="234" customWidth="1"/>
    <col min="15128" max="15128" width="12" style="234" customWidth="1"/>
    <col min="15129" max="15129" width="11.375" style="234" customWidth="1"/>
    <col min="15130" max="15130" width="11" style="234" customWidth="1"/>
    <col min="15131" max="15131" width="11.625" style="234" customWidth="1"/>
    <col min="15132" max="15132" width="11.25" style="234" customWidth="1"/>
    <col min="15133" max="15133" width="11.625" style="234" customWidth="1"/>
    <col min="15134" max="15134" width="12" style="234" customWidth="1"/>
    <col min="15135" max="15135" width="11.375" style="234" customWidth="1"/>
    <col min="15136" max="15136" width="11" style="234" customWidth="1"/>
    <col min="15137" max="15137" width="11.625" style="234" customWidth="1"/>
    <col min="15138" max="15138" width="11.25" style="234" customWidth="1"/>
    <col min="15139" max="15139" width="11.625" style="234" customWidth="1"/>
    <col min="15140" max="15140" width="12" style="234" customWidth="1"/>
    <col min="15141" max="15141" width="11.375" style="234" customWidth="1"/>
    <col min="15142" max="15142" width="11" style="234" customWidth="1"/>
    <col min="15143" max="15360" width="9" style="234"/>
    <col min="15361" max="15361" width="3.25" style="234" customWidth="1"/>
    <col min="15362" max="15362" width="11.625" style="234" customWidth="1"/>
    <col min="15363" max="15368" width="0" style="234" hidden="1" customWidth="1"/>
    <col min="15369" max="15369" width="11.625" style="234" customWidth="1"/>
    <col min="15370" max="15373" width="11.125" style="234" customWidth="1"/>
    <col min="15374" max="15375" width="11.625" style="234" customWidth="1"/>
    <col min="15376" max="15379" width="11.125" style="234" customWidth="1"/>
    <col min="15380" max="15381" width="11.625" style="234" customWidth="1"/>
    <col min="15382" max="15382" width="11.25" style="234" customWidth="1"/>
    <col min="15383" max="15383" width="11.625" style="234" customWidth="1"/>
    <col min="15384" max="15384" width="12" style="234" customWidth="1"/>
    <col min="15385" max="15385" width="11.375" style="234" customWidth="1"/>
    <col min="15386" max="15386" width="11" style="234" customWidth="1"/>
    <col min="15387" max="15387" width="11.625" style="234" customWidth="1"/>
    <col min="15388" max="15388" width="11.25" style="234" customWidth="1"/>
    <col min="15389" max="15389" width="11.625" style="234" customWidth="1"/>
    <col min="15390" max="15390" width="12" style="234" customWidth="1"/>
    <col min="15391" max="15391" width="11.375" style="234" customWidth="1"/>
    <col min="15392" max="15392" width="11" style="234" customWidth="1"/>
    <col min="15393" max="15393" width="11.625" style="234" customWidth="1"/>
    <col min="15394" max="15394" width="11.25" style="234" customWidth="1"/>
    <col min="15395" max="15395" width="11.625" style="234" customWidth="1"/>
    <col min="15396" max="15396" width="12" style="234" customWidth="1"/>
    <col min="15397" max="15397" width="11.375" style="234" customWidth="1"/>
    <col min="15398" max="15398" width="11" style="234" customWidth="1"/>
    <col min="15399" max="15616" width="9" style="234"/>
    <col min="15617" max="15617" width="3.25" style="234" customWidth="1"/>
    <col min="15618" max="15618" width="11.625" style="234" customWidth="1"/>
    <col min="15619" max="15624" width="0" style="234" hidden="1" customWidth="1"/>
    <col min="15625" max="15625" width="11.625" style="234" customWidth="1"/>
    <col min="15626" max="15629" width="11.125" style="234" customWidth="1"/>
    <col min="15630" max="15631" width="11.625" style="234" customWidth="1"/>
    <col min="15632" max="15635" width="11.125" style="234" customWidth="1"/>
    <col min="15636" max="15637" width="11.625" style="234" customWidth="1"/>
    <col min="15638" max="15638" width="11.25" style="234" customWidth="1"/>
    <col min="15639" max="15639" width="11.625" style="234" customWidth="1"/>
    <col min="15640" max="15640" width="12" style="234" customWidth="1"/>
    <col min="15641" max="15641" width="11.375" style="234" customWidth="1"/>
    <col min="15642" max="15642" width="11" style="234" customWidth="1"/>
    <col min="15643" max="15643" width="11.625" style="234" customWidth="1"/>
    <col min="15644" max="15644" width="11.25" style="234" customWidth="1"/>
    <col min="15645" max="15645" width="11.625" style="234" customWidth="1"/>
    <col min="15646" max="15646" width="12" style="234" customWidth="1"/>
    <col min="15647" max="15647" width="11.375" style="234" customWidth="1"/>
    <col min="15648" max="15648" width="11" style="234" customWidth="1"/>
    <col min="15649" max="15649" width="11.625" style="234" customWidth="1"/>
    <col min="15650" max="15650" width="11.25" style="234" customWidth="1"/>
    <col min="15651" max="15651" width="11.625" style="234" customWidth="1"/>
    <col min="15652" max="15652" width="12" style="234" customWidth="1"/>
    <col min="15653" max="15653" width="11.375" style="234" customWidth="1"/>
    <col min="15654" max="15654" width="11" style="234" customWidth="1"/>
    <col min="15655" max="15872" width="9" style="234"/>
    <col min="15873" max="15873" width="3.25" style="234" customWidth="1"/>
    <col min="15874" max="15874" width="11.625" style="234" customWidth="1"/>
    <col min="15875" max="15880" width="0" style="234" hidden="1" customWidth="1"/>
    <col min="15881" max="15881" width="11.625" style="234" customWidth="1"/>
    <col min="15882" max="15885" width="11.125" style="234" customWidth="1"/>
    <col min="15886" max="15887" width="11.625" style="234" customWidth="1"/>
    <col min="15888" max="15891" width="11.125" style="234" customWidth="1"/>
    <col min="15892" max="15893" width="11.625" style="234" customWidth="1"/>
    <col min="15894" max="15894" width="11.25" style="234" customWidth="1"/>
    <col min="15895" max="15895" width="11.625" style="234" customWidth="1"/>
    <col min="15896" max="15896" width="12" style="234" customWidth="1"/>
    <col min="15897" max="15897" width="11.375" style="234" customWidth="1"/>
    <col min="15898" max="15898" width="11" style="234" customWidth="1"/>
    <col min="15899" max="15899" width="11.625" style="234" customWidth="1"/>
    <col min="15900" max="15900" width="11.25" style="234" customWidth="1"/>
    <col min="15901" max="15901" width="11.625" style="234" customWidth="1"/>
    <col min="15902" max="15902" width="12" style="234" customWidth="1"/>
    <col min="15903" max="15903" width="11.375" style="234" customWidth="1"/>
    <col min="15904" max="15904" width="11" style="234" customWidth="1"/>
    <col min="15905" max="15905" width="11.625" style="234" customWidth="1"/>
    <col min="15906" max="15906" width="11.25" style="234" customWidth="1"/>
    <col min="15907" max="15907" width="11.625" style="234" customWidth="1"/>
    <col min="15908" max="15908" width="12" style="234" customWidth="1"/>
    <col min="15909" max="15909" width="11.375" style="234" customWidth="1"/>
    <col min="15910" max="15910" width="11" style="234" customWidth="1"/>
    <col min="15911" max="16128" width="9" style="234"/>
    <col min="16129" max="16129" width="3.25" style="234" customWidth="1"/>
    <col min="16130" max="16130" width="11.625" style="234" customWidth="1"/>
    <col min="16131" max="16136" width="0" style="234" hidden="1" customWidth="1"/>
    <col min="16137" max="16137" width="11.625" style="234" customWidth="1"/>
    <col min="16138" max="16141" width="11.125" style="234" customWidth="1"/>
    <col min="16142" max="16143" width="11.625" style="234" customWidth="1"/>
    <col min="16144" max="16147" width="11.125" style="234" customWidth="1"/>
    <col min="16148" max="16149" width="11.625" style="234" customWidth="1"/>
    <col min="16150" max="16150" width="11.25" style="234" customWidth="1"/>
    <col min="16151" max="16151" width="11.625" style="234" customWidth="1"/>
    <col min="16152" max="16152" width="12" style="234" customWidth="1"/>
    <col min="16153" max="16153" width="11.375" style="234" customWidth="1"/>
    <col min="16154" max="16154" width="11" style="234" customWidth="1"/>
    <col min="16155" max="16155" width="11.625" style="234" customWidth="1"/>
    <col min="16156" max="16156" width="11.25" style="234" customWidth="1"/>
    <col min="16157" max="16157" width="11.625" style="234" customWidth="1"/>
    <col min="16158" max="16158" width="12" style="234" customWidth="1"/>
    <col min="16159" max="16159" width="11.375" style="234" customWidth="1"/>
    <col min="16160" max="16160" width="11" style="234" customWidth="1"/>
    <col min="16161" max="16161" width="11.625" style="234" customWidth="1"/>
    <col min="16162" max="16162" width="11.25" style="234" customWidth="1"/>
    <col min="16163" max="16163" width="11.625" style="234" customWidth="1"/>
    <col min="16164" max="16164" width="12" style="234" customWidth="1"/>
    <col min="16165" max="16165" width="11.375" style="234" customWidth="1"/>
    <col min="16166" max="16166" width="11" style="234" customWidth="1"/>
    <col min="16167" max="16384" width="9" style="234"/>
  </cols>
  <sheetData>
    <row r="2" spans="1:39" s="455" customFormat="1" ht="38.25" customHeight="1" thickBot="1">
      <c r="B2" s="456" t="s">
        <v>298</v>
      </c>
      <c r="C2" s="457"/>
      <c r="D2" s="457"/>
      <c r="E2" s="457"/>
      <c r="F2" s="457"/>
      <c r="G2" s="457"/>
      <c r="H2" s="457"/>
      <c r="I2" s="457"/>
      <c r="J2" s="457"/>
      <c r="K2" s="1635"/>
      <c r="L2" s="1635"/>
      <c r="M2" s="1635"/>
      <c r="N2" s="1635"/>
      <c r="O2" s="457"/>
      <c r="P2" s="457"/>
      <c r="Q2" s="1636"/>
      <c r="R2" s="1636"/>
      <c r="S2" s="1636"/>
      <c r="T2" s="1636"/>
      <c r="W2" s="1637"/>
      <c r="X2" s="1637"/>
      <c r="Y2" s="1637"/>
      <c r="Z2" s="1637"/>
      <c r="AC2" s="1637"/>
      <c r="AD2" s="1637"/>
      <c r="AE2" s="1637"/>
      <c r="AF2" s="1637"/>
      <c r="AI2" s="1638" t="s">
        <v>264</v>
      </c>
      <c r="AJ2" s="1638"/>
      <c r="AK2" s="1638"/>
      <c r="AL2" s="1638"/>
    </row>
    <row r="3" spans="1:39" s="455" customFormat="1" ht="32.1" customHeight="1">
      <c r="A3" s="458"/>
      <c r="B3" s="397" t="s">
        <v>265</v>
      </c>
      <c r="C3" s="1625" t="s">
        <v>292</v>
      </c>
      <c r="D3" s="1626"/>
      <c r="E3" s="1626"/>
      <c r="F3" s="1626"/>
      <c r="G3" s="1626"/>
      <c r="H3" s="1627"/>
      <c r="I3" s="1632" t="s">
        <v>268</v>
      </c>
      <c r="J3" s="1633"/>
      <c r="K3" s="1633"/>
      <c r="L3" s="1633"/>
      <c r="M3" s="1633"/>
      <c r="N3" s="1634"/>
      <c r="O3" s="1632" t="s">
        <v>269</v>
      </c>
      <c r="P3" s="1633"/>
      <c r="Q3" s="1633"/>
      <c r="R3" s="1633"/>
      <c r="S3" s="1633"/>
      <c r="T3" s="1634"/>
      <c r="U3" s="1632" t="s">
        <v>270</v>
      </c>
      <c r="V3" s="1633"/>
      <c r="W3" s="1633"/>
      <c r="X3" s="1633"/>
      <c r="Y3" s="1633"/>
      <c r="Z3" s="1634"/>
      <c r="AA3" s="1632" t="s">
        <v>271</v>
      </c>
      <c r="AB3" s="1633"/>
      <c r="AC3" s="1633"/>
      <c r="AD3" s="1633"/>
      <c r="AE3" s="1633"/>
      <c r="AF3" s="1634"/>
      <c r="AG3" s="1632" t="s">
        <v>272</v>
      </c>
      <c r="AH3" s="1633"/>
      <c r="AI3" s="1633"/>
      <c r="AJ3" s="1633"/>
      <c r="AK3" s="1633"/>
      <c r="AL3" s="1634"/>
    </row>
    <row r="4" spans="1:39" s="455" customFormat="1" ht="32.1" customHeight="1" thickBot="1">
      <c r="A4" s="458"/>
      <c r="B4" s="398" t="s">
        <v>294</v>
      </c>
      <c r="C4" s="399" t="s">
        <v>274</v>
      </c>
      <c r="D4" s="400" t="s">
        <v>275</v>
      </c>
      <c r="E4" s="401" t="s">
        <v>276</v>
      </c>
      <c r="F4" s="401" t="s">
        <v>277</v>
      </c>
      <c r="G4" s="402" t="s">
        <v>278</v>
      </c>
      <c r="H4" s="403" t="s">
        <v>279</v>
      </c>
      <c r="I4" s="404" t="s">
        <v>280</v>
      </c>
      <c r="J4" s="405" t="s">
        <v>281</v>
      </c>
      <c r="K4" s="406" t="s">
        <v>282</v>
      </c>
      <c r="L4" s="406" t="s">
        <v>283</v>
      </c>
      <c r="M4" s="407" t="s">
        <v>284</v>
      </c>
      <c r="N4" s="408" t="s">
        <v>285</v>
      </c>
      <c r="O4" s="404" t="s">
        <v>280</v>
      </c>
      <c r="P4" s="405" t="s">
        <v>281</v>
      </c>
      <c r="Q4" s="406" t="s">
        <v>282</v>
      </c>
      <c r="R4" s="406" t="s">
        <v>283</v>
      </c>
      <c r="S4" s="407" t="s">
        <v>284</v>
      </c>
      <c r="T4" s="408" t="s">
        <v>285</v>
      </c>
      <c r="U4" s="404" t="s">
        <v>280</v>
      </c>
      <c r="V4" s="405" t="s">
        <v>281</v>
      </c>
      <c r="W4" s="406" t="s">
        <v>282</v>
      </c>
      <c r="X4" s="406" t="s">
        <v>283</v>
      </c>
      <c r="Y4" s="407" t="s">
        <v>284</v>
      </c>
      <c r="Z4" s="408" t="s">
        <v>285</v>
      </c>
      <c r="AA4" s="404" t="s">
        <v>280</v>
      </c>
      <c r="AB4" s="405" t="s">
        <v>281</v>
      </c>
      <c r="AC4" s="406" t="s">
        <v>282</v>
      </c>
      <c r="AD4" s="406" t="s">
        <v>283</v>
      </c>
      <c r="AE4" s="407" t="s">
        <v>284</v>
      </c>
      <c r="AF4" s="408" t="s">
        <v>285</v>
      </c>
      <c r="AG4" s="404" t="s">
        <v>280</v>
      </c>
      <c r="AH4" s="405" t="s">
        <v>281</v>
      </c>
      <c r="AI4" s="406" t="s">
        <v>282</v>
      </c>
      <c r="AJ4" s="406" t="s">
        <v>283</v>
      </c>
      <c r="AK4" s="407" t="s">
        <v>284</v>
      </c>
      <c r="AL4" s="408" t="s">
        <v>285</v>
      </c>
    </row>
    <row r="5" spans="1:39" s="273" customFormat="1" ht="51" customHeight="1">
      <c r="A5" s="459"/>
      <c r="B5" s="460" t="s">
        <v>174</v>
      </c>
      <c r="C5" s="442">
        <v>2389</v>
      </c>
      <c r="D5" s="438">
        <v>2214</v>
      </c>
      <c r="E5" s="439">
        <v>175</v>
      </c>
      <c r="F5" s="439">
        <v>1045</v>
      </c>
      <c r="G5" s="440">
        <v>1344</v>
      </c>
      <c r="H5" s="441">
        <v>2676</v>
      </c>
      <c r="I5" s="461">
        <v>2277</v>
      </c>
      <c r="J5" s="462">
        <v>2112</v>
      </c>
      <c r="K5" s="463">
        <v>165</v>
      </c>
      <c r="L5" s="463">
        <v>1617</v>
      </c>
      <c r="M5" s="464">
        <v>660</v>
      </c>
      <c r="N5" s="465">
        <v>2135</v>
      </c>
      <c r="O5" s="461">
        <v>2145</v>
      </c>
      <c r="P5" s="462">
        <v>1976</v>
      </c>
      <c r="Q5" s="463">
        <v>169</v>
      </c>
      <c r="R5" s="466">
        <v>1558</v>
      </c>
      <c r="S5" s="467">
        <v>587</v>
      </c>
      <c r="T5" s="468">
        <v>1958</v>
      </c>
      <c r="U5" s="469">
        <v>2118</v>
      </c>
      <c r="V5" s="470">
        <v>1938</v>
      </c>
      <c r="W5" s="466">
        <v>180</v>
      </c>
      <c r="X5" s="466">
        <v>1574</v>
      </c>
      <c r="Y5" s="467">
        <v>544</v>
      </c>
      <c r="Z5" s="468">
        <v>1997</v>
      </c>
      <c r="AA5" s="469">
        <v>1997</v>
      </c>
      <c r="AB5" s="470">
        <v>1819</v>
      </c>
      <c r="AC5" s="466">
        <v>178</v>
      </c>
      <c r="AD5" s="466">
        <v>1509</v>
      </c>
      <c r="AE5" s="467">
        <v>488</v>
      </c>
      <c r="AF5" s="468">
        <v>2009</v>
      </c>
      <c r="AG5" s="469">
        <f>SUM(AH5:AI5)</f>
        <v>1846</v>
      </c>
      <c r="AH5" s="470">
        <v>1755</v>
      </c>
      <c r="AI5" s="466">
        <v>91</v>
      </c>
      <c r="AJ5" s="466">
        <v>1361</v>
      </c>
      <c r="AK5" s="467">
        <v>485</v>
      </c>
      <c r="AL5" s="468">
        <v>2342</v>
      </c>
    </row>
    <row r="6" spans="1:39" ht="51" customHeight="1">
      <c r="A6" s="471"/>
      <c r="B6" s="432" t="s">
        <v>176</v>
      </c>
      <c r="C6" s="433">
        <v>5092</v>
      </c>
      <c r="D6" s="434">
        <v>4590</v>
      </c>
      <c r="E6" s="435">
        <v>502</v>
      </c>
      <c r="F6" s="435">
        <v>1408</v>
      </c>
      <c r="G6" s="436">
        <v>3684</v>
      </c>
      <c r="H6" s="437">
        <v>12317</v>
      </c>
      <c r="I6" s="472">
        <v>5333</v>
      </c>
      <c r="J6" s="473">
        <v>4860</v>
      </c>
      <c r="K6" s="474">
        <v>473</v>
      </c>
      <c r="L6" s="474">
        <v>1499</v>
      </c>
      <c r="M6" s="475">
        <v>3834</v>
      </c>
      <c r="N6" s="476">
        <v>12415</v>
      </c>
      <c r="O6" s="472">
        <v>5307</v>
      </c>
      <c r="P6" s="473">
        <v>4823</v>
      </c>
      <c r="Q6" s="474">
        <v>484</v>
      </c>
      <c r="R6" s="477">
        <v>1466</v>
      </c>
      <c r="S6" s="478">
        <v>3841</v>
      </c>
      <c r="T6" s="479">
        <v>12457</v>
      </c>
      <c r="U6" s="480">
        <v>5149</v>
      </c>
      <c r="V6" s="481">
        <v>4637</v>
      </c>
      <c r="W6" s="477">
        <v>512</v>
      </c>
      <c r="X6" s="477">
        <v>1482</v>
      </c>
      <c r="Y6" s="478">
        <v>3667</v>
      </c>
      <c r="Z6" s="479">
        <v>12703</v>
      </c>
      <c r="AA6" s="480">
        <v>5180</v>
      </c>
      <c r="AB6" s="470">
        <v>4793</v>
      </c>
      <c r="AC6" s="466">
        <v>387</v>
      </c>
      <c r="AD6" s="466">
        <v>1357</v>
      </c>
      <c r="AE6" s="467">
        <v>3823</v>
      </c>
      <c r="AF6" s="468">
        <v>11358</v>
      </c>
      <c r="AG6" s="469">
        <f>SUM(AH6:AI6)</f>
        <v>5253</v>
      </c>
      <c r="AH6" s="470">
        <v>4818</v>
      </c>
      <c r="AI6" s="466">
        <v>435</v>
      </c>
      <c r="AJ6" s="466">
        <v>1274</v>
      </c>
      <c r="AK6" s="467">
        <v>3979</v>
      </c>
      <c r="AL6" s="468">
        <v>11930</v>
      </c>
    </row>
    <row r="7" spans="1:39" ht="51" customHeight="1">
      <c r="A7" s="471"/>
      <c r="B7" s="432" t="s">
        <v>178</v>
      </c>
      <c r="C7" s="433">
        <v>1171</v>
      </c>
      <c r="D7" s="434">
        <v>1119</v>
      </c>
      <c r="E7" s="435">
        <v>52</v>
      </c>
      <c r="F7" s="435">
        <v>527</v>
      </c>
      <c r="G7" s="436">
        <v>644</v>
      </c>
      <c r="H7" s="437">
        <v>4837</v>
      </c>
      <c r="I7" s="472">
        <v>1055</v>
      </c>
      <c r="J7" s="473">
        <v>1016</v>
      </c>
      <c r="K7" s="474">
        <v>39</v>
      </c>
      <c r="L7" s="474">
        <v>475</v>
      </c>
      <c r="M7" s="475">
        <v>580</v>
      </c>
      <c r="N7" s="476">
        <v>4350</v>
      </c>
      <c r="O7" s="472">
        <v>1173</v>
      </c>
      <c r="P7" s="473">
        <v>1131</v>
      </c>
      <c r="Q7" s="474">
        <v>42</v>
      </c>
      <c r="R7" s="477">
        <v>528</v>
      </c>
      <c r="S7" s="478">
        <v>645</v>
      </c>
      <c r="T7" s="479">
        <v>4538</v>
      </c>
      <c r="U7" s="480">
        <v>1245</v>
      </c>
      <c r="V7" s="481">
        <v>1203</v>
      </c>
      <c r="W7" s="477">
        <v>42</v>
      </c>
      <c r="X7" s="477">
        <v>560</v>
      </c>
      <c r="Y7" s="478">
        <v>685</v>
      </c>
      <c r="Z7" s="479">
        <v>4856</v>
      </c>
      <c r="AA7" s="480">
        <v>1260</v>
      </c>
      <c r="AB7" s="470">
        <v>1218</v>
      </c>
      <c r="AC7" s="466">
        <v>42</v>
      </c>
      <c r="AD7" s="466">
        <v>567</v>
      </c>
      <c r="AE7" s="467">
        <v>693</v>
      </c>
      <c r="AF7" s="468">
        <v>5229</v>
      </c>
      <c r="AG7" s="469">
        <f t="shared" ref="AG7:AG15" si="0">SUM(AH7:AI7)</f>
        <v>1367</v>
      </c>
      <c r="AH7" s="470">
        <v>1320</v>
      </c>
      <c r="AI7" s="466">
        <v>47</v>
      </c>
      <c r="AJ7" s="466">
        <v>615</v>
      </c>
      <c r="AK7" s="467">
        <v>752</v>
      </c>
      <c r="AL7" s="468">
        <v>6064</v>
      </c>
    </row>
    <row r="8" spans="1:39" s="273" customFormat="1" ht="51" customHeight="1">
      <c r="A8" s="459"/>
      <c r="B8" s="460" t="s">
        <v>180</v>
      </c>
      <c r="C8" s="442">
        <v>823</v>
      </c>
      <c r="D8" s="438">
        <v>811</v>
      </c>
      <c r="E8" s="439">
        <v>12</v>
      </c>
      <c r="F8" s="439">
        <v>99</v>
      </c>
      <c r="G8" s="440">
        <v>724</v>
      </c>
      <c r="H8" s="441">
        <v>1314</v>
      </c>
      <c r="I8" s="461">
        <v>2283</v>
      </c>
      <c r="J8" s="462">
        <v>2188</v>
      </c>
      <c r="K8" s="463">
        <v>95</v>
      </c>
      <c r="L8" s="463">
        <v>388</v>
      </c>
      <c r="M8" s="464">
        <v>1895</v>
      </c>
      <c r="N8" s="465">
        <v>3550</v>
      </c>
      <c r="O8" s="461">
        <v>2105</v>
      </c>
      <c r="P8" s="462">
        <v>2018</v>
      </c>
      <c r="Q8" s="463">
        <v>87</v>
      </c>
      <c r="R8" s="466">
        <v>327</v>
      </c>
      <c r="S8" s="467">
        <v>1778</v>
      </c>
      <c r="T8" s="468">
        <v>3074</v>
      </c>
      <c r="U8" s="469">
        <v>2089</v>
      </c>
      <c r="V8" s="470">
        <v>1994</v>
      </c>
      <c r="W8" s="466">
        <v>95</v>
      </c>
      <c r="X8" s="466">
        <v>337</v>
      </c>
      <c r="Y8" s="467">
        <v>1752</v>
      </c>
      <c r="Z8" s="468">
        <v>2973</v>
      </c>
      <c r="AA8" s="469">
        <v>2101</v>
      </c>
      <c r="AB8" s="470">
        <v>2003</v>
      </c>
      <c r="AC8" s="466">
        <v>98</v>
      </c>
      <c r="AD8" s="466">
        <v>341</v>
      </c>
      <c r="AE8" s="467">
        <v>1760</v>
      </c>
      <c r="AF8" s="468">
        <v>2832</v>
      </c>
      <c r="AG8" s="469">
        <f t="shared" si="0"/>
        <v>2128</v>
      </c>
      <c r="AH8" s="470">
        <v>2029</v>
      </c>
      <c r="AI8" s="466">
        <v>99</v>
      </c>
      <c r="AJ8" s="466">
        <v>283</v>
      </c>
      <c r="AK8" s="467">
        <v>1845</v>
      </c>
      <c r="AL8" s="468">
        <v>2844</v>
      </c>
    </row>
    <row r="9" spans="1:39" ht="51" customHeight="1">
      <c r="A9" s="471"/>
      <c r="B9" s="432" t="s">
        <v>299</v>
      </c>
      <c r="C9" s="433">
        <v>712</v>
      </c>
      <c r="D9" s="434">
        <v>663</v>
      </c>
      <c r="E9" s="435">
        <v>49</v>
      </c>
      <c r="F9" s="435">
        <v>100</v>
      </c>
      <c r="G9" s="436">
        <v>612</v>
      </c>
      <c r="H9" s="430" t="s">
        <v>295</v>
      </c>
      <c r="I9" s="472">
        <v>752</v>
      </c>
      <c r="J9" s="473">
        <v>711</v>
      </c>
      <c r="K9" s="474">
        <v>41</v>
      </c>
      <c r="L9" s="474">
        <v>105</v>
      </c>
      <c r="M9" s="475">
        <v>647</v>
      </c>
      <c r="N9" s="482" t="s">
        <v>295</v>
      </c>
      <c r="O9" s="472">
        <v>995</v>
      </c>
      <c r="P9" s="473">
        <v>951</v>
      </c>
      <c r="Q9" s="474">
        <v>44</v>
      </c>
      <c r="R9" s="477">
        <v>139</v>
      </c>
      <c r="S9" s="478">
        <v>856</v>
      </c>
      <c r="T9" s="483" t="s">
        <v>295</v>
      </c>
      <c r="U9" s="480">
        <v>1116</v>
      </c>
      <c r="V9" s="481">
        <v>1067</v>
      </c>
      <c r="W9" s="477">
        <v>49</v>
      </c>
      <c r="X9" s="477">
        <v>156</v>
      </c>
      <c r="Y9" s="478">
        <v>960</v>
      </c>
      <c r="Z9" s="483" t="s">
        <v>295</v>
      </c>
      <c r="AA9" s="480">
        <v>1066</v>
      </c>
      <c r="AB9" s="470">
        <v>1004</v>
      </c>
      <c r="AC9" s="466">
        <v>62</v>
      </c>
      <c r="AD9" s="466">
        <v>149</v>
      </c>
      <c r="AE9" s="467">
        <v>917</v>
      </c>
      <c r="AF9" s="484" t="s">
        <v>295</v>
      </c>
      <c r="AG9" s="469">
        <f t="shared" si="0"/>
        <v>1020</v>
      </c>
      <c r="AH9" s="470">
        <v>950</v>
      </c>
      <c r="AI9" s="466">
        <v>70</v>
      </c>
      <c r="AJ9" s="466">
        <v>143</v>
      </c>
      <c r="AK9" s="467">
        <v>877</v>
      </c>
      <c r="AL9" s="484">
        <v>17</v>
      </c>
    </row>
    <row r="10" spans="1:39" ht="51" customHeight="1">
      <c r="A10" s="471"/>
      <c r="B10" s="432" t="s">
        <v>300</v>
      </c>
      <c r="C10" s="433">
        <v>694</v>
      </c>
      <c r="D10" s="434">
        <v>665</v>
      </c>
      <c r="E10" s="435">
        <v>29</v>
      </c>
      <c r="F10" s="435">
        <v>162</v>
      </c>
      <c r="G10" s="436">
        <v>532</v>
      </c>
      <c r="H10" s="437">
        <v>2775</v>
      </c>
      <c r="I10" s="472">
        <v>701</v>
      </c>
      <c r="J10" s="473">
        <v>675</v>
      </c>
      <c r="K10" s="474">
        <v>26</v>
      </c>
      <c r="L10" s="474">
        <v>193</v>
      </c>
      <c r="M10" s="475">
        <v>508</v>
      </c>
      <c r="N10" s="476">
        <v>2365</v>
      </c>
      <c r="O10" s="472">
        <v>673</v>
      </c>
      <c r="P10" s="473">
        <v>646</v>
      </c>
      <c r="Q10" s="474">
        <v>27</v>
      </c>
      <c r="R10" s="477">
        <v>181</v>
      </c>
      <c r="S10" s="478">
        <v>492</v>
      </c>
      <c r="T10" s="479">
        <v>2300</v>
      </c>
      <c r="U10" s="480">
        <v>684</v>
      </c>
      <c r="V10" s="481">
        <v>660</v>
      </c>
      <c r="W10" s="477">
        <v>24</v>
      </c>
      <c r="X10" s="477">
        <v>185</v>
      </c>
      <c r="Y10" s="478">
        <v>499</v>
      </c>
      <c r="Z10" s="479">
        <v>2306</v>
      </c>
      <c r="AA10" s="480">
        <v>714</v>
      </c>
      <c r="AB10" s="470">
        <v>690</v>
      </c>
      <c r="AC10" s="466">
        <v>24</v>
      </c>
      <c r="AD10" s="466">
        <v>186</v>
      </c>
      <c r="AE10" s="467">
        <v>528</v>
      </c>
      <c r="AF10" s="468">
        <v>2326</v>
      </c>
      <c r="AG10" s="469">
        <f t="shared" si="0"/>
        <v>708</v>
      </c>
      <c r="AH10" s="470">
        <v>662</v>
      </c>
      <c r="AI10" s="466">
        <v>46</v>
      </c>
      <c r="AJ10" s="466">
        <v>187</v>
      </c>
      <c r="AK10" s="467">
        <v>521</v>
      </c>
      <c r="AL10" s="468">
        <v>2419</v>
      </c>
      <c r="AM10" s="485"/>
    </row>
    <row r="11" spans="1:39" ht="51" customHeight="1">
      <c r="A11" s="471"/>
      <c r="B11" s="432" t="s">
        <v>186</v>
      </c>
      <c r="C11" s="433">
        <v>626</v>
      </c>
      <c r="D11" s="434">
        <v>626</v>
      </c>
      <c r="E11" s="435">
        <v>0</v>
      </c>
      <c r="F11" s="435">
        <v>144</v>
      </c>
      <c r="G11" s="436">
        <v>482</v>
      </c>
      <c r="H11" s="430">
        <v>869</v>
      </c>
      <c r="I11" s="472">
        <v>669</v>
      </c>
      <c r="J11" s="473">
        <v>669</v>
      </c>
      <c r="K11" s="474">
        <v>0</v>
      </c>
      <c r="L11" s="474">
        <v>134</v>
      </c>
      <c r="M11" s="475">
        <v>535</v>
      </c>
      <c r="N11" s="482">
        <v>807</v>
      </c>
      <c r="O11" s="472">
        <v>600</v>
      </c>
      <c r="P11" s="473">
        <v>600</v>
      </c>
      <c r="Q11" s="474">
        <v>0</v>
      </c>
      <c r="R11" s="477">
        <v>120</v>
      </c>
      <c r="S11" s="478">
        <v>480</v>
      </c>
      <c r="T11" s="483">
        <v>815</v>
      </c>
      <c r="U11" s="480">
        <v>520</v>
      </c>
      <c r="V11" s="481">
        <v>520</v>
      </c>
      <c r="W11" s="477">
        <v>0</v>
      </c>
      <c r="X11" s="477">
        <v>104</v>
      </c>
      <c r="Y11" s="478">
        <v>416</v>
      </c>
      <c r="Z11" s="483">
        <v>766</v>
      </c>
      <c r="AA11" s="480">
        <v>456</v>
      </c>
      <c r="AB11" s="470">
        <v>456</v>
      </c>
      <c r="AC11" s="466">
        <v>0</v>
      </c>
      <c r="AD11" s="466">
        <v>91</v>
      </c>
      <c r="AE11" s="467">
        <v>365</v>
      </c>
      <c r="AF11" s="484">
        <v>899</v>
      </c>
      <c r="AG11" s="469">
        <f t="shared" si="0"/>
        <v>736</v>
      </c>
      <c r="AH11" s="470">
        <v>736</v>
      </c>
      <c r="AI11" s="466">
        <v>0</v>
      </c>
      <c r="AJ11" s="466">
        <v>147</v>
      </c>
      <c r="AK11" s="467">
        <v>589</v>
      </c>
      <c r="AL11" s="484">
        <v>874</v>
      </c>
    </row>
    <row r="12" spans="1:39" ht="51" customHeight="1">
      <c r="A12" s="471"/>
      <c r="B12" s="486" t="s">
        <v>301</v>
      </c>
      <c r="C12" s="433">
        <v>1813</v>
      </c>
      <c r="D12" s="434">
        <v>1785</v>
      </c>
      <c r="E12" s="435">
        <v>28</v>
      </c>
      <c r="F12" s="435">
        <v>470</v>
      </c>
      <c r="G12" s="436">
        <v>1343</v>
      </c>
      <c r="H12" s="430">
        <v>1231</v>
      </c>
      <c r="I12" s="472">
        <v>1921</v>
      </c>
      <c r="J12" s="473">
        <v>1881</v>
      </c>
      <c r="K12" s="474">
        <v>40</v>
      </c>
      <c r="L12" s="474">
        <v>488</v>
      </c>
      <c r="M12" s="475">
        <v>1433</v>
      </c>
      <c r="N12" s="482">
        <v>1268</v>
      </c>
      <c r="O12" s="472">
        <v>1885</v>
      </c>
      <c r="P12" s="473">
        <v>1846</v>
      </c>
      <c r="Q12" s="474">
        <v>39</v>
      </c>
      <c r="R12" s="477">
        <v>488</v>
      </c>
      <c r="S12" s="478">
        <v>1397</v>
      </c>
      <c r="T12" s="483">
        <v>939</v>
      </c>
      <c r="U12" s="480">
        <v>1907</v>
      </c>
      <c r="V12" s="481">
        <v>1866</v>
      </c>
      <c r="W12" s="477">
        <v>41</v>
      </c>
      <c r="X12" s="477">
        <v>488</v>
      </c>
      <c r="Y12" s="478">
        <v>1419</v>
      </c>
      <c r="Z12" s="483">
        <v>939</v>
      </c>
      <c r="AA12" s="480">
        <v>1930</v>
      </c>
      <c r="AB12" s="470">
        <v>1893</v>
      </c>
      <c r="AC12" s="466">
        <v>37</v>
      </c>
      <c r="AD12" s="466">
        <v>482</v>
      </c>
      <c r="AE12" s="467">
        <v>1448</v>
      </c>
      <c r="AF12" s="484">
        <v>1675</v>
      </c>
      <c r="AG12" s="469">
        <f t="shared" si="0"/>
        <v>2016</v>
      </c>
      <c r="AH12" s="470">
        <v>1980</v>
      </c>
      <c r="AI12" s="466">
        <v>36</v>
      </c>
      <c r="AJ12" s="466">
        <v>504</v>
      </c>
      <c r="AK12" s="467">
        <v>1512</v>
      </c>
      <c r="AL12" s="484">
        <v>1627</v>
      </c>
    </row>
    <row r="13" spans="1:39" ht="51" customHeight="1">
      <c r="A13" s="471"/>
      <c r="B13" s="486" t="s">
        <v>302</v>
      </c>
      <c r="C13" s="433">
        <v>550</v>
      </c>
      <c r="D13" s="434">
        <v>548</v>
      </c>
      <c r="E13" s="435">
        <v>2</v>
      </c>
      <c r="F13" s="435">
        <v>97</v>
      </c>
      <c r="G13" s="436">
        <v>453</v>
      </c>
      <c r="H13" s="430">
        <v>473</v>
      </c>
      <c r="I13" s="472">
        <v>610</v>
      </c>
      <c r="J13" s="473">
        <v>608</v>
      </c>
      <c r="K13" s="474">
        <v>2</v>
      </c>
      <c r="L13" s="474">
        <v>125</v>
      </c>
      <c r="M13" s="475">
        <v>485</v>
      </c>
      <c r="N13" s="482">
        <v>504</v>
      </c>
      <c r="O13" s="472">
        <v>611</v>
      </c>
      <c r="P13" s="473">
        <v>609</v>
      </c>
      <c r="Q13" s="474">
        <v>2</v>
      </c>
      <c r="R13" s="477">
        <v>126</v>
      </c>
      <c r="S13" s="478">
        <v>485</v>
      </c>
      <c r="T13" s="483">
        <v>504</v>
      </c>
      <c r="U13" s="480">
        <v>533</v>
      </c>
      <c r="V13" s="481">
        <v>532</v>
      </c>
      <c r="W13" s="477">
        <v>1</v>
      </c>
      <c r="X13" s="477">
        <v>119</v>
      </c>
      <c r="Y13" s="478">
        <v>414</v>
      </c>
      <c r="Z13" s="483">
        <v>712</v>
      </c>
      <c r="AA13" s="480">
        <v>590</v>
      </c>
      <c r="AB13" s="470">
        <v>589</v>
      </c>
      <c r="AC13" s="466">
        <v>1</v>
      </c>
      <c r="AD13" s="466">
        <v>140</v>
      </c>
      <c r="AE13" s="467">
        <v>450</v>
      </c>
      <c r="AF13" s="484">
        <v>730</v>
      </c>
      <c r="AG13" s="469">
        <f t="shared" si="0"/>
        <v>665</v>
      </c>
      <c r="AH13" s="470">
        <v>664</v>
      </c>
      <c r="AI13" s="466">
        <v>1</v>
      </c>
      <c r="AJ13" s="466">
        <v>161</v>
      </c>
      <c r="AK13" s="467">
        <v>504</v>
      </c>
      <c r="AL13" s="484">
        <v>820</v>
      </c>
    </row>
    <row r="14" spans="1:39" ht="51" customHeight="1">
      <c r="A14" s="471"/>
      <c r="B14" s="432" t="s">
        <v>303</v>
      </c>
      <c r="C14" s="433">
        <v>8</v>
      </c>
      <c r="D14" s="434">
        <v>8</v>
      </c>
      <c r="E14" s="435">
        <v>0</v>
      </c>
      <c r="F14" s="487">
        <v>1</v>
      </c>
      <c r="G14" s="436">
        <v>7</v>
      </c>
      <c r="H14" s="430" t="s">
        <v>295</v>
      </c>
      <c r="I14" s="472">
        <v>24</v>
      </c>
      <c r="J14" s="473">
        <v>24</v>
      </c>
      <c r="K14" s="474">
        <v>0</v>
      </c>
      <c r="L14" s="488">
        <v>6</v>
      </c>
      <c r="M14" s="475">
        <v>18</v>
      </c>
      <c r="N14" s="482" t="s">
        <v>295</v>
      </c>
      <c r="O14" s="472">
        <v>24</v>
      </c>
      <c r="P14" s="473">
        <v>24</v>
      </c>
      <c r="Q14" s="474">
        <v>0</v>
      </c>
      <c r="R14" s="489">
        <v>6</v>
      </c>
      <c r="S14" s="478">
        <v>18</v>
      </c>
      <c r="T14" s="483" t="s">
        <v>295</v>
      </c>
      <c r="U14" s="480">
        <v>24</v>
      </c>
      <c r="V14" s="481">
        <v>24</v>
      </c>
      <c r="W14" s="477">
        <v>0</v>
      </c>
      <c r="X14" s="489">
        <v>6</v>
      </c>
      <c r="Y14" s="478">
        <v>18</v>
      </c>
      <c r="Z14" s="483" t="s">
        <v>295</v>
      </c>
      <c r="AA14" s="480">
        <v>24</v>
      </c>
      <c r="AB14" s="470">
        <v>24</v>
      </c>
      <c r="AC14" s="466">
        <v>0</v>
      </c>
      <c r="AD14" s="490">
        <v>0</v>
      </c>
      <c r="AE14" s="467">
        <v>24</v>
      </c>
      <c r="AF14" s="484" t="s">
        <v>295</v>
      </c>
      <c r="AG14" s="469">
        <f t="shared" si="0"/>
        <v>27</v>
      </c>
      <c r="AH14" s="491">
        <v>27</v>
      </c>
      <c r="AI14" s="492">
        <v>0</v>
      </c>
      <c r="AJ14" s="493">
        <v>0</v>
      </c>
      <c r="AK14" s="494">
        <v>27</v>
      </c>
      <c r="AL14" s="495" t="s">
        <v>127</v>
      </c>
      <c r="AM14" s="496"/>
    </row>
    <row r="15" spans="1:39" ht="51" customHeight="1">
      <c r="A15" s="471"/>
      <c r="B15" s="432" t="s">
        <v>194</v>
      </c>
      <c r="C15" s="433">
        <v>182</v>
      </c>
      <c r="D15" s="434">
        <v>182</v>
      </c>
      <c r="E15" s="435">
        <v>0</v>
      </c>
      <c r="F15" s="435">
        <v>18</v>
      </c>
      <c r="G15" s="436">
        <v>164</v>
      </c>
      <c r="H15" s="430">
        <v>163</v>
      </c>
      <c r="I15" s="472">
        <v>398</v>
      </c>
      <c r="J15" s="473">
        <v>397</v>
      </c>
      <c r="K15" s="474">
        <v>1</v>
      </c>
      <c r="L15" s="474">
        <v>64</v>
      </c>
      <c r="M15" s="475">
        <v>334</v>
      </c>
      <c r="N15" s="482">
        <v>361</v>
      </c>
      <c r="O15" s="472">
        <v>399</v>
      </c>
      <c r="P15" s="473">
        <v>397</v>
      </c>
      <c r="Q15" s="474">
        <v>2</v>
      </c>
      <c r="R15" s="477">
        <v>64</v>
      </c>
      <c r="S15" s="478">
        <v>335</v>
      </c>
      <c r="T15" s="483">
        <v>309</v>
      </c>
      <c r="U15" s="480">
        <v>412</v>
      </c>
      <c r="V15" s="481">
        <v>412</v>
      </c>
      <c r="W15" s="477">
        <v>0</v>
      </c>
      <c r="X15" s="477">
        <v>62</v>
      </c>
      <c r="Y15" s="478">
        <v>350</v>
      </c>
      <c r="Z15" s="483">
        <v>122</v>
      </c>
      <c r="AA15" s="480">
        <v>410</v>
      </c>
      <c r="AB15" s="470">
        <v>410</v>
      </c>
      <c r="AC15" s="466">
        <v>0</v>
      </c>
      <c r="AD15" s="466">
        <v>61</v>
      </c>
      <c r="AE15" s="467">
        <v>349</v>
      </c>
      <c r="AF15" s="484">
        <v>363</v>
      </c>
      <c r="AG15" s="469">
        <f t="shared" si="0"/>
        <v>422</v>
      </c>
      <c r="AH15" s="470">
        <v>422</v>
      </c>
      <c r="AI15" s="466">
        <v>0</v>
      </c>
      <c r="AJ15" s="466">
        <v>63</v>
      </c>
      <c r="AK15" s="467">
        <v>359</v>
      </c>
      <c r="AL15" s="484">
        <v>370</v>
      </c>
    </row>
    <row r="16" spans="1:39" ht="51" customHeight="1" thickBot="1">
      <c r="A16" s="471"/>
      <c r="B16" s="497" t="s">
        <v>196</v>
      </c>
      <c r="C16" s="433">
        <v>173</v>
      </c>
      <c r="D16" s="434">
        <v>173</v>
      </c>
      <c r="E16" s="435">
        <v>0</v>
      </c>
      <c r="F16" s="435">
        <v>8</v>
      </c>
      <c r="G16" s="436">
        <v>165</v>
      </c>
      <c r="H16" s="437">
        <v>403</v>
      </c>
      <c r="I16" s="472">
        <v>146</v>
      </c>
      <c r="J16" s="473">
        <v>146</v>
      </c>
      <c r="K16" s="474">
        <v>0</v>
      </c>
      <c r="L16" s="474">
        <v>14</v>
      </c>
      <c r="M16" s="475">
        <v>132</v>
      </c>
      <c r="N16" s="476">
        <v>354</v>
      </c>
      <c r="O16" s="472">
        <v>142</v>
      </c>
      <c r="P16" s="473">
        <v>142</v>
      </c>
      <c r="Q16" s="474">
        <v>0</v>
      </c>
      <c r="R16" s="477">
        <v>13</v>
      </c>
      <c r="S16" s="478">
        <v>129</v>
      </c>
      <c r="T16" s="479">
        <v>376</v>
      </c>
      <c r="U16" s="480">
        <v>163</v>
      </c>
      <c r="V16" s="481">
        <v>163</v>
      </c>
      <c r="W16" s="477">
        <v>0</v>
      </c>
      <c r="X16" s="477">
        <v>15</v>
      </c>
      <c r="Y16" s="478">
        <v>148</v>
      </c>
      <c r="Z16" s="479">
        <v>380</v>
      </c>
      <c r="AA16" s="480">
        <v>164</v>
      </c>
      <c r="AB16" s="470">
        <v>164</v>
      </c>
      <c r="AC16" s="466">
        <v>0</v>
      </c>
      <c r="AD16" s="466">
        <v>22</v>
      </c>
      <c r="AE16" s="467">
        <v>142</v>
      </c>
      <c r="AF16" s="468">
        <v>392</v>
      </c>
      <c r="AG16" s="469">
        <f>SUM(AH16:AI16)</f>
        <v>168</v>
      </c>
      <c r="AH16" s="470">
        <v>168</v>
      </c>
      <c r="AI16" s="466">
        <v>0</v>
      </c>
      <c r="AJ16" s="466">
        <v>29</v>
      </c>
      <c r="AK16" s="467">
        <v>139</v>
      </c>
      <c r="AL16" s="468">
        <v>404</v>
      </c>
    </row>
    <row r="17" spans="1:38" ht="51" customHeight="1" thickBot="1">
      <c r="A17" s="471"/>
      <c r="B17" s="498" t="s">
        <v>198</v>
      </c>
      <c r="C17" s="499">
        <f t="shared" ref="C17:H17" si="1">SUM(C5:C16)</f>
        <v>14233</v>
      </c>
      <c r="D17" s="500">
        <f t="shared" si="1"/>
        <v>13384</v>
      </c>
      <c r="E17" s="501">
        <f t="shared" si="1"/>
        <v>849</v>
      </c>
      <c r="F17" s="501">
        <f t="shared" si="1"/>
        <v>4079</v>
      </c>
      <c r="G17" s="502">
        <f t="shared" si="1"/>
        <v>10154</v>
      </c>
      <c r="H17" s="503">
        <f t="shared" si="1"/>
        <v>27058</v>
      </c>
      <c r="I17" s="504">
        <f>SUM(I5:I16)</f>
        <v>16169</v>
      </c>
      <c r="J17" s="505">
        <f t="shared" ref="J17:AL17" si="2">SUM(J5:J16)</f>
        <v>15287</v>
      </c>
      <c r="K17" s="506">
        <f t="shared" si="2"/>
        <v>882</v>
      </c>
      <c r="L17" s="506">
        <f t="shared" si="2"/>
        <v>5108</v>
      </c>
      <c r="M17" s="507">
        <f t="shared" si="2"/>
        <v>11061</v>
      </c>
      <c r="N17" s="508">
        <f t="shared" si="2"/>
        <v>28109</v>
      </c>
      <c r="O17" s="504">
        <f t="shared" si="2"/>
        <v>16059</v>
      </c>
      <c r="P17" s="505">
        <f t="shared" si="2"/>
        <v>15163</v>
      </c>
      <c r="Q17" s="506">
        <f t="shared" si="2"/>
        <v>896</v>
      </c>
      <c r="R17" s="509">
        <f t="shared" si="2"/>
        <v>5016</v>
      </c>
      <c r="S17" s="510">
        <f t="shared" si="2"/>
        <v>11043</v>
      </c>
      <c r="T17" s="511">
        <f t="shared" si="2"/>
        <v>27270</v>
      </c>
      <c r="U17" s="512">
        <f t="shared" si="2"/>
        <v>15960</v>
      </c>
      <c r="V17" s="513">
        <f t="shared" si="2"/>
        <v>15016</v>
      </c>
      <c r="W17" s="509">
        <f t="shared" si="2"/>
        <v>944</v>
      </c>
      <c r="X17" s="509">
        <f t="shared" si="2"/>
        <v>5088</v>
      </c>
      <c r="Y17" s="510">
        <f t="shared" si="2"/>
        <v>10872</v>
      </c>
      <c r="Z17" s="511">
        <f t="shared" si="2"/>
        <v>27754</v>
      </c>
      <c r="AA17" s="512">
        <f t="shared" si="2"/>
        <v>15892</v>
      </c>
      <c r="AB17" s="513">
        <f t="shared" si="2"/>
        <v>15063</v>
      </c>
      <c r="AC17" s="509">
        <f t="shared" si="2"/>
        <v>829</v>
      </c>
      <c r="AD17" s="509">
        <f t="shared" si="2"/>
        <v>4905</v>
      </c>
      <c r="AE17" s="510">
        <f t="shared" si="2"/>
        <v>10987</v>
      </c>
      <c r="AF17" s="511">
        <f t="shared" si="2"/>
        <v>27813</v>
      </c>
      <c r="AG17" s="512">
        <f t="shared" si="2"/>
        <v>16356</v>
      </c>
      <c r="AH17" s="513">
        <f t="shared" si="2"/>
        <v>15531</v>
      </c>
      <c r="AI17" s="509">
        <f t="shared" si="2"/>
        <v>825</v>
      </c>
      <c r="AJ17" s="509">
        <f t="shared" si="2"/>
        <v>4767</v>
      </c>
      <c r="AK17" s="510">
        <f t="shared" si="2"/>
        <v>11589</v>
      </c>
      <c r="AL17" s="511">
        <f t="shared" si="2"/>
        <v>29711</v>
      </c>
    </row>
    <row r="18" spans="1:38" ht="40.5" customHeight="1"/>
  </sheetData>
  <mergeCells count="11">
    <mergeCell ref="AG3:AL3"/>
    <mergeCell ref="K2:N2"/>
    <mergeCell ref="Q2:T2"/>
    <mergeCell ref="W2:Z2"/>
    <mergeCell ref="AC2:AF2"/>
    <mergeCell ref="AI2:AL2"/>
    <mergeCell ref="C3:H3"/>
    <mergeCell ref="I3:N3"/>
    <mergeCell ref="O3:T3"/>
    <mergeCell ref="U3:Z3"/>
    <mergeCell ref="AA3:AF3"/>
  </mergeCells>
  <phoneticPr fontId="2"/>
  <pageMargins left="0.98425196850393704" right="0.31496062992125984" top="0.78740157480314965" bottom="0.27559055118110237" header="0.15748031496062992" footer="0.15748031496062992"/>
  <pageSetup paperSize="9" scale="36" firstPageNumber="6" orientation="landscape" useFirstPageNumber="1" r:id="rId1"/>
  <headerFooter alignWithMargins="0">
    <oddFooter>&amp;C&amp;24&amp;P</oddFooter>
  </headerFooter>
  <rowBreaks count="1" manualBreakCount="1">
    <brk id="17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L21"/>
  <sheetViews>
    <sheetView view="pageBreakPreview" topLeftCell="A2" zoomScale="60" zoomScaleNormal="75" workbookViewId="0">
      <pane xSplit="2" ySplit="3" topLeftCell="Q5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7.25"/>
  <cols>
    <col min="1" max="1" width="0.75" style="514" customWidth="1"/>
    <col min="2" max="2" width="11.625" style="514" customWidth="1"/>
    <col min="3" max="3" width="11.625" style="514" hidden="1" customWidth="1"/>
    <col min="4" max="7" width="11.125" style="514" hidden="1" customWidth="1"/>
    <col min="8" max="8" width="11.625" style="514" hidden="1" customWidth="1"/>
    <col min="9" max="9" width="11.625" style="514" customWidth="1"/>
    <col min="10" max="13" width="11.125" style="514" customWidth="1"/>
    <col min="14" max="15" width="11.625" style="514" customWidth="1"/>
    <col min="16" max="19" width="11.125" style="514" customWidth="1"/>
    <col min="20" max="20" width="11.625" style="514" customWidth="1"/>
    <col min="21" max="21" width="12.5" style="514" customWidth="1"/>
    <col min="22" max="22" width="11.375" style="514" customWidth="1"/>
    <col min="23" max="23" width="11.5" style="514" customWidth="1"/>
    <col min="24" max="24" width="11.75" style="514" customWidth="1"/>
    <col min="25" max="26" width="11.625" style="514" customWidth="1"/>
    <col min="27" max="27" width="12.5" style="514" customWidth="1"/>
    <col min="28" max="28" width="11.375" style="514" customWidth="1"/>
    <col min="29" max="29" width="11.5" style="514" customWidth="1"/>
    <col min="30" max="30" width="11.75" style="514" customWidth="1"/>
    <col min="31" max="32" width="11.625" style="514" customWidth="1"/>
    <col min="33" max="33" width="12.5" style="514" customWidth="1"/>
    <col min="34" max="34" width="11.375" style="514" customWidth="1"/>
    <col min="35" max="35" width="11.5" style="514" customWidth="1"/>
    <col min="36" max="36" width="11.75" style="514" customWidth="1"/>
    <col min="37" max="38" width="11.625" style="514" customWidth="1"/>
    <col min="39" max="256" width="9" style="514"/>
    <col min="257" max="257" width="0.75" style="514" customWidth="1"/>
    <col min="258" max="258" width="11.625" style="514" customWidth="1"/>
    <col min="259" max="264" width="0" style="514" hidden="1" customWidth="1"/>
    <col min="265" max="265" width="11.625" style="514" customWidth="1"/>
    <col min="266" max="269" width="11.125" style="514" customWidth="1"/>
    <col min="270" max="271" width="11.625" style="514" customWidth="1"/>
    <col min="272" max="275" width="11.125" style="514" customWidth="1"/>
    <col min="276" max="276" width="11.625" style="514" customWidth="1"/>
    <col min="277" max="277" width="12.5" style="514" customWidth="1"/>
    <col min="278" max="278" width="11.375" style="514" customWidth="1"/>
    <col min="279" max="279" width="11.5" style="514" customWidth="1"/>
    <col min="280" max="280" width="11.75" style="514" customWidth="1"/>
    <col min="281" max="282" width="11.625" style="514" customWidth="1"/>
    <col min="283" max="283" width="12.5" style="514" customWidth="1"/>
    <col min="284" max="284" width="11.375" style="514" customWidth="1"/>
    <col min="285" max="285" width="11.5" style="514" customWidth="1"/>
    <col min="286" max="286" width="11.75" style="514" customWidth="1"/>
    <col min="287" max="288" width="11.625" style="514" customWidth="1"/>
    <col min="289" max="289" width="12.5" style="514" customWidth="1"/>
    <col min="290" max="290" width="11.375" style="514" customWidth="1"/>
    <col min="291" max="291" width="11.5" style="514" customWidth="1"/>
    <col min="292" max="292" width="11.75" style="514" customWidth="1"/>
    <col min="293" max="294" width="11.625" style="514" customWidth="1"/>
    <col min="295" max="512" width="9" style="514"/>
    <col min="513" max="513" width="0.75" style="514" customWidth="1"/>
    <col min="514" max="514" width="11.625" style="514" customWidth="1"/>
    <col min="515" max="520" width="0" style="514" hidden="1" customWidth="1"/>
    <col min="521" max="521" width="11.625" style="514" customWidth="1"/>
    <col min="522" max="525" width="11.125" style="514" customWidth="1"/>
    <col min="526" max="527" width="11.625" style="514" customWidth="1"/>
    <col min="528" max="531" width="11.125" style="514" customWidth="1"/>
    <col min="532" max="532" width="11.625" style="514" customWidth="1"/>
    <col min="533" max="533" width="12.5" style="514" customWidth="1"/>
    <col min="534" max="534" width="11.375" style="514" customWidth="1"/>
    <col min="535" max="535" width="11.5" style="514" customWidth="1"/>
    <col min="536" max="536" width="11.75" style="514" customWidth="1"/>
    <col min="537" max="538" width="11.625" style="514" customWidth="1"/>
    <col min="539" max="539" width="12.5" style="514" customWidth="1"/>
    <col min="540" max="540" width="11.375" style="514" customWidth="1"/>
    <col min="541" max="541" width="11.5" style="514" customWidth="1"/>
    <col min="542" max="542" width="11.75" style="514" customWidth="1"/>
    <col min="543" max="544" width="11.625" style="514" customWidth="1"/>
    <col min="545" max="545" width="12.5" style="514" customWidth="1"/>
    <col min="546" max="546" width="11.375" style="514" customWidth="1"/>
    <col min="547" max="547" width="11.5" style="514" customWidth="1"/>
    <col min="548" max="548" width="11.75" style="514" customWidth="1"/>
    <col min="549" max="550" width="11.625" style="514" customWidth="1"/>
    <col min="551" max="768" width="9" style="514"/>
    <col min="769" max="769" width="0.75" style="514" customWidth="1"/>
    <col min="770" max="770" width="11.625" style="514" customWidth="1"/>
    <col min="771" max="776" width="0" style="514" hidden="1" customWidth="1"/>
    <col min="777" max="777" width="11.625" style="514" customWidth="1"/>
    <col min="778" max="781" width="11.125" style="514" customWidth="1"/>
    <col min="782" max="783" width="11.625" style="514" customWidth="1"/>
    <col min="784" max="787" width="11.125" style="514" customWidth="1"/>
    <col min="788" max="788" width="11.625" style="514" customWidth="1"/>
    <col min="789" max="789" width="12.5" style="514" customWidth="1"/>
    <col min="790" max="790" width="11.375" style="514" customWidth="1"/>
    <col min="791" max="791" width="11.5" style="514" customWidth="1"/>
    <col min="792" max="792" width="11.75" style="514" customWidth="1"/>
    <col min="793" max="794" width="11.625" style="514" customWidth="1"/>
    <col min="795" max="795" width="12.5" style="514" customWidth="1"/>
    <col min="796" max="796" width="11.375" style="514" customWidth="1"/>
    <col min="797" max="797" width="11.5" style="514" customWidth="1"/>
    <col min="798" max="798" width="11.75" style="514" customWidth="1"/>
    <col min="799" max="800" width="11.625" style="514" customWidth="1"/>
    <col min="801" max="801" width="12.5" style="514" customWidth="1"/>
    <col min="802" max="802" width="11.375" style="514" customWidth="1"/>
    <col min="803" max="803" width="11.5" style="514" customWidth="1"/>
    <col min="804" max="804" width="11.75" style="514" customWidth="1"/>
    <col min="805" max="806" width="11.625" style="514" customWidth="1"/>
    <col min="807" max="1024" width="9" style="514"/>
    <col min="1025" max="1025" width="0.75" style="514" customWidth="1"/>
    <col min="1026" max="1026" width="11.625" style="514" customWidth="1"/>
    <col min="1027" max="1032" width="0" style="514" hidden="1" customWidth="1"/>
    <col min="1033" max="1033" width="11.625" style="514" customWidth="1"/>
    <col min="1034" max="1037" width="11.125" style="514" customWidth="1"/>
    <col min="1038" max="1039" width="11.625" style="514" customWidth="1"/>
    <col min="1040" max="1043" width="11.125" style="514" customWidth="1"/>
    <col min="1044" max="1044" width="11.625" style="514" customWidth="1"/>
    <col min="1045" max="1045" width="12.5" style="514" customWidth="1"/>
    <col min="1046" max="1046" width="11.375" style="514" customWidth="1"/>
    <col min="1047" max="1047" width="11.5" style="514" customWidth="1"/>
    <col min="1048" max="1048" width="11.75" style="514" customWidth="1"/>
    <col min="1049" max="1050" width="11.625" style="514" customWidth="1"/>
    <col min="1051" max="1051" width="12.5" style="514" customWidth="1"/>
    <col min="1052" max="1052" width="11.375" style="514" customWidth="1"/>
    <col min="1053" max="1053" width="11.5" style="514" customWidth="1"/>
    <col min="1054" max="1054" width="11.75" style="514" customWidth="1"/>
    <col min="1055" max="1056" width="11.625" style="514" customWidth="1"/>
    <col min="1057" max="1057" width="12.5" style="514" customWidth="1"/>
    <col min="1058" max="1058" width="11.375" style="514" customWidth="1"/>
    <col min="1059" max="1059" width="11.5" style="514" customWidth="1"/>
    <col min="1060" max="1060" width="11.75" style="514" customWidth="1"/>
    <col min="1061" max="1062" width="11.625" style="514" customWidth="1"/>
    <col min="1063" max="1280" width="9" style="514"/>
    <col min="1281" max="1281" width="0.75" style="514" customWidth="1"/>
    <col min="1282" max="1282" width="11.625" style="514" customWidth="1"/>
    <col min="1283" max="1288" width="0" style="514" hidden="1" customWidth="1"/>
    <col min="1289" max="1289" width="11.625" style="514" customWidth="1"/>
    <col min="1290" max="1293" width="11.125" style="514" customWidth="1"/>
    <col min="1294" max="1295" width="11.625" style="514" customWidth="1"/>
    <col min="1296" max="1299" width="11.125" style="514" customWidth="1"/>
    <col min="1300" max="1300" width="11.625" style="514" customWidth="1"/>
    <col min="1301" max="1301" width="12.5" style="514" customWidth="1"/>
    <col min="1302" max="1302" width="11.375" style="514" customWidth="1"/>
    <col min="1303" max="1303" width="11.5" style="514" customWidth="1"/>
    <col min="1304" max="1304" width="11.75" style="514" customWidth="1"/>
    <col min="1305" max="1306" width="11.625" style="514" customWidth="1"/>
    <col min="1307" max="1307" width="12.5" style="514" customWidth="1"/>
    <col min="1308" max="1308" width="11.375" style="514" customWidth="1"/>
    <col min="1309" max="1309" width="11.5" style="514" customWidth="1"/>
    <col min="1310" max="1310" width="11.75" style="514" customWidth="1"/>
    <col min="1311" max="1312" width="11.625" style="514" customWidth="1"/>
    <col min="1313" max="1313" width="12.5" style="514" customWidth="1"/>
    <col min="1314" max="1314" width="11.375" style="514" customWidth="1"/>
    <col min="1315" max="1315" width="11.5" style="514" customWidth="1"/>
    <col min="1316" max="1316" width="11.75" style="514" customWidth="1"/>
    <col min="1317" max="1318" width="11.625" style="514" customWidth="1"/>
    <col min="1319" max="1536" width="9" style="514"/>
    <col min="1537" max="1537" width="0.75" style="514" customWidth="1"/>
    <col min="1538" max="1538" width="11.625" style="514" customWidth="1"/>
    <col min="1539" max="1544" width="0" style="514" hidden="1" customWidth="1"/>
    <col min="1545" max="1545" width="11.625" style="514" customWidth="1"/>
    <col min="1546" max="1549" width="11.125" style="514" customWidth="1"/>
    <col min="1550" max="1551" width="11.625" style="514" customWidth="1"/>
    <col min="1552" max="1555" width="11.125" style="514" customWidth="1"/>
    <col min="1556" max="1556" width="11.625" style="514" customWidth="1"/>
    <col min="1557" max="1557" width="12.5" style="514" customWidth="1"/>
    <col min="1558" max="1558" width="11.375" style="514" customWidth="1"/>
    <col min="1559" max="1559" width="11.5" style="514" customWidth="1"/>
    <col min="1560" max="1560" width="11.75" style="514" customWidth="1"/>
    <col min="1561" max="1562" width="11.625" style="514" customWidth="1"/>
    <col min="1563" max="1563" width="12.5" style="514" customWidth="1"/>
    <col min="1564" max="1564" width="11.375" style="514" customWidth="1"/>
    <col min="1565" max="1565" width="11.5" style="514" customWidth="1"/>
    <col min="1566" max="1566" width="11.75" style="514" customWidth="1"/>
    <col min="1567" max="1568" width="11.625" style="514" customWidth="1"/>
    <col min="1569" max="1569" width="12.5" style="514" customWidth="1"/>
    <col min="1570" max="1570" width="11.375" style="514" customWidth="1"/>
    <col min="1571" max="1571" width="11.5" style="514" customWidth="1"/>
    <col min="1572" max="1572" width="11.75" style="514" customWidth="1"/>
    <col min="1573" max="1574" width="11.625" style="514" customWidth="1"/>
    <col min="1575" max="1792" width="9" style="514"/>
    <col min="1793" max="1793" width="0.75" style="514" customWidth="1"/>
    <col min="1794" max="1794" width="11.625" style="514" customWidth="1"/>
    <col min="1795" max="1800" width="0" style="514" hidden="1" customWidth="1"/>
    <col min="1801" max="1801" width="11.625" style="514" customWidth="1"/>
    <col min="1802" max="1805" width="11.125" style="514" customWidth="1"/>
    <col min="1806" max="1807" width="11.625" style="514" customWidth="1"/>
    <col min="1808" max="1811" width="11.125" style="514" customWidth="1"/>
    <col min="1812" max="1812" width="11.625" style="514" customWidth="1"/>
    <col min="1813" max="1813" width="12.5" style="514" customWidth="1"/>
    <col min="1814" max="1814" width="11.375" style="514" customWidth="1"/>
    <col min="1815" max="1815" width="11.5" style="514" customWidth="1"/>
    <col min="1816" max="1816" width="11.75" style="514" customWidth="1"/>
    <col min="1817" max="1818" width="11.625" style="514" customWidth="1"/>
    <col min="1819" max="1819" width="12.5" style="514" customWidth="1"/>
    <col min="1820" max="1820" width="11.375" style="514" customWidth="1"/>
    <col min="1821" max="1821" width="11.5" style="514" customWidth="1"/>
    <col min="1822" max="1822" width="11.75" style="514" customWidth="1"/>
    <col min="1823" max="1824" width="11.625" style="514" customWidth="1"/>
    <col min="1825" max="1825" width="12.5" style="514" customWidth="1"/>
    <col min="1826" max="1826" width="11.375" style="514" customWidth="1"/>
    <col min="1827" max="1827" width="11.5" style="514" customWidth="1"/>
    <col min="1828" max="1828" width="11.75" style="514" customWidth="1"/>
    <col min="1829" max="1830" width="11.625" style="514" customWidth="1"/>
    <col min="1831" max="2048" width="9" style="514"/>
    <col min="2049" max="2049" width="0.75" style="514" customWidth="1"/>
    <col min="2050" max="2050" width="11.625" style="514" customWidth="1"/>
    <col min="2051" max="2056" width="0" style="514" hidden="1" customWidth="1"/>
    <col min="2057" max="2057" width="11.625" style="514" customWidth="1"/>
    <col min="2058" max="2061" width="11.125" style="514" customWidth="1"/>
    <col min="2062" max="2063" width="11.625" style="514" customWidth="1"/>
    <col min="2064" max="2067" width="11.125" style="514" customWidth="1"/>
    <col min="2068" max="2068" width="11.625" style="514" customWidth="1"/>
    <col min="2069" max="2069" width="12.5" style="514" customWidth="1"/>
    <col min="2070" max="2070" width="11.375" style="514" customWidth="1"/>
    <col min="2071" max="2071" width="11.5" style="514" customWidth="1"/>
    <col min="2072" max="2072" width="11.75" style="514" customWidth="1"/>
    <col min="2073" max="2074" width="11.625" style="514" customWidth="1"/>
    <col min="2075" max="2075" width="12.5" style="514" customWidth="1"/>
    <col min="2076" max="2076" width="11.375" style="514" customWidth="1"/>
    <col min="2077" max="2077" width="11.5" style="514" customWidth="1"/>
    <col min="2078" max="2078" width="11.75" style="514" customWidth="1"/>
    <col min="2079" max="2080" width="11.625" style="514" customWidth="1"/>
    <col min="2081" max="2081" width="12.5" style="514" customWidth="1"/>
    <col min="2082" max="2082" width="11.375" style="514" customWidth="1"/>
    <col min="2083" max="2083" width="11.5" style="514" customWidth="1"/>
    <col min="2084" max="2084" width="11.75" style="514" customWidth="1"/>
    <col min="2085" max="2086" width="11.625" style="514" customWidth="1"/>
    <col min="2087" max="2304" width="9" style="514"/>
    <col min="2305" max="2305" width="0.75" style="514" customWidth="1"/>
    <col min="2306" max="2306" width="11.625" style="514" customWidth="1"/>
    <col min="2307" max="2312" width="0" style="514" hidden="1" customWidth="1"/>
    <col min="2313" max="2313" width="11.625" style="514" customWidth="1"/>
    <col min="2314" max="2317" width="11.125" style="514" customWidth="1"/>
    <col min="2318" max="2319" width="11.625" style="514" customWidth="1"/>
    <col min="2320" max="2323" width="11.125" style="514" customWidth="1"/>
    <col min="2324" max="2324" width="11.625" style="514" customWidth="1"/>
    <col min="2325" max="2325" width="12.5" style="514" customWidth="1"/>
    <col min="2326" max="2326" width="11.375" style="514" customWidth="1"/>
    <col min="2327" max="2327" width="11.5" style="514" customWidth="1"/>
    <col min="2328" max="2328" width="11.75" style="514" customWidth="1"/>
    <col min="2329" max="2330" width="11.625" style="514" customWidth="1"/>
    <col min="2331" max="2331" width="12.5" style="514" customWidth="1"/>
    <col min="2332" max="2332" width="11.375" style="514" customWidth="1"/>
    <col min="2333" max="2333" width="11.5" style="514" customWidth="1"/>
    <col min="2334" max="2334" width="11.75" style="514" customWidth="1"/>
    <col min="2335" max="2336" width="11.625" style="514" customWidth="1"/>
    <col min="2337" max="2337" width="12.5" style="514" customWidth="1"/>
    <col min="2338" max="2338" width="11.375" style="514" customWidth="1"/>
    <col min="2339" max="2339" width="11.5" style="514" customWidth="1"/>
    <col min="2340" max="2340" width="11.75" style="514" customWidth="1"/>
    <col min="2341" max="2342" width="11.625" style="514" customWidth="1"/>
    <col min="2343" max="2560" width="9" style="514"/>
    <col min="2561" max="2561" width="0.75" style="514" customWidth="1"/>
    <col min="2562" max="2562" width="11.625" style="514" customWidth="1"/>
    <col min="2563" max="2568" width="0" style="514" hidden="1" customWidth="1"/>
    <col min="2569" max="2569" width="11.625" style="514" customWidth="1"/>
    <col min="2570" max="2573" width="11.125" style="514" customWidth="1"/>
    <col min="2574" max="2575" width="11.625" style="514" customWidth="1"/>
    <col min="2576" max="2579" width="11.125" style="514" customWidth="1"/>
    <col min="2580" max="2580" width="11.625" style="514" customWidth="1"/>
    <col min="2581" max="2581" width="12.5" style="514" customWidth="1"/>
    <col min="2582" max="2582" width="11.375" style="514" customWidth="1"/>
    <col min="2583" max="2583" width="11.5" style="514" customWidth="1"/>
    <col min="2584" max="2584" width="11.75" style="514" customWidth="1"/>
    <col min="2585" max="2586" width="11.625" style="514" customWidth="1"/>
    <col min="2587" max="2587" width="12.5" style="514" customWidth="1"/>
    <col min="2588" max="2588" width="11.375" style="514" customWidth="1"/>
    <col min="2589" max="2589" width="11.5" style="514" customWidth="1"/>
    <col min="2590" max="2590" width="11.75" style="514" customWidth="1"/>
    <col min="2591" max="2592" width="11.625" style="514" customWidth="1"/>
    <col min="2593" max="2593" width="12.5" style="514" customWidth="1"/>
    <col min="2594" max="2594" width="11.375" style="514" customWidth="1"/>
    <col min="2595" max="2595" width="11.5" style="514" customWidth="1"/>
    <col min="2596" max="2596" width="11.75" style="514" customWidth="1"/>
    <col min="2597" max="2598" width="11.625" style="514" customWidth="1"/>
    <col min="2599" max="2816" width="9" style="514"/>
    <col min="2817" max="2817" width="0.75" style="514" customWidth="1"/>
    <col min="2818" max="2818" width="11.625" style="514" customWidth="1"/>
    <col min="2819" max="2824" width="0" style="514" hidden="1" customWidth="1"/>
    <col min="2825" max="2825" width="11.625" style="514" customWidth="1"/>
    <col min="2826" max="2829" width="11.125" style="514" customWidth="1"/>
    <col min="2830" max="2831" width="11.625" style="514" customWidth="1"/>
    <col min="2832" max="2835" width="11.125" style="514" customWidth="1"/>
    <col min="2836" max="2836" width="11.625" style="514" customWidth="1"/>
    <col min="2837" max="2837" width="12.5" style="514" customWidth="1"/>
    <col min="2838" max="2838" width="11.375" style="514" customWidth="1"/>
    <col min="2839" max="2839" width="11.5" style="514" customWidth="1"/>
    <col min="2840" max="2840" width="11.75" style="514" customWidth="1"/>
    <col min="2841" max="2842" width="11.625" style="514" customWidth="1"/>
    <col min="2843" max="2843" width="12.5" style="514" customWidth="1"/>
    <col min="2844" max="2844" width="11.375" style="514" customWidth="1"/>
    <col min="2845" max="2845" width="11.5" style="514" customWidth="1"/>
    <col min="2846" max="2846" width="11.75" style="514" customWidth="1"/>
    <col min="2847" max="2848" width="11.625" style="514" customWidth="1"/>
    <col min="2849" max="2849" width="12.5" style="514" customWidth="1"/>
    <col min="2850" max="2850" width="11.375" style="514" customWidth="1"/>
    <col min="2851" max="2851" width="11.5" style="514" customWidth="1"/>
    <col min="2852" max="2852" width="11.75" style="514" customWidth="1"/>
    <col min="2853" max="2854" width="11.625" style="514" customWidth="1"/>
    <col min="2855" max="3072" width="9" style="514"/>
    <col min="3073" max="3073" width="0.75" style="514" customWidth="1"/>
    <col min="3074" max="3074" width="11.625" style="514" customWidth="1"/>
    <col min="3075" max="3080" width="0" style="514" hidden="1" customWidth="1"/>
    <col min="3081" max="3081" width="11.625" style="514" customWidth="1"/>
    <col min="3082" max="3085" width="11.125" style="514" customWidth="1"/>
    <col min="3086" max="3087" width="11.625" style="514" customWidth="1"/>
    <col min="3088" max="3091" width="11.125" style="514" customWidth="1"/>
    <col min="3092" max="3092" width="11.625" style="514" customWidth="1"/>
    <col min="3093" max="3093" width="12.5" style="514" customWidth="1"/>
    <col min="3094" max="3094" width="11.375" style="514" customWidth="1"/>
    <col min="3095" max="3095" width="11.5" style="514" customWidth="1"/>
    <col min="3096" max="3096" width="11.75" style="514" customWidth="1"/>
    <col min="3097" max="3098" width="11.625" style="514" customWidth="1"/>
    <col min="3099" max="3099" width="12.5" style="514" customWidth="1"/>
    <col min="3100" max="3100" width="11.375" style="514" customWidth="1"/>
    <col min="3101" max="3101" width="11.5" style="514" customWidth="1"/>
    <col min="3102" max="3102" width="11.75" style="514" customWidth="1"/>
    <col min="3103" max="3104" width="11.625" style="514" customWidth="1"/>
    <col min="3105" max="3105" width="12.5" style="514" customWidth="1"/>
    <col min="3106" max="3106" width="11.375" style="514" customWidth="1"/>
    <col min="3107" max="3107" width="11.5" style="514" customWidth="1"/>
    <col min="3108" max="3108" width="11.75" style="514" customWidth="1"/>
    <col min="3109" max="3110" width="11.625" style="514" customWidth="1"/>
    <col min="3111" max="3328" width="9" style="514"/>
    <col min="3329" max="3329" width="0.75" style="514" customWidth="1"/>
    <col min="3330" max="3330" width="11.625" style="514" customWidth="1"/>
    <col min="3331" max="3336" width="0" style="514" hidden="1" customWidth="1"/>
    <col min="3337" max="3337" width="11.625" style="514" customWidth="1"/>
    <col min="3338" max="3341" width="11.125" style="514" customWidth="1"/>
    <col min="3342" max="3343" width="11.625" style="514" customWidth="1"/>
    <col min="3344" max="3347" width="11.125" style="514" customWidth="1"/>
    <col min="3348" max="3348" width="11.625" style="514" customWidth="1"/>
    <col min="3349" max="3349" width="12.5" style="514" customWidth="1"/>
    <col min="3350" max="3350" width="11.375" style="514" customWidth="1"/>
    <col min="3351" max="3351" width="11.5" style="514" customWidth="1"/>
    <col min="3352" max="3352" width="11.75" style="514" customWidth="1"/>
    <col min="3353" max="3354" width="11.625" style="514" customWidth="1"/>
    <col min="3355" max="3355" width="12.5" style="514" customWidth="1"/>
    <col min="3356" max="3356" width="11.375" style="514" customWidth="1"/>
    <col min="3357" max="3357" width="11.5" style="514" customWidth="1"/>
    <col min="3358" max="3358" width="11.75" style="514" customWidth="1"/>
    <col min="3359" max="3360" width="11.625" style="514" customWidth="1"/>
    <col min="3361" max="3361" width="12.5" style="514" customWidth="1"/>
    <col min="3362" max="3362" width="11.375" style="514" customWidth="1"/>
    <col min="3363" max="3363" width="11.5" style="514" customWidth="1"/>
    <col min="3364" max="3364" width="11.75" style="514" customWidth="1"/>
    <col min="3365" max="3366" width="11.625" style="514" customWidth="1"/>
    <col min="3367" max="3584" width="9" style="514"/>
    <col min="3585" max="3585" width="0.75" style="514" customWidth="1"/>
    <col min="3586" max="3586" width="11.625" style="514" customWidth="1"/>
    <col min="3587" max="3592" width="0" style="514" hidden="1" customWidth="1"/>
    <col min="3593" max="3593" width="11.625" style="514" customWidth="1"/>
    <col min="3594" max="3597" width="11.125" style="514" customWidth="1"/>
    <col min="3598" max="3599" width="11.625" style="514" customWidth="1"/>
    <col min="3600" max="3603" width="11.125" style="514" customWidth="1"/>
    <col min="3604" max="3604" width="11.625" style="514" customWidth="1"/>
    <col min="3605" max="3605" width="12.5" style="514" customWidth="1"/>
    <col min="3606" max="3606" width="11.375" style="514" customWidth="1"/>
    <col min="3607" max="3607" width="11.5" style="514" customWidth="1"/>
    <col min="3608" max="3608" width="11.75" style="514" customWidth="1"/>
    <col min="3609" max="3610" width="11.625" style="514" customWidth="1"/>
    <col min="3611" max="3611" width="12.5" style="514" customWidth="1"/>
    <col min="3612" max="3612" width="11.375" style="514" customWidth="1"/>
    <col min="3613" max="3613" width="11.5" style="514" customWidth="1"/>
    <col min="3614" max="3614" width="11.75" style="514" customWidth="1"/>
    <col min="3615" max="3616" width="11.625" style="514" customWidth="1"/>
    <col min="3617" max="3617" width="12.5" style="514" customWidth="1"/>
    <col min="3618" max="3618" width="11.375" style="514" customWidth="1"/>
    <col min="3619" max="3619" width="11.5" style="514" customWidth="1"/>
    <col min="3620" max="3620" width="11.75" style="514" customWidth="1"/>
    <col min="3621" max="3622" width="11.625" style="514" customWidth="1"/>
    <col min="3623" max="3840" width="9" style="514"/>
    <col min="3841" max="3841" width="0.75" style="514" customWidth="1"/>
    <col min="3842" max="3842" width="11.625" style="514" customWidth="1"/>
    <col min="3843" max="3848" width="0" style="514" hidden="1" customWidth="1"/>
    <col min="3849" max="3849" width="11.625" style="514" customWidth="1"/>
    <col min="3850" max="3853" width="11.125" style="514" customWidth="1"/>
    <col min="3854" max="3855" width="11.625" style="514" customWidth="1"/>
    <col min="3856" max="3859" width="11.125" style="514" customWidth="1"/>
    <col min="3860" max="3860" width="11.625" style="514" customWidth="1"/>
    <col min="3861" max="3861" width="12.5" style="514" customWidth="1"/>
    <col min="3862" max="3862" width="11.375" style="514" customWidth="1"/>
    <col min="3863" max="3863" width="11.5" style="514" customWidth="1"/>
    <col min="3864" max="3864" width="11.75" style="514" customWidth="1"/>
    <col min="3865" max="3866" width="11.625" style="514" customWidth="1"/>
    <col min="3867" max="3867" width="12.5" style="514" customWidth="1"/>
    <col min="3868" max="3868" width="11.375" style="514" customWidth="1"/>
    <col min="3869" max="3869" width="11.5" style="514" customWidth="1"/>
    <col min="3870" max="3870" width="11.75" style="514" customWidth="1"/>
    <col min="3871" max="3872" width="11.625" style="514" customWidth="1"/>
    <col min="3873" max="3873" width="12.5" style="514" customWidth="1"/>
    <col min="3874" max="3874" width="11.375" style="514" customWidth="1"/>
    <col min="3875" max="3875" width="11.5" style="514" customWidth="1"/>
    <col min="3876" max="3876" width="11.75" style="514" customWidth="1"/>
    <col min="3877" max="3878" width="11.625" style="514" customWidth="1"/>
    <col min="3879" max="4096" width="9" style="514"/>
    <col min="4097" max="4097" width="0.75" style="514" customWidth="1"/>
    <col min="4098" max="4098" width="11.625" style="514" customWidth="1"/>
    <col min="4099" max="4104" width="0" style="514" hidden="1" customWidth="1"/>
    <col min="4105" max="4105" width="11.625" style="514" customWidth="1"/>
    <col min="4106" max="4109" width="11.125" style="514" customWidth="1"/>
    <col min="4110" max="4111" width="11.625" style="514" customWidth="1"/>
    <col min="4112" max="4115" width="11.125" style="514" customWidth="1"/>
    <col min="4116" max="4116" width="11.625" style="514" customWidth="1"/>
    <col min="4117" max="4117" width="12.5" style="514" customWidth="1"/>
    <col min="4118" max="4118" width="11.375" style="514" customWidth="1"/>
    <col min="4119" max="4119" width="11.5" style="514" customWidth="1"/>
    <col min="4120" max="4120" width="11.75" style="514" customWidth="1"/>
    <col min="4121" max="4122" width="11.625" style="514" customWidth="1"/>
    <col min="4123" max="4123" width="12.5" style="514" customWidth="1"/>
    <col min="4124" max="4124" width="11.375" style="514" customWidth="1"/>
    <col min="4125" max="4125" width="11.5" style="514" customWidth="1"/>
    <col min="4126" max="4126" width="11.75" style="514" customWidth="1"/>
    <col min="4127" max="4128" width="11.625" style="514" customWidth="1"/>
    <col min="4129" max="4129" width="12.5" style="514" customWidth="1"/>
    <col min="4130" max="4130" width="11.375" style="514" customWidth="1"/>
    <col min="4131" max="4131" width="11.5" style="514" customWidth="1"/>
    <col min="4132" max="4132" width="11.75" style="514" customWidth="1"/>
    <col min="4133" max="4134" width="11.625" style="514" customWidth="1"/>
    <col min="4135" max="4352" width="9" style="514"/>
    <col min="4353" max="4353" width="0.75" style="514" customWidth="1"/>
    <col min="4354" max="4354" width="11.625" style="514" customWidth="1"/>
    <col min="4355" max="4360" width="0" style="514" hidden="1" customWidth="1"/>
    <col min="4361" max="4361" width="11.625" style="514" customWidth="1"/>
    <col min="4362" max="4365" width="11.125" style="514" customWidth="1"/>
    <col min="4366" max="4367" width="11.625" style="514" customWidth="1"/>
    <col min="4368" max="4371" width="11.125" style="514" customWidth="1"/>
    <col min="4372" max="4372" width="11.625" style="514" customWidth="1"/>
    <col min="4373" max="4373" width="12.5" style="514" customWidth="1"/>
    <col min="4374" max="4374" width="11.375" style="514" customWidth="1"/>
    <col min="4375" max="4375" width="11.5" style="514" customWidth="1"/>
    <col min="4376" max="4376" width="11.75" style="514" customWidth="1"/>
    <col min="4377" max="4378" width="11.625" style="514" customWidth="1"/>
    <col min="4379" max="4379" width="12.5" style="514" customWidth="1"/>
    <col min="4380" max="4380" width="11.375" style="514" customWidth="1"/>
    <col min="4381" max="4381" width="11.5" style="514" customWidth="1"/>
    <col min="4382" max="4382" width="11.75" style="514" customWidth="1"/>
    <col min="4383" max="4384" width="11.625" style="514" customWidth="1"/>
    <col min="4385" max="4385" width="12.5" style="514" customWidth="1"/>
    <col min="4386" max="4386" width="11.375" style="514" customWidth="1"/>
    <col min="4387" max="4387" width="11.5" style="514" customWidth="1"/>
    <col min="4388" max="4388" width="11.75" style="514" customWidth="1"/>
    <col min="4389" max="4390" width="11.625" style="514" customWidth="1"/>
    <col min="4391" max="4608" width="9" style="514"/>
    <col min="4609" max="4609" width="0.75" style="514" customWidth="1"/>
    <col min="4610" max="4610" width="11.625" style="514" customWidth="1"/>
    <col min="4611" max="4616" width="0" style="514" hidden="1" customWidth="1"/>
    <col min="4617" max="4617" width="11.625" style="514" customWidth="1"/>
    <col min="4618" max="4621" width="11.125" style="514" customWidth="1"/>
    <col min="4622" max="4623" width="11.625" style="514" customWidth="1"/>
    <col min="4624" max="4627" width="11.125" style="514" customWidth="1"/>
    <col min="4628" max="4628" width="11.625" style="514" customWidth="1"/>
    <col min="4629" max="4629" width="12.5" style="514" customWidth="1"/>
    <col min="4630" max="4630" width="11.375" style="514" customWidth="1"/>
    <col min="4631" max="4631" width="11.5" style="514" customWidth="1"/>
    <col min="4632" max="4632" width="11.75" style="514" customWidth="1"/>
    <col min="4633" max="4634" width="11.625" style="514" customWidth="1"/>
    <col min="4635" max="4635" width="12.5" style="514" customWidth="1"/>
    <col min="4636" max="4636" width="11.375" style="514" customWidth="1"/>
    <col min="4637" max="4637" width="11.5" style="514" customWidth="1"/>
    <col min="4638" max="4638" width="11.75" style="514" customWidth="1"/>
    <col min="4639" max="4640" width="11.625" style="514" customWidth="1"/>
    <col min="4641" max="4641" width="12.5" style="514" customWidth="1"/>
    <col min="4642" max="4642" width="11.375" style="514" customWidth="1"/>
    <col min="4643" max="4643" width="11.5" style="514" customWidth="1"/>
    <col min="4644" max="4644" width="11.75" style="514" customWidth="1"/>
    <col min="4645" max="4646" width="11.625" style="514" customWidth="1"/>
    <col min="4647" max="4864" width="9" style="514"/>
    <col min="4865" max="4865" width="0.75" style="514" customWidth="1"/>
    <col min="4866" max="4866" width="11.625" style="514" customWidth="1"/>
    <col min="4867" max="4872" width="0" style="514" hidden="1" customWidth="1"/>
    <col min="4873" max="4873" width="11.625" style="514" customWidth="1"/>
    <col min="4874" max="4877" width="11.125" style="514" customWidth="1"/>
    <col min="4878" max="4879" width="11.625" style="514" customWidth="1"/>
    <col min="4880" max="4883" width="11.125" style="514" customWidth="1"/>
    <col min="4884" max="4884" width="11.625" style="514" customWidth="1"/>
    <col min="4885" max="4885" width="12.5" style="514" customWidth="1"/>
    <col min="4886" max="4886" width="11.375" style="514" customWidth="1"/>
    <col min="4887" max="4887" width="11.5" style="514" customWidth="1"/>
    <col min="4888" max="4888" width="11.75" style="514" customWidth="1"/>
    <col min="4889" max="4890" width="11.625" style="514" customWidth="1"/>
    <col min="4891" max="4891" width="12.5" style="514" customWidth="1"/>
    <col min="4892" max="4892" width="11.375" style="514" customWidth="1"/>
    <col min="4893" max="4893" width="11.5" style="514" customWidth="1"/>
    <col min="4894" max="4894" width="11.75" style="514" customWidth="1"/>
    <col min="4895" max="4896" width="11.625" style="514" customWidth="1"/>
    <col min="4897" max="4897" width="12.5" style="514" customWidth="1"/>
    <col min="4898" max="4898" width="11.375" style="514" customWidth="1"/>
    <col min="4899" max="4899" width="11.5" style="514" customWidth="1"/>
    <col min="4900" max="4900" width="11.75" style="514" customWidth="1"/>
    <col min="4901" max="4902" width="11.625" style="514" customWidth="1"/>
    <col min="4903" max="5120" width="9" style="514"/>
    <col min="5121" max="5121" width="0.75" style="514" customWidth="1"/>
    <col min="5122" max="5122" width="11.625" style="514" customWidth="1"/>
    <col min="5123" max="5128" width="0" style="514" hidden="1" customWidth="1"/>
    <col min="5129" max="5129" width="11.625" style="514" customWidth="1"/>
    <col min="5130" max="5133" width="11.125" style="514" customWidth="1"/>
    <col min="5134" max="5135" width="11.625" style="514" customWidth="1"/>
    <col min="5136" max="5139" width="11.125" style="514" customWidth="1"/>
    <col min="5140" max="5140" width="11.625" style="514" customWidth="1"/>
    <col min="5141" max="5141" width="12.5" style="514" customWidth="1"/>
    <col min="5142" max="5142" width="11.375" style="514" customWidth="1"/>
    <col min="5143" max="5143" width="11.5" style="514" customWidth="1"/>
    <col min="5144" max="5144" width="11.75" style="514" customWidth="1"/>
    <col min="5145" max="5146" width="11.625" style="514" customWidth="1"/>
    <col min="5147" max="5147" width="12.5" style="514" customWidth="1"/>
    <col min="5148" max="5148" width="11.375" style="514" customWidth="1"/>
    <col min="5149" max="5149" width="11.5" style="514" customWidth="1"/>
    <col min="5150" max="5150" width="11.75" style="514" customWidth="1"/>
    <col min="5151" max="5152" width="11.625" style="514" customWidth="1"/>
    <col min="5153" max="5153" width="12.5" style="514" customWidth="1"/>
    <col min="5154" max="5154" width="11.375" style="514" customWidth="1"/>
    <col min="5155" max="5155" width="11.5" style="514" customWidth="1"/>
    <col min="5156" max="5156" width="11.75" style="514" customWidth="1"/>
    <col min="5157" max="5158" width="11.625" style="514" customWidth="1"/>
    <col min="5159" max="5376" width="9" style="514"/>
    <col min="5377" max="5377" width="0.75" style="514" customWidth="1"/>
    <col min="5378" max="5378" width="11.625" style="514" customWidth="1"/>
    <col min="5379" max="5384" width="0" style="514" hidden="1" customWidth="1"/>
    <col min="5385" max="5385" width="11.625" style="514" customWidth="1"/>
    <col min="5386" max="5389" width="11.125" style="514" customWidth="1"/>
    <col min="5390" max="5391" width="11.625" style="514" customWidth="1"/>
    <col min="5392" max="5395" width="11.125" style="514" customWidth="1"/>
    <col min="5396" max="5396" width="11.625" style="514" customWidth="1"/>
    <col min="5397" max="5397" width="12.5" style="514" customWidth="1"/>
    <col min="5398" max="5398" width="11.375" style="514" customWidth="1"/>
    <col min="5399" max="5399" width="11.5" style="514" customWidth="1"/>
    <col min="5400" max="5400" width="11.75" style="514" customWidth="1"/>
    <col min="5401" max="5402" width="11.625" style="514" customWidth="1"/>
    <col min="5403" max="5403" width="12.5" style="514" customWidth="1"/>
    <col min="5404" max="5404" width="11.375" style="514" customWidth="1"/>
    <col min="5405" max="5405" width="11.5" style="514" customWidth="1"/>
    <col min="5406" max="5406" width="11.75" style="514" customWidth="1"/>
    <col min="5407" max="5408" width="11.625" style="514" customWidth="1"/>
    <col min="5409" max="5409" width="12.5" style="514" customWidth="1"/>
    <col min="5410" max="5410" width="11.375" style="514" customWidth="1"/>
    <col min="5411" max="5411" width="11.5" style="514" customWidth="1"/>
    <col min="5412" max="5412" width="11.75" style="514" customWidth="1"/>
    <col min="5413" max="5414" width="11.625" style="514" customWidth="1"/>
    <col min="5415" max="5632" width="9" style="514"/>
    <col min="5633" max="5633" width="0.75" style="514" customWidth="1"/>
    <col min="5634" max="5634" width="11.625" style="514" customWidth="1"/>
    <col min="5635" max="5640" width="0" style="514" hidden="1" customWidth="1"/>
    <col min="5641" max="5641" width="11.625" style="514" customWidth="1"/>
    <col min="5642" max="5645" width="11.125" style="514" customWidth="1"/>
    <col min="5646" max="5647" width="11.625" style="514" customWidth="1"/>
    <col min="5648" max="5651" width="11.125" style="514" customWidth="1"/>
    <col min="5652" max="5652" width="11.625" style="514" customWidth="1"/>
    <col min="5653" max="5653" width="12.5" style="514" customWidth="1"/>
    <col min="5654" max="5654" width="11.375" style="514" customWidth="1"/>
    <col min="5655" max="5655" width="11.5" style="514" customWidth="1"/>
    <col min="5656" max="5656" width="11.75" style="514" customWidth="1"/>
    <col min="5657" max="5658" width="11.625" style="514" customWidth="1"/>
    <col min="5659" max="5659" width="12.5" style="514" customWidth="1"/>
    <col min="5660" max="5660" width="11.375" style="514" customWidth="1"/>
    <col min="5661" max="5661" width="11.5" style="514" customWidth="1"/>
    <col min="5662" max="5662" width="11.75" style="514" customWidth="1"/>
    <col min="5663" max="5664" width="11.625" style="514" customWidth="1"/>
    <col min="5665" max="5665" width="12.5" style="514" customWidth="1"/>
    <col min="5666" max="5666" width="11.375" style="514" customWidth="1"/>
    <col min="5667" max="5667" width="11.5" style="514" customWidth="1"/>
    <col min="5668" max="5668" width="11.75" style="514" customWidth="1"/>
    <col min="5669" max="5670" width="11.625" style="514" customWidth="1"/>
    <col min="5671" max="5888" width="9" style="514"/>
    <col min="5889" max="5889" width="0.75" style="514" customWidth="1"/>
    <col min="5890" max="5890" width="11.625" style="514" customWidth="1"/>
    <col min="5891" max="5896" width="0" style="514" hidden="1" customWidth="1"/>
    <col min="5897" max="5897" width="11.625" style="514" customWidth="1"/>
    <col min="5898" max="5901" width="11.125" style="514" customWidth="1"/>
    <col min="5902" max="5903" width="11.625" style="514" customWidth="1"/>
    <col min="5904" max="5907" width="11.125" style="514" customWidth="1"/>
    <col min="5908" max="5908" width="11.625" style="514" customWidth="1"/>
    <col min="5909" max="5909" width="12.5" style="514" customWidth="1"/>
    <col min="5910" max="5910" width="11.375" style="514" customWidth="1"/>
    <col min="5911" max="5911" width="11.5" style="514" customWidth="1"/>
    <col min="5912" max="5912" width="11.75" style="514" customWidth="1"/>
    <col min="5913" max="5914" width="11.625" style="514" customWidth="1"/>
    <col min="5915" max="5915" width="12.5" style="514" customWidth="1"/>
    <col min="5916" max="5916" width="11.375" style="514" customWidth="1"/>
    <col min="5917" max="5917" width="11.5" style="514" customWidth="1"/>
    <col min="5918" max="5918" width="11.75" style="514" customWidth="1"/>
    <col min="5919" max="5920" width="11.625" style="514" customWidth="1"/>
    <col min="5921" max="5921" width="12.5" style="514" customWidth="1"/>
    <col min="5922" max="5922" width="11.375" style="514" customWidth="1"/>
    <col min="5923" max="5923" width="11.5" style="514" customWidth="1"/>
    <col min="5924" max="5924" width="11.75" style="514" customWidth="1"/>
    <col min="5925" max="5926" width="11.625" style="514" customWidth="1"/>
    <col min="5927" max="6144" width="9" style="514"/>
    <col min="6145" max="6145" width="0.75" style="514" customWidth="1"/>
    <col min="6146" max="6146" width="11.625" style="514" customWidth="1"/>
    <col min="6147" max="6152" width="0" style="514" hidden="1" customWidth="1"/>
    <col min="6153" max="6153" width="11.625" style="514" customWidth="1"/>
    <col min="6154" max="6157" width="11.125" style="514" customWidth="1"/>
    <col min="6158" max="6159" width="11.625" style="514" customWidth="1"/>
    <col min="6160" max="6163" width="11.125" style="514" customWidth="1"/>
    <col min="6164" max="6164" width="11.625" style="514" customWidth="1"/>
    <col min="6165" max="6165" width="12.5" style="514" customWidth="1"/>
    <col min="6166" max="6166" width="11.375" style="514" customWidth="1"/>
    <col min="6167" max="6167" width="11.5" style="514" customWidth="1"/>
    <col min="6168" max="6168" width="11.75" style="514" customWidth="1"/>
    <col min="6169" max="6170" width="11.625" style="514" customWidth="1"/>
    <col min="6171" max="6171" width="12.5" style="514" customWidth="1"/>
    <col min="6172" max="6172" width="11.375" style="514" customWidth="1"/>
    <col min="6173" max="6173" width="11.5" style="514" customWidth="1"/>
    <col min="6174" max="6174" width="11.75" style="514" customWidth="1"/>
    <col min="6175" max="6176" width="11.625" style="514" customWidth="1"/>
    <col min="6177" max="6177" width="12.5" style="514" customWidth="1"/>
    <col min="6178" max="6178" width="11.375" style="514" customWidth="1"/>
    <col min="6179" max="6179" width="11.5" style="514" customWidth="1"/>
    <col min="6180" max="6180" width="11.75" style="514" customWidth="1"/>
    <col min="6181" max="6182" width="11.625" style="514" customWidth="1"/>
    <col min="6183" max="6400" width="9" style="514"/>
    <col min="6401" max="6401" width="0.75" style="514" customWidth="1"/>
    <col min="6402" max="6402" width="11.625" style="514" customWidth="1"/>
    <col min="6403" max="6408" width="0" style="514" hidden="1" customWidth="1"/>
    <col min="6409" max="6409" width="11.625" style="514" customWidth="1"/>
    <col min="6410" max="6413" width="11.125" style="514" customWidth="1"/>
    <col min="6414" max="6415" width="11.625" style="514" customWidth="1"/>
    <col min="6416" max="6419" width="11.125" style="514" customWidth="1"/>
    <col min="6420" max="6420" width="11.625" style="514" customWidth="1"/>
    <col min="6421" max="6421" width="12.5" style="514" customWidth="1"/>
    <col min="6422" max="6422" width="11.375" style="514" customWidth="1"/>
    <col min="6423" max="6423" width="11.5" style="514" customWidth="1"/>
    <col min="6424" max="6424" width="11.75" style="514" customWidth="1"/>
    <col min="6425" max="6426" width="11.625" style="514" customWidth="1"/>
    <col min="6427" max="6427" width="12.5" style="514" customWidth="1"/>
    <col min="6428" max="6428" width="11.375" style="514" customWidth="1"/>
    <col min="6429" max="6429" width="11.5" style="514" customWidth="1"/>
    <col min="6430" max="6430" width="11.75" style="514" customWidth="1"/>
    <col min="6431" max="6432" width="11.625" style="514" customWidth="1"/>
    <col min="6433" max="6433" width="12.5" style="514" customWidth="1"/>
    <col min="6434" max="6434" width="11.375" style="514" customWidth="1"/>
    <col min="6435" max="6435" width="11.5" style="514" customWidth="1"/>
    <col min="6436" max="6436" width="11.75" style="514" customWidth="1"/>
    <col min="6437" max="6438" width="11.625" style="514" customWidth="1"/>
    <col min="6439" max="6656" width="9" style="514"/>
    <col min="6657" max="6657" width="0.75" style="514" customWidth="1"/>
    <col min="6658" max="6658" width="11.625" style="514" customWidth="1"/>
    <col min="6659" max="6664" width="0" style="514" hidden="1" customWidth="1"/>
    <col min="6665" max="6665" width="11.625" style="514" customWidth="1"/>
    <col min="6666" max="6669" width="11.125" style="514" customWidth="1"/>
    <col min="6670" max="6671" width="11.625" style="514" customWidth="1"/>
    <col min="6672" max="6675" width="11.125" style="514" customWidth="1"/>
    <col min="6676" max="6676" width="11.625" style="514" customWidth="1"/>
    <col min="6677" max="6677" width="12.5" style="514" customWidth="1"/>
    <col min="6678" max="6678" width="11.375" style="514" customWidth="1"/>
    <col min="6679" max="6679" width="11.5" style="514" customWidth="1"/>
    <col min="6680" max="6680" width="11.75" style="514" customWidth="1"/>
    <col min="6681" max="6682" width="11.625" style="514" customWidth="1"/>
    <col min="6683" max="6683" width="12.5" style="514" customWidth="1"/>
    <col min="6684" max="6684" width="11.375" style="514" customWidth="1"/>
    <col min="6685" max="6685" width="11.5" style="514" customWidth="1"/>
    <col min="6686" max="6686" width="11.75" style="514" customWidth="1"/>
    <col min="6687" max="6688" width="11.625" style="514" customWidth="1"/>
    <col min="6689" max="6689" width="12.5" style="514" customWidth="1"/>
    <col min="6690" max="6690" width="11.375" style="514" customWidth="1"/>
    <col min="6691" max="6691" width="11.5" style="514" customWidth="1"/>
    <col min="6692" max="6692" width="11.75" style="514" customWidth="1"/>
    <col min="6693" max="6694" width="11.625" style="514" customWidth="1"/>
    <col min="6695" max="6912" width="9" style="514"/>
    <col min="6913" max="6913" width="0.75" style="514" customWidth="1"/>
    <col min="6914" max="6914" width="11.625" style="514" customWidth="1"/>
    <col min="6915" max="6920" width="0" style="514" hidden="1" customWidth="1"/>
    <col min="6921" max="6921" width="11.625" style="514" customWidth="1"/>
    <col min="6922" max="6925" width="11.125" style="514" customWidth="1"/>
    <col min="6926" max="6927" width="11.625" style="514" customWidth="1"/>
    <col min="6928" max="6931" width="11.125" style="514" customWidth="1"/>
    <col min="6932" max="6932" width="11.625" style="514" customWidth="1"/>
    <col min="6933" max="6933" width="12.5" style="514" customWidth="1"/>
    <col min="6934" max="6934" width="11.375" style="514" customWidth="1"/>
    <col min="6935" max="6935" width="11.5" style="514" customWidth="1"/>
    <col min="6936" max="6936" width="11.75" style="514" customWidth="1"/>
    <col min="6937" max="6938" width="11.625" style="514" customWidth="1"/>
    <col min="6939" max="6939" width="12.5" style="514" customWidth="1"/>
    <col min="6940" max="6940" width="11.375" style="514" customWidth="1"/>
    <col min="6941" max="6941" width="11.5" style="514" customWidth="1"/>
    <col min="6942" max="6942" width="11.75" style="514" customWidth="1"/>
    <col min="6943" max="6944" width="11.625" style="514" customWidth="1"/>
    <col min="6945" max="6945" width="12.5" style="514" customWidth="1"/>
    <col min="6946" max="6946" width="11.375" style="514" customWidth="1"/>
    <col min="6947" max="6947" width="11.5" style="514" customWidth="1"/>
    <col min="6948" max="6948" width="11.75" style="514" customWidth="1"/>
    <col min="6949" max="6950" width="11.625" style="514" customWidth="1"/>
    <col min="6951" max="7168" width="9" style="514"/>
    <col min="7169" max="7169" width="0.75" style="514" customWidth="1"/>
    <col min="7170" max="7170" width="11.625" style="514" customWidth="1"/>
    <col min="7171" max="7176" width="0" style="514" hidden="1" customWidth="1"/>
    <col min="7177" max="7177" width="11.625" style="514" customWidth="1"/>
    <col min="7178" max="7181" width="11.125" style="514" customWidth="1"/>
    <col min="7182" max="7183" width="11.625" style="514" customWidth="1"/>
    <col min="7184" max="7187" width="11.125" style="514" customWidth="1"/>
    <col min="7188" max="7188" width="11.625" style="514" customWidth="1"/>
    <col min="7189" max="7189" width="12.5" style="514" customWidth="1"/>
    <col min="7190" max="7190" width="11.375" style="514" customWidth="1"/>
    <col min="7191" max="7191" width="11.5" style="514" customWidth="1"/>
    <col min="7192" max="7192" width="11.75" style="514" customWidth="1"/>
    <col min="7193" max="7194" width="11.625" style="514" customWidth="1"/>
    <col min="7195" max="7195" width="12.5" style="514" customWidth="1"/>
    <col min="7196" max="7196" width="11.375" style="514" customWidth="1"/>
    <col min="7197" max="7197" width="11.5" style="514" customWidth="1"/>
    <col min="7198" max="7198" width="11.75" style="514" customWidth="1"/>
    <col min="7199" max="7200" width="11.625" style="514" customWidth="1"/>
    <col min="7201" max="7201" width="12.5" style="514" customWidth="1"/>
    <col min="7202" max="7202" width="11.375" style="514" customWidth="1"/>
    <col min="7203" max="7203" width="11.5" style="514" customWidth="1"/>
    <col min="7204" max="7204" width="11.75" style="514" customWidth="1"/>
    <col min="7205" max="7206" width="11.625" style="514" customWidth="1"/>
    <col min="7207" max="7424" width="9" style="514"/>
    <col min="7425" max="7425" width="0.75" style="514" customWidth="1"/>
    <col min="7426" max="7426" width="11.625" style="514" customWidth="1"/>
    <col min="7427" max="7432" width="0" style="514" hidden="1" customWidth="1"/>
    <col min="7433" max="7433" width="11.625" style="514" customWidth="1"/>
    <col min="7434" max="7437" width="11.125" style="514" customWidth="1"/>
    <col min="7438" max="7439" width="11.625" style="514" customWidth="1"/>
    <col min="7440" max="7443" width="11.125" style="514" customWidth="1"/>
    <col min="7444" max="7444" width="11.625" style="514" customWidth="1"/>
    <col min="7445" max="7445" width="12.5" style="514" customWidth="1"/>
    <col min="7446" max="7446" width="11.375" style="514" customWidth="1"/>
    <col min="7447" max="7447" width="11.5" style="514" customWidth="1"/>
    <col min="7448" max="7448" width="11.75" style="514" customWidth="1"/>
    <col min="7449" max="7450" width="11.625" style="514" customWidth="1"/>
    <col min="7451" max="7451" width="12.5" style="514" customWidth="1"/>
    <col min="7452" max="7452" width="11.375" style="514" customWidth="1"/>
    <col min="7453" max="7453" width="11.5" style="514" customWidth="1"/>
    <col min="7454" max="7454" width="11.75" style="514" customWidth="1"/>
    <col min="7455" max="7456" width="11.625" style="514" customWidth="1"/>
    <col min="7457" max="7457" width="12.5" style="514" customWidth="1"/>
    <col min="7458" max="7458" width="11.375" style="514" customWidth="1"/>
    <col min="7459" max="7459" width="11.5" style="514" customWidth="1"/>
    <col min="7460" max="7460" width="11.75" style="514" customWidth="1"/>
    <col min="7461" max="7462" width="11.625" style="514" customWidth="1"/>
    <col min="7463" max="7680" width="9" style="514"/>
    <col min="7681" max="7681" width="0.75" style="514" customWidth="1"/>
    <col min="7682" max="7682" width="11.625" style="514" customWidth="1"/>
    <col min="7683" max="7688" width="0" style="514" hidden="1" customWidth="1"/>
    <col min="7689" max="7689" width="11.625" style="514" customWidth="1"/>
    <col min="7690" max="7693" width="11.125" style="514" customWidth="1"/>
    <col min="7694" max="7695" width="11.625" style="514" customWidth="1"/>
    <col min="7696" max="7699" width="11.125" style="514" customWidth="1"/>
    <col min="7700" max="7700" width="11.625" style="514" customWidth="1"/>
    <col min="7701" max="7701" width="12.5" style="514" customWidth="1"/>
    <col min="7702" max="7702" width="11.375" style="514" customWidth="1"/>
    <col min="7703" max="7703" width="11.5" style="514" customWidth="1"/>
    <col min="7704" max="7704" width="11.75" style="514" customWidth="1"/>
    <col min="7705" max="7706" width="11.625" style="514" customWidth="1"/>
    <col min="7707" max="7707" width="12.5" style="514" customWidth="1"/>
    <col min="7708" max="7708" width="11.375" style="514" customWidth="1"/>
    <col min="7709" max="7709" width="11.5" style="514" customWidth="1"/>
    <col min="7710" max="7710" width="11.75" style="514" customWidth="1"/>
    <col min="7711" max="7712" width="11.625" style="514" customWidth="1"/>
    <col min="7713" max="7713" width="12.5" style="514" customWidth="1"/>
    <col min="7714" max="7714" width="11.375" style="514" customWidth="1"/>
    <col min="7715" max="7715" width="11.5" style="514" customWidth="1"/>
    <col min="7716" max="7716" width="11.75" style="514" customWidth="1"/>
    <col min="7717" max="7718" width="11.625" style="514" customWidth="1"/>
    <col min="7719" max="7936" width="9" style="514"/>
    <col min="7937" max="7937" width="0.75" style="514" customWidth="1"/>
    <col min="7938" max="7938" width="11.625" style="514" customWidth="1"/>
    <col min="7939" max="7944" width="0" style="514" hidden="1" customWidth="1"/>
    <col min="7945" max="7945" width="11.625" style="514" customWidth="1"/>
    <col min="7946" max="7949" width="11.125" style="514" customWidth="1"/>
    <col min="7950" max="7951" width="11.625" style="514" customWidth="1"/>
    <col min="7952" max="7955" width="11.125" style="514" customWidth="1"/>
    <col min="7956" max="7956" width="11.625" style="514" customWidth="1"/>
    <col min="7957" max="7957" width="12.5" style="514" customWidth="1"/>
    <col min="7958" max="7958" width="11.375" style="514" customWidth="1"/>
    <col min="7959" max="7959" width="11.5" style="514" customWidth="1"/>
    <col min="7960" max="7960" width="11.75" style="514" customWidth="1"/>
    <col min="7961" max="7962" width="11.625" style="514" customWidth="1"/>
    <col min="7963" max="7963" width="12.5" style="514" customWidth="1"/>
    <col min="7964" max="7964" width="11.375" style="514" customWidth="1"/>
    <col min="7965" max="7965" width="11.5" style="514" customWidth="1"/>
    <col min="7966" max="7966" width="11.75" style="514" customWidth="1"/>
    <col min="7967" max="7968" width="11.625" style="514" customWidth="1"/>
    <col min="7969" max="7969" width="12.5" style="514" customWidth="1"/>
    <col min="7970" max="7970" width="11.375" style="514" customWidth="1"/>
    <col min="7971" max="7971" width="11.5" style="514" customWidth="1"/>
    <col min="7972" max="7972" width="11.75" style="514" customWidth="1"/>
    <col min="7973" max="7974" width="11.625" style="514" customWidth="1"/>
    <col min="7975" max="8192" width="9" style="514"/>
    <col min="8193" max="8193" width="0.75" style="514" customWidth="1"/>
    <col min="8194" max="8194" width="11.625" style="514" customWidth="1"/>
    <col min="8195" max="8200" width="0" style="514" hidden="1" customWidth="1"/>
    <col min="8201" max="8201" width="11.625" style="514" customWidth="1"/>
    <col min="8202" max="8205" width="11.125" style="514" customWidth="1"/>
    <col min="8206" max="8207" width="11.625" style="514" customWidth="1"/>
    <col min="8208" max="8211" width="11.125" style="514" customWidth="1"/>
    <col min="8212" max="8212" width="11.625" style="514" customWidth="1"/>
    <col min="8213" max="8213" width="12.5" style="514" customWidth="1"/>
    <col min="8214" max="8214" width="11.375" style="514" customWidth="1"/>
    <col min="8215" max="8215" width="11.5" style="514" customWidth="1"/>
    <col min="8216" max="8216" width="11.75" style="514" customWidth="1"/>
    <col min="8217" max="8218" width="11.625" style="514" customWidth="1"/>
    <col min="8219" max="8219" width="12.5" style="514" customWidth="1"/>
    <col min="8220" max="8220" width="11.375" style="514" customWidth="1"/>
    <col min="8221" max="8221" width="11.5" style="514" customWidth="1"/>
    <col min="8222" max="8222" width="11.75" style="514" customWidth="1"/>
    <col min="8223" max="8224" width="11.625" style="514" customWidth="1"/>
    <col min="8225" max="8225" width="12.5" style="514" customWidth="1"/>
    <col min="8226" max="8226" width="11.375" style="514" customWidth="1"/>
    <col min="8227" max="8227" width="11.5" style="514" customWidth="1"/>
    <col min="8228" max="8228" width="11.75" style="514" customWidth="1"/>
    <col min="8229" max="8230" width="11.625" style="514" customWidth="1"/>
    <col min="8231" max="8448" width="9" style="514"/>
    <col min="8449" max="8449" width="0.75" style="514" customWidth="1"/>
    <col min="8450" max="8450" width="11.625" style="514" customWidth="1"/>
    <col min="8451" max="8456" width="0" style="514" hidden="1" customWidth="1"/>
    <col min="8457" max="8457" width="11.625" style="514" customWidth="1"/>
    <col min="8458" max="8461" width="11.125" style="514" customWidth="1"/>
    <col min="8462" max="8463" width="11.625" style="514" customWidth="1"/>
    <col min="8464" max="8467" width="11.125" style="514" customWidth="1"/>
    <col min="8468" max="8468" width="11.625" style="514" customWidth="1"/>
    <col min="8469" max="8469" width="12.5" style="514" customWidth="1"/>
    <col min="8470" max="8470" width="11.375" style="514" customWidth="1"/>
    <col min="8471" max="8471" width="11.5" style="514" customWidth="1"/>
    <col min="8472" max="8472" width="11.75" style="514" customWidth="1"/>
    <col min="8473" max="8474" width="11.625" style="514" customWidth="1"/>
    <col min="8475" max="8475" width="12.5" style="514" customWidth="1"/>
    <col min="8476" max="8476" width="11.375" style="514" customWidth="1"/>
    <col min="8477" max="8477" width="11.5" style="514" customWidth="1"/>
    <col min="8478" max="8478" width="11.75" style="514" customWidth="1"/>
    <col min="8479" max="8480" width="11.625" style="514" customWidth="1"/>
    <col min="8481" max="8481" width="12.5" style="514" customWidth="1"/>
    <col min="8482" max="8482" width="11.375" style="514" customWidth="1"/>
    <col min="8483" max="8483" width="11.5" style="514" customWidth="1"/>
    <col min="8484" max="8484" width="11.75" style="514" customWidth="1"/>
    <col min="8485" max="8486" width="11.625" style="514" customWidth="1"/>
    <col min="8487" max="8704" width="9" style="514"/>
    <col min="8705" max="8705" width="0.75" style="514" customWidth="1"/>
    <col min="8706" max="8706" width="11.625" style="514" customWidth="1"/>
    <col min="8707" max="8712" width="0" style="514" hidden="1" customWidth="1"/>
    <col min="8713" max="8713" width="11.625" style="514" customWidth="1"/>
    <col min="8714" max="8717" width="11.125" style="514" customWidth="1"/>
    <col min="8718" max="8719" width="11.625" style="514" customWidth="1"/>
    <col min="8720" max="8723" width="11.125" style="514" customWidth="1"/>
    <col min="8724" max="8724" width="11.625" style="514" customWidth="1"/>
    <col min="8725" max="8725" width="12.5" style="514" customWidth="1"/>
    <col min="8726" max="8726" width="11.375" style="514" customWidth="1"/>
    <col min="8727" max="8727" width="11.5" style="514" customWidth="1"/>
    <col min="8728" max="8728" width="11.75" style="514" customWidth="1"/>
    <col min="8729" max="8730" width="11.625" style="514" customWidth="1"/>
    <col min="8731" max="8731" width="12.5" style="514" customWidth="1"/>
    <col min="8732" max="8732" width="11.375" style="514" customWidth="1"/>
    <col min="8733" max="8733" width="11.5" style="514" customWidth="1"/>
    <col min="8734" max="8734" width="11.75" style="514" customWidth="1"/>
    <col min="8735" max="8736" width="11.625" style="514" customWidth="1"/>
    <col min="8737" max="8737" width="12.5" style="514" customWidth="1"/>
    <col min="8738" max="8738" width="11.375" style="514" customWidth="1"/>
    <col min="8739" max="8739" width="11.5" style="514" customWidth="1"/>
    <col min="8740" max="8740" width="11.75" style="514" customWidth="1"/>
    <col min="8741" max="8742" width="11.625" style="514" customWidth="1"/>
    <col min="8743" max="8960" width="9" style="514"/>
    <col min="8961" max="8961" width="0.75" style="514" customWidth="1"/>
    <col min="8962" max="8962" width="11.625" style="514" customWidth="1"/>
    <col min="8963" max="8968" width="0" style="514" hidden="1" customWidth="1"/>
    <col min="8969" max="8969" width="11.625" style="514" customWidth="1"/>
    <col min="8970" max="8973" width="11.125" style="514" customWidth="1"/>
    <col min="8974" max="8975" width="11.625" style="514" customWidth="1"/>
    <col min="8976" max="8979" width="11.125" style="514" customWidth="1"/>
    <col min="8980" max="8980" width="11.625" style="514" customWidth="1"/>
    <col min="8981" max="8981" width="12.5" style="514" customWidth="1"/>
    <col min="8982" max="8982" width="11.375" style="514" customWidth="1"/>
    <col min="8983" max="8983" width="11.5" style="514" customWidth="1"/>
    <col min="8984" max="8984" width="11.75" style="514" customWidth="1"/>
    <col min="8985" max="8986" width="11.625" style="514" customWidth="1"/>
    <col min="8987" max="8987" width="12.5" style="514" customWidth="1"/>
    <col min="8988" max="8988" width="11.375" style="514" customWidth="1"/>
    <col min="8989" max="8989" width="11.5" style="514" customWidth="1"/>
    <col min="8990" max="8990" width="11.75" style="514" customWidth="1"/>
    <col min="8991" max="8992" width="11.625" style="514" customWidth="1"/>
    <col min="8993" max="8993" width="12.5" style="514" customWidth="1"/>
    <col min="8994" max="8994" width="11.375" style="514" customWidth="1"/>
    <col min="8995" max="8995" width="11.5" style="514" customWidth="1"/>
    <col min="8996" max="8996" width="11.75" style="514" customWidth="1"/>
    <col min="8997" max="8998" width="11.625" style="514" customWidth="1"/>
    <col min="8999" max="9216" width="9" style="514"/>
    <col min="9217" max="9217" width="0.75" style="514" customWidth="1"/>
    <col min="9218" max="9218" width="11.625" style="514" customWidth="1"/>
    <col min="9219" max="9224" width="0" style="514" hidden="1" customWidth="1"/>
    <col min="9225" max="9225" width="11.625" style="514" customWidth="1"/>
    <col min="9226" max="9229" width="11.125" style="514" customWidth="1"/>
    <col min="9230" max="9231" width="11.625" style="514" customWidth="1"/>
    <col min="9232" max="9235" width="11.125" style="514" customWidth="1"/>
    <col min="9236" max="9236" width="11.625" style="514" customWidth="1"/>
    <col min="9237" max="9237" width="12.5" style="514" customWidth="1"/>
    <col min="9238" max="9238" width="11.375" style="514" customWidth="1"/>
    <col min="9239" max="9239" width="11.5" style="514" customWidth="1"/>
    <col min="9240" max="9240" width="11.75" style="514" customWidth="1"/>
    <col min="9241" max="9242" width="11.625" style="514" customWidth="1"/>
    <col min="9243" max="9243" width="12.5" style="514" customWidth="1"/>
    <col min="9244" max="9244" width="11.375" style="514" customWidth="1"/>
    <col min="9245" max="9245" width="11.5" style="514" customWidth="1"/>
    <col min="9246" max="9246" width="11.75" style="514" customWidth="1"/>
    <col min="9247" max="9248" width="11.625" style="514" customWidth="1"/>
    <col min="9249" max="9249" width="12.5" style="514" customWidth="1"/>
    <col min="9250" max="9250" width="11.375" style="514" customWidth="1"/>
    <col min="9251" max="9251" width="11.5" style="514" customWidth="1"/>
    <col min="9252" max="9252" width="11.75" style="514" customWidth="1"/>
    <col min="9253" max="9254" width="11.625" style="514" customWidth="1"/>
    <col min="9255" max="9472" width="9" style="514"/>
    <col min="9473" max="9473" width="0.75" style="514" customWidth="1"/>
    <col min="9474" max="9474" width="11.625" style="514" customWidth="1"/>
    <col min="9475" max="9480" width="0" style="514" hidden="1" customWidth="1"/>
    <col min="9481" max="9481" width="11.625" style="514" customWidth="1"/>
    <col min="9482" max="9485" width="11.125" style="514" customWidth="1"/>
    <col min="9486" max="9487" width="11.625" style="514" customWidth="1"/>
    <col min="9488" max="9491" width="11.125" style="514" customWidth="1"/>
    <col min="9492" max="9492" width="11.625" style="514" customWidth="1"/>
    <col min="9493" max="9493" width="12.5" style="514" customWidth="1"/>
    <col min="9494" max="9494" width="11.375" style="514" customWidth="1"/>
    <col min="9495" max="9495" width="11.5" style="514" customWidth="1"/>
    <col min="9496" max="9496" width="11.75" style="514" customWidth="1"/>
    <col min="9497" max="9498" width="11.625" style="514" customWidth="1"/>
    <col min="9499" max="9499" width="12.5" style="514" customWidth="1"/>
    <col min="9500" max="9500" width="11.375" style="514" customWidth="1"/>
    <col min="9501" max="9501" width="11.5" style="514" customWidth="1"/>
    <col min="9502" max="9502" width="11.75" style="514" customWidth="1"/>
    <col min="9503" max="9504" width="11.625" style="514" customWidth="1"/>
    <col min="9505" max="9505" width="12.5" style="514" customWidth="1"/>
    <col min="9506" max="9506" width="11.375" style="514" customWidth="1"/>
    <col min="9507" max="9507" width="11.5" style="514" customWidth="1"/>
    <col min="9508" max="9508" width="11.75" style="514" customWidth="1"/>
    <col min="9509" max="9510" width="11.625" style="514" customWidth="1"/>
    <col min="9511" max="9728" width="9" style="514"/>
    <col min="9729" max="9729" width="0.75" style="514" customWidth="1"/>
    <col min="9730" max="9730" width="11.625" style="514" customWidth="1"/>
    <col min="9731" max="9736" width="0" style="514" hidden="1" customWidth="1"/>
    <col min="9737" max="9737" width="11.625" style="514" customWidth="1"/>
    <col min="9738" max="9741" width="11.125" style="514" customWidth="1"/>
    <col min="9742" max="9743" width="11.625" style="514" customWidth="1"/>
    <col min="9744" max="9747" width="11.125" style="514" customWidth="1"/>
    <col min="9748" max="9748" width="11.625" style="514" customWidth="1"/>
    <col min="9749" max="9749" width="12.5" style="514" customWidth="1"/>
    <col min="9750" max="9750" width="11.375" style="514" customWidth="1"/>
    <col min="9751" max="9751" width="11.5" style="514" customWidth="1"/>
    <col min="9752" max="9752" width="11.75" style="514" customWidth="1"/>
    <col min="9753" max="9754" width="11.625" style="514" customWidth="1"/>
    <col min="9755" max="9755" width="12.5" style="514" customWidth="1"/>
    <col min="9756" max="9756" width="11.375" style="514" customWidth="1"/>
    <col min="9757" max="9757" width="11.5" style="514" customWidth="1"/>
    <col min="9758" max="9758" width="11.75" style="514" customWidth="1"/>
    <col min="9759" max="9760" width="11.625" style="514" customWidth="1"/>
    <col min="9761" max="9761" width="12.5" style="514" customWidth="1"/>
    <col min="9762" max="9762" width="11.375" style="514" customWidth="1"/>
    <col min="9763" max="9763" width="11.5" style="514" customWidth="1"/>
    <col min="9764" max="9764" width="11.75" style="514" customWidth="1"/>
    <col min="9765" max="9766" width="11.625" style="514" customWidth="1"/>
    <col min="9767" max="9984" width="9" style="514"/>
    <col min="9985" max="9985" width="0.75" style="514" customWidth="1"/>
    <col min="9986" max="9986" width="11.625" style="514" customWidth="1"/>
    <col min="9987" max="9992" width="0" style="514" hidden="1" customWidth="1"/>
    <col min="9993" max="9993" width="11.625" style="514" customWidth="1"/>
    <col min="9994" max="9997" width="11.125" style="514" customWidth="1"/>
    <col min="9998" max="9999" width="11.625" style="514" customWidth="1"/>
    <col min="10000" max="10003" width="11.125" style="514" customWidth="1"/>
    <col min="10004" max="10004" width="11.625" style="514" customWidth="1"/>
    <col min="10005" max="10005" width="12.5" style="514" customWidth="1"/>
    <col min="10006" max="10006" width="11.375" style="514" customWidth="1"/>
    <col min="10007" max="10007" width="11.5" style="514" customWidth="1"/>
    <col min="10008" max="10008" width="11.75" style="514" customWidth="1"/>
    <col min="10009" max="10010" width="11.625" style="514" customWidth="1"/>
    <col min="10011" max="10011" width="12.5" style="514" customWidth="1"/>
    <col min="10012" max="10012" width="11.375" style="514" customWidth="1"/>
    <col min="10013" max="10013" width="11.5" style="514" customWidth="1"/>
    <col min="10014" max="10014" width="11.75" style="514" customWidth="1"/>
    <col min="10015" max="10016" width="11.625" style="514" customWidth="1"/>
    <col min="10017" max="10017" width="12.5" style="514" customWidth="1"/>
    <col min="10018" max="10018" width="11.375" style="514" customWidth="1"/>
    <col min="10019" max="10019" width="11.5" style="514" customWidth="1"/>
    <col min="10020" max="10020" width="11.75" style="514" customWidth="1"/>
    <col min="10021" max="10022" width="11.625" style="514" customWidth="1"/>
    <col min="10023" max="10240" width="9" style="514"/>
    <col min="10241" max="10241" width="0.75" style="514" customWidth="1"/>
    <col min="10242" max="10242" width="11.625" style="514" customWidth="1"/>
    <col min="10243" max="10248" width="0" style="514" hidden="1" customWidth="1"/>
    <col min="10249" max="10249" width="11.625" style="514" customWidth="1"/>
    <col min="10250" max="10253" width="11.125" style="514" customWidth="1"/>
    <col min="10254" max="10255" width="11.625" style="514" customWidth="1"/>
    <col min="10256" max="10259" width="11.125" style="514" customWidth="1"/>
    <col min="10260" max="10260" width="11.625" style="514" customWidth="1"/>
    <col min="10261" max="10261" width="12.5" style="514" customWidth="1"/>
    <col min="10262" max="10262" width="11.375" style="514" customWidth="1"/>
    <col min="10263" max="10263" width="11.5" style="514" customWidth="1"/>
    <col min="10264" max="10264" width="11.75" style="514" customWidth="1"/>
    <col min="10265" max="10266" width="11.625" style="514" customWidth="1"/>
    <col min="10267" max="10267" width="12.5" style="514" customWidth="1"/>
    <col min="10268" max="10268" width="11.375" style="514" customWidth="1"/>
    <col min="10269" max="10269" width="11.5" style="514" customWidth="1"/>
    <col min="10270" max="10270" width="11.75" style="514" customWidth="1"/>
    <col min="10271" max="10272" width="11.625" style="514" customWidth="1"/>
    <col min="10273" max="10273" width="12.5" style="514" customWidth="1"/>
    <col min="10274" max="10274" width="11.375" style="514" customWidth="1"/>
    <col min="10275" max="10275" width="11.5" style="514" customWidth="1"/>
    <col min="10276" max="10276" width="11.75" style="514" customWidth="1"/>
    <col min="10277" max="10278" width="11.625" style="514" customWidth="1"/>
    <col min="10279" max="10496" width="9" style="514"/>
    <col min="10497" max="10497" width="0.75" style="514" customWidth="1"/>
    <col min="10498" max="10498" width="11.625" style="514" customWidth="1"/>
    <col min="10499" max="10504" width="0" style="514" hidden="1" customWidth="1"/>
    <col min="10505" max="10505" width="11.625" style="514" customWidth="1"/>
    <col min="10506" max="10509" width="11.125" style="514" customWidth="1"/>
    <col min="10510" max="10511" width="11.625" style="514" customWidth="1"/>
    <col min="10512" max="10515" width="11.125" style="514" customWidth="1"/>
    <col min="10516" max="10516" width="11.625" style="514" customWidth="1"/>
    <col min="10517" max="10517" width="12.5" style="514" customWidth="1"/>
    <col min="10518" max="10518" width="11.375" style="514" customWidth="1"/>
    <col min="10519" max="10519" width="11.5" style="514" customWidth="1"/>
    <col min="10520" max="10520" width="11.75" style="514" customWidth="1"/>
    <col min="10521" max="10522" width="11.625" style="514" customWidth="1"/>
    <col min="10523" max="10523" width="12.5" style="514" customWidth="1"/>
    <col min="10524" max="10524" width="11.375" style="514" customWidth="1"/>
    <col min="10525" max="10525" width="11.5" style="514" customWidth="1"/>
    <col min="10526" max="10526" width="11.75" style="514" customWidth="1"/>
    <col min="10527" max="10528" width="11.625" style="514" customWidth="1"/>
    <col min="10529" max="10529" width="12.5" style="514" customWidth="1"/>
    <col min="10530" max="10530" width="11.375" style="514" customWidth="1"/>
    <col min="10531" max="10531" width="11.5" style="514" customWidth="1"/>
    <col min="10532" max="10532" width="11.75" style="514" customWidth="1"/>
    <col min="10533" max="10534" width="11.625" style="514" customWidth="1"/>
    <col min="10535" max="10752" width="9" style="514"/>
    <col min="10753" max="10753" width="0.75" style="514" customWidth="1"/>
    <col min="10754" max="10754" width="11.625" style="514" customWidth="1"/>
    <col min="10755" max="10760" width="0" style="514" hidden="1" customWidth="1"/>
    <col min="10761" max="10761" width="11.625" style="514" customWidth="1"/>
    <col min="10762" max="10765" width="11.125" style="514" customWidth="1"/>
    <col min="10766" max="10767" width="11.625" style="514" customWidth="1"/>
    <col min="10768" max="10771" width="11.125" style="514" customWidth="1"/>
    <col min="10772" max="10772" width="11.625" style="514" customWidth="1"/>
    <col min="10773" max="10773" width="12.5" style="514" customWidth="1"/>
    <col min="10774" max="10774" width="11.375" style="514" customWidth="1"/>
    <col min="10775" max="10775" width="11.5" style="514" customWidth="1"/>
    <col min="10776" max="10776" width="11.75" style="514" customWidth="1"/>
    <col min="10777" max="10778" width="11.625" style="514" customWidth="1"/>
    <col min="10779" max="10779" width="12.5" style="514" customWidth="1"/>
    <col min="10780" max="10780" width="11.375" style="514" customWidth="1"/>
    <col min="10781" max="10781" width="11.5" style="514" customWidth="1"/>
    <col min="10782" max="10782" width="11.75" style="514" customWidth="1"/>
    <col min="10783" max="10784" width="11.625" style="514" customWidth="1"/>
    <col min="10785" max="10785" width="12.5" style="514" customWidth="1"/>
    <col min="10786" max="10786" width="11.375" style="514" customWidth="1"/>
    <col min="10787" max="10787" width="11.5" style="514" customWidth="1"/>
    <col min="10788" max="10788" width="11.75" style="514" customWidth="1"/>
    <col min="10789" max="10790" width="11.625" style="514" customWidth="1"/>
    <col min="10791" max="11008" width="9" style="514"/>
    <col min="11009" max="11009" width="0.75" style="514" customWidth="1"/>
    <col min="11010" max="11010" width="11.625" style="514" customWidth="1"/>
    <col min="11011" max="11016" width="0" style="514" hidden="1" customWidth="1"/>
    <col min="11017" max="11017" width="11.625" style="514" customWidth="1"/>
    <col min="11018" max="11021" width="11.125" style="514" customWidth="1"/>
    <col min="11022" max="11023" width="11.625" style="514" customWidth="1"/>
    <col min="11024" max="11027" width="11.125" style="514" customWidth="1"/>
    <col min="11028" max="11028" width="11.625" style="514" customWidth="1"/>
    <col min="11029" max="11029" width="12.5" style="514" customWidth="1"/>
    <col min="11030" max="11030" width="11.375" style="514" customWidth="1"/>
    <col min="11031" max="11031" width="11.5" style="514" customWidth="1"/>
    <col min="11032" max="11032" width="11.75" style="514" customWidth="1"/>
    <col min="11033" max="11034" width="11.625" style="514" customWidth="1"/>
    <col min="11035" max="11035" width="12.5" style="514" customWidth="1"/>
    <col min="11036" max="11036" width="11.375" style="514" customWidth="1"/>
    <col min="11037" max="11037" width="11.5" style="514" customWidth="1"/>
    <col min="11038" max="11038" width="11.75" style="514" customWidth="1"/>
    <col min="11039" max="11040" width="11.625" style="514" customWidth="1"/>
    <col min="11041" max="11041" width="12.5" style="514" customWidth="1"/>
    <col min="11042" max="11042" width="11.375" style="514" customWidth="1"/>
    <col min="11043" max="11043" width="11.5" style="514" customWidth="1"/>
    <col min="11044" max="11044" width="11.75" style="514" customWidth="1"/>
    <col min="11045" max="11046" width="11.625" style="514" customWidth="1"/>
    <col min="11047" max="11264" width="9" style="514"/>
    <col min="11265" max="11265" width="0.75" style="514" customWidth="1"/>
    <col min="11266" max="11266" width="11.625" style="514" customWidth="1"/>
    <col min="11267" max="11272" width="0" style="514" hidden="1" customWidth="1"/>
    <col min="11273" max="11273" width="11.625" style="514" customWidth="1"/>
    <col min="11274" max="11277" width="11.125" style="514" customWidth="1"/>
    <col min="11278" max="11279" width="11.625" style="514" customWidth="1"/>
    <col min="11280" max="11283" width="11.125" style="514" customWidth="1"/>
    <col min="11284" max="11284" width="11.625" style="514" customWidth="1"/>
    <col min="11285" max="11285" width="12.5" style="514" customWidth="1"/>
    <col min="11286" max="11286" width="11.375" style="514" customWidth="1"/>
    <col min="11287" max="11287" width="11.5" style="514" customWidth="1"/>
    <col min="11288" max="11288" width="11.75" style="514" customWidth="1"/>
    <col min="11289" max="11290" width="11.625" style="514" customWidth="1"/>
    <col min="11291" max="11291" width="12.5" style="514" customWidth="1"/>
    <col min="11292" max="11292" width="11.375" style="514" customWidth="1"/>
    <col min="11293" max="11293" width="11.5" style="514" customWidth="1"/>
    <col min="11294" max="11294" width="11.75" style="514" customWidth="1"/>
    <col min="11295" max="11296" width="11.625" style="514" customWidth="1"/>
    <col min="11297" max="11297" width="12.5" style="514" customWidth="1"/>
    <col min="11298" max="11298" width="11.375" style="514" customWidth="1"/>
    <col min="11299" max="11299" width="11.5" style="514" customWidth="1"/>
    <col min="11300" max="11300" width="11.75" style="514" customWidth="1"/>
    <col min="11301" max="11302" width="11.625" style="514" customWidth="1"/>
    <col min="11303" max="11520" width="9" style="514"/>
    <col min="11521" max="11521" width="0.75" style="514" customWidth="1"/>
    <col min="11522" max="11522" width="11.625" style="514" customWidth="1"/>
    <col min="11523" max="11528" width="0" style="514" hidden="1" customWidth="1"/>
    <col min="11529" max="11529" width="11.625" style="514" customWidth="1"/>
    <col min="11530" max="11533" width="11.125" style="514" customWidth="1"/>
    <col min="11534" max="11535" width="11.625" style="514" customWidth="1"/>
    <col min="11536" max="11539" width="11.125" style="514" customWidth="1"/>
    <col min="11540" max="11540" width="11.625" style="514" customWidth="1"/>
    <col min="11541" max="11541" width="12.5" style="514" customWidth="1"/>
    <col min="11542" max="11542" width="11.375" style="514" customWidth="1"/>
    <col min="11543" max="11543" width="11.5" style="514" customWidth="1"/>
    <col min="11544" max="11544" width="11.75" style="514" customWidth="1"/>
    <col min="11545" max="11546" width="11.625" style="514" customWidth="1"/>
    <col min="11547" max="11547" width="12.5" style="514" customWidth="1"/>
    <col min="11548" max="11548" width="11.375" style="514" customWidth="1"/>
    <col min="11549" max="11549" width="11.5" style="514" customWidth="1"/>
    <col min="11550" max="11550" width="11.75" style="514" customWidth="1"/>
    <col min="11551" max="11552" width="11.625" style="514" customWidth="1"/>
    <col min="11553" max="11553" width="12.5" style="514" customWidth="1"/>
    <col min="11554" max="11554" width="11.375" style="514" customWidth="1"/>
    <col min="11555" max="11555" width="11.5" style="514" customWidth="1"/>
    <col min="11556" max="11556" width="11.75" style="514" customWidth="1"/>
    <col min="11557" max="11558" width="11.625" style="514" customWidth="1"/>
    <col min="11559" max="11776" width="9" style="514"/>
    <col min="11777" max="11777" width="0.75" style="514" customWidth="1"/>
    <col min="11778" max="11778" width="11.625" style="514" customWidth="1"/>
    <col min="11779" max="11784" width="0" style="514" hidden="1" customWidth="1"/>
    <col min="11785" max="11785" width="11.625" style="514" customWidth="1"/>
    <col min="11786" max="11789" width="11.125" style="514" customWidth="1"/>
    <col min="11790" max="11791" width="11.625" style="514" customWidth="1"/>
    <col min="11792" max="11795" width="11.125" style="514" customWidth="1"/>
    <col min="11796" max="11796" width="11.625" style="514" customWidth="1"/>
    <col min="11797" max="11797" width="12.5" style="514" customWidth="1"/>
    <col min="11798" max="11798" width="11.375" style="514" customWidth="1"/>
    <col min="11799" max="11799" width="11.5" style="514" customWidth="1"/>
    <col min="11800" max="11800" width="11.75" style="514" customWidth="1"/>
    <col min="11801" max="11802" width="11.625" style="514" customWidth="1"/>
    <col min="11803" max="11803" width="12.5" style="514" customWidth="1"/>
    <col min="11804" max="11804" width="11.375" style="514" customWidth="1"/>
    <col min="11805" max="11805" width="11.5" style="514" customWidth="1"/>
    <col min="11806" max="11806" width="11.75" style="514" customWidth="1"/>
    <col min="11807" max="11808" width="11.625" style="514" customWidth="1"/>
    <col min="11809" max="11809" width="12.5" style="514" customWidth="1"/>
    <col min="11810" max="11810" width="11.375" style="514" customWidth="1"/>
    <col min="11811" max="11811" width="11.5" style="514" customWidth="1"/>
    <col min="11812" max="11812" width="11.75" style="514" customWidth="1"/>
    <col min="11813" max="11814" width="11.625" style="514" customWidth="1"/>
    <col min="11815" max="12032" width="9" style="514"/>
    <col min="12033" max="12033" width="0.75" style="514" customWidth="1"/>
    <col min="12034" max="12034" width="11.625" style="514" customWidth="1"/>
    <col min="12035" max="12040" width="0" style="514" hidden="1" customWidth="1"/>
    <col min="12041" max="12041" width="11.625" style="514" customWidth="1"/>
    <col min="12042" max="12045" width="11.125" style="514" customWidth="1"/>
    <col min="12046" max="12047" width="11.625" style="514" customWidth="1"/>
    <col min="12048" max="12051" width="11.125" style="514" customWidth="1"/>
    <col min="12052" max="12052" width="11.625" style="514" customWidth="1"/>
    <col min="12053" max="12053" width="12.5" style="514" customWidth="1"/>
    <col min="12054" max="12054" width="11.375" style="514" customWidth="1"/>
    <col min="12055" max="12055" width="11.5" style="514" customWidth="1"/>
    <col min="12056" max="12056" width="11.75" style="514" customWidth="1"/>
    <col min="12057" max="12058" width="11.625" style="514" customWidth="1"/>
    <col min="12059" max="12059" width="12.5" style="514" customWidth="1"/>
    <col min="12060" max="12060" width="11.375" style="514" customWidth="1"/>
    <col min="12061" max="12061" width="11.5" style="514" customWidth="1"/>
    <col min="12062" max="12062" width="11.75" style="514" customWidth="1"/>
    <col min="12063" max="12064" width="11.625" style="514" customWidth="1"/>
    <col min="12065" max="12065" width="12.5" style="514" customWidth="1"/>
    <col min="12066" max="12066" width="11.375" style="514" customWidth="1"/>
    <col min="12067" max="12067" width="11.5" style="514" customWidth="1"/>
    <col min="12068" max="12068" width="11.75" style="514" customWidth="1"/>
    <col min="12069" max="12070" width="11.625" style="514" customWidth="1"/>
    <col min="12071" max="12288" width="9" style="514"/>
    <col min="12289" max="12289" width="0.75" style="514" customWidth="1"/>
    <col min="12290" max="12290" width="11.625" style="514" customWidth="1"/>
    <col min="12291" max="12296" width="0" style="514" hidden="1" customWidth="1"/>
    <col min="12297" max="12297" width="11.625" style="514" customWidth="1"/>
    <col min="12298" max="12301" width="11.125" style="514" customWidth="1"/>
    <col min="12302" max="12303" width="11.625" style="514" customWidth="1"/>
    <col min="12304" max="12307" width="11.125" style="514" customWidth="1"/>
    <col min="12308" max="12308" width="11.625" style="514" customWidth="1"/>
    <col min="12309" max="12309" width="12.5" style="514" customWidth="1"/>
    <col min="12310" max="12310" width="11.375" style="514" customWidth="1"/>
    <col min="12311" max="12311" width="11.5" style="514" customWidth="1"/>
    <col min="12312" max="12312" width="11.75" style="514" customWidth="1"/>
    <col min="12313" max="12314" width="11.625" style="514" customWidth="1"/>
    <col min="12315" max="12315" width="12.5" style="514" customWidth="1"/>
    <col min="12316" max="12316" width="11.375" style="514" customWidth="1"/>
    <col min="12317" max="12317" width="11.5" style="514" customWidth="1"/>
    <col min="12318" max="12318" width="11.75" style="514" customWidth="1"/>
    <col min="12319" max="12320" width="11.625" style="514" customWidth="1"/>
    <col min="12321" max="12321" width="12.5" style="514" customWidth="1"/>
    <col min="12322" max="12322" width="11.375" style="514" customWidth="1"/>
    <col min="12323" max="12323" width="11.5" style="514" customWidth="1"/>
    <col min="12324" max="12324" width="11.75" style="514" customWidth="1"/>
    <col min="12325" max="12326" width="11.625" style="514" customWidth="1"/>
    <col min="12327" max="12544" width="9" style="514"/>
    <col min="12545" max="12545" width="0.75" style="514" customWidth="1"/>
    <col min="12546" max="12546" width="11.625" style="514" customWidth="1"/>
    <col min="12547" max="12552" width="0" style="514" hidden="1" customWidth="1"/>
    <col min="12553" max="12553" width="11.625" style="514" customWidth="1"/>
    <col min="12554" max="12557" width="11.125" style="514" customWidth="1"/>
    <col min="12558" max="12559" width="11.625" style="514" customWidth="1"/>
    <col min="12560" max="12563" width="11.125" style="514" customWidth="1"/>
    <col min="12564" max="12564" width="11.625" style="514" customWidth="1"/>
    <col min="12565" max="12565" width="12.5" style="514" customWidth="1"/>
    <col min="12566" max="12566" width="11.375" style="514" customWidth="1"/>
    <col min="12567" max="12567" width="11.5" style="514" customWidth="1"/>
    <col min="12568" max="12568" width="11.75" style="514" customWidth="1"/>
    <col min="12569" max="12570" width="11.625" style="514" customWidth="1"/>
    <col min="12571" max="12571" width="12.5" style="514" customWidth="1"/>
    <col min="12572" max="12572" width="11.375" style="514" customWidth="1"/>
    <col min="12573" max="12573" width="11.5" style="514" customWidth="1"/>
    <col min="12574" max="12574" width="11.75" style="514" customWidth="1"/>
    <col min="12575" max="12576" width="11.625" style="514" customWidth="1"/>
    <col min="12577" max="12577" width="12.5" style="514" customWidth="1"/>
    <col min="12578" max="12578" width="11.375" style="514" customWidth="1"/>
    <col min="12579" max="12579" width="11.5" style="514" customWidth="1"/>
    <col min="12580" max="12580" width="11.75" style="514" customWidth="1"/>
    <col min="12581" max="12582" width="11.625" style="514" customWidth="1"/>
    <col min="12583" max="12800" width="9" style="514"/>
    <col min="12801" max="12801" width="0.75" style="514" customWidth="1"/>
    <col min="12802" max="12802" width="11.625" style="514" customWidth="1"/>
    <col min="12803" max="12808" width="0" style="514" hidden="1" customWidth="1"/>
    <col min="12809" max="12809" width="11.625" style="514" customWidth="1"/>
    <col min="12810" max="12813" width="11.125" style="514" customWidth="1"/>
    <col min="12814" max="12815" width="11.625" style="514" customWidth="1"/>
    <col min="12816" max="12819" width="11.125" style="514" customWidth="1"/>
    <col min="12820" max="12820" width="11.625" style="514" customWidth="1"/>
    <col min="12821" max="12821" width="12.5" style="514" customWidth="1"/>
    <col min="12822" max="12822" width="11.375" style="514" customWidth="1"/>
    <col min="12823" max="12823" width="11.5" style="514" customWidth="1"/>
    <col min="12824" max="12824" width="11.75" style="514" customWidth="1"/>
    <col min="12825" max="12826" width="11.625" style="514" customWidth="1"/>
    <col min="12827" max="12827" width="12.5" style="514" customWidth="1"/>
    <col min="12828" max="12828" width="11.375" style="514" customWidth="1"/>
    <col min="12829" max="12829" width="11.5" style="514" customWidth="1"/>
    <col min="12830" max="12830" width="11.75" style="514" customWidth="1"/>
    <col min="12831" max="12832" width="11.625" style="514" customWidth="1"/>
    <col min="12833" max="12833" width="12.5" style="514" customWidth="1"/>
    <col min="12834" max="12834" width="11.375" style="514" customWidth="1"/>
    <col min="12835" max="12835" width="11.5" style="514" customWidth="1"/>
    <col min="12836" max="12836" width="11.75" style="514" customWidth="1"/>
    <col min="12837" max="12838" width="11.625" style="514" customWidth="1"/>
    <col min="12839" max="13056" width="9" style="514"/>
    <col min="13057" max="13057" width="0.75" style="514" customWidth="1"/>
    <col min="13058" max="13058" width="11.625" style="514" customWidth="1"/>
    <col min="13059" max="13064" width="0" style="514" hidden="1" customWidth="1"/>
    <col min="13065" max="13065" width="11.625" style="514" customWidth="1"/>
    <col min="13066" max="13069" width="11.125" style="514" customWidth="1"/>
    <col min="13070" max="13071" width="11.625" style="514" customWidth="1"/>
    <col min="13072" max="13075" width="11.125" style="514" customWidth="1"/>
    <col min="13076" max="13076" width="11.625" style="514" customWidth="1"/>
    <col min="13077" max="13077" width="12.5" style="514" customWidth="1"/>
    <col min="13078" max="13078" width="11.375" style="514" customWidth="1"/>
    <col min="13079" max="13079" width="11.5" style="514" customWidth="1"/>
    <col min="13080" max="13080" width="11.75" style="514" customWidth="1"/>
    <col min="13081" max="13082" width="11.625" style="514" customWidth="1"/>
    <col min="13083" max="13083" width="12.5" style="514" customWidth="1"/>
    <col min="13084" max="13084" width="11.375" style="514" customWidth="1"/>
    <col min="13085" max="13085" width="11.5" style="514" customWidth="1"/>
    <col min="13086" max="13086" width="11.75" style="514" customWidth="1"/>
    <col min="13087" max="13088" width="11.625" style="514" customWidth="1"/>
    <col min="13089" max="13089" width="12.5" style="514" customWidth="1"/>
    <col min="13090" max="13090" width="11.375" style="514" customWidth="1"/>
    <col min="13091" max="13091" width="11.5" style="514" customWidth="1"/>
    <col min="13092" max="13092" width="11.75" style="514" customWidth="1"/>
    <col min="13093" max="13094" width="11.625" style="514" customWidth="1"/>
    <col min="13095" max="13312" width="9" style="514"/>
    <col min="13313" max="13313" width="0.75" style="514" customWidth="1"/>
    <col min="13314" max="13314" width="11.625" style="514" customWidth="1"/>
    <col min="13315" max="13320" width="0" style="514" hidden="1" customWidth="1"/>
    <col min="13321" max="13321" width="11.625" style="514" customWidth="1"/>
    <col min="13322" max="13325" width="11.125" style="514" customWidth="1"/>
    <col min="13326" max="13327" width="11.625" style="514" customWidth="1"/>
    <col min="13328" max="13331" width="11.125" style="514" customWidth="1"/>
    <col min="13332" max="13332" width="11.625" style="514" customWidth="1"/>
    <col min="13333" max="13333" width="12.5" style="514" customWidth="1"/>
    <col min="13334" max="13334" width="11.375" style="514" customWidth="1"/>
    <col min="13335" max="13335" width="11.5" style="514" customWidth="1"/>
    <col min="13336" max="13336" width="11.75" style="514" customWidth="1"/>
    <col min="13337" max="13338" width="11.625" style="514" customWidth="1"/>
    <col min="13339" max="13339" width="12.5" style="514" customWidth="1"/>
    <col min="13340" max="13340" width="11.375" style="514" customWidth="1"/>
    <col min="13341" max="13341" width="11.5" style="514" customWidth="1"/>
    <col min="13342" max="13342" width="11.75" style="514" customWidth="1"/>
    <col min="13343" max="13344" width="11.625" style="514" customWidth="1"/>
    <col min="13345" max="13345" width="12.5" style="514" customWidth="1"/>
    <col min="13346" max="13346" width="11.375" style="514" customWidth="1"/>
    <col min="13347" max="13347" width="11.5" style="514" customWidth="1"/>
    <col min="13348" max="13348" width="11.75" style="514" customWidth="1"/>
    <col min="13349" max="13350" width="11.625" style="514" customWidth="1"/>
    <col min="13351" max="13568" width="9" style="514"/>
    <col min="13569" max="13569" width="0.75" style="514" customWidth="1"/>
    <col min="13570" max="13570" width="11.625" style="514" customWidth="1"/>
    <col min="13571" max="13576" width="0" style="514" hidden="1" customWidth="1"/>
    <col min="13577" max="13577" width="11.625" style="514" customWidth="1"/>
    <col min="13578" max="13581" width="11.125" style="514" customWidth="1"/>
    <col min="13582" max="13583" width="11.625" style="514" customWidth="1"/>
    <col min="13584" max="13587" width="11.125" style="514" customWidth="1"/>
    <col min="13588" max="13588" width="11.625" style="514" customWidth="1"/>
    <col min="13589" max="13589" width="12.5" style="514" customWidth="1"/>
    <col min="13590" max="13590" width="11.375" style="514" customWidth="1"/>
    <col min="13591" max="13591" width="11.5" style="514" customWidth="1"/>
    <col min="13592" max="13592" width="11.75" style="514" customWidth="1"/>
    <col min="13593" max="13594" width="11.625" style="514" customWidth="1"/>
    <col min="13595" max="13595" width="12.5" style="514" customWidth="1"/>
    <col min="13596" max="13596" width="11.375" style="514" customWidth="1"/>
    <col min="13597" max="13597" width="11.5" style="514" customWidth="1"/>
    <col min="13598" max="13598" width="11.75" style="514" customWidth="1"/>
    <col min="13599" max="13600" width="11.625" style="514" customWidth="1"/>
    <col min="13601" max="13601" width="12.5" style="514" customWidth="1"/>
    <col min="13602" max="13602" width="11.375" style="514" customWidth="1"/>
    <col min="13603" max="13603" width="11.5" style="514" customWidth="1"/>
    <col min="13604" max="13604" width="11.75" style="514" customWidth="1"/>
    <col min="13605" max="13606" width="11.625" style="514" customWidth="1"/>
    <col min="13607" max="13824" width="9" style="514"/>
    <col min="13825" max="13825" width="0.75" style="514" customWidth="1"/>
    <col min="13826" max="13826" width="11.625" style="514" customWidth="1"/>
    <col min="13827" max="13832" width="0" style="514" hidden="1" customWidth="1"/>
    <col min="13833" max="13833" width="11.625" style="514" customWidth="1"/>
    <col min="13834" max="13837" width="11.125" style="514" customWidth="1"/>
    <col min="13838" max="13839" width="11.625" style="514" customWidth="1"/>
    <col min="13840" max="13843" width="11.125" style="514" customWidth="1"/>
    <col min="13844" max="13844" width="11.625" style="514" customWidth="1"/>
    <col min="13845" max="13845" width="12.5" style="514" customWidth="1"/>
    <col min="13846" max="13846" width="11.375" style="514" customWidth="1"/>
    <col min="13847" max="13847" width="11.5" style="514" customWidth="1"/>
    <col min="13848" max="13848" width="11.75" style="514" customWidth="1"/>
    <col min="13849" max="13850" width="11.625" style="514" customWidth="1"/>
    <col min="13851" max="13851" width="12.5" style="514" customWidth="1"/>
    <col min="13852" max="13852" width="11.375" style="514" customWidth="1"/>
    <col min="13853" max="13853" width="11.5" style="514" customWidth="1"/>
    <col min="13854" max="13854" width="11.75" style="514" customWidth="1"/>
    <col min="13855" max="13856" width="11.625" style="514" customWidth="1"/>
    <col min="13857" max="13857" width="12.5" style="514" customWidth="1"/>
    <col min="13858" max="13858" width="11.375" style="514" customWidth="1"/>
    <col min="13859" max="13859" width="11.5" style="514" customWidth="1"/>
    <col min="13860" max="13860" width="11.75" style="514" customWidth="1"/>
    <col min="13861" max="13862" width="11.625" style="514" customWidth="1"/>
    <col min="13863" max="14080" width="9" style="514"/>
    <col min="14081" max="14081" width="0.75" style="514" customWidth="1"/>
    <col min="14082" max="14082" width="11.625" style="514" customWidth="1"/>
    <col min="14083" max="14088" width="0" style="514" hidden="1" customWidth="1"/>
    <col min="14089" max="14089" width="11.625" style="514" customWidth="1"/>
    <col min="14090" max="14093" width="11.125" style="514" customWidth="1"/>
    <col min="14094" max="14095" width="11.625" style="514" customWidth="1"/>
    <col min="14096" max="14099" width="11.125" style="514" customWidth="1"/>
    <col min="14100" max="14100" width="11.625" style="514" customWidth="1"/>
    <col min="14101" max="14101" width="12.5" style="514" customWidth="1"/>
    <col min="14102" max="14102" width="11.375" style="514" customWidth="1"/>
    <col min="14103" max="14103" width="11.5" style="514" customWidth="1"/>
    <col min="14104" max="14104" width="11.75" style="514" customWidth="1"/>
    <col min="14105" max="14106" width="11.625" style="514" customWidth="1"/>
    <col min="14107" max="14107" width="12.5" style="514" customWidth="1"/>
    <col min="14108" max="14108" width="11.375" style="514" customWidth="1"/>
    <col min="14109" max="14109" width="11.5" style="514" customWidth="1"/>
    <col min="14110" max="14110" width="11.75" style="514" customWidth="1"/>
    <col min="14111" max="14112" width="11.625" style="514" customWidth="1"/>
    <col min="14113" max="14113" width="12.5" style="514" customWidth="1"/>
    <col min="14114" max="14114" width="11.375" style="514" customWidth="1"/>
    <col min="14115" max="14115" width="11.5" style="514" customWidth="1"/>
    <col min="14116" max="14116" width="11.75" style="514" customWidth="1"/>
    <col min="14117" max="14118" width="11.625" style="514" customWidth="1"/>
    <col min="14119" max="14336" width="9" style="514"/>
    <col min="14337" max="14337" width="0.75" style="514" customWidth="1"/>
    <col min="14338" max="14338" width="11.625" style="514" customWidth="1"/>
    <col min="14339" max="14344" width="0" style="514" hidden="1" customWidth="1"/>
    <col min="14345" max="14345" width="11.625" style="514" customWidth="1"/>
    <col min="14346" max="14349" width="11.125" style="514" customWidth="1"/>
    <col min="14350" max="14351" width="11.625" style="514" customWidth="1"/>
    <col min="14352" max="14355" width="11.125" style="514" customWidth="1"/>
    <col min="14356" max="14356" width="11.625" style="514" customWidth="1"/>
    <col min="14357" max="14357" width="12.5" style="514" customWidth="1"/>
    <col min="14358" max="14358" width="11.375" style="514" customWidth="1"/>
    <col min="14359" max="14359" width="11.5" style="514" customWidth="1"/>
    <col min="14360" max="14360" width="11.75" style="514" customWidth="1"/>
    <col min="14361" max="14362" width="11.625" style="514" customWidth="1"/>
    <col min="14363" max="14363" width="12.5" style="514" customWidth="1"/>
    <col min="14364" max="14364" width="11.375" style="514" customWidth="1"/>
    <col min="14365" max="14365" width="11.5" style="514" customWidth="1"/>
    <col min="14366" max="14366" width="11.75" style="514" customWidth="1"/>
    <col min="14367" max="14368" width="11.625" style="514" customWidth="1"/>
    <col min="14369" max="14369" width="12.5" style="514" customWidth="1"/>
    <col min="14370" max="14370" width="11.375" style="514" customWidth="1"/>
    <col min="14371" max="14371" width="11.5" style="514" customWidth="1"/>
    <col min="14372" max="14372" width="11.75" style="514" customWidth="1"/>
    <col min="14373" max="14374" width="11.625" style="514" customWidth="1"/>
    <col min="14375" max="14592" width="9" style="514"/>
    <col min="14593" max="14593" width="0.75" style="514" customWidth="1"/>
    <col min="14594" max="14594" width="11.625" style="514" customWidth="1"/>
    <col min="14595" max="14600" width="0" style="514" hidden="1" customWidth="1"/>
    <col min="14601" max="14601" width="11.625" style="514" customWidth="1"/>
    <col min="14602" max="14605" width="11.125" style="514" customWidth="1"/>
    <col min="14606" max="14607" width="11.625" style="514" customWidth="1"/>
    <col min="14608" max="14611" width="11.125" style="514" customWidth="1"/>
    <col min="14612" max="14612" width="11.625" style="514" customWidth="1"/>
    <col min="14613" max="14613" width="12.5" style="514" customWidth="1"/>
    <col min="14614" max="14614" width="11.375" style="514" customWidth="1"/>
    <col min="14615" max="14615" width="11.5" style="514" customWidth="1"/>
    <col min="14616" max="14616" width="11.75" style="514" customWidth="1"/>
    <col min="14617" max="14618" width="11.625" style="514" customWidth="1"/>
    <col min="14619" max="14619" width="12.5" style="514" customWidth="1"/>
    <col min="14620" max="14620" width="11.375" style="514" customWidth="1"/>
    <col min="14621" max="14621" width="11.5" style="514" customWidth="1"/>
    <col min="14622" max="14622" width="11.75" style="514" customWidth="1"/>
    <col min="14623" max="14624" width="11.625" style="514" customWidth="1"/>
    <col min="14625" max="14625" width="12.5" style="514" customWidth="1"/>
    <col min="14626" max="14626" width="11.375" style="514" customWidth="1"/>
    <col min="14627" max="14627" width="11.5" style="514" customWidth="1"/>
    <col min="14628" max="14628" width="11.75" style="514" customWidth="1"/>
    <col min="14629" max="14630" width="11.625" style="514" customWidth="1"/>
    <col min="14631" max="14848" width="9" style="514"/>
    <col min="14849" max="14849" width="0.75" style="514" customWidth="1"/>
    <col min="14850" max="14850" width="11.625" style="514" customWidth="1"/>
    <col min="14851" max="14856" width="0" style="514" hidden="1" customWidth="1"/>
    <col min="14857" max="14857" width="11.625" style="514" customWidth="1"/>
    <col min="14858" max="14861" width="11.125" style="514" customWidth="1"/>
    <col min="14862" max="14863" width="11.625" style="514" customWidth="1"/>
    <col min="14864" max="14867" width="11.125" style="514" customWidth="1"/>
    <col min="14868" max="14868" width="11.625" style="514" customWidth="1"/>
    <col min="14869" max="14869" width="12.5" style="514" customWidth="1"/>
    <col min="14870" max="14870" width="11.375" style="514" customWidth="1"/>
    <col min="14871" max="14871" width="11.5" style="514" customWidth="1"/>
    <col min="14872" max="14872" width="11.75" style="514" customWidth="1"/>
    <col min="14873" max="14874" width="11.625" style="514" customWidth="1"/>
    <col min="14875" max="14875" width="12.5" style="514" customWidth="1"/>
    <col min="14876" max="14876" width="11.375" style="514" customWidth="1"/>
    <col min="14877" max="14877" width="11.5" style="514" customWidth="1"/>
    <col min="14878" max="14878" width="11.75" style="514" customWidth="1"/>
    <col min="14879" max="14880" width="11.625" style="514" customWidth="1"/>
    <col min="14881" max="14881" width="12.5" style="514" customWidth="1"/>
    <col min="14882" max="14882" width="11.375" style="514" customWidth="1"/>
    <col min="14883" max="14883" width="11.5" style="514" customWidth="1"/>
    <col min="14884" max="14884" width="11.75" style="514" customWidth="1"/>
    <col min="14885" max="14886" width="11.625" style="514" customWidth="1"/>
    <col min="14887" max="15104" width="9" style="514"/>
    <col min="15105" max="15105" width="0.75" style="514" customWidth="1"/>
    <col min="15106" max="15106" width="11.625" style="514" customWidth="1"/>
    <col min="15107" max="15112" width="0" style="514" hidden="1" customWidth="1"/>
    <col min="15113" max="15113" width="11.625" style="514" customWidth="1"/>
    <col min="15114" max="15117" width="11.125" style="514" customWidth="1"/>
    <col min="15118" max="15119" width="11.625" style="514" customWidth="1"/>
    <col min="15120" max="15123" width="11.125" style="514" customWidth="1"/>
    <col min="15124" max="15124" width="11.625" style="514" customWidth="1"/>
    <col min="15125" max="15125" width="12.5" style="514" customWidth="1"/>
    <col min="15126" max="15126" width="11.375" style="514" customWidth="1"/>
    <col min="15127" max="15127" width="11.5" style="514" customWidth="1"/>
    <col min="15128" max="15128" width="11.75" style="514" customWidth="1"/>
    <col min="15129" max="15130" width="11.625" style="514" customWidth="1"/>
    <col min="15131" max="15131" width="12.5" style="514" customWidth="1"/>
    <col min="15132" max="15132" width="11.375" style="514" customWidth="1"/>
    <col min="15133" max="15133" width="11.5" style="514" customWidth="1"/>
    <col min="15134" max="15134" width="11.75" style="514" customWidth="1"/>
    <col min="15135" max="15136" width="11.625" style="514" customWidth="1"/>
    <col min="15137" max="15137" width="12.5" style="514" customWidth="1"/>
    <col min="15138" max="15138" width="11.375" style="514" customWidth="1"/>
    <col min="15139" max="15139" width="11.5" style="514" customWidth="1"/>
    <col min="15140" max="15140" width="11.75" style="514" customWidth="1"/>
    <col min="15141" max="15142" width="11.625" style="514" customWidth="1"/>
    <col min="15143" max="15360" width="9" style="514"/>
    <col min="15361" max="15361" width="0.75" style="514" customWidth="1"/>
    <col min="15362" max="15362" width="11.625" style="514" customWidth="1"/>
    <col min="15363" max="15368" width="0" style="514" hidden="1" customWidth="1"/>
    <col min="15369" max="15369" width="11.625" style="514" customWidth="1"/>
    <col min="15370" max="15373" width="11.125" style="514" customWidth="1"/>
    <col min="15374" max="15375" width="11.625" style="514" customWidth="1"/>
    <col min="15376" max="15379" width="11.125" style="514" customWidth="1"/>
    <col min="15380" max="15380" width="11.625" style="514" customWidth="1"/>
    <col min="15381" max="15381" width="12.5" style="514" customWidth="1"/>
    <col min="15382" max="15382" width="11.375" style="514" customWidth="1"/>
    <col min="15383" max="15383" width="11.5" style="514" customWidth="1"/>
    <col min="15384" max="15384" width="11.75" style="514" customWidth="1"/>
    <col min="15385" max="15386" width="11.625" style="514" customWidth="1"/>
    <col min="15387" max="15387" width="12.5" style="514" customWidth="1"/>
    <col min="15388" max="15388" width="11.375" style="514" customWidth="1"/>
    <col min="15389" max="15389" width="11.5" style="514" customWidth="1"/>
    <col min="15390" max="15390" width="11.75" style="514" customWidth="1"/>
    <col min="15391" max="15392" width="11.625" style="514" customWidth="1"/>
    <col min="15393" max="15393" width="12.5" style="514" customWidth="1"/>
    <col min="15394" max="15394" width="11.375" style="514" customWidth="1"/>
    <col min="15395" max="15395" width="11.5" style="514" customWidth="1"/>
    <col min="15396" max="15396" width="11.75" style="514" customWidth="1"/>
    <col min="15397" max="15398" width="11.625" style="514" customWidth="1"/>
    <col min="15399" max="15616" width="9" style="514"/>
    <col min="15617" max="15617" width="0.75" style="514" customWidth="1"/>
    <col min="15618" max="15618" width="11.625" style="514" customWidth="1"/>
    <col min="15619" max="15624" width="0" style="514" hidden="1" customWidth="1"/>
    <col min="15625" max="15625" width="11.625" style="514" customWidth="1"/>
    <col min="15626" max="15629" width="11.125" style="514" customWidth="1"/>
    <col min="15630" max="15631" width="11.625" style="514" customWidth="1"/>
    <col min="15632" max="15635" width="11.125" style="514" customWidth="1"/>
    <col min="15636" max="15636" width="11.625" style="514" customWidth="1"/>
    <col min="15637" max="15637" width="12.5" style="514" customWidth="1"/>
    <col min="15638" max="15638" width="11.375" style="514" customWidth="1"/>
    <col min="15639" max="15639" width="11.5" style="514" customWidth="1"/>
    <col min="15640" max="15640" width="11.75" style="514" customWidth="1"/>
    <col min="15641" max="15642" width="11.625" style="514" customWidth="1"/>
    <col min="15643" max="15643" width="12.5" style="514" customWidth="1"/>
    <col min="15644" max="15644" width="11.375" style="514" customWidth="1"/>
    <col min="15645" max="15645" width="11.5" style="514" customWidth="1"/>
    <col min="15646" max="15646" width="11.75" style="514" customWidth="1"/>
    <col min="15647" max="15648" width="11.625" style="514" customWidth="1"/>
    <col min="15649" max="15649" width="12.5" style="514" customWidth="1"/>
    <col min="15650" max="15650" width="11.375" style="514" customWidth="1"/>
    <col min="15651" max="15651" width="11.5" style="514" customWidth="1"/>
    <col min="15652" max="15652" width="11.75" style="514" customWidth="1"/>
    <col min="15653" max="15654" width="11.625" style="514" customWidth="1"/>
    <col min="15655" max="15872" width="9" style="514"/>
    <col min="15873" max="15873" width="0.75" style="514" customWidth="1"/>
    <col min="15874" max="15874" width="11.625" style="514" customWidth="1"/>
    <col min="15875" max="15880" width="0" style="514" hidden="1" customWidth="1"/>
    <col min="15881" max="15881" width="11.625" style="514" customWidth="1"/>
    <col min="15882" max="15885" width="11.125" style="514" customWidth="1"/>
    <col min="15886" max="15887" width="11.625" style="514" customWidth="1"/>
    <col min="15888" max="15891" width="11.125" style="514" customWidth="1"/>
    <col min="15892" max="15892" width="11.625" style="514" customWidth="1"/>
    <col min="15893" max="15893" width="12.5" style="514" customWidth="1"/>
    <col min="15894" max="15894" width="11.375" style="514" customWidth="1"/>
    <col min="15895" max="15895" width="11.5" style="514" customWidth="1"/>
    <col min="15896" max="15896" width="11.75" style="514" customWidth="1"/>
    <col min="15897" max="15898" width="11.625" style="514" customWidth="1"/>
    <col min="15899" max="15899" width="12.5" style="514" customWidth="1"/>
    <col min="15900" max="15900" width="11.375" style="514" customWidth="1"/>
    <col min="15901" max="15901" width="11.5" style="514" customWidth="1"/>
    <col min="15902" max="15902" width="11.75" style="514" customWidth="1"/>
    <col min="15903" max="15904" width="11.625" style="514" customWidth="1"/>
    <col min="15905" max="15905" width="12.5" style="514" customWidth="1"/>
    <col min="15906" max="15906" width="11.375" style="514" customWidth="1"/>
    <col min="15907" max="15907" width="11.5" style="514" customWidth="1"/>
    <col min="15908" max="15908" width="11.75" style="514" customWidth="1"/>
    <col min="15909" max="15910" width="11.625" style="514" customWidth="1"/>
    <col min="15911" max="16128" width="9" style="514"/>
    <col min="16129" max="16129" width="0.75" style="514" customWidth="1"/>
    <col min="16130" max="16130" width="11.625" style="514" customWidth="1"/>
    <col min="16131" max="16136" width="0" style="514" hidden="1" customWidth="1"/>
    <col min="16137" max="16137" width="11.625" style="514" customWidth="1"/>
    <col min="16138" max="16141" width="11.125" style="514" customWidth="1"/>
    <col min="16142" max="16143" width="11.625" style="514" customWidth="1"/>
    <col min="16144" max="16147" width="11.125" style="514" customWidth="1"/>
    <col min="16148" max="16148" width="11.625" style="514" customWidth="1"/>
    <col min="16149" max="16149" width="12.5" style="514" customWidth="1"/>
    <col min="16150" max="16150" width="11.375" style="514" customWidth="1"/>
    <col min="16151" max="16151" width="11.5" style="514" customWidth="1"/>
    <col min="16152" max="16152" width="11.75" style="514" customWidth="1"/>
    <col min="16153" max="16154" width="11.625" style="514" customWidth="1"/>
    <col min="16155" max="16155" width="12.5" style="514" customWidth="1"/>
    <col min="16156" max="16156" width="11.375" style="514" customWidth="1"/>
    <col min="16157" max="16157" width="11.5" style="514" customWidth="1"/>
    <col min="16158" max="16158" width="11.75" style="514" customWidth="1"/>
    <col min="16159" max="16160" width="11.625" style="514" customWidth="1"/>
    <col min="16161" max="16161" width="12.5" style="514" customWidth="1"/>
    <col min="16162" max="16162" width="11.375" style="514" customWidth="1"/>
    <col min="16163" max="16163" width="11.5" style="514" customWidth="1"/>
    <col min="16164" max="16164" width="11.75" style="514" customWidth="1"/>
    <col min="16165" max="16166" width="11.625" style="514" customWidth="1"/>
    <col min="16167" max="16384" width="9" style="514"/>
  </cols>
  <sheetData>
    <row r="1" spans="1:38" ht="15" customHeight="1"/>
    <row r="2" spans="1:38" s="518" customFormat="1" ht="38.25" customHeight="1" thickBot="1">
      <c r="A2" s="515" t="s">
        <v>304</v>
      </c>
      <c r="B2" s="516"/>
      <c r="C2" s="516"/>
      <c r="D2" s="516"/>
      <c r="E2" s="516"/>
      <c r="F2" s="516"/>
      <c r="G2" s="516"/>
      <c r="H2" s="516"/>
      <c r="I2" s="517"/>
      <c r="K2" s="519"/>
      <c r="L2" s="519"/>
      <c r="M2" s="519"/>
      <c r="N2" s="519"/>
      <c r="O2" s="517"/>
      <c r="Q2" s="520"/>
      <c r="R2" s="519"/>
      <c r="S2" s="519"/>
      <c r="T2" s="519"/>
      <c r="W2" s="520"/>
      <c r="X2" s="520"/>
      <c r="AC2" s="520"/>
      <c r="AD2" s="520"/>
      <c r="AI2" s="520"/>
      <c r="AJ2" s="520"/>
      <c r="AL2" s="521" t="s">
        <v>264</v>
      </c>
    </row>
    <row r="3" spans="1:38" s="518" customFormat="1" ht="30" customHeight="1">
      <c r="A3" s="522"/>
      <c r="B3" s="397" t="s">
        <v>265</v>
      </c>
      <c r="C3" s="1625" t="s">
        <v>292</v>
      </c>
      <c r="D3" s="1626"/>
      <c r="E3" s="1626"/>
      <c r="F3" s="1626"/>
      <c r="G3" s="1626"/>
      <c r="H3" s="1627"/>
      <c r="I3" s="1639" t="s">
        <v>268</v>
      </c>
      <c r="J3" s="1640"/>
      <c r="K3" s="1640"/>
      <c r="L3" s="1640"/>
      <c r="M3" s="1640"/>
      <c r="N3" s="1641"/>
      <c r="O3" s="1639" t="s">
        <v>269</v>
      </c>
      <c r="P3" s="1640"/>
      <c r="Q3" s="1640"/>
      <c r="R3" s="1640"/>
      <c r="S3" s="1640"/>
      <c r="T3" s="1641"/>
      <c r="U3" s="1639" t="s">
        <v>270</v>
      </c>
      <c r="V3" s="1640"/>
      <c r="W3" s="1640"/>
      <c r="X3" s="1640"/>
      <c r="Y3" s="1640"/>
      <c r="Z3" s="1641"/>
      <c r="AA3" s="1639" t="s">
        <v>271</v>
      </c>
      <c r="AB3" s="1640"/>
      <c r="AC3" s="1640"/>
      <c r="AD3" s="1640"/>
      <c r="AE3" s="1640"/>
      <c r="AF3" s="1641"/>
      <c r="AG3" s="1639" t="s">
        <v>272</v>
      </c>
      <c r="AH3" s="1640"/>
      <c r="AI3" s="1640"/>
      <c r="AJ3" s="1640"/>
      <c r="AK3" s="1640"/>
      <c r="AL3" s="1641"/>
    </row>
    <row r="4" spans="1:38" ht="30" customHeight="1" thickBot="1">
      <c r="A4" s="523"/>
      <c r="B4" s="398" t="s">
        <v>294</v>
      </c>
      <c r="C4" s="399" t="s">
        <v>274</v>
      </c>
      <c r="D4" s="400" t="s">
        <v>275</v>
      </c>
      <c r="E4" s="401" t="s">
        <v>276</v>
      </c>
      <c r="F4" s="401" t="s">
        <v>277</v>
      </c>
      <c r="G4" s="402" t="s">
        <v>278</v>
      </c>
      <c r="H4" s="403" t="s">
        <v>279</v>
      </c>
      <c r="I4" s="524" t="s">
        <v>280</v>
      </c>
      <c r="J4" s="525" t="s">
        <v>281</v>
      </c>
      <c r="K4" s="526" t="s">
        <v>282</v>
      </c>
      <c r="L4" s="526" t="s">
        <v>283</v>
      </c>
      <c r="M4" s="527" t="s">
        <v>284</v>
      </c>
      <c r="N4" s="528" t="s">
        <v>285</v>
      </c>
      <c r="O4" s="524" t="s">
        <v>280</v>
      </c>
      <c r="P4" s="525" t="s">
        <v>281</v>
      </c>
      <c r="Q4" s="526" t="s">
        <v>282</v>
      </c>
      <c r="R4" s="526" t="s">
        <v>283</v>
      </c>
      <c r="S4" s="527" t="s">
        <v>284</v>
      </c>
      <c r="T4" s="528" t="s">
        <v>285</v>
      </c>
      <c r="U4" s="524" t="s">
        <v>280</v>
      </c>
      <c r="V4" s="525" t="s">
        <v>281</v>
      </c>
      <c r="W4" s="526" t="s">
        <v>282</v>
      </c>
      <c r="X4" s="526" t="s">
        <v>283</v>
      </c>
      <c r="Y4" s="527" t="s">
        <v>284</v>
      </c>
      <c r="Z4" s="528" t="s">
        <v>285</v>
      </c>
      <c r="AA4" s="524" t="s">
        <v>280</v>
      </c>
      <c r="AB4" s="525" t="s">
        <v>281</v>
      </c>
      <c r="AC4" s="526" t="s">
        <v>282</v>
      </c>
      <c r="AD4" s="526" t="s">
        <v>283</v>
      </c>
      <c r="AE4" s="527" t="s">
        <v>284</v>
      </c>
      <c r="AF4" s="528" t="s">
        <v>285</v>
      </c>
      <c r="AG4" s="524" t="s">
        <v>280</v>
      </c>
      <c r="AH4" s="525" t="s">
        <v>281</v>
      </c>
      <c r="AI4" s="526" t="s">
        <v>282</v>
      </c>
      <c r="AJ4" s="526" t="s">
        <v>283</v>
      </c>
      <c r="AK4" s="527" t="s">
        <v>284</v>
      </c>
      <c r="AL4" s="528" t="s">
        <v>285</v>
      </c>
    </row>
    <row r="5" spans="1:38" s="539" customFormat="1" ht="69" customHeight="1">
      <c r="A5" s="529"/>
      <c r="B5" s="530" t="s">
        <v>202</v>
      </c>
      <c r="C5" s="531">
        <v>1392</v>
      </c>
      <c r="D5" s="532">
        <v>1320</v>
      </c>
      <c r="E5" s="359">
        <v>72</v>
      </c>
      <c r="F5" s="359">
        <v>137</v>
      </c>
      <c r="G5" s="360">
        <v>1255</v>
      </c>
      <c r="H5" s="533" t="s">
        <v>295</v>
      </c>
      <c r="I5" s="534">
        <v>1160</v>
      </c>
      <c r="J5" s="535">
        <v>1119</v>
      </c>
      <c r="K5" s="536">
        <v>41</v>
      </c>
      <c r="L5" s="536">
        <v>74</v>
      </c>
      <c r="M5" s="537">
        <v>1086</v>
      </c>
      <c r="N5" s="538" t="s">
        <v>295</v>
      </c>
      <c r="O5" s="534">
        <v>1006</v>
      </c>
      <c r="P5" s="535">
        <v>973</v>
      </c>
      <c r="Q5" s="536">
        <v>33</v>
      </c>
      <c r="R5" s="536">
        <v>68</v>
      </c>
      <c r="S5" s="537">
        <v>938</v>
      </c>
      <c r="T5" s="538" t="s">
        <v>295</v>
      </c>
      <c r="U5" s="534">
        <v>1021</v>
      </c>
      <c r="V5" s="535">
        <v>980</v>
      </c>
      <c r="W5" s="536">
        <v>41</v>
      </c>
      <c r="X5" s="536">
        <v>72</v>
      </c>
      <c r="Y5" s="537">
        <v>949</v>
      </c>
      <c r="Z5" s="538" t="s">
        <v>295</v>
      </c>
      <c r="AA5" s="534">
        <v>960</v>
      </c>
      <c r="AB5" s="535">
        <v>905</v>
      </c>
      <c r="AC5" s="536">
        <v>55</v>
      </c>
      <c r="AD5" s="536">
        <v>58</v>
      </c>
      <c r="AE5" s="537">
        <v>902</v>
      </c>
      <c r="AF5" s="538" t="s">
        <v>295</v>
      </c>
      <c r="AG5" s="534">
        <f>SUM(AH5:AI5)</f>
        <v>958</v>
      </c>
      <c r="AH5" s="535">
        <v>896</v>
      </c>
      <c r="AI5" s="536">
        <v>62</v>
      </c>
      <c r="AJ5" s="536">
        <v>57</v>
      </c>
      <c r="AK5" s="537">
        <v>901</v>
      </c>
      <c r="AL5" s="538" t="s">
        <v>127</v>
      </c>
    </row>
    <row r="6" spans="1:38" ht="69" customHeight="1">
      <c r="A6" s="523"/>
      <c r="B6" s="540" t="s">
        <v>204</v>
      </c>
      <c r="C6" s="541">
        <v>2511</v>
      </c>
      <c r="D6" s="542">
        <v>2164</v>
      </c>
      <c r="E6" s="366">
        <v>347</v>
      </c>
      <c r="F6" s="366">
        <v>434</v>
      </c>
      <c r="G6" s="367">
        <v>2077</v>
      </c>
      <c r="H6" s="368">
        <v>6753</v>
      </c>
      <c r="I6" s="543">
        <v>2231</v>
      </c>
      <c r="J6" s="544">
        <v>1973</v>
      </c>
      <c r="K6" s="545">
        <v>258</v>
      </c>
      <c r="L6" s="545">
        <v>395</v>
      </c>
      <c r="M6" s="546">
        <v>1836</v>
      </c>
      <c r="N6" s="547">
        <v>5436</v>
      </c>
      <c r="O6" s="543">
        <v>2105</v>
      </c>
      <c r="P6" s="544">
        <v>1812</v>
      </c>
      <c r="Q6" s="545">
        <v>293</v>
      </c>
      <c r="R6" s="545">
        <v>402</v>
      </c>
      <c r="S6" s="546">
        <v>1703</v>
      </c>
      <c r="T6" s="547">
        <v>5509</v>
      </c>
      <c r="U6" s="543">
        <v>2040</v>
      </c>
      <c r="V6" s="544">
        <v>1675</v>
      </c>
      <c r="W6" s="545">
        <v>365</v>
      </c>
      <c r="X6" s="545">
        <v>397</v>
      </c>
      <c r="Y6" s="546">
        <v>1643</v>
      </c>
      <c r="Z6" s="547">
        <v>5344</v>
      </c>
      <c r="AA6" s="543">
        <v>2168</v>
      </c>
      <c r="AB6" s="548">
        <v>1834</v>
      </c>
      <c r="AC6" s="549">
        <v>334</v>
      </c>
      <c r="AD6" s="549">
        <v>603</v>
      </c>
      <c r="AE6" s="550">
        <v>1565</v>
      </c>
      <c r="AF6" s="551">
        <v>5760</v>
      </c>
      <c r="AG6" s="552">
        <f>SUM(AH6:AI6)</f>
        <v>2094</v>
      </c>
      <c r="AH6" s="548">
        <v>1634</v>
      </c>
      <c r="AI6" s="549">
        <v>460</v>
      </c>
      <c r="AJ6" s="549">
        <v>838</v>
      </c>
      <c r="AK6" s="550">
        <v>1256</v>
      </c>
      <c r="AL6" s="551">
        <v>5655</v>
      </c>
    </row>
    <row r="7" spans="1:38" ht="69" customHeight="1">
      <c r="A7" s="523"/>
      <c r="B7" s="540" t="s">
        <v>206</v>
      </c>
      <c r="C7" s="541">
        <v>332</v>
      </c>
      <c r="D7" s="553">
        <v>313</v>
      </c>
      <c r="E7" s="553">
        <v>19</v>
      </c>
      <c r="F7" s="553">
        <v>23</v>
      </c>
      <c r="G7" s="553">
        <v>309</v>
      </c>
      <c r="H7" s="554">
        <v>336</v>
      </c>
      <c r="I7" s="543">
        <v>597</v>
      </c>
      <c r="J7" s="555">
        <v>580</v>
      </c>
      <c r="K7" s="555">
        <v>17</v>
      </c>
      <c r="L7" s="555">
        <v>21</v>
      </c>
      <c r="M7" s="555">
        <v>576</v>
      </c>
      <c r="N7" s="556">
        <v>482</v>
      </c>
      <c r="O7" s="543">
        <v>611</v>
      </c>
      <c r="P7" s="555">
        <v>595</v>
      </c>
      <c r="Q7" s="555">
        <v>16</v>
      </c>
      <c r="R7" s="555">
        <v>21</v>
      </c>
      <c r="S7" s="555">
        <v>590</v>
      </c>
      <c r="T7" s="556">
        <v>436</v>
      </c>
      <c r="U7" s="543">
        <v>480</v>
      </c>
      <c r="V7" s="555">
        <v>463</v>
      </c>
      <c r="W7" s="555">
        <v>17</v>
      </c>
      <c r="X7" s="555">
        <v>22</v>
      </c>
      <c r="Y7" s="555">
        <v>458</v>
      </c>
      <c r="Z7" s="556">
        <v>339</v>
      </c>
      <c r="AA7" s="543">
        <v>574</v>
      </c>
      <c r="AB7" s="557">
        <v>537</v>
      </c>
      <c r="AC7" s="557">
        <v>37</v>
      </c>
      <c r="AD7" s="557">
        <v>42</v>
      </c>
      <c r="AE7" s="557">
        <v>532</v>
      </c>
      <c r="AF7" s="558">
        <v>444</v>
      </c>
      <c r="AG7" s="552">
        <f>SUM(AH7:AI7)</f>
        <v>615</v>
      </c>
      <c r="AH7" s="557">
        <v>577</v>
      </c>
      <c r="AI7" s="557">
        <v>38</v>
      </c>
      <c r="AJ7" s="557">
        <v>42</v>
      </c>
      <c r="AK7" s="557">
        <v>573</v>
      </c>
      <c r="AL7" s="558">
        <v>454</v>
      </c>
    </row>
    <row r="8" spans="1:38" ht="69" customHeight="1">
      <c r="A8" s="523"/>
      <c r="B8" s="540" t="s">
        <v>208</v>
      </c>
      <c r="C8" s="541">
        <v>1035</v>
      </c>
      <c r="D8" s="553">
        <v>898</v>
      </c>
      <c r="E8" s="553">
        <v>137</v>
      </c>
      <c r="F8" s="553">
        <v>299</v>
      </c>
      <c r="G8" s="559">
        <v>736</v>
      </c>
      <c r="H8" s="554" t="s">
        <v>295</v>
      </c>
      <c r="I8" s="543">
        <v>1059</v>
      </c>
      <c r="J8" s="555">
        <v>995</v>
      </c>
      <c r="K8" s="555">
        <v>64</v>
      </c>
      <c r="L8" s="555">
        <v>290</v>
      </c>
      <c r="M8" s="560">
        <v>769</v>
      </c>
      <c r="N8" s="556" t="s">
        <v>295</v>
      </c>
      <c r="O8" s="543">
        <v>995</v>
      </c>
      <c r="P8" s="555">
        <v>911</v>
      </c>
      <c r="Q8" s="555">
        <v>84</v>
      </c>
      <c r="R8" s="555">
        <v>156</v>
      </c>
      <c r="S8" s="560">
        <v>839</v>
      </c>
      <c r="T8" s="556" t="s">
        <v>295</v>
      </c>
      <c r="U8" s="543">
        <v>1067</v>
      </c>
      <c r="V8" s="555">
        <v>976</v>
      </c>
      <c r="W8" s="555">
        <v>91</v>
      </c>
      <c r="X8" s="555">
        <v>158</v>
      </c>
      <c r="Y8" s="560">
        <v>909</v>
      </c>
      <c r="Z8" s="556" t="s">
        <v>295</v>
      </c>
      <c r="AA8" s="543">
        <v>1116</v>
      </c>
      <c r="AB8" s="557">
        <v>1027</v>
      </c>
      <c r="AC8" s="557">
        <v>89</v>
      </c>
      <c r="AD8" s="557">
        <v>341</v>
      </c>
      <c r="AE8" s="561">
        <v>775</v>
      </c>
      <c r="AF8" s="558" t="s">
        <v>295</v>
      </c>
      <c r="AG8" s="552">
        <f>SUM(AH8:AI8)</f>
        <v>1160</v>
      </c>
      <c r="AH8" s="557">
        <v>1116</v>
      </c>
      <c r="AI8" s="557">
        <v>44</v>
      </c>
      <c r="AJ8" s="557">
        <v>290</v>
      </c>
      <c r="AK8" s="561">
        <v>870</v>
      </c>
      <c r="AL8" s="558" t="s">
        <v>127</v>
      </c>
    </row>
    <row r="9" spans="1:38" ht="69" customHeight="1">
      <c r="A9" s="523"/>
      <c r="B9" s="562" t="s">
        <v>210</v>
      </c>
      <c r="C9" s="541">
        <v>1156</v>
      </c>
      <c r="D9" s="553">
        <v>1153</v>
      </c>
      <c r="E9" s="553">
        <v>3</v>
      </c>
      <c r="F9" s="553">
        <v>0</v>
      </c>
      <c r="G9" s="553">
        <v>1156</v>
      </c>
      <c r="H9" s="554">
        <v>1020</v>
      </c>
      <c r="I9" s="543">
        <v>1090</v>
      </c>
      <c r="J9" s="555">
        <v>1086</v>
      </c>
      <c r="K9" s="555">
        <v>4</v>
      </c>
      <c r="L9" s="555">
        <v>0</v>
      </c>
      <c r="M9" s="555">
        <v>1090</v>
      </c>
      <c r="N9" s="556">
        <v>929</v>
      </c>
      <c r="O9" s="543">
        <v>1085</v>
      </c>
      <c r="P9" s="555">
        <v>1083</v>
      </c>
      <c r="Q9" s="555">
        <v>2</v>
      </c>
      <c r="R9" s="555">
        <v>0</v>
      </c>
      <c r="S9" s="555">
        <v>1085</v>
      </c>
      <c r="T9" s="556">
        <v>946</v>
      </c>
      <c r="U9" s="543">
        <v>1094</v>
      </c>
      <c r="V9" s="555">
        <v>1091</v>
      </c>
      <c r="W9" s="555">
        <v>3</v>
      </c>
      <c r="X9" s="555">
        <v>789</v>
      </c>
      <c r="Y9" s="555">
        <v>305</v>
      </c>
      <c r="Z9" s="556">
        <v>1959</v>
      </c>
      <c r="AA9" s="543">
        <v>1096</v>
      </c>
      <c r="AB9" s="557">
        <v>1094</v>
      </c>
      <c r="AC9" s="557">
        <v>2</v>
      </c>
      <c r="AD9" s="557">
        <v>790</v>
      </c>
      <c r="AE9" s="557">
        <v>306</v>
      </c>
      <c r="AF9" s="558">
        <v>879</v>
      </c>
      <c r="AG9" s="552">
        <f t="shared" ref="AG9:AG19" si="0">SUM(AH9:AI9)</f>
        <v>1101</v>
      </c>
      <c r="AH9" s="557">
        <v>1097</v>
      </c>
      <c r="AI9" s="557">
        <v>4</v>
      </c>
      <c r="AJ9" s="557">
        <v>0</v>
      </c>
      <c r="AK9" s="557">
        <v>1097</v>
      </c>
      <c r="AL9" s="558">
        <v>914</v>
      </c>
    </row>
    <row r="10" spans="1:38" ht="69" customHeight="1">
      <c r="A10" s="523"/>
      <c r="B10" s="540" t="s">
        <v>212</v>
      </c>
      <c r="C10" s="541">
        <v>48</v>
      </c>
      <c r="D10" s="553">
        <v>48</v>
      </c>
      <c r="E10" s="553">
        <v>0</v>
      </c>
      <c r="F10" s="553">
        <v>3</v>
      </c>
      <c r="G10" s="553">
        <v>45</v>
      </c>
      <c r="H10" s="554">
        <v>575</v>
      </c>
      <c r="I10" s="543">
        <v>46</v>
      </c>
      <c r="J10" s="555">
        <v>46</v>
      </c>
      <c r="K10" s="555">
        <v>0</v>
      </c>
      <c r="L10" s="555">
        <v>0</v>
      </c>
      <c r="M10" s="555">
        <v>46</v>
      </c>
      <c r="N10" s="556">
        <v>483</v>
      </c>
      <c r="O10" s="543">
        <v>45</v>
      </c>
      <c r="P10" s="555">
        <v>45</v>
      </c>
      <c r="Q10" s="555">
        <v>0</v>
      </c>
      <c r="R10" s="555">
        <v>0</v>
      </c>
      <c r="S10" s="555">
        <v>45</v>
      </c>
      <c r="T10" s="556">
        <v>480</v>
      </c>
      <c r="U10" s="543">
        <v>44</v>
      </c>
      <c r="V10" s="555">
        <v>44</v>
      </c>
      <c r="W10" s="555">
        <v>0</v>
      </c>
      <c r="X10" s="555">
        <v>0</v>
      </c>
      <c r="Y10" s="555">
        <v>44</v>
      </c>
      <c r="Z10" s="556">
        <v>469</v>
      </c>
      <c r="AA10" s="543">
        <v>43</v>
      </c>
      <c r="AB10" s="557">
        <v>43</v>
      </c>
      <c r="AC10" s="557">
        <v>0</v>
      </c>
      <c r="AD10" s="557">
        <v>0</v>
      </c>
      <c r="AE10" s="557">
        <v>43</v>
      </c>
      <c r="AF10" s="558">
        <v>467</v>
      </c>
      <c r="AG10" s="552">
        <f t="shared" si="0"/>
        <v>45</v>
      </c>
      <c r="AH10" s="557">
        <v>45</v>
      </c>
      <c r="AI10" s="557">
        <v>0</v>
      </c>
      <c r="AJ10" s="557">
        <v>0</v>
      </c>
      <c r="AK10" s="557">
        <v>45</v>
      </c>
      <c r="AL10" s="558">
        <v>454</v>
      </c>
    </row>
    <row r="11" spans="1:38" ht="69" customHeight="1">
      <c r="A11" s="523"/>
      <c r="B11" s="540" t="s">
        <v>214</v>
      </c>
      <c r="C11" s="541">
        <v>175</v>
      </c>
      <c r="D11" s="542">
        <v>174</v>
      </c>
      <c r="E11" s="366">
        <v>1</v>
      </c>
      <c r="F11" s="366">
        <v>5</v>
      </c>
      <c r="G11" s="367">
        <v>170</v>
      </c>
      <c r="H11" s="368">
        <v>928</v>
      </c>
      <c r="I11" s="543">
        <v>126</v>
      </c>
      <c r="J11" s="544">
        <v>125</v>
      </c>
      <c r="K11" s="545">
        <v>1</v>
      </c>
      <c r="L11" s="545">
        <v>4</v>
      </c>
      <c r="M11" s="546">
        <v>122</v>
      </c>
      <c r="N11" s="547">
        <v>774</v>
      </c>
      <c r="O11" s="543">
        <v>126</v>
      </c>
      <c r="P11" s="544">
        <v>125</v>
      </c>
      <c r="Q11" s="545">
        <v>1</v>
      </c>
      <c r="R11" s="545">
        <v>2</v>
      </c>
      <c r="S11" s="546">
        <v>124</v>
      </c>
      <c r="T11" s="547">
        <v>901</v>
      </c>
      <c r="U11" s="543">
        <v>127</v>
      </c>
      <c r="V11" s="544">
        <v>126</v>
      </c>
      <c r="W11" s="545">
        <v>1</v>
      </c>
      <c r="X11" s="545">
        <v>2</v>
      </c>
      <c r="Y11" s="546">
        <v>125</v>
      </c>
      <c r="Z11" s="547">
        <v>782</v>
      </c>
      <c r="AA11" s="543">
        <v>128</v>
      </c>
      <c r="AB11" s="548">
        <v>127</v>
      </c>
      <c r="AC11" s="549">
        <v>1</v>
      </c>
      <c r="AD11" s="549">
        <v>2</v>
      </c>
      <c r="AE11" s="550">
        <v>126</v>
      </c>
      <c r="AF11" s="551">
        <v>781</v>
      </c>
      <c r="AG11" s="552">
        <f t="shared" si="0"/>
        <v>130</v>
      </c>
      <c r="AH11" s="548">
        <v>130</v>
      </c>
      <c r="AI11" s="549">
        <v>0</v>
      </c>
      <c r="AJ11" s="549">
        <v>2</v>
      </c>
      <c r="AK11" s="550">
        <v>128</v>
      </c>
      <c r="AL11" s="551">
        <v>821</v>
      </c>
    </row>
    <row r="12" spans="1:38" ht="69" customHeight="1">
      <c r="A12" s="523"/>
      <c r="B12" s="540" t="s">
        <v>216</v>
      </c>
      <c r="C12" s="541">
        <v>17</v>
      </c>
      <c r="D12" s="542">
        <v>16</v>
      </c>
      <c r="E12" s="366">
        <v>1</v>
      </c>
      <c r="F12" s="366">
        <v>1</v>
      </c>
      <c r="G12" s="367">
        <v>16</v>
      </c>
      <c r="H12" s="368">
        <v>0</v>
      </c>
      <c r="I12" s="543">
        <v>14</v>
      </c>
      <c r="J12" s="544">
        <v>13</v>
      </c>
      <c r="K12" s="545">
        <v>1</v>
      </c>
      <c r="L12" s="545">
        <v>1</v>
      </c>
      <c r="M12" s="546">
        <v>13</v>
      </c>
      <c r="N12" s="547">
        <v>1</v>
      </c>
      <c r="O12" s="543">
        <v>13</v>
      </c>
      <c r="P12" s="544">
        <v>12</v>
      </c>
      <c r="Q12" s="545">
        <v>1</v>
      </c>
      <c r="R12" s="545">
        <v>3</v>
      </c>
      <c r="S12" s="546">
        <v>10</v>
      </c>
      <c r="T12" s="547">
        <v>1</v>
      </c>
      <c r="U12" s="543">
        <v>14</v>
      </c>
      <c r="V12" s="544">
        <v>13</v>
      </c>
      <c r="W12" s="545">
        <v>1</v>
      </c>
      <c r="X12" s="545">
        <v>3</v>
      </c>
      <c r="Y12" s="546">
        <v>11</v>
      </c>
      <c r="Z12" s="547">
        <v>1</v>
      </c>
      <c r="AA12" s="543">
        <v>14</v>
      </c>
      <c r="AB12" s="548">
        <v>14</v>
      </c>
      <c r="AC12" s="549">
        <v>0</v>
      </c>
      <c r="AD12" s="549">
        <v>3</v>
      </c>
      <c r="AE12" s="550">
        <v>11</v>
      </c>
      <c r="AF12" s="551">
        <v>1</v>
      </c>
      <c r="AG12" s="552">
        <f t="shared" si="0"/>
        <v>15</v>
      </c>
      <c r="AH12" s="548">
        <v>14</v>
      </c>
      <c r="AI12" s="549">
        <v>1</v>
      </c>
      <c r="AJ12" s="549">
        <v>2</v>
      </c>
      <c r="AK12" s="550">
        <v>13</v>
      </c>
      <c r="AL12" s="551">
        <v>2</v>
      </c>
    </row>
    <row r="13" spans="1:38" ht="69" customHeight="1">
      <c r="A13" s="523"/>
      <c r="B13" s="540" t="s">
        <v>218</v>
      </c>
      <c r="C13" s="541">
        <v>101</v>
      </c>
      <c r="D13" s="542">
        <v>100</v>
      </c>
      <c r="E13" s="366">
        <v>1</v>
      </c>
      <c r="F13" s="366">
        <v>11</v>
      </c>
      <c r="G13" s="367">
        <v>90</v>
      </c>
      <c r="H13" s="368">
        <v>149</v>
      </c>
      <c r="I13" s="543">
        <v>338</v>
      </c>
      <c r="J13" s="544">
        <v>337</v>
      </c>
      <c r="K13" s="545">
        <v>1</v>
      </c>
      <c r="L13" s="545">
        <v>54</v>
      </c>
      <c r="M13" s="546">
        <v>284</v>
      </c>
      <c r="N13" s="547">
        <v>317</v>
      </c>
      <c r="O13" s="543">
        <v>340</v>
      </c>
      <c r="P13" s="544">
        <v>339</v>
      </c>
      <c r="Q13" s="545">
        <v>1</v>
      </c>
      <c r="R13" s="545">
        <v>55</v>
      </c>
      <c r="S13" s="546">
        <v>285</v>
      </c>
      <c r="T13" s="547">
        <v>318</v>
      </c>
      <c r="U13" s="543">
        <v>325</v>
      </c>
      <c r="V13" s="544">
        <v>324</v>
      </c>
      <c r="W13" s="545">
        <v>1</v>
      </c>
      <c r="X13" s="545">
        <v>53</v>
      </c>
      <c r="Y13" s="546">
        <v>272</v>
      </c>
      <c r="Z13" s="547">
        <v>313</v>
      </c>
      <c r="AA13" s="543">
        <v>349</v>
      </c>
      <c r="AB13" s="548">
        <v>349</v>
      </c>
      <c r="AC13" s="549">
        <v>0</v>
      </c>
      <c r="AD13" s="549">
        <v>56</v>
      </c>
      <c r="AE13" s="550">
        <v>293</v>
      </c>
      <c r="AF13" s="551">
        <v>345</v>
      </c>
      <c r="AG13" s="552">
        <f t="shared" si="0"/>
        <v>341</v>
      </c>
      <c r="AH13" s="548">
        <v>341</v>
      </c>
      <c r="AI13" s="549">
        <v>0</v>
      </c>
      <c r="AJ13" s="549">
        <v>56</v>
      </c>
      <c r="AK13" s="550">
        <v>285</v>
      </c>
      <c r="AL13" s="551">
        <v>356</v>
      </c>
    </row>
    <row r="14" spans="1:38" ht="69" customHeight="1">
      <c r="A14" s="523"/>
      <c r="B14" s="540" t="s">
        <v>220</v>
      </c>
      <c r="C14" s="541">
        <v>1315</v>
      </c>
      <c r="D14" s="542">
        <v>1122</v>
      </c>
      <c r="E14" s="366">
        <v>193</v>
      </c>
      <c r="F14" s="366">
        <v>196</v>
      </c>
      <c r="G14" s="367">
        <v>1119</v>
      </c>
      <c r="H14" s="554" t="s">
        <v>295</v>
      </c>
      <c r="I14" s="543">
        <v>1113</v>
      </c>
      <c r="J14" s="544">
        <v>948</v>
      </c>
      <c r="K14" s="545">
        <v>165</v>
      </c>
      <c r="L14" s="545">
        <v>165</v>
      </c>
      <c r="M14" s="546">
        <v>948</v>
      </c>
      <c r="N14" s="556" t="s">
        <v>295</v>
      </c>
      <c r="O14" s="543">
        <v>1054</v>
      </c>
      <c r="P14" s="544">
        <v>893</v>
      </c>
      <c r="Q14" s="545">
        <v>161</v>
      </c>
      <c r="R14" s="545">
        <v>157</v>
      </c>
      <c r="S14" s="546">
        <v>897</v>
      </c>
      <c r="T14" s="556" t="s">
        <v>295</v>
      </c>
      <c r="U14" s="543">
        <v>964</v>
      </c>
      <c r="V14" s="544">
        <v>810</v>
      </c>
      <c r="W14" s="545">
        <v>154</v>
      </c>
      <c r="X14" s="545">
        <v>144</v>
      </c>
      <c r="Y14" s="546">
        <v>820</v>
      </c>
      <c r="Z14" s="556" t="s">
        <v>295</v>
      </c>
      <c r="AA14" s="543">
        <v>878</v>
      </c>
      <c r="AB14" s="548">
        <v>749</v>
      </c>
      <c r="AC14" s="549">
        <v>129</v>
      </c>
      <c r="AD14" s="549">
        <v>131</v>
      </c>
      <c r="AE14" s="550">
        <v>747</v>
      </c>
      <c r="AF14" s="558" t="s">
        <v>295</v>
      </c>
      <c r="AG14" s="552">
        <f t="shared" si="0"/>
        <v>904</v>
      </c>
      <c r="AH14" s="548">
        <v>762</v>
      </c>
      <c r="AI14" s="549">
        <v>142</v>
      </c>
      <c r="AJ14" s="549">
        <v>135</v>
      </c>
      <c r="AK14" s="550">
        <v>769</v>
      </c>
      <c r="AL14" s="558" t="s">
        <v>127</v>
      </c>
    </row>
    <row r="15" spans="1:38" ht="69" customHeight="1">
      <c r="A15" s="523"/>
      <c r="B15" s="540" t="s">
        <v>222</v>
      </c>
      <c r="C15" s="541">
        <v>94</v>
      </c>
      <c r="D15" s="542">
        <v>94</v>
      </c>
      <c r="E15" s="366">
        <v>0</v>
      </c>
      <c r="F15" s="563">
        <v>2</v>
      </c>
      <c r="G15" s="564">
        <v>92</v>
      </c>
      <c r="H15" s="554">
        <v>11</v>
      </c>
      <c r="I15" s="543">
        <v>279</v>
      </c>
      <c r="J15" s="544">
        <v>279</v>
      </c>
      <c r="K15" s="545">
        <v>0</v>
      </c>
      <c r="L15" s="565">
        <v>40</v>
      </c>
      <c r="M15" s="566">
        <v>239</v>
      </c>
      <c r="N15" s="556">
        <v>237</v>
      </c>
      <c r="O15" s="543">
        <v>301</v>
      </c>
      <c r="P15" s="544">
        <v>301</v>
      </c>
      <c r="Q15" s="545">
        <v>0</v>
      </c>
      <c r="R15" s="565">
        <v>44</v>
      </c>
      <c r="S15" s="566">
        <v>257</v>
      </c>
      <c r="T15" s="556">
        <v>243</v>
      </c>
      <c r="U15" s="543">
        <v>300</v>
      </c>
      <c r="V15" s="544">
        <v>300</v>
      </c>
      <c r="W15" s="545">
        <v>0</v>
      </c>
      <c r="X15" s="565">
        <v>41</v>
      </c>
      <c r="Y15" s="566">
        <v>259</v>
      </c>
      <c r="Z15" s="556">
        <v>245</v>
      </c>
      <c r="AA15" s="543">
        <v>317</v>
      </c>
      <c r="AB15" s="548">
        <v>317</v>
      </c>
      <c r="AC15" s="549">
        <v>0</v>
      </c>
      <c r="AD15" s="567">
        <v>42</v>
      </c>
      <c r="AE15" s="568">
        <v>275</v>
      </c>
      <c r="AF15" s="558">
        <v>263</v>
      </c>
      <c r="AG15" s="552">
        <f t="shared" si="0"/>
        <v>333</v>
      </c>
      <c r="AH15" s="548">
        <v>333</v>
      </c>
      <c r="AI15" s="549">
        <v>0</v>
      </c>
      <c r="AJ15" s="567">
        <v>44</v>
      </c>
      <c r="AK15" s="568">
        <v>289</v>
      </c>
      <c r="AL15" s="558">
        <v>278</v>
      </c>
    </row>
    <row r="16" spans="1:38" ht="69" customHeight="1">
      <c r="A16" s="523"/>
      <c r="B16" s="540" t="s">
        <v>224</v>
      </c>
      <c r="C16" s="541">
        <v>251</v>
      </c>
      <c r="D16" s="542">
        <v>250</v>
      </c>
      <c r="E16" s="366">
        <v>1</v>
      </c>
      <c r="F16" s="366">
        <v>20</v>
      </c>
      <c r="G16" s="569">
        <v>231</v>
      </c>
      <c r="H16" s="570">
        <v>188</v>
      </c>
      <c r="I16" s="543">
        <v>268</v>
      </c>
      <c r="J16" s="544">
        <v>267</v>
      </c>
      <c r="K16" s="545">
        <v>1</v>
      </c>
      <c r="L16" s="545">
        <v>23</v>
      </c>
      <c r="M16" s="571">
        <v>245</v>
      </c>
      <c r="N16" s="572">
        <v>582</v>
      </c>
      <c r="O16" s="543">
        <v>241</v>
      </c>
      <c r="P16" s="544">
        <v>240</v>
      </c>
      <c r="Q16" s="545">
        <v>1</v>
      </c>
      <c r="R16" s="545">
        <v>32</v>
      </c>
      <c r="S16" s="571">
        <v>209</v>
      </c>
      <c r="T16" s="572">
        <v>519</v>
      </c>
      <c r="U16" s="543">
        <v>206</v>
      </c>
      <c r="V16" s="544">
        <v>205</v>
      </c>
      <c r="W16" s="545">
        <v>1</v>
      </c>
      <c r="X16" s="545">
        <v>77</v>
      </c>
      <c r="Y16" s="571">
        <v>129</v>
      </c>
      <c r="Z16" s="572">
        <v>456</v>
      </c>
      <c r="AA16" s="543">
        <v>301</v>
      </c>
      <c r="AB16" s="548">
        <v>293</v>
      </c>
      <c r="AC16" s="549">
        <v>8</v>
      </c>
      <c r="AD16" s="549">
        <v>30</v>
      </c>
      <c r="AE16" s="573">
        <v>271</v>
      </c>
      <c r="AF16" s="574">
        <v>582</v>
      </c>
      <c r="AG16" s="552">
        <f t="shared" si="0"/>
        <v>270</v>
      </c>
      <c r="AH16" s="548">
        <v>269</v>
      </c>
      <c r="AI16" s="549">
        <v>1</v>
      </c>
      <c r="AJ16" s="549">
        <v>27</v>
      </c>
      <c r="AK16" s="573">
        <v>243</v>
      </c>
      <c r="AL16" s="574">
        <v>587</v>
      </c>
    </row>
    <row r="17" spans="1:38" ht="69" customHeight="1">
      <c r="A17" s="523"/>
      <c r="B17" s="540" t="s">
        <v>226</v>
      </c>
      <c r="C17" s="541">
        <v>67</v>
      </c>
      <c r="D17" s="542">
        <v>66</v>
      </c>
      <c r="E17" s="563">
        <v>1</v>
      </c>
      <c r="F17" s="366">
        <v>2</v>
      </c>
      <c r="G17" s="367">
        <v>65</v>
      </c>
      <c r="H17" s="554">
        <v>1071</v>
      </c>
      <c r="I17" s="543">
        <v>1269</v>
      </c>
      <c r="J17" s="544">
        <v>1268</v>
      </c>
      <c r="K17" s="565">
        <v>1</v>
      </c>
      <c r="L17" s="545">
        <v>56</v>
      </c>
      <c r="M17" s="546">
        <v>1213</v>
      </c>
      <c r="N17" s="556">
        <v>1276</v>
      </c>
      <c r="O17" s="543">
        <v>1254</v>
      </c>
      <c r="P17" s="544">
        <v>1252</v>
      </c>
      <c r="Q17" s="565">
        <v>2</v>
      </c>
      <c r="R17" s="545">
        <v>78</v>
      </c>
      <c r="S17" s="546">
        <v>1176</v>
      </c>
      <c r="T17" s="556">
        <v>1249</v>
      </c>
      <c r="U17" s="543">
        <v>1198</v>
      </c>
      <c r="V17" s="544">
        <v>1197</v>
      </c>
      <c r="W17" s="565">
        <v>1</v>
      </c>
      <c r="X17" s="545">
        <v>129</v>
      </c>
      <c r="Y17" s="546">
        <v>1069</v>
      </c>
      <c r="Z17" s="556">
        <v>1232</v>
      </c>
      <c r="AA17" s="543">
        <v>1227</v>
      </c>
      <c r="AB17" s="548">
        <v>1226</v>
      </c>
      <c r="AC17" s="567">
        <v>1</v>
      </c>
      <c r="AD17" s="549">
        <v>247</v>
      </c>
      <c r="AE17" s="550">
        <v>980</v>
      </c>
      <c r="AF17" s="558">
        <v>1290</v>
      </c>
      <c r="AG17" s="552">
        <f t="shared" si="0"/>
        <v>1300</v>
      </c>
      <c r="AH17" s="548">
        <v>1299</v>
      </c>
      <c r="AI17" s="567">
        <v>1</v>
      </c>
      <c r="AJ17" s="549">
        <v>739</v>
      </c>
      <c r="AK17" s="550">
        <v>561</v>
      </c>
      <c r="AL17" s="558">
        <v>1325</v>
      </c>
    </row>
    <row r="18" spans="1:38" ht="69" customHeight="1">
      <c r="A18" s="523"/>
      <c r="B18" s="540" t="s">
        <v>305</v>
      </c>
      <c r="C18" s="541">
        <v>707</v>
      </c>
      <c r="D18" s="575">
        <v>704</v>
      </c>
      <c r="E18" s="576">
        <v>3</v>
      </c>
      <c r="F18" s="577">
        <v>28</v>
      </c>
      <c r="G18" s="569">
        <v>679</v>
      </c>
      <c r="H18" s="578">
        <v>450</v>
      </c>
      <c r="I18" s="543">
        <v>582</v>
      </c>
      <c r="J18" s="579">
        <v>578</v>
      </c>
      <c r="K18" s="580">
        <v>4</v>
      </c>
      <c r="L18" s="581">
        <v>13</v>
      </c>
      <c r="M18" s="571">
        <v>569</v>
      </c>
      <c r="N18" s="582">
        <v>384</v>
      </c>
      <c r="O18" s="543">
        <v>567</v>
      </c>
      <c r="P18" s="579">
        <v>564</v>
      </c>
      <c r="Q18" s="580">
        <v>3</v>
      </c>
      <c r="R18" s="581">
        <v>12</v>
      </c>
      <c r="S18" s="571">
        <v>555</v>
      </c>
      <c r="T18" s="582">
        <v>330</v>
      </c>
      <c r="U18" s="543">
        <v>578</v>
      </c>
      <c r="V18" s="579">
        <v>575</v>
      </c>
      <c r="W18" s="580">
        <v>3</v>
      </c>
      <c r="X18" s="581">
        <v>11</v>
      </c>
      <c r="Y18" s="571">
        <v>567</v>
      </c>
      <c r="Z18" s="582">
        <v>332</v>
      </c>
      <c r="AA18" s="543">
        <v>579</v>
      </c>
      <c r="AB18" s="583">
        <v>574</v>
      </c>
      <c r="AC18" s="584">
        <v>5</v>
      </c>
      <c r="AD18" s="585">
        <v>11</v>
      </c>
      <c r="AE18" s="573">
        <v>568</v>
      </c>
      <c r="AF18" s="586">
        <v>347</v>
      </c>
      <c r="AG18" s="552">
        <f t="shared" si="0"/>
        <v>586</v>
      </c>
      <c r="AH18" s="583">
        <v>584</v>
      </c>
      <c r="AI18" s="584">
        <v>2</v>
      </c>
      <c r="AJ18" s="585">
        <v>15</v>
      </c>
      <c r="AK18" s="573">
        <v>571</v>
      </c>
      <c r="AL18" s="586">
        <v>307</v>
      </c>
    </row>
    <row r="19" spans="1:38" ht="69" customHeight="1" thickBot="1">
      <c r="A19" s="523"/>
      <c r="B19" s="587" t="s">
        <v>230</v>
      </c>
      <c r="C19" s="588">
        <v>392</v>
      </c>
      <c r="D19" s="589">
        <v>341</v>
      </c>
      <c r="E19" s="378">
        <v>51</v>
      </c>
      <c r="F19" s="378">
        <v>47</v>
      </c>
      <c r="G19" s="379">
        <v>345</v>
      </c>
      <c r="H19" s="590">
        <v>386</v>
      </c>
      <c r="I19" s="591">
        <v>396</v>
      </c>
      <c r="J19" s="592">
        <v>356</v>
      </c>
      <c r="K19" s="593">
        <v>40</v>
      </c>
      <c r="L19" s="593">
        <v>28</v>
      </c>
      <c r="M19" s="594">
        <v>368</v>
      </c>
      <c r="N19" s="595">
        <v>380</v>
      </c>
      <c r="O19" s="591">
        <v>362</v>
      </c>
      <c r="P19" s="592">
        <v>322</v>
      </c>
      <c r="Q19" s="593">
        <v>40</v>
      </c>
      <c r="R19" s="593">
        <v>47</v>
      </c>
      <c r="S19" s="594">
        <v>315</v>
      </c>
      <c r="T19" s="595">
        <v>358</v>
      </c>
      <c r="U19" s="591">
        <v>324</v>
      </c>
      <c r="V19" s="592">
        <v>307</v>
      </c>
      <c r="W19" s="593">
        <v>17</v>
      </c>
      <c r="X19" s="593">
        <v>42</v>
      </c>
      <c r="Y19" s="594">
        <v>282</v>
      </c>
      <c r="Z19" s="595" t="s">
        <v>295</v>
      </c>
      <c r="AA19" s="591">
        <v>321</v>
      </c>
      <c r="AB19" s="592">
        <v>304</v>
      </c>
      <c r="AC19" s="593">
        <v>17</v>
      </c>
      <c r="AD19" s="593">
        <v>42</v>
      </c>
      <c r="AE19" s="594">
        <v>279</v>
      </c>
      <c r="AF19" s="596" t="s">
        <v>295</v>
      </c>
      <c r="AG19" s="591">
        <f t="shared" si="0"/>
        <v>326</v>
      </c>
      <c r="AH19" s="592">
        <v>309</v>
      </c>
      <c r="AI19" s="593">
        <v>17</v>
      </c>
      <c r="AJ19" s="593">
        <v>43</v>
      </c>
      <c r="AK19" s="594">
        <v>283</v>
      </c>
      <c r="AL19" s="596" t="s">
        <v>127</v>
      </c>
    </row>
    <row r="20" spans="1:38" ht="69" customHeight="1" thickBot="1">
      <c r="A20" s="523"/>
      <c r="B20" s="597" t="s">
        <v>232</v>
      </c>
      <c r="C20" s="598">
        <f t="shared" ref="C20:H20" si="1">SUM(C5:C19)</f>
        <v>9593</v>
      </c>
      <c r="D20" s="599">
        <f t="shared" si="1"/>
        <v>8763</v>
      </c>
      <c r="E20" s="599">
        <f t="shared" si="1"/>
        <v>830</v>
      </c>
      <c r="F20" s="599">
        <f t="shared" si="1"/>
        <v>1208</v>
      </c>
      <c r="G20" s="599">
        <f t="shared" si="1"/>
        <v>8385</v>
      </c>
      <c r="H20" s="600">
        <f t="shared" si="1"/>
        <v>11867</v>
      </c>
      <c r="I20" s="601">
        <v>10568</v>
      </c>
      <c r="J20" s="602">
        <v>9970</v>
      </c>
      <c r="K20" s="602">
        <v>598</v>
      </c>
      <c r="L20" s="602">
        <v>1164</v>
      </c>
      <c r="M20" s="602">
        <v>9404</v>
      </c>
      <c r="N20" s="602">
        <v>11281</v>
      </c>
      <c r="O20" s="601">
        <v>10105</v>
      </c>
      <c r="P20" s="602">
        <v>9467</v>
      </c>
      <c r="Q20" s="602">
        <v>638</v>
      </c>
      <c r="R20" s="602">
        <v>1077</v>
      </c>
      <c r="S20" s="602">
        <v>9028</v>
      </c>
      <c r="T20" s="603">
        <v>11290</v>
      </c>
      <c r="U20" s="601">
        <v>9782</v>
      </c>
      <c r="V20" s="602">
        <v>9086</v>
      </c>
      <c r="W20" s="602">
        <v>696</v>
      </c>
      <c r="X20" s="602">
        <v>1940</v>
      </c>
      <c r="Y20" s="602">
        <v>7842</v>
      </c>
      <c r="Z20" s="603">
        <v>11472</v>
      </c>
      <c r="AA20" s="601">
        <v>10071</v>
      </c>
      <c r="AB20" s="602">
        <f>SUM(AB5:AB19)</f>
        <v>9393</v>
      </c>
      <c r="AC20" s="602">
        <f>SUM(AC5:AC19)</f>
        <v>678</v>
      </c>
      <c r="AD20" s="602">
        <v>2398</v>
      </c>
      <c r="AE20" s="602">
        <v>7673</v>
      </c>
      <c r="AF20" s="603">
        <v>11159</v>
      </c>
      <c r="AG20" s="601">
        <f t="shared" ref="AG20:AL20" si="2">SUM(AG5:AG19)</f>
        <v>10178</v>
      </c>
      <c r="AH20" s="602">
        <f t="shared" si="2"/>
        <v>9406</v>
      </c>
      <c r="AI20" s="602">
        <f t="shared" si="2"/>
        <v>772</v>
      </c>
      <c r="AJ20" s="602">
        <f t="shared" si="2"/>
        <v>2290</v>
      </c>
      <c r="AK20" s="602">
        <f t="shared" si="2"/>
        <v>7884</v>
      </c>
      <c r="AL20" s="603">
        <f t="shared" si="2"/>
        <v>11153</v>
      </c>
    </row>
    <row r="21" spans="1:38" ht="57.75" customHeight="1"/>
  </sheetData>
  <mergeCells count="6">
    <mergeCell ref="AG3:AL3"/>
    <mergeCell ref="C3:H3"/>
    <mergeCell ref="I3:N3"/>
    <mergeCell ref="O3:T3"/>
    <mergeCell ref="U3:Z3"/>
    <mergeCell ref="AA3:AF3"/>
  </mergeCells>
  <phoneticPr fontId="2"/>
  <pageMargins left="0.98425196850393704" right="0.23622047244094491" top="0.78740157480314965" bottom="0.31496062992125984" header="0.27559055118110237" footer="0.19685039370078741"/>
  <pageSetup paperSize="9" scale="37" firstPageNumber="7" orientation="landscape" useFirstPageNumber="1" r:id="rId1"/>
  <headerFooter alignWithMargins="0">
    <oddFooter>&amp;C&amp;24&amp;P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表紙</vt:lpstr>
      <vt:lpstr>目次</vt:lpstr>
      <vt:lpstr>Ｐ１</vt:lpstr>
      <vt:lpstr>Ｐ２　概況</vt:lpstr>
      <vt:lpstr>Ｐ３　推移</vt:lpstr>
      <vt:lpstr>Ｐ４　日帰り・宿泊、県内外</vt:lpstr>
      <vt:lpstr>Ｐ５　福岡地区</vt:lpstr>
      <vt:lpstr>Ｐ６　筑後地区</vt:lpstr>
      <vt:lpstr>Ｐ７ 筑豊地区</vt:lpstr>
      <vt:lpstr>Ｐ８ 北九州地区</vt:lpstr>
      <vt:lpstr>Ｐ９目的別（福岡地区）</vt:lpstr>
      <vt:lpstr>Ｐ１０目的別（筑後地区）</vt:lpstr>
      <vt:lpstr>Ｐ１１目的別（筑豊地区）</vt:lpstr>
      <vt:lpstr>Ｐ１２目的別（北九州地区）</vt:lpstr>
      <vt:lpstr>Ｐ１３月別（福岡地区）</vt:lpstr>
      <vt:lpstr>Ｐ１４月別（筑後地区)</vt:lpstr>
      <vt:lpstr>Ｐ１５月別（筑豊地区）</vt:lpstr>
      <vt:lpstr>Ｐ１６（北九州地区）</vt:lpstr>
      <vt:lpstr>Ｐ１７施設別（福岡地区）</vt:lpstr>
      <vt:lpstr>Ｐ１９施設別（筑後地区）</vt:lpstr>
      <vt:lpstr>Ｐ２３施設別（筑豊地区）</vt:lpstr>
      <vt:lpstr>Ｐ２５施設別（北九州地区）</vt:lpstr>
      <vt:lpstr>Ｐ２７　主要交通機関</vt:lpstr>
      <vt:lpstr>Ｐ３０　入国外国人</vt:lpstr>
      <vt:lpstr>'Ｐ１'!Print_Area</vt:lpstr>
      <vt:lpstr>'Ｐ１０目的別（筑後地区）'!Print_Area</vt:lpstr>
      <vt:lpstr>'Ｐ１１目的別（筑豊地区）'!Print_Area</vt:lpstr>
      <vt:lpstr>'Ｐ１２目的別（北九州地区）'!Print_Area</vt:lpstr>
      <vt:lpstr>'Ｐ１３月別（福岡地区）'!Print_Area</vt:lpstr>
      <vt:lpstr>'Ｐ１４月別（筑後地区)'!Print_Area</vt:lpstr>
      <vt:lpstr>'Ｐ１５月別（筑豊地区）'!Print_Area</vt:lpstr>
      <vt:lpstr>'Ｐ１６（北九州地区）'!Print_Area</vt:lpstr>
      <vt:lpstr>'Ｐ１７施設別（福岡地区）'!Print_Area</vt:lpstr>
      <vt:lpstr>'Ｐ１９施設別（筑後地区）'!Print_Area</vt:lpstr>
      <vt:lpstr>'Ｐ２　概況'!Print_Area</vt:lpstr>
      <vt:lpstr>'Ｐ２３施設別（筑豊地区）'!Print_Area</vt:lpstr>
      <vt:lpstr>'Ｐ２５施設別（北九州地区）'!Print_Area</vt:lpstr>
      <vt:lpstr>'Ｐ２７　主要交通機関'!Print_Area</vt:lpstr>
      <vt:lpstr>'Ｐ３　推移'!Print_Area</vt:lpstr>
      <vt:lpstr>'Ｐ３０　入国外国人'!Print_Area</vt:lpstr>
      <vt:lpstr>'Ｐ４　日帰り・宿泊、県内外'!Print_Area</vt:lpstr>
      <vt:lpstr>'Ｐ５　福岡地区'!Print_Area</vt:lpstr>
      <vt:lpstr>'Ｐ６　筑後地区'!Print_Area</vt:lpstr>
      <vt:lpstr>'Ｐ７ 筑豊地区'!Print_Area</vt:lpstr>
      <vt:lpstr>'Ｐ８ 北九州地区'!Print_Area</vt:lpstr>
      <vt:lpstr>'Ｐ９目的別（福岡地区）'!Print_Area</vt:lpstr>
      <vt:lpstr>表紙!Print_Area</vt:lpstr>
      <vt:lpstr>目次!Print_Area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2017-03-27T12:57:09Z</cp:lastPrinted>
  <dcterms:created xsi:type="dcterms:W3CDTF">2017-02-28T09:21:21Z</dcterms:created>
  <dcterms:modified xsi:type="dcterms:W3CDTF">2017-03-27T13:14:03Z</dcterms:modified>
</cp:coreProperties>
</file>