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5(観光)観光政策課\2017(H29)年度\03_企画管理\D009_観光入込客推計調査\2 福岡県観光入込客調査（国基準・県基準）\4 報告書作成・公表\★最終版★\元データ\"/>
    </mc:Choice>
  </mc:AlternateContent>
  <bookViews>
    <workbookView xWindow="600" yWindow="105" windowWidth="19395" windowHeight="8055"/>
  </bookViews>
  <sheets>
    <sheet name="表紙" sheetId="1" r:id="rId1"/>
    <sheet name="目次" sheetId="31" r:id="rId2"/>
    <sheet name="Ｐ１　福岡県市町村分布図" sheetId="4" r:id="rId3"/>
    <sheet name="Ｐ２　概況" sheetId="5" r:id="rId4"/>
    <sheet name="Ｐ３　推移" sheetId="6" r:id="rId5"/>
    <sheet name="Ｐ４　日帰り・宿泊、県内外" sheetId="7" r:id="rId6"/>
    <sheet name="P5 地区計，福岡地区" sheetId="8" r:id="rId7"/>
    <sheet name="P6 筑後地区" sheetId="9" r:id="rId8"/>
    <sheet name="P7 筑豊地区" sheetId="10" r:id="rId9"/>
    <sheet name="P8 北九州地区" sheetId="11" r:id="rId10"/>
    <sheet name="P9 地区計，福岡地区" sheetId="12" r:id="rId11"/>
    <sheet name="P10 筑後地区" sheetId="13" r:id="rId12"/>
    <sheet name="P11 筑豊地区" sheetId="14" r:id="rId13"/>
    <sheet name="P12 北九州地区" sheetId="15" r:id="rId14"/>
    <sheet name="P13 地区計，福岡地区" sheetId="16" r:id="rId15"/>
    <sheet name="P14 筑後地区" sheetId="17" r:id="rId16"/>
    <sheet name="P15 筑豊地区" sheetId="18" r:id="rId17"/>
    <sheet name="P16 北九州地区" sheetId="19" r:id="rId18"/>
    <sheet name="P17～福岡地区" sheetId="24" r:id="rId19"/>
    <sheet name="Ｐ22～筑後地区" sheetId="25" r:id="rId20"/>
    <sheet name="P28～筑豊地区" sheetId="26" r:id="rId21"/>
    <sheet name="P32～北九州地区" sheetId="27" r:id="rId22"/>
    <sheet name="P35～主要交通機関" sheetId="28" r:id="rId23"/>
  </sheets>
  <definedNames>
    <definedName name="_xlnm.Print_Area" localSheetId="2">'Ｐ１　福岡県市町村分布図'!$A$1:$P$55</definedName>
    <definedName name="_xlnm.Print_Area" localSheetId="11">'P10 筑後地区'!$A$2:$R$19</definedName>
    <definedName name="_xlnm.Print_Area" localSheetId="12">'P11 筑豊地区'!$A$1:$R$20</definedName>
    <definedName name="_xlnm.Print_Area" localSheetId="13">'P12 北九州地区'!$A$1:$R$20</definedName>
    <definedName name="_xlnm.Print_Area" localSheetId="14">'P13 地区計，福岡地区'!$A$1:$O$32</definedName>
    <definedName name="_xlnm.Print_Area" localSheetId="15">'P14 筑後地区'!$A$1:$O$15</definedName>
    <definedName name="_xlnm.Print_Area" localSheetId="16">'P15 筑豊地区'!$A$1:$O$18</definedName>
    <definedName name="_xlnm.Print_Area" localSheetId="17">'P16 北九州地区'!$A$1:$O$17</definedName>
    <definedName name="_xlnm.Print_Area" localSheetId="18">'P17～福岡地区'!$A$1:$S$196</definedName>
    <definedName name="_xlnm.Print_Area" localSheetId="3">'Ｐ２　概況'!$A$1:$K$42</definedName>
    <definedName name="_xlnm.Print_Area" localSheetId="19">'Ｐ22～筑後地区'!$A$1:$S$207</definedName>
    <definedName name="_xlnm.Print_Area" localSheetId="20">'P28～筑豊地区'!$A$1:$S$159</definedName>
    <definedName name="_xlnm.Print_Area" localSheetId="4">'Ｐ３　推移'!$A$1:$K$41</definedName>
    <definedName name="_xlnm.Print_Area" localSheetId="21">'P32～北九州地区'!$A$1:$T$114</definedName>
    <definedName name="_xlnm.Print_Area" localSheetId="5">'Ｐ４　日帰り・宿泊、県内外'!$A$1:$K$56</definedName>
    <definedName name="_xlnm.Print_Area" localSheetId="6">'P5 地区計，福岡地区'!$A$1:$AW$36</definedName>
    <definedName name="_xlnm.Print_Area" localSheetId="7">'P6 筑後地区'!$A$1:$AR$17</definedName>
    <definedName name="_xlnm.Print_Area" localSheetId="8">'P7 筑豊地区'!$A$1:$AR$20</definedName>
    <definedName name="_xlnm.Print_Area" localSheetId="9">'P8 北九州地区'!$A$1:$AR$18</definedName>
    <definedName name="_xlnm.Print_Area" localSheetId="10">'P9 地区計，福岡地区'!$A$1:$R$35</definedName>
    <definedName name="_xlnm.Print_Area" localSheetId="0">表紙!$A$1:$I$57</definedName>
    <definedName name="_xlnm.Print_Area" localSheetId="1">目次!$A$1:$J$28</definedName>
    <definedName name="Z_69B86596_8570_11D3_AB94_00000E4F693B_.wvu.PrintArea" localSheetId="4" hidden="1">'Ｐ３　推移'!$A$1:$K$45</definedName>
  </definedNames>
  <calcPr calcId="152511"/>
</workbook>
</file>

<file path=xl/calcChain.xml><?xml version="1.0" encoding="utf-8"?>
<calcChain xmlns="http://schemas.openxmlformats.org/spreadsheetml/2006/main">
  <c r="AU10" i="8" l="1"/>
  <c r="F99" i="28" l="1"/>
  <c r="I98" i="28"/>
  <c r="J98" i="28" s="1"/>
  <c r="F98" i="28"/>
  <c r="I97" i="28"/>
  <c r="F97" i="28"/>
  <c r="J97" i="28" s="1"/>
  <c r="I96" i="28"/>
  <c r="J96" i="28" s="1"/>
  <c r="F96" i="28"/>
  <c r="I95" i="28"/>
  <c r="F95" i="28"/>
  <c r="J95" i="28" s="1"/>
  <c r="I94" i="28"/>
  <c r="J94" i="28" s="1"/>
  <c r="F94" i="28"/>
  <c r="I93" i="28"/>
  <c r="F93" i="28"/>
  <c r="J93" i="28" s="1"/>
  <c r="I92" i="28"/>
  <c r="J92" i="28" s="1"/>
  <c r="F92" i="28"/>
  <c r="I91" i="28"/>
  <c r="F91" i="28"/>
  <c r="J91" i="28" s="1"/>
  <c r="I90" i="28"/>
  <c r="J90" i="28" s="1"/>
  <c r="F90" i="28"/>
  <c r="I89" i="28"/>
  <c r="F89" i="28"/>
  <c r="J89" i="28" s="1"/>
  <c r="I88" i="28"/>
  <c r="J88" i="28" s="1"/>
  <c r="F88" i="28"/>
  <c r="I87" i="28"/>
  <c r="I99" i="28" s="1"/>
  <c r="J99" i="28" s="1"/>
  <c r="F87" i="28"/>
  <c r="J87" i="28" s="1"/>
  <c r="H83" i="28"/>
  <c r="G83" i="28"/>
  <c r="E83" i="28"/>
  <c r="D83" i="28"/>
  <c r="C83" i="28"/>
  <c r="F83" i="28" s="1"/>
  <c r="I82" i="28"/>
  <c r="J82" i="28" s="1"/>
  <c r="F82" i="28"/>
  <c r="I81" i="28"/>
  <c r="F81" i="28"/>
  <c r="J81" i="28" s="1"/>
  <c r="I80" i="28"/>
  <c r="J80" i="28" s="1"/>
  <c r="F80" i="28"/>
  <c r="I79" i="28"/>
  <c r="F79" i="28"/>
  <c r="J79" i="28" s="1"/>
  <c r="I78" i="28"/>
  <c r="J78" i="28" s="1"/>
  <c r="F78" i="28"/>
  <c r="I77" i="28"/>
  <c r="F77" i="28"/>
  <c r="J77" i="28" s="1"/>
  <c r="I76" i="28"/>
  <c r="J76" i="28" s="1"/>
  <c r="F76" i="28"/>
  <c r="I75" i="28"/>
  <c r="F75" i="28"/>
  <c r="J75" i="28" s="1"/>
  <c r="I74" i="28"/>
  <c r="J74" i="28" s="1"/>
  <c r="F74" i="28"/>
  <c r="I73" i="28"/>
  <c r="F73" i="28"/>
  <c r="J73" i="28" s="1"/>
  <c r="I72" i="28"/>
  <c r="J72" i="28" s="1"/>
  <c r="F72" i="28"/>
  <c r="I71" i="28"/>
  <c r="F71" i="28"/>
  <c r="J71" i="28" s="1"/>
  <c r="I66" i="28"/>
  <c r="I64" i="28"/>
  <c r="I62" i="28"/>
  <c r="I57" i="28"/>
  <c r="I55" i="28"/>
  <c r="I53" i="28"/>
  <c r="I83" i="28" l="1"/>
  <c r="J83" i="28" s="1"/>
  <c r="F147" i="26" l="1"/>
  <c r="N17" i="19"/>
  <c r="M17" i="19"/>
  <c r="L17" i="19"/>
  <c r="K17" i="19"/>
  <c r="J17" i="19"/>
  <c r="I17" i="19"/>
  <c r="H17" i="19"/>
  <c r="G17" i="19"/>
  <c r="F17" i="19"/>
  <c r="E17" i="19"/>
  <c r="D17" i="19"/>
  <c r="C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17" i="19" s="1"/>
  <c r="O7" i="16" s="1"/>
  <c r="N18" i="18"/>
  <c r="M18" i="18"/>
  <c r="L18" i="18"/>
  <c r="K18" i="18"/>
  <c r="J18" i="18"/>
  <c r="I18" i="18"/>
  <c r="H18" i="18"/>
  <c r="G18" i="18"/>
  <c r="F18" i="18"/>
  <c r="E18" i="18"/>
  <c r="D18" i="18"/>
  <c r="C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18" i="18" s="1"/>
  <c r="O6" i="16" s="1"/>
  <c r="O3" i="18"/>
  <c r="N15" i="17"/>
  <c r="M15" i="17"/>
  <c r="M5" i="16" s="1"/>
  <c r="L15" i="17"/>
  <c r="K15" i="17"/>
  <c r="K5" i="16" s="1"/>
  <c r="J15" i="17"/>
  <c r="I15" i="17"/>
  <c r="I5" i="16" s="1"/>
  <c r="H15" i="17"/>
  <c r="G15" i="17"/>
  <c r="G5" i="16" s="1"/>
  <c r="F15" i="17"/>
  <c r="E15" i="17"/>
  <c r="E5" i="16" s="1"/>
  <c r="D15" i="17"/>
  <c r="C15" i="17"/>
  <c r="C5" i="16" s="1"/>
  <c r="O14" i="17"/>
  <c r="O13" i="17"/>
  <c r="O12" i="17"/>
  <c r="O11" i="17"/>
  <c r="O10" i="17"/>
  <c r="O9" i="17"/>
  <c r="O8" i="17"/>
  <c r="O7" i="17"/>
  <c r="O6" i="17"/>
  <c r="O4" i="17"/>
  <c r="O15" i="17" s="1"/>
  <c r="O5" i="16" s="1"/>
  <c r="O3" i="17"/>
  <c r="N32" i="16"/>
  <c r="M32" i="16"/>
  <c r="L32" i="16"/>
  <c r="K32" i="16"/>
  <c r="J32" i="16"/>
  <c r="I32" i="16"/>
  <c r="H32" i="16"/>
  <c r="G32" i="16"/>
  <c r="F32" i="16"/>
  <c r="E32" i="16"/>
  <c r="D32" i="16"/>
  <c r="C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32" i="16" s="1"/>
  <c r="O4" i="16" s="1"/>
  <c r="O8" i="16" s="1"/>
  <c r="O13" i="16"/>
  <c r="N7" i="16"/>
  <c r="M7" i="16"/>
  <c r="L7" i="16"/>
  <c r="K7" i="16"/>
  <c r="J7" i="16"/>
  <c r="I7" i="16"/>
  <c r="H7" i="16"/>
  <c r="G7" i="16"/>
  <c r="F7" i="16"/>
  <c r="E7" i="16"/>
  <c r="D7" i="16"/>
  <c r="C7" i="16"/>
  <c r="N6" i="16"/>
  <c r="M6" i="16"/>
  <c r="L6" i="16"/>
  <c r="K6" i="16"/>
  <c r="J6" i="16"/>
  <c r="I6" i="16"/>
  <c r="H6" i="16"/>
  <c r="G6" i="16"/>
  <c r="F6" i="16"/>
  <c r="E6" i="16"/>
  <c r="D6" i="16"/>
  <c r="C6" i="16"/>
  <c r="N5" i="16"/>
  <c r="L5" i="16"/>
  <c r="J5" i="16"/>
  <c r="H5" i="16"/>
  <c r="F5" i="16"/>
  <c r="D5" i="16"/>
  <c r="N4" i="16"/>
  <c r="N8" i="16" s="1"/>
  <c r="M4" i="16"/>
  <c r="M8" i="16" s="1"/>
  <c r="L4" i="16"/>
  <c r="L8" i="16" s="1"/>
  <c r="K4" i="16"/>
  <c r="K8" i="16" s="1"/>
  <c r="J4" i="16"/>
  <c r="J8" i="16" s="1"/>
  <c r="I4" i="16"/>
  <c r="I8" i="16" s="1"/>
  <c r="H4" i="16"/>
  <c r="H8" i="16" s="1"/>
  <c r="G4" i="16"/>
  <c r="G8" i="16" s="1"/>
  <c r="F4" i="16"/>
  <c r="F8" i="16" s="1"/>
  <c r="E4" i="16"/>
  <c r="E8" i="16" s="1"/>
  <c r="D4" i="16"/>
  <c r="D8" i="16" s="1"/>
  <c r="C4" i="16"/>
  <c r="C8" i="16" s="1"/>
  <c r="R17" i="15"/>
  <c r="Q17" i="15"/>
  <c r="P17" i="15"/>
  <c r="O17" i="15"/>
  <c r="N17" i="15"/>
  <c r="M17" i="15"/>
  <c r="L17" i="15"/>
  <c r="I17" i="15"/>
  <c r="H17" i="15"/>
  <c r="H8" i="12" s="1"/>
  <c r="G17" i="15"/>
  <c r="F17" i="15"/>
  <c r="F8" i="12" s="1"/>
  <c r="E17" i="15"/>
  <c r="D17" i="15"/>
  <c r="D8" i="12" s="1"/>
  <c r="C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R19" i="14"/>
  <c r="Q19" i="14"/>
  <c r="P19" i="14"/>
  <c r="O19" i="14"/>
  <c r="N19" i="14"/>
  <c r="M19" i="14"/>
  <c r="L19" i="14"/>
  <c r="I19" i="14"/>
  <c r="H19" i="14"/>
  <c r="G19" i="14"/>
  <c r="F19" i="14"/>
  <c r="E19" i="14"/>
  <c r="D19" i="14"/>
  <c r="C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R17" i="13"/>
  <c r="Q17" i="13"/>
  <c r="P17" i="13"/>
  <c r="O17" i="13"/>
  <c r="N17" i="13"/>
  <c r="M17" i="13"/>
  <c r="L17" i="13"/>
  <c r="I17" i="13"/>
  <c r="H17" i="13"/>
  <c r="H6" i="12" s="1"/>
  <c r="G17" i="13"/>
  <c r="F17" i="13"/>
  <c r="F6" i="12" s="1"/>
  <c r="E17" i="13"/>
  <c r="D17" i="13"/>
  <c r="D6" i="12" s="1"/>
  <c r="C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R34" i="12"/>
  <c r="R5" i="12" s="1"/>
  <c r="Q34" i="12"/>
  <c r="P34" i="12"/>
  <c r="P5" i="12" s="1"/>
  <c r="O34" i="12"/>
  <c r="N34" i="12"/>
  <c r="N5" i="12" s="1"/>
  <c r="M34" i="12"/>
  <c r="L34" i="12"/>
  <c r="L5" i="12" s="1"/>
  <c r="I34" i="12"/>
  <c r="I5" i="12" s="1"/>
  <c r="H34" i="12"/>
  <c r="G34" i="12"/>
  <c r="G5" i="12" s="1"/>
  <c r="F34" i="12"/>
  <c r="E34" i="12"/>
  <c r="E5" i="12" s="1"/>
  <c r="D34" i="12"/>
  <c r="C34" i="12"/>
  <c r="J34" i="12" s="1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R8" i="12"/>
  <c r="Q8" i="12"/>
  <c r="P8" i="12"/>
  <c r="O8" i="12"/>
  <c r="N8" i="12"/>
  <c r="M8" i="12"/>
  <c r="L8" i="12"/>
  <c r="I8" i="12"/>
  <c r="G8" i="12"/>
  <c r="E8" i="12"/>
  <c r="C8" i="12"/>
  <c r="J8" i="12" s="1"/>
  <c r="R7" i="12"/>
  <c r="Q7" i="12"/>
  <c r="P7" i="12"/>
  <c r="O7" i="12"/>
  <c r="N7" i="12"/>
  <c r="M7" i="12"/>
  <c r="L7" i="12"/>
  <c r="I7" i="12"/>
  <c r="H7" i="12"/>
  <c r="G7" i="12"/>
  <c r="F7" i="12"/>
  <c r="E7" i="12"/>
  <c r="D7" i="12"/>
  <c r="C7" i="12"/>
  <c r="R6" i="12"/>
  <c r="Q6" i="12"/>
  <c r="P6" i="12"/>
  <c r="O6" i="12"/>
  <c r="N6" i="12"/>
  <c r="M6" i="12"/>
  <c r="L6" i="12"/>
  <c r="I6" i="12"/>
  <c r="G6" i="12"/>
  <c r="E6" i="12"/>
  <c r="C6" i="12"/>
  <c r="J6" i="12" s="1"/>
  <c r="Q5" i="12"/>
  <c r="Q9" i="12" s="1"/>
  <c r="O5" i="12"/>
  <c r="O9" i="12" s="1"/>
  <c r="M5" i="12"/>
  <c r="M9" i="12" s="1"/>
  <c r="H5" i="12"/>
  <c r="H9" i="12" s="1"/>
  <c r="F5" i="12"/>
  <c r="F9" i="12" s="1"/>
  <c r="D5" i="12"/>
  <c r="D9" i="12" s="1"/>
  <c r="AR17" i="11"/>
  <c r="AQ17" i="11"/>
  <c r="AP17" i="11"/>
  <c r="AO17" i="11"/>
  <c r="AN17" i="11"/>
  <c r="AL17" i="11"/>
  <c r="AK17" i="11"/>
  <c r="AJ17" i="11"/>
  <c r="AI17" i="11"/>
  <c r="AH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AM16" i="11"/>
  <c r="AG16" i="11"/>
  <c r="AM15" i="11"/>
  <c r="AG15" i="11"/>
  <c r="AM14" i="11"/>
  <c r="AG14" i="11"/>
  <c r="AM13" i="11"/>
  <c r="AG13" i="11"/>
  <c r="AM12" i="11"/>
  <c r="AG12" i="11"/>
  <c r="AM11" i="11"/>
  <c r="AG11" i="11"/>
  <c r="AM10" i="11"/>
  <c r="AG10" i="11"/>
  <c r="AM9" i="11"/>
  <c r="AG9" i="11"/>
  <c r="AM8" i="11"/>
  <c r="AG8" i="11"/>
  <c r="AM7" i="11"/>
  <c r="AG7" i="11"/>
  <c r="AM6" i="11"/>
  <c r="AG6" i="11"/>
  <c r="AM5" i="11"/>
  <c r="AM17" i="11" s="1"/>
  <c r="AR9" i="8" s="1"/>
  <c r="AG5" i="11"/>
  <c r="AG4" i="11"/>
  <c r="AG17" i="11" s="1"/>
  <c r="AL9" i="8" s="1"/>
  <c r="AR20" i="10"/>
  <c r="AQ20" i="10"/>
  <c r="AP20" i="10"/>
  <c r="AO20" i="10"/>
  <c r="AN20" i="10"/>
  <c r="AL20" i="10"/>
  <c r="AK20" i="10"/>
  <c r="AJ20" i="10"/>
  <c r="AI20" i="10"/>
  <c r="AH20" i="10"/>
  <c r="AE20" i="10"/>
  <c r="AD20" i="10"/>
  <c r="AC20" i="10"/>
  <c r="AB20" i="10"/>
  <c r="H20" i="10"/>
  <c r="G20" i="10"/>
  <c r="F20" i="10"/>
  <c r="E20" i="10"/>
  <c r="D20" i="10"/>
  <c r="C20" i="10"/>
  <c r="AM19" i="10"/>
  <c r="AG19" i="10"/>
  <c r="AM18" i="10"/>
  <c r="AG18" i="10"/>
  <c r="AM17" i="10"/>
  <c r="AG17" i="10"/>
  <c r="AM16" i="10"/>
  <c r="AG16" i="10"/>
  <c r="AM15" i="10"/>
  <c r="AG15" i="10"/>
  <c r="AM14" i="10"/>
  <c r="AG14" i="10"/>
  <c r="AM13" i="10"/>
  <c r="AG13" i="10"/>
  <c r="AM12" i="10"/>
  <c r="AG12" i="10"/>
  <c r="AM11" i="10"/>
  <c r="AG11" i="10"/>
  <c r="AM10" i="10"/>
  <c r="AG10" i="10"/>
  <c r="AM9" i="10"/>
  <c r="AG9" i="10"/>
  <c r="AM8" i="10"/>
  <c r="AG8" i="10"/>
  <c r="AM7" i="10"/>
  <c r="AG7" i="10"/>
  <c r="AM6" i="10"/>
  <c r="AG6" i="10"/>
  <c r="AM5" i="10"/>
  <c r="AM20" i="10" s="1"/>
  <c r="AR8" i="8" s="1"/>
  <c r="AG5" i="10"/>
  <c r="AG20" i="10" s="1"/>
  <c r="AL8" i="8" s="1"/>
  <c r="AR17" i="9"/>
  <c r="AQ17" i="9"/>
  <c r="AP17" i="9"/>
  <c r="AO17" i="9"/>
  <c r="AN17" i="9"/>
  <c r="AL17" i="9"/>
  <c r="AK17" i="9"/>
  <c r="AJ17" i="9"/>
  <c r="AI17" i="9"/>
  <c r="AH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M16" i="9"/>
  <c r="AG16" i="9"/>
  <c r="AM15" i="9"/>
  <c r="AG15" i="9"/>
  <c r="AM14" i="9"/>
  <c r="AG14" i="9"/>
  <c r="AM13" i="9"/>
  <c r="AG13" i="9"/>
  <c r="AM12" i="9"/>
  <c r="AG12" i="9"/>
  <c r="AM11" i="9"/>
  <c r="AG11" i="9"/>
  <c r="AM10" i="9"/>
  <c r="AG10" i="9"/>
  <c r="AM9" i="9"/>
  <c r="AG9" i="9"/>
  <c r="AM8" i="9"/>
  <c r="AG8" i="9"/>
  <c r="AM7" i="9"/>
  <c r="AG7" i="9"/>
  <c r="AM6" i="9"/>
  <c r="AG6" i="9"/>
  <c r="AM5" i="9"/>
  <c r="AM17" i="9" s="1"/>
  <c r="AR7" i="8" s="1"/>
  <c r="AG5" i="9"/>
  <c r="AG17" i="9" s="1"/>
  <c r="AL7" i="8" s="1"/>
  <c r="AW36" i="8"/>
  <c r="AV36" i="8"/>
  <c r="AU36" i="8"/>
  <c r="AT36" i="8"/>
  <c r="AS36" i="8"/>
  <c r="AQ36" i="8"/>
  <c r="AP36" i="8"/>
  <c r="AO36" i="8"/>
  <c r="AN36" i="8"/>
  <c r="AM36" i="8"/>
  <c r="AK36" i="8"/>
  <c r="AJ36" i="8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R35" i="8"/>
  <c r="AL35" i="8"/>
  <c r="AR34" i="8"/>
  <c r="AR33" i="8"/>
  <c r="AL33" i="8"/>
  <c r="AR32" i="8"/>
  <c r="AL32" i="8"/>
  <c r="AL31" i="8"/>
  <c r="AR30" i="8"/>
  <c r="AL30" i="8"/>
  <c r="AL29" i="8"/>
  <c r="AR28" i="8"/>
  <c r="AL28" i="8"/>
  <c r="AR27" i="8"/>
  <c r="AL27" i="8"/>
  <c r="AR26" i="8"/>
  <c r="AL26" i="8"/>
  <c r="AR25" i="8"/>
  <c r="AL25" i="8"/>
  <c r="AR24" i="8"/>
  <c r="AL24" i="8"/>
  <c r="AR23" i="8"/>
  <c r="AL23" i="8"/>
  <c r="AR22" i="8"/>
  <c r="AL22" i="8"/>
  <c r="AR21" i="8"/>
  <c r="AL21" i="8"/>
  <c r="AR20" i="8"/>
  <c r="AL20" i="8"/>
  <c r="AR19" i="8"/>
  <c r="AL19" i="8"/>
  <c r="AR18" i="8"/>
  <c r="AL18" i="8"/>
  <c r="AR17" i="8"/>
  <c r="AL17" i="8"/>
  <c r="AR16" i="8"/>
  <c r="AR36" i="8" s="1"/>
  <c r="AR6" i="8" s="1"/>
  <c r="AL16" i="8"/>
  <c r="AL36" i="8" s="1"/>
  <c r="AL6" i="8" s="1"/>
  <c r="AL10" i="8" s="1"/>
  <c r="M10" i="8"/>
  <c r="L10" i="8"/>
  <c r="K10" i="8"/>
  <c r="J10" i="8"/>
  <c r="I10" i="8"/>
  <c r="H10" i="8"/>
  <c r="H11" i="8" s="1"/>
  <c r="G10" i="8"/>
  <c r="F10" i="8"/>
  <c r="E10" i="8"/>
  <c r="D10" i="8"/>
  <c r="C10" i="8"/>
  <c r="B10" i="8"/>
  <c r="B11" i="8" s="1"/>
  <c r="AW9" i="8"/>
  <c r="AV9" i="8"/>
  <c r="AU9" i="8"/>
  <c r="AT9" i="8"/>
  <c r="AS9" i="8"/>
  <c r="AQ9" i="8"/>
  <c r="AP9" i="8"/>
  <c r="AO9" i="8"/>
  <c r="AN9" i="8"/>
  <c r="AM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AW8" i="8"/>
  <c r="AV8" i="8"/>
  <c r="AU8" i="8"/>
  <c r="AT8" i="8"/>
  <c r="AS8" i="8"/>
  <c r="AQ8" i="8"/>
  <c r="AP8" i="8"/>
  <c r="AO8" i="8"/>
  <c r="AN8" i="8"/>
  <c r="AM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AW7" i="8"/>
  <c r="AV7" i="8"/>
  <c r="AU7" i="8"/>
  <c r="AT7" i="8"/>
  <c r="AS7" i="8"/>
  <c r="AQ7" i="8"/>
  <c r="AP7" i="8"/>
  <c r="AO7" i="8"/>
  <c r="AN7" i="8"/>
  <c r="AM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AW6" i="8"/>
  <c r="AW10" i="8" s="1"/>
  <c r="AV6" i="8"/>
  <c r="AV10" i="8" s="1"/>
  <c r="AU6" i="8"/>
  <c r="AT6" i="8"/>
  <c r="AT10" i="8" s="1"/>
  <c r="AS6" i="8"/>
  <c r="AS10" i="8" s="1"/>
  <c r="AQ6" i="8"/>
  <c r="AQ10" i="8" s="1"/>
  <c r="AP6" i="8"/>
  <c r="AP10" i="8" s="1"/>
  <c r="AO6" i="8"/>
  <c r="AO10" i="8" s="1"/>
  <c r="AN6" i="8"/>
  <c r="AN10" i="8" s="1"/>
  <c r="AM6" i="8"/>
  <c r="AM10" i="8" s="1"/>
  <c r="AK6" i="8"/>
  <c r="AK10" i="8" s="1"/>
  <c r="AJ6" i="8"/>
  <c r="AJ10" i="8" s="1"/>
  <c r="AI6" i="8"/>
  <c r="AI10" i="8" s="1"/>
  <c r="AH6" i="8"/>
  <c r="AH10" i="8" s="1"/>
  <c r="AG6" i="8"/>
  <c r="AG10" i="8" s="1"/>
  <c r="AF6" i="8"/>
  <c r="AF10" i="8" s="1"/>
  <c r="AE6" i="8"/>
  <c r="AE10" i="8" s="1"/>
  <c r="AD6" i="8"/>
  <c r="AD10" i="8" s="1"/>
  <c r="AC6" i="8"/>
  <c r="AC10" i="8" s="1"/>
  <c r="AB6" i="8"/>
  <c r="AB10" i="8" s="1"/>
  <c r="AA6" i="8"/>
  <c r="AA10" i="8" s="1"/>
  <c r="Z6" i="8"/>
  <c r="Z10" i="8" s="1"/>
  <c r="Y6" i="8"/>
  <c r="Y10" i="8" s="1"/>
  <c r="X6" i="8"/>
  <c r="X10" i="8" s="1"/>
  <c r="W6" i="8"/>
  <c r="W10" i="8" s="1"/>
  <c r="V6" i="8"/>
  <c r="V10" i="8" s="1"/>
  <c r="U6" i="8"/>
  <c r="U10" i="8" s="1"/>
  <c r="T6" i="8"/>
  <c r="T10" i="8" s="1"/>
  <c r="T11" i="8" s="1"/>
  <c r="S6" i="8"/>
  <c r="S10" i="8" s="1"/>
  <c r="R6" i="8"/>
  <c r="R10" i="8" s="1"/>
  <c r="Q6" i="8"/>
  <c r="Q10" i="8" s="1"/>
  <c r="P6" i="8"/>
  <c r="P10" i="8" s="1"/>
  <c r="O6" i="8"/>
  <c r="O10" i="8" s="1"/>
  <c r="N6" i="8"/>
  <c r="N10" i="8" s="1"/>
  <c r="N11" i="8" s="1"/>
  <c r="K39" i="7"/>
  <c r="J39" i="7"/>
  <c r="I39" i="7"/>
  <c r="H39" i="7"/>
  <c r="G39" i="7"/>
  <c r="F39" i="7"/>
  <c r="E39" i="7"/>
  <c r="D39" i="7"/>
  <c r="C39" i="7"/>
  <c r="K38" i="7"/>
  <c r="J38" i="7"/>
  <c r="I38" i="7"/>
  <c r="H38" i="7"/>
  <c r="G38" i="7"/>
  <c r="F38" i="7"/>
  <c r="E38" i="7"/>
  <c r="D38" i="7"/>
  <c r="C38" i="7"/>
  <c r="K37" i="7"/>
  <c r="K35" i="7"/>
  <c r="J35" i="7"/>
  <c r="I35" i="7"/>
  <c r="H35" i="7"/>
  <c r="G35" i="7"/>
  <c r="F35" i="7"/>
  <c r="E35" i="7"/>
  <c r="D35" i="7"/>
  <c r="C35" i="7"/>
  <c r="K34" i="7"/>
  <c r="J34" i="7"/>
  <c r="I34" i="7"/>
  <c r="H34" i="7"/>
  <c r="G34" i="7"/>
  <c r="F34" i="7"/>
  <c r="E34" i="7"/>
  <c r="D34" i="7"/>
  <c r="C34" i="7"/>
  <c r="K33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K11" i="7"/>
  <c r="K9" i="7"/>
  <c r="J9" i="7"/>
  <c r="I9" i="7"/>
  <c r="H9" i="7"/>
  <c r="G9" i="7"/>
  <c r="F9" i="7"/>
  <c r="E9" i="7"/>
  <c r="D9" i="7"/>
  <c r="C9" i="7"/>
  <c r="B9" i="7"/>
  <c r="K8" i="7"/>
  <c r="J8" i="7"/>
  <c r="I8" i="7"/>
  <c r="H8" i="7"/>
  <c r="G8" i="7"/>
  <c r="F8" i="7"/>
  <c r="E8" i="7"/>
  <c r="D8" i="7"/>
  <c r="C8" i="7"/>
  <c r="K7" i="7"/>
  <c r="K35" i="6"/>
  <c r="J35" i="6"/>
  <c r="I35" i="6"/>
  <c r="H35" i="6"/>
  <c r="G35" i="6"/>
  <c r="F35" i="6"/>
  <c r="E35" i="6"/>
  <c r="D35" i="6"/>
  <c r="C35" i="6"/>
  <c r="K34" i="6"/>
  <c r="K6" i="6"/>
  <c r="J6" i="6"/>
  <c r="I6" i="6"/>
  <c r="H6" i="6"/>
  <c r="G6" i="6"/>
  <c r="F6" i="6"/>
  <c r="E6" i="6"/>
  <c r="D6" i="6"/>
  <c r="C6" i="6"/>
  <c r="K5" i="6"/>
  <c r="K16" i="5"/>
  <c r="J7" i="12" l="1"/>
  <c r="J19" i="14"/>
  <c r="E9" i="12"/>
  <c r="G9" i="12"/>
  <c r="I9" i="12"/>
  <c r="L9" i="12"/>
  <c r="N9" i="12"/>
  <c r="P9" i="12"/>
  <c r="R9" i="12"/>
  <c r="J17" i="13"/>
  <c r="J17" i="15"/>
  <c r="C5" i="12"/>
  <c r="AR10" i="8"/>
  <c r="C9" i="12" l="1"/>
  <c r="J9" i="12" s="1"/>
  <c r="J5" i="12"/>
</calcChain>
</file>

<file path=xl/sharedStrings.xml><?xml version="1.0" encoding="utf-8"?>
<sst xmlns="http://schemas.openxmlformats.org/spreadsheetml/2006/main" count="5632" uniqueCount="1203">
  <si>
    <t>目　　次</t>
  </si>
  <si>
    <t>Ｉ　福岡県独自の調査</t>
  </si>
  <si>
    <t>１　福岡県市町村分布　……………………………………………　１</t>
  </si>
  <si>
    <t>２　観光入込客の動向</t>
  </si>
  <si>
    <t>（１）概況　…………………………………………………………　２</t>
  </si>
  <si>
    <t>（２）観光入込客の推移　…………………………………………　３</t>
  </si>
  <si>
    <t>（３）消費額の推移　………………………………………………　３</t>
  </si>
  <si>
    <t>（４）日帰り・宿泊別　……………………………………………　４</t>
  </si>
  <si>
    <t>（５）県内・県外別入込客の推移　………………………………　４</t>
  </si>
  <si>
    <t>（６）地区別・市町村別入込客、消費額の推移　………………　５</t>
  </si>
  <si>
    <t>（７）目的別入込客の状況　………………………………………　９</t>
  </si>
  <si>
    <t>（８）月別入込客の状況　…………………………………………　１３</t>
  </si>
  <si>
    <t>３　施設別利用状況　………………………………………………　１７</t>
  </si>
  <si>
    <t>参考資料</t>
  </si>
  <si>
    <t>Ⅱ　国の「観光入込客統計に関する共通基準」に基づく調査</t>
  </si>
  <si>
    <t>北九州地域</t>
    <rPh sb="0" eb="3">
      <t>キタキュウシュウ</t>
    </rPh>
    <rPh sb="3" eb="5">
      <t>チイキ</t>
    </rPh>
    <phoneticPr fontId="2"/>
  </si>
  <si>
    <t>①北九州市</t>
    <rPh sb="1" eb="5">
      <t>キタキュウシュウシ</t>
    </rPh>
    <phoneticPr fontId="2"/>
  </si>
  <si>
    <t>②遠賀・中間</t>
    <rPh sb="1" eb="3">
      <t>オンガ</t>
    </rPh>
    <rPh sb="4" eb="6">
      <t>ナカマ</t>
    </rPh>
    <phoneticPr fontId="2"/>
  </si>
  <si>
    <t>③京築</t>
    <rPh sb="1" eb="3">
      <t>ケイチク</t>
    </rPh>
    <phoneticPr fontId="2"/>
  </si>
  <si>
    <t>北九州市</t>
    <rPh sb="0" eb="4">
      <t>キタキュウシュウシ</t>
    </rPh>
    <phoneticPr fontId="2"/>
  </si>
  <si>
    <t>中間市、芦屋町、水巻町、岡垣町、遠賀町</t>
    <rPh sb="0" eb="3">
      <t>ナカマシ</t>
    </rPh>
    <rPh sb="4" eb="6">
      <t>アシヤ</t>
    </rPh>
    <rPh sb="6" eb="7">
      <t>マチ</t>
    </rPh>
    <rPh sb="8" eb="11">
      <t>ミズマキマチ</t>
    </rPh>
    <rPh sb="12" eb="15">
      <t>オカガキマチ</t>
    </rPh>
    <rPh sb="16" eb="18">
      <t>オンガ</t>
    </rPh>
    <rPh sb="18" eb="19">
      <t>マチ</t>
    </rPh>
    <phoneticPr fontId="2"/>
  </si>
  <si>
    <t>行橋市、豊前市、苅田町、みやこ町、吉富町、上毛町、築上町</t>
    <rPh sb="0" eb="3">
      <t>ユクハシシ</t>
    </rPh>
    <rPh sb="4" eb="7">
      <t>ブゼンシ</t>
    </rPh>
    <rPh sb="8" eb="11">
      <t>カンダマチ</t>
    </rPh>
    <rPh sb="15" eb="16">
      <t>マチ</t>
    </rPh>
    <rPh sb="17" eb="20">
      <t>ヨシトミマチ</t>
    </rPh>
    <rPh sb="21" eb="24">
      <t>コウゲマチ</t>
    </rPh>
    <rPh sb="25" eb="28">
      <t>チクジョウマチ</t>
    </rPh>
    <phoneticPr fontId="2"/>
  </si>
  <si>
    <t>福岡地域</t>
    <rPh sb="0" eb="2">
      <t>フクオカ</t>
    </rPh>
    <rPh sb="2" eb="4">
      <t>チイキ</t>
    </rPh>
    <phoneticPr fontId="2"/>
  </si>
  <si>
    <t>④福岡市</t>
    <rPh sb="1" eb="4">
      <t>フクオカシ</t>
    </rPh>
    <phoneticPr fontId="2"/>
  </si>
  <si>
    <t>⑤筑紫</t>
    <rPh sb="1" eb="3">
      <t>チクシ</t>
    </rPh>
    <phoneticPr fontId="2"/>
  </si>
  <si>
    <t>⑥糟屋中南部</t>
    <rPh sb="1" eb="3">
      <t>カスヤ</t>
    </rPh>
    <rPh sb="3" eb="6">
      <t>チュウナンブ</t>
    </rPh>
    <phoneticPr fontId="2"/>
  </si>
  <si>
    <t>⑦宗像・
糟屋北部</t>
    <rPh sb="1" eb="3">
      <t>ムナカタ</t>
    </rPh>
    <rPh sb="5" eb="7">
      <t>カスヤ</t>
    </rPh>
    <rPh sb="7" eb="9">
      <t>ホクブ</t>
    </rPh>
    <phoneticPr fontId="2"/>
  </si>
  <si>
    <t>⑧糸島</t>
    <rPh sb="1" eb="3">
      <t>イトシマ</t>
    </rPh>
    <phoneticPr fontId="2"/>
  </si>
  <si>
    <t>⑨朝倉</t>
    <rPh sb="1" eb="3">
      <t>アサクラ</t>
    </rPh>
    <phoneticPr fontId="2"/>
  </si>
  <si>
    <t>福岡市</t>
    <rPh sb="0" eb="3">
      <t>フクオカシ</t>
    </rPh>
    <phoneticPr fontId="2"/>
  </si>
  <si>
    <t>筑紫野市、春日市、大野城市、太宰府市、那珂川町</t>
    <rPh sb="0" eb="4">
      <t>チクシノシ</t>
    </rPh>
    <rPh sb="5" eb="8">
      <t>カスガシ</t>
    </rPh>
    <rPh sb="9" eb="13">
      <t>オオノジョウシ</t>
    </rPh>
    <rPh sb="14" eb="18">
      <t>ダザイフシ</t>
    </rPh>
    <rPh sb="19" eb="23">
      <t>ナカガワマチ</t>
    </rPh>
    <phoneticPr fontId="2"/>
  </si>
  <si>
    <t>宇美町、篠栗町、志免町、須恵町、久山町、粕屋町</t>
    <rPh sb="0" eb="3">
      <t>ウミマチ</t>
    </rPh>
    <rPh sb="4" eb="7">
      <t>ササグリマチ</t>
    </rPh>
    <rPh sb="8" eb="11">
      <t>シメマチ</t>
    </rPh>
    <rPh sb="12" eb="14">
      <t>スエ</t>
    </rPh>
    <rPh sb="14" eb="15">
      <t>マチ</t>
    </rPh>
    <rPh sb="16" eb="19">
      <t>ヒサヤママチ</t>
    </rPh>
    <rPh sb="20" eb="22">
      <t>カスヤ</t>
    </rPh>
    <rPh sb="22" eb="23">
      <t>マチ</t>
    </rPh>
    <phoneticPr fontId="2"/>
  </si>
  <si>
    <t>宗像市、古賀市、福津市、新宮町</t>
    <rPh sb="0" eb="3">
      <t>ムナカタシ</t>
    </rPh>
    <rPh sb="4" eb="7">
      <t>コガシ</t>
    </rPh>
    <rPh sb="8" eb="9">
      <t>フク</t>
    </rPh>
    <rPh sb="9" eb="11">
      <t>ツシ</t>
    </rPh>
    <rPh sb="12" eb="15">
      <t>シングウマチ</t>
    </rPh>
    <phoneticPr fontId="2"/>
  </si>
  <si>
    <t>糸島市</t>
    <rPh sb="0" eb="2">
      <t>イトシマ</t>
    </rPh>
    <rPh sb="2" eb="3">
      <t>シ</t>
    </rPh>
    <phoneticPr fontId="2"/>
  </si>
  <si>
    <t>朝倉市、筑前町、東峰村</t>
    <rPh sb="0" eb="2">
      <t>アサクラ</t>
    </rPh>
    <rPh sb="2" eb="3">
      <t>シ</t>
    </rPh>
    <rPh sb="4" eb="6">
      <t>チクゼン</t>
    </rPh>
    <rPh sb="6" eb="7">
      <t>マチ</t>
    </rPh>
    <rPh sb="8" eb="11">
      <t>トウホウムラ</t>
    </rPh>
    <phoneticPr fontId="2"/>
  </si>
  <si>
    <t>筑後地域</t>
    <rPh sb="0" eb="2">
      <t>チクゴ</t>
    </rPh>
    <rPh sb="2" eb="4">
      <t>チイキ</t>
    </rPh>
    <phoneticPr fontId="2"/>
  </si>
  <si>
    <t>⑩八女・筑後</t>
    <rPh sb="1" eb="3">
      <t>ヤメ</t>
    </rPh>
    <rPh sb="4" eb="6">
      <t>チクゴ</t>
    </rPh>
    <phoneticPr fontId="2"/>
  </si>
  <si>
    <t>⑪久留米</t>
    <rPh sb="1" eb="4">
      <t>クルメ</t>
    </rPh>
    <phoneticPr fontId="2"/>
  </si>
  <si>
    <t>⑫有明</t>
    <rPh sb="1" eb="3">
      <t>アリアケ</t>
    </rPh>
    <phoneticPr fontId="2"/>
  </si>
  <si>
    <t>八女市、筑後市、広川町</t>
    <rPh sb="0" eb="3">
      <t>ヤメシ</t>
    </rPh>
    <rPh sb="4" eb="7">
      <t>チクゴシ</t>
    </rPh>
    <rPh sb="8" eb="11">
      <t>ヒロカワマチ</t>
    </rPh>
    <phoneticPr fontId="2"/>
  </si>
  <si>
    <t>久留米市、大川市、小郡市、うきは市、大刀洗町、大木町</t>
    <rPh sb="0" eb="3">
      <t>クルメ</t>
    </rPh>
    <rPh sb="3" eb="4">
      <t>シ</t>
    </rPh>
    <rPh sb="5" eb="8">
      <t>オオカワシ</t>
    </rPh>
    <rPh sb="9" eb="12">
      <t>オゴオリシ</t>
    </rPh>
    <rPh sb="16" eb="17">
      <t>シ</t>
    </rPh>
    <rPh sb="18" eb="22">
      <t>タチアライマチ</t>
    </rPh>
    <rPh sb="23" eb="25">
      <t>オオキ</t>
    </rPh>
    <rPh sb="25" eb="26">
      <t>マチ</t>
    </rPh>
    <phoneticPr fontId="2"/>
  </si>
  <si>
    <t>大牟田市、柳川市、みやま市</t>
    <rPh sb="0" eb="4">
      <t>オオムタシ</t>
    </rPh>
    <rPh sb="5" eb="8">
      <t>ヤナガワシ</t>
    </rPh>
    <rPh sb="12" eb="13">
      <t>シ</t>
    </rPh>
    <phoneticPr fontId="2"/>
  </si>
  <si>
    <t>筑豊地域</t>
    <rPh sb="0" eb="2">
      <t>チクホウ</t>
    </rPh>
    <rPh sb="2" eb="4">
      <t>チイキ</t>
    </rPh>
    <phoneticPr fontId="2"/>
  </si>
  <si>
    <t>⑬直方・鞍手</t>
    <rPh sb="1" eb="3">
      <t>ノオガタ</t>
    </rPh>
    <rPh sb="4" eb="6">
      <t>クラテ</t>
    </rPh>
    <phoneticPr fontId="2"/>
  </si>
  <si>
    <t>⑭飯塚・嘉穂</t>
    <rPh sb="1" eb="3">
      <t>イイヅカ</t>
    </rPh>
    <rPh sb="4" eb="6">
      <t>カホ</t>
    </rPh>
    <phoneticPr fontId="2"/>
  </si>
  <si>
    <t>⑮田川</t>
    <rPh sb="1" eb="3">
      <t>タガワ</t>
    </rPh>
    <phoneticPr fontId="2"/>
  </si>
  <si>
    <t>直方市、宮若市、小竹町、鞍手町</t>
    <rPh sb="0" eb="3">
      <t>ノオガタシ</t>
    </rPh>
    <rPh sb="4" eb="7">
      <t>ミヤワカシ</t>
    </rPh>
    <rPh sb="8" eb="10">
      <t>コタケ</t>
    </rPh>
    <rPh sb="10" eb="11">
      <t>マチ</t>
    </rPh>
    <rPh sb="12" eb="15">
      <t>クラテマチ</t>
    </rPh>
    <phoneticPr fontId="2"/>
  </si>
  <si>
    <t>飯塚市、嘉麻市、桂川町</t>
    <rPh sb="0" eb="3">
      <t>イイヅカシ</t>
    </rPh>
    <rPh sb="4" eb="7">
      <t>カマシ</t>
    </rPh>
    <rPh sb="8" eb="11">
      <t>ケイセンマチ</t>
    </rPh>
    <phoneticPr fontId="2"/>
  </si>
  <si>
    <t>田川市、香春町、添田町、糸田町、川崎町、大任町、赤村、福智町</t>
    <rPh sb="0" eb="3">
      <t>タガワシ</t>
    </rPh>
    <rPh sb="4" eb="7">
      <t>カワラマチ</t>
    </rPh>
    <rPh sb="8" eb="11">
      <t>ソエダマチ</t>
    </rPh>
    <rPh sb="12" eb="15">
      <t>イトダマチ</t>
    </rPh>
    <rPh sb="16" eb="18">
      <t>カワサキ</t>
    </rPh>
    <rPh sb="18" eb="19">
      <t>マチ</t>
    </rPh>
    <rPh sb="20" eb="23">
      <t>オオトウマチ</t>
    </rPh>
    <rPh sb="24" eb="26">
      <t>アカムラ</t>
    </rPh>
    <rPh sb="27" eb="30">
      <t>フクチマチ</t>
    </rPh>
    <phoneticPr fontId="2"/>
  </si>
  <si>
    <t>２　観光入込客の動向</t>
    <phoneticPr fontId="11"/>
  </si>
  <si>
    <t>(1) 概況</t>
    <phoneticPr fontId="11"/>
  </si>
  <si>
    <r>
      <t xml:space="preserve">  </t>
    </r>
    <r>
      <rPr>
        <sz val="12"/>
        <color theme="1"/>
        <rFont val="ＭＳ Ｐゴシック"/>
        <family val="3"/>
        <charset val="128"/>
      </rPr>
      <t>平成２８年の本県の観光入込客は、対前年比２，４１０千人増（２．０％増）の１２０，４８０千人となった。
　日帰り・宿泊別にみると、日帰り客は、１０６，５２４千人（対前年比１．３％増）、宿泊客は、１，０８１千人（同８．４％増）となった。
　また、県外・県内別では、県内入込客が８５，０２１千人（対前年比９．２％増）、県外客については３５，４５９千人（同１１．４％減）となった。
　県内の地区別入込客は、福岡地区６１，５５７千人（対前年比５．６％増）、筑後地区１６，１９６千人（同１.０％減）、
筑豊地区９，９１８千人（同２．６％減）、北九州地区３２，８０９千人（同１．３％減）となった。
　　　　　　　　　　　　　　　　　　　　　　　　　　　　　　　　　</t>
    </r>
    <rPh sb="123" eb="124">
      <t>ケン</t>
    </rPh>
    <rPh sb="124" eb="125">
      <t>ガイ</t>
    </rPh>
    <rPh sb="126" eb="128">
      <t>ケンナイ</t>
    </rPh>
    <rPh sb="181" eb="182">
      <t>ゲン</t>
    </rPh>
    <rPh sb="243" eb="244">
      <t>ゲン</t>
    </rPh>
    <rPh sb="264" eb="265">
      <t>ゲン</t>
    </rPh>
    <rPh sb="286" eb="287">
      <t>ゲン</t>
    </rPh>
    <phoneticPr fontId="11"/>
  </si>
  <si>
    <t>（最近１0年間の地区別入込客数の推計）</t>
    <rPh sb="1" eb="3">
      <t>サイキン</t>
    </rPh>
    <rPh sb="5" eb="7">
      <t>ネンカン</t>
    </rPh>
    <rPh sb="8" eb="11">
      <t>チクベツ</t>
    </rPh>
    <rPh sb="11" eb="13">
      <t>イリコ</t>
    </rPh>
    <rPh sb="13" eb="14">
      <t>キャク</t>
    </rPh>
    <rPh sb="14" eb="15">
      <t>スウ</t>
    </rPh>
    <rPh sb="16" eb="18">
      <t>スイケイ</t>
    </rPh>
    <phoneticPr fontId="11"/>
  </si>
  <si>
    <t>（千人）</t>
    <rPh sb="1" eb="3">
      <t>センニン</t>
    </rPh>
    <phoneticPr fontId="11"/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</si>
  <si>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</si>
  <si>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</si>
  <si>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</si>
  <si>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</si>
  <si>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</si>
  <si>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</si>
  <si>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</si>
  <si>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</si>
  <si>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</si>
  <si>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r>
      <t>H</t>
    </r>
    <r>
      <rPr>
        <sz val="11"/>
        <color theme="1"/>
        <rFont val="ＭＳ Ｐゴシック"/>
        <family val="2"/>
        <charset val="128"/>
        <scheme val="minor"/>
      </rPr>
      <t>28</t>
    </r>
    <phoneticPr fontId="11"/>
  </si>
  <si>
    <t>福岡地区</t>
    <rPh sb="0" eb="2">
      <t>フクオカ</t>
    </rPh>
    <rPh sb="2" eb="4">
      <t>チク</t>
    </rPh>
    <phoneticPr fontId="11"/>
  </si>
  <si>
    <t>筑後地区</t>
    <rPh sb="0" eb="2">
      <t>チクゴ</t>
    </rPh>
    <rPh sb="2" eb="4">
      <t>チク</t>
    </rPh>
    <phoneticPr fontId="11"/>
  </si>
  <si>
    <t>筑豊地区</t>
    <rPh sb="0" eb="2">
      <t>チクホウ</t>
    </rPh>
    <rPh sb="2" eb="4">
      <t>チク</t>
    </rPh>
    <phoneticPr fontId="11"/>
  </si>
  <si>
    <t>北九州地区</t>
    <rPh sb="0" eb="3">
      <t>キタキュウシュウ</t>
    </rPh>
    <rPh sb="3" eb="5">
      <t>チク</t>
    </rPh>
    <phoneticPr fontId="11"/>
  </si>
  <si>
    <t>合　　計</t>
    <rPh sb="0" eb="1">
      <t>ゴウ</t>
    </rPh>
    <rPh sb="3" eb="4">
      <t>ケイ</t>
    </rPh>
    <phoneticPr fontId="11"/>
  </si>
  <si>
    <t>県内の主な観光関連施設の状況は利用者の多い順に、</t>
    <phoneticPr fontId="11"/>
  </si>
  <si>
    <t>　　①　ＪＲ博多シティ（福岡市）　
　　②  キャナルシティ博多（福岡市）
　　③  マリノアシティ福岡（福岡市　）　　
　　④　宮地嶽神社（福津市）
　　⑤　博多リバレイン（福岡市）
　　⑥　福岡ヤフオク！！ドーム（福岡市）
　　⑦　ベイサイドプレイス博多(福岡市）　
　　⑧　福岡タワー（福岡市）　　　　　　　　　　
　　⑨　道の駅むなかた（宗像市）　　　　　　　　
　　⑩　宗像大社（宗像市）　　　　　　　　　　　　</t>
    <rPh sb="65" eb="67">
      <t>ミヤヂ</t>
    </rPh>
    <rPh sb="67" eb="68">
      <t>タケ</t>
    </rPh>
    <rPh sb="68" eb="70">
      <t>ジンジャ</t>
    </rPh>
    <rPh sb="71" eb="73">
      <t>フクツ</t>
    </rPh>
    <rPh sb="88" eb="91">
      <t>フクオカシ</t>
    </rPh>
    <rPh sb="97" eb="99">
      <t>フクオカ</t>
    </rPh>
    <rPh sb="109" eb="112">
      <t>フクオカシ</t>
    </rPh>
    <rPh sb="127" eb="129">
      <t>ハカタ</t>
    </rPh>
    <rPh sb="130" eb="133">
      <t>フクオカシ</t>
    </rPh>
    <rPh sb="140" eb="142">
      <t>フクオカ</t>
    </rPh>
    <rPh sb="146" eb="149">
      <t>フクオカシ</t>
    </rPh>
    <rPh sb="165" eb="166">
      <t>ミチ</t>
    </rPh>
    <rPh sb="167" eb="168">
      <t>エキ</t>
    </rPh>
    <rPh sb="173" eb="176">
      <t>ムナカタシ</t>
    </rPh>
    <rPh sb="190" eb="192">
      <t>ムナカタ</t>
    </rPh>
    <rPh sb="192" eb="194">
      <t>タイシャ</t>
    </rPh>
    <rPh sb="195" eb="198">
      <t>ムナカタシ</t>
    </rPh>
    <phoneticPr fontId="11"/>
  </si>
  <si>
    <r>
      <rPr>
        <sz val="10"/>
        <rFont val="ＭＳ Ｐゴシック"/>
        <family val="3"/>
        <charset val="128"/>
      </rPr>
      <t xml:space="preserve">　
　：　６９，７９７千人（対前年　２１，２３７千人増　　：４３．７％増）
　：　１６，３８０千人（対前年  　　　１００千人減　　：０．６％減）
　：　　５，７００千人（対前年　　　　３００千人減　　：５．０％減）　
　：　　３，９６０千人（対前年  　　　６６０千人増　　：２０．０％増）　
　：　　３，６７５千人（対前年　　　　　  ６千人増　　：０．２％増）
　：　　３，０９７千人（対前年　　　　　７２千人減　　：２．３％減）
　：　　２，２０１千人（対前年　　　　　　５千人減　　：０．２％減）
　：　　１，８４７千人（対前年　　　　３３７千人増　　：２２．３％増）
　：　　１，７３０千人（対前年　　　　　１４千人増　　：０．８％増）
　：　　１，５０２千人（前年と同じ）            
　　                                                                                                        </t>
    </r>
    <r>
      <rPr>
        <sz val="8"/>
        <rFont val="ＭＳ Ｐゴシック"/>
        <family val="3"/>
        <charset val="128"/>
      </rPr>
      <t xml:space="preserve">
</t>
    </r>
    <phoneticPr fontId="11"/>
  </si>
  <si>
    <t>　</t>
    <phoneticPr fontId="11"/>
  </si>
  <si>
    <t>　　　</t>
    <phoneticPr fontId="11"/>
  </si>
  <si>
    <t>となっている。</t>
    <phoneticPr fontId="11"/>
  </si>
  <si>
    <t>（2）観光入込客の推移</t>
    <rPh sb="3" eb="5">
      <t>カンコウ</t>
    </rPh>
    <rPh sb="5" eb="7">
      <t>イリコ</t>
    </rPh>
    <rPh sb="7" eb="8">
      <t>キャク</t>
    </rPh>
    <rPh sb="9" eb="11">
      <t>スイイ</t>
    </rPh>
    <phoneticPr fontId="11"/>
  </si>
  <si>
    <t>(単位：千人)</t>
    <rPh sb="1" eb="3">
      <t>タンイ</t>
    </rPh>
    <rPh sb="4" eb="6">
      <t>センニン</t>
    </rPh>
    <phoneticPr fontId="11"/>
  </si>
  <si>
    <t>H28</t>
    <phoneticPr fontId="11"/>
  </si>
  <si>
    <t>総数</t>
    <rPh sb="0" eb="2">
      <t>ソウスウ</t>
    </rPh>
    <phoneticPr fontId="11"/>
  </si>
  <si>
    <t>対前年比</t>
    <rPh sb="0" eb="1">
      <t>タイ</t>
    </rPh>
    <rPh sb="1" eb="4">
      <t>ゼンネンヒ</t>
    </rPh>
    <phoneticPr fontId="11"/>
  </si>
  <si>
    <t>指数</t>
    <rPh sb="0" eb="2">
      <t>シスウ</t>
    </rPh>
    <phoneticPr fontId="11"/>
  </si>
  <si>
    <t>　</t>
    <phoneticPr fontId="11"/>
  </si>
  <si>
    <t>（3）消費額の推移</t>
    <rPh sb="3" eb="6">
      <t>ショウヒガク</t>
    </rPh>
    <rPh sb="7" eb="9">
      <t>スイイ</t>
    </rPh>
    <phoneticPr fontId="11"/>
  </si>
  <si>
    <t xml:space="preserve">  消費総額については、平成２８年は７，２９９億円となり、前年より３０．０％増加した。
　また、平成２８年の一人あたり消費額については約６，０５８円となった。　　　　</t>
    <rPh sb="38" eb="40">
      <t>ゾウカ</t>
    </rPh>
    <rPh sb="67" eb="68">
      <t>ヤク</t>
    </rPh>
    <phoneticPr fontId="11"/>
  </si>
  <si>
    <t xml:space="preserve"> 消 費 額  （百万円）</t>
    <rPh sb="1" eb="6">
      <t>ショウヒガク</t>
    </rPh>
    <rPh sb="9" eb="10">
      <t>ヒャク</t>
    </rPh>
    <rPh sb="10" eb="12">
      <t>マンエン</t>
    </rPh>
    <phoneticPr fontId="11"/>
  </si>
  <si>
    <t>指  数</t>
    <rPh sb="0" eb="4">
      <t>シスウ</t>
    </rPh>
    <phoneticPr fontId="11"/>
  </si>
  <si>
    <t>（4）日帰り・宿泊別入込客の推移</t>
    <rPh sb="3" eb="5">
      <t>ヒガエ</t>
    </rPh>
    <rPh sb="7" eb="9">
      <t>シュクハク</t>
    </rPh>
    <rPh sb="9" eb="10">
      <t>ベツ</t>
    </rPh>
    <rPh sb="10" eb="12">
      <t>イリコ</t>
    </rPh>
    <rPh sb="12" eb="13">
      <t>キャク</t>
    </rPh>
    <rPh sb="14" eb="16">
      <t>スイイ</t>
    </rPh>
    <phoneticPr fontId="11"/>
  </si>
  <si>
    <t xml:space="preserve">　平成２８年の日帰り客数は、前年比１．３％増の１０６，５２４千人、宿泊客数は、８．４％増の１３，９５６千人となった。
　県全体の入込客数に対する日帰り客数と宿泊客数の構成比は、ここ数年概ね９対１の割合で推移している。   </t>
    <phoneticPr fontId="11"/>
  </si>
  <si>
    <t>　　　　　　　　　　　　　（単位：千人）</t>
    <rPh sb="14" eb="16">
      <t>タンイ</t>
    </rPh>
    <rPh sb="17" eb="19">
      <t>センニン</t>
    </rPh>
    <phoneticPr fontId="11"/>
  </si>
  <si>
    <t>H28</t>
    <phoneticPr fontId="11"/>
  </si>
  <si>
    <t>日帰り</t>
    <rPh sb="0" eb="2">
      <t>ヒガエ</t>
    </rPh>
    <phoneticPr fontId="11"/>
  </si>
  <si>
    <t>構成比</t>
    <rPh sb="0" eb="3">
      <t>コウセイヒ</t>
    </rPh>
    <phoneticPr fontId="11"/>
  </si>
  <si>
    <t>宿泊</t>
    <rPh sb="0" eb="2">
      <t>シュクハク</t>
    </rPh>
    <phoneticPr fontId="11"/>
  </si>
  <si>
    <t>合計</t>
    <rPh sb="0" eb="2">
      <t>ゴウケイ</t>
    </rPh>
    <phoneticPr fontId="11"/>
  </si>
  <si>
    <t>（5）県内・県外別入込客の推移</t>
    <rPh sb="3" eb="5">
      <t>ケンナイ</t>
    </rPh>
    <rPh sb="6" eb="8">
      <t>ケンガイ</t>
    </rPh>
    <rPh sb="8" eb="9">
      <t>ベツ</t>
    </rPh>
    <rPh sb="9" eb="11">
      <t>イリコ</t>
    </rPh>
    <rPh sb="11" eb="12">
      <t>キャク</t>
    </rPh>
    <rPh sb="13" eb="15">
      <t>スイイ</t>
    </rPh>
    <phoneticPr fontId="11"/>
  </si>
  <si>
    <t>　平成２８年の県内客の入込客数は、前年比９．２％増の８５，０２１千人、県外客の入込客数は１１．７％減の３５，４５９千人となり、県内客の割合が前年より４．６％増加した。ここ数年、県外客の占める割合は、概ね30％台で推移している。</t>
    <rPh sb="49" eb="50">
      <t>ゲン</t>
    </rPh>
    <rPh sb="63" eb="64">
      <t>ケン</t>
    </rPh>
    <rPh sb="64" eb="65">
      <t>ナイ</t>
    </rPh>
    <rPh sb="65" eb="66">
      <t>キャク</t>
    </rPh>
    <rPh sb="67" eb="69">
      <t>ワリアイ</t>
    </rPh>
    <rPh sb="70" eb="72">
      <t>ゼンネン</t>
    </rPh>
    <rPh sb="78" eb="80">
      <t>ゾウカ</t>
    </rPh>
    <phoneticPr fontId="11"/>
  </si>
  <si>
    <t>　　　（単位：千人）</t>
    <rPh sb="4" eb="6">
      <t>タンイ</t>
    </rPh>
    <rPh sb="7" eb="9">
      <t>センニン</t>
    </rPh>
    <phoneticPr fontId="11"/>
  </si>
  <si>
    <r>
      <t>H2</t>
    </r>
    <r>
      <rPr>
        <sz val="11"/>
        <color theme="1"/>
        <rFont val="ＭＳ Ｐゴシック"/>
        <family val="2"/>
        <charset val="128"/>
        <scheme val="minor"/>
      </rPr>
      <t>8</t>
    </r>
    <phoneticPr fontId="11"/>
  </si>
  <si>
    <t>県内客</t>
    <rPh sb="0" eb="2">
      <t>ケンナイ</t>
    </rPh>
    <rPh sb="2" eb="3">
      <t>キャク</t>
    </rPh>
    <phoneticPr fontId="11"/>
  </si>
  <si>
    <t>県外客</t>
    <rPh sb="0" eb="2">
      <t>ケンガイ</t>
    </rPh>
    <rPh sb="2" eb="3">
      <t>キャク</t>
    </rPh>
    <phoneticPr fontId="11"/>
  </si>
  <si>
    <t>（６）地区別・市町村別入込客、消費額の推移</t>
    <rPh sb="3" eb="6">
      <t>チクベツ</t>
    </rPh>
    <rPh sb="7" eb="10">
      <t>シチョウソン</t>
    </rPh>
    <rPh sb="10" eb="11">
      <t>ベツ</t>
    </rPh>
    <rPh sb="11" eb="12">
      <t>イ</t>
    </rPh>
    <rPh sb="12" eb="13">
      <t>コ</t>
    </rPh>
    <rPh sb="13" eb="14">
      <t>キャク</t>
    </rPh>
    <rPh sb="15" eb="18">
      <t>ショウヒガク</t>
    </rPh>
    <rPh sb="19" eb="21">
      <t>スイイ</t>
    </rPh>
    <phoneticPr fontId="11"/>
  </si>
  <si>
    <t>（単位：千人、百万円）</t>
    <phoneticPr fontId="11"/>
  </si>
  <si>
    <t/>
  </si>
  <si>
    <t>2008　　　　Ｈ20</t>
    <phoneticPr fontId="11"/>
  </si>
  <si>
    <t>2009　　　　Ｈ21</t>
    <phoneticPr fontId="11"/>
  </si>
  <si>
    <t>2011　　　　Ｈ23</t>
  </si>
  <si>
    <t>2012　　　　Ｈ24</t>
  </si>
  <si>
    <t>2013　　　　Ｈ25</t>
  </si>
  <si>
    <t>2014　　　　Ｈ26</t>
  </si>
  <si>
    <t>2015　　　　Ｈ27</t>
    <phoneticPr fontId="11"/>
  </si>
  <si>
    <t>2016　　　　Ｈ28</t>
    <phoneticPr fontId="11"/>
  </si>
  <si>
    <t>地  区</t>
    <phoneticPr fontId="11"/>
  </si>
  <si>
    <t xml:space="preserve"> 総数</t>
  </si>
  <si>
    <t>日帰</t>
  </si>
  <si>
    <t xml:space="preserve"> 宿泊</t>
  </si>
  <si>
    <t xml:space="preserve"> 県外</t>
  </si>
  <si>
    <t xml:space="preserve"> 県内</t>
  </si>
  <si>
    <t>消費額</t>
  </si>
  <si>
    <t xml:space="preserve"> 総数</t>
    <phoneticPr fontId="11"/>
  </si>
  <si>
    <t>日帰</t>
    <phoneticPr fontId="11"/>
  </si>
  <si>
    <t xml:space="preserve"> 宿泊</t>
    <phoneticPr fontId="11"/>
  </si>
  <si>
    <t xml:space="preserve"> 県外</t>
    <phoneticPr fontId="11"/>
  </si>
  <si>
    <t xml:space="preserve"> 県内</t>
    <phoneticPr fontId="11"/>
  </si>
  <si>
    <t>消費額</t>
    <phoneticPr fontId="11"/>
  </si>
  <si>
    <t>福  岡</t>
    <phoneticPr fontId="11"/>
  </si>
  <si>
    <t>筑  後</t>
    <phoneticPr fontId="11"/>
  </si>
  <si>
    <t>筑  豊</t>
    <phoneticPr fontId="11"/>
  </si>
  <si>
    <t>北九州</t>
    <phoneticPr fontId="11"/>
  </si>
  <si>
    <t>県合計</t>
    <phoneticPr fontId="11"/>
  </si>
  <si>
    <t xml:space="preserve">  福 岡 地 区　　　　　　　　　　　　　　　　　　　　　　　　　　　　　　　　　　　　　　　　　　　　　　　　　　　　　　　　　　　　　　　　　　　　　　　　　　　　</t>
    <phoneticPr fontId="11"/>
  </si>
  <si>
    <t>（単位：千人、百万円）</t>
    <phoneticPr fontId="11"/>
  </si>
  <si>
    <t>2008　　　　Ｈ20</t>
  </si>
  <si>
    <t>2009　　　　Ｈ21</t>
  </si>
  <si>
    <t>市町村</t>
    <phoneticPr fontId="11"/>
  </si>
  <si>
    <t xml:space="preserve"> 福岡市</t>
  </si>
  <si>
    <t xml:space="preserve"> 筑紫野市</t>
  </si>
  <si>
    <t xml:space="preserve"> 春日市</t>
  </si>
  <si>
    <t xml:space="preserve"> 大野城市</t>
  </si>
  <si>
    <t xml:space="preserve"> 宗像市</t>
  </si>
  <si>
    <t xml:space="preserve"> 太宰府市</t>
  </si>
  <si>
    <t>-</t>
  </si>
  <si>
    <t>-</t>
    <phoneticPr fontId="11"/>
  </si>
  <si>
    <t xml:space="preserve"> 古賀市</t>
  </si>
  <si>
    <t xml:space="preserve"> 福津市</t>
    <rPh sb="1" eb="2">
      <t>フク</t>
    </rPh>
    <rPh sb="2" eb="3">
      <t>ツ</t>
    </rPh>
    <phoneticPr fontId="11"/>
  </si>
  <si>
    <t xml:space="preserve"> 朝倉市</t>
    <rPh sb="1" eb="3">
      <t>アサクラ</t>
    </rPh>
    <phoneticPr fontId="11"/>
  </si>
  <si>
    <t xml:space="preserve"> 糸島市</t>
    <rPh sb="1" eb="3">
      <t>イトシマ</t>
    </rPh>
    <rPh sb="3" eb="4">
      <t>シ</t>
    </rPh>
    <phoneticPr fontId="11"/>
  </si>
  <si>
    <t xml:space="preserve"> 那珂川町</t>
  </si>
  <si>
    <t xml:space="preserve"> 宇美町</t>
  </si>
  <si>
    <t xml:space="preserve"> 篠栗町</t>
  </si>
  <si>
    <t xml:space="preserve"> 志免町</t>
  </si>
  <si>
    <t xml:space="preserve"> 須恵町</t>
  </si>
  <si>
    <t xml:space="preserve"> 新宮町</t>
  </si>
  <si>
    <t xml:space="preserve"> 久山町</t>
    <phoneticPr fontId="11"/>
  </si>
  <si>
    <t xml:space="preserve"> 粕屋町</t>
  </si>
  <si>
    <t xml:space="preserve"> 筑前町</t>
    <rPh sb="1" eb="3">
      <t>チクゼン</t>
    </rPh>
    <rPh sb="3" eb="4">
      <t>マチ</t>
    </rPh>
    <phoneticPr fontId="11"/>
  </si>
  <si>
    <t xml:space="preserve"> 東峰村</t>
    <rPh sb="1" eb="4">
      <t>トウホウムラ</t>
    </rPh>
    <phoneticPr fontId="11"/>
  </si>
  <si>
    <t xml:space="preserve"> 福岡　計</t>
  </si>
  <si>
    <t>　筑 後 地 区　　　　　　　　　　　　　　　　　　　　　　　　　　　　　　　　　　　　　　　　　　　　　　　　　　　　　　　　　　　　　　　　　　　　　</t>
    <phoneticPr fontId="11"/>
  </si>
  <si>
    <t>2015　　　　Ｈ27</t>
    <phoneticPr fontId="11"/>
  </si>
  <si>
    <t>2016　　　　Ｈ28</t>
    <phoneticPr fontId="11"/>
  </si>
  <si>
    <t>市町村</t>
    <phoneticPr fontId="11"/>
  </si>
  <si>
    <t xml:space="preserve"> 総数</t>
    <phoneticPr fontId="11"/>
  </si>
  <si>
    <t>日帰</t>
    <phoneticPr fontId="11"/>
  </si>
  <si>
    <t xml:space="preserve"> 宿泊</t>
    <phoneticPr fontId="11"/>
  </si>
  <si>
    <t xml:space="preserve"> 県外</t>
    <phoneticPr fontId="11"/>
  </si>
  <si>
    <t xml:space="preserve"> 県内</t>
    <phoneticPr fontId="11"/>
  </si>
  <si>
    <t>消費額</t>
    <phoneticPr fontId="11"/>
  </si>
  <si>
    <t xml:space="preserve"> 大牟田市</t>
  </si>
  <si>
    <t xml:space="preserve"> 久留米市</t>
  </si>
  <si>
    <t xml:space="preserve"> 柳川市</t>
  </si>
  <si>
    <t xml:space="preserve"> 八女市</t>
  </si>
  <si>
    <t xml:space="preserve"> 筑後市</t>
  </si>
  <si>
    <t xml:space="preserve"> 大川市</t>
  </si>
  <si>
    <t xml:space="preserve"> 小郡市</t>
  </si>
  <si>
    <t>うきは市</t>
    <rPh sb="3" eb="4">
      <t>シ</t>
    </rPh>
    <phoneticPr fontId="11"/>
  </si>
  <si>
    <t>みやま市</t>
    <rPh sb="3" eb="4">
      <t>シ</t>
    </rPh>
    <phoneticPr fontId="11"/>
  </si>
  <si>
    <t xml:space="preserve"> 大刀洗町</t>
  </si>
  <si>
    <t xml:space="preserve"> 大木町</t>
  </si>
  <si>
    <t xml:space="preserve"> 広川町</t>
  </si>
  <si>
    <t xml:space="preserve"> 筑後　計</t>
  </si>
  <si>
    <t>　筑 豊 地 区　　　　　　　　　　　　　　　　　　　　　　　　　　　　　　　　　　　　　　　　　　　　　　　　　　　　　　　　　　　　　　　　　　　</t>
    <phoneticPr fontId="11"/>
  </si>
  <si>
    <t xml:space="preserve"> 直方市</t>
  </si>
  <si>
    <t xml:space="preserve"> 飯塚市</t>
  </si>
  <si>
    <t xml:space="preserve"> 田川市</t>
  </si>
  <si>
    <t xml:space="preserve"> 宮若市</t>
    <rPh sb="1" eb="2">
      <t>ミヤ</t>
    </rPh>
    <rPh sb="2" eb="3">
      <t>ワカ</t>
    </rPh>
    <phoneticPr fontId="11"/>
  </si>
  <si>
    <t xml:space="preserve"> 嘉麻市</t>
    <rPh sb="1" eb="4">
      <t>カマシ</t>
    </rPh>
    <phoneticPr fontId="11"/>
  </si>
  <si>
    <t xml:space="preserve"> 小竹町</t>
  </si>
  <si>
    <t xml:space="preserve"> 鞍手町</t>
  </si>
  <si>
    <t xml:space="preserve"> 桂川町</t>
  </si>
  <si>
    <t xml:space="preserve"> 香春町</t>
  </si>
  <si>
    <t xml:space="preserve"> 添田町</t>
  </si>
  <si>
    <t>-</t>
    <phoneticPr fontId="11"/>
  </si>
  <si>
    <t xml:space="preserve"> 糸田町</t>
  </si>
  <si>
    <t xml:space="preserve"> 川崎町</t>
  </si>
  <si>
    <t xml:space="preserve"> 大任町</t>
  </si>
  <si>
    <t xml:space="preserve"> 福智町</t>
    <rPh sb="1" eb="2">
      <t>フク</t>
    </rPh>
    <rPh sb="2" eb="3">
      <t>トモ</t>
    </rPh>
    <phoneticPr fontId="11"/>
  </si>
  <si>
    <t xml:space="preserve"> 赤村</t>
  </si>
  <si>
    <t xml:space="preserve"> 筑豊　計</t>
  </si>
  <si>
    <t xml:space="preserve">  北 九 州 地 区　　</t>
    <phoneticPr fontId="11"/>
  </si>
  <si>
    <t>北 九 州 地 区　　　　　　　　　　　　　　　　　　　　　　　　　　　　　　　　　　　　　　　　　　　　　　　　　　　　　　　　　　　　　　　　　　　</t>
    <rPh sb="0" eb="1">
      <t>キタ</t>
    </rPh>
    <rPh sb="2" eb="3">
      <t>キュウ</t>
    </rPh>
    <rPh sb="4" eb="5">
      <t>シュウ</t>
    </rPh>
    <phoneticPr fontId="11"/>
  </si>
  <si>
    <t xml:space="preserve"> 北九州市</t>
    <phoneticPr fontId="11"/>
  </si>
  <si>
    <t xml:space="preserve"> 行橋市</t>
  </si>
  <si>
    <t xml:space="preserve"> 豊前市</t>
  </si>
  <si>
    <t xml:space="preserve"> 中間市</t>
  </si>
  <si>
    <t xml:space="preserve"> 芦屋町</t>
  </si>
  <si>
    <t xml:space="preserve"> 水巻町</t>
  </si>
  <si>
    <t xml:space="preserve"> 岡垣町</t>
  </si>
  <si>
    <t xml:space="preserve"> 遠賀町</t>
  </si>
  <si>
    <t xml:space="preserve"> 苅田町</t>
  </si>
  <si>
    <t xml:space="preserve"> みやこ町</t>
    <rPh sb="4" eb="5">
      <t>マチ</t>
    </rPh>
    <phoneticPr fontId="11"/>
  </si>
  <si>
    <t xml:space="preserve"> 吉富町</t>
  </si>
  <si>
    <t xml:space="preserve"> 上毛町</t>
    <rPh sb="1" eb="4">
      <t>コウゲマチ</t>
    </rPh>
    <phoneticPr fontId="11"/>
  </si>
  <si>
    <t xml:space="preserve"> 築上町</t>
    <rPh sb="1" eb="2">
      <t>チク</t>
    </rPh>
    <rPh sb="2" eb="3">
      <t>ウエ</t>
    </rPh>
    <rPh sb="3" eb="4">
      <t>マチ</t>
    </rPh>
    <phoneticPr fontId="11"/>
  </si>
  <si>
    <t xml:space="preserve"> 北九州計</t>
  </si>
  <si>
    <t>※北九州市の観光入込客数は延人数。日帰り・宿泊の別については延人数から推計</t>
    <phoneticPr fontId="11"/>
  </si>
  <si>
    <t>（7）目的別入込客の状況</t>
    <phoneticPr fontId="11"/>
  </si>
  <si>
    <t>　　</t>
    <phoneticPr fontId="11"/>
  </si>
  <si>
    <t>（単位：千人）</t>
    <phoneticPr fontId="11"/>
  </si>
  <si>
    <t>【参考】</t>
    <rPh sb="1" eb="3">
      <t>サンコウ</t>
    </rPh>
    <phoneticPr fontId="11"/>
  </si>
  <si>
    <t>目的別</t>
    <phoneticPr fontId="11"/>
  </si>
  <si>
    <t>①自然</t>
    <rPh sb="1" eb="3">
      <t>シゼン</t>
    </rPh>
    <phoneticPr fontId="11"/>
  </si>
  <si>
    <t>②歴史・文化</t>
    <rPh sb="1" eb="3">
      <t>レキシ</t>
    </rPh>
    <rPh sb="4" eb="6">
      <t>ブンカ</t>
    </rPh>
    <phoneticPr fontId="11"/>
  </si>
  <si>
    <t>③温泉・健康</t>
    <rPh sb="1" eb="2">
      <t>オンセン</t>
    </rPh>
    <rPh sb="2" eb="3">
      <t>イズミ</t>
    </rPh>
    <rPh sb="4" eb="5">
      <t>ケン</t>
    </rPh>
    <rPh sb="5" eb="6">
      <t>ヤスシ</t>
    </rPh>
    <phoneticPr fontId="11"/>
  </si>
  <si>
    <t>④ｽﾎﾟｰﾂ・
ﾚｸﾘｴｰｼｮﾝ</t>
    <phoneticPr fontId="11"/>
  </si>
  <si>
    <t>⑤都市型観光</t>
    <rPh sb="1" eb="4">
      <t>トシガタ</t>
    </rPh>
    <rPh sb="4" eb="6">
      <t>カンコウ</t>
    </rPh>
    <phoneticPr fontId="11"/>
  </si>
  <si>
    <t>⑥その他観光地点</t>
    <rPh sb="3" eb="4">
      <t>タ</t>
    </rPh>
    <rPh sb="4" eb="6">
      <t>カンコウ</t>
    </rPh>
    <rPh sb="6" eb="8">
      <t>チテン</t>
    </rPh>
    <phoneticPr fontId="11"/>
  </si>
  <si>
    <t>⑦行祭事・ｲﾍﾞﾝﾄ</t>
    <phoneticPr fontId="11"/>
  </si>
  <si>
    <t>①のうち</t>
    <phoneticPr fontId="11"/>
  </si>
  <si>
    <t>②のうち</t>
    <phoneticPr fontId="11"/>
  </si>
  <si>
    <t>④のうち</t>
    <phoneticPr fontId="11"/>
  </si>
  <si>
    <t>修学旅行</t>
    <rPh sb="0" eb="2">
      <t>シュウガク</t>
    </rPh>
    <rPh sb="2" eb="4">
      <t>リョコウ</t>
    </rPh>
    <phoneticPr fontId="11"/>
  </si>
  <si>
    <t xml:space="preserve"> 地区別</t>
  </si>
  <si>
    <t>登山</t>
    <rPh sb="0" eb="2">
      <t>トザン</t>
    </rPh>
    <phoneticPr fontId="11"/>
  </si>
  <si>
    <t>ﾄﾚｯｷﾝｸﾞ</t>
  </si>
  <si>
    <t>ﾌﾙｰﾂ狩</t>
    <rPh sb="4" eb="5">
      <t>カリ</t>
    </rPh>
    <phoneticPr fontId="11"/>
  </si>
  <si>
    <t>産業観光</t>
    <phoneticPr fontId="11"/>
  </si>
  <si>
    <t>ｻｲｸﾘﾝｸﾞ</t>
  </si>
  <si>
    <t>ﾊｲｷﾝｸﾞ</t>
  </si>
  <si>
    <t xml:space="preserve"> 福　岡</t>
    <phoneticPr fontId="11"/>
  </si>
  <si>
    <t xml:space="preserve"> 筑　後</t>
    <phoneticPr fontId="11"/>
  </si>
  <si>
    <t xml:space="preserve"> 筑  豊</t>
    <phoneticPr fontId="11"/>
  </si>
  <si>
    <t xml:space="preserve"> 北九州</t>
  </si>
  <si>
    <t xml:space="preserve"> 合　計</t>
  </si>
  <si>
    <t xml:space="preserve">    </t>
    <phoneticPr fontId="11"/>
  </si>
  <si>
    <t xml:space="preserve">  福 岡 地 区　　　　　　　　　　　　　　　　　　　　　　　　　　　　　　　</t>
    <phoneticPr fontId="11"/>
  </si>
  <si>
    <t>（単位：千人）</t>
    <rPh sb="1" eb="3">
      <t>タンイ</t>
    </rPh>
    <rPh sb="4" eb="5">
      <t>センエン</t>
    </rPh>
    <rPh sb="5" eb="6">
      <t>ヒト</t>
    </rPh>
    <phoneticPr fontId="11"/>
  </si>
  <si>
    <t>④ｽﾎﾟｰﾂ・
ﾚｸﾘｴｰｼｮﾝ</t>
    <phoneticPr fontId="11"/>
  </si>
  <si>
    <t>⑦行祭事・ｲﾍﾞﾝﾄ</t>
  </si>
  <si>
    <t>①のうち</t>
    <phoneticPr fontId="11"/>
  </si>
  <si>
    <t>②のうち</t>
    <phoneticPr fontId="11"/>
  </si>
  <si>
    <t>④のうち</t>
    <phoneticPr fontId="11"/>
  </si>
  <si>
    <t>主  な  観  光  資  源</t>
    <rPh sb="0" eb="1">
      <t>オモ</t>
    </rPh>
    <rPh sb="6" eb="10">
      <t>カンコウ</t>
    </rPh>
    <rPh sb="12" eb="16">
      <t>シゲン</t>
    </rPh>
    <phoneticPr fontId="11"/>
  </si>
  <si>
    <t xml:space="preserve"> ＪＲ博多シティ、キャナルシテイ､マリノアシティ、博多リバレイン（イニミニマニモ）、ヤフオクドーム、ベイサイドプレイス博多、福岡タワー、海の中道海浜公園、福岡市動植物園、マリゾン、博多どんたく港まつり</t>
    <rPh sb="3" eb="5">
      <t>ハカタ</t>
    </rPh>
    <rPh sb="25" eb="27">
      <t>ハカタ</t>
    </rPh>
    <rPh sb="59" eb="61">
      <t>ハカタ</t>
    </rPh>
    <rPh sb="68" eb="69">
      <t>ウミ</t>
    </rPh>
    <rPh sb="70" eb="72">
      <t>ナカミチ</t>
    </rPh>
    <rPh sb="72" eb="74">
      <t>カイヒン</t>
    </rPh>
    <rPh sb="74" eb="76">
      <t>コウエン</t>
    </rPh>
    <rPh sb="77" eb="80">
      <t>フクオカシ</t>
    </rPh>
    <rPh sb="80" eb="84">
      <t>ドウショクブツエン</t>
    </rPh>
    <phoneticPr fontId="11"/>
  </si>
  <si>
    <t xml:space="preserve"> 二日市温泉､天拝公園、総合公園、武蔵寺､ふるさと館ちくしの、五郎山古墳館、天拝山､宝満山､山神ダム、竜岩自然の家、山神キャンプ場、藤まつり、観月会、商工農フェスタ</t>
    <rPh sb="7" eb="8">
      <t>アマ</t>
    </rPh>
    <rPh sb="8" eb="9">
      <t>ハイ</t>
    </rPh>
    <rPh sb="9" eb="11">
      <t>コウエン</t>
    </rPh>
    <rPh sb="12" eb="14">
      <t>ソウゴウ</t>
    </rPh>
    <rPh sb="14" eb="16">
      <t>コウエン</t>
    </rPh>
    <rPh sb="17" eb="19">
      <t>タケゾウ</t>
    </rPh>
    <rPh sb="25" eb="26">
      <t>カン</t>
    </rPh>
    <rPh sb="31" eb="33">
      <t>ゴロウ</t>
    </rPh>
    <rPh sb="33" eb="34">
      <t>ヤマ</t>
    </rPh>
    <rPh sb="34" eb="36">
      <t>コフン</t>
    </rPh>
    <rPh sb="36" eb="37">
      <t>カン</t>
    </rPh>
    <rPh sb="51" eb="52">
      <t>タツ</t>
    </rPh>
    <rPh sb="52" eb="53">
      <t>イワ</t>
    </rPh>
    <rPh sb="53" eb="55">
      <t>シゼン</t>
    </rPh>
    <rPh sb="56" eb="57">
      <t>イエ</t>
    </rPh>
    <rPh sb="58" eb="60">
      <t>ヤマガミ</t>
    </rPh>
    <rPh sb="64" eb="65">
      <t>ジョウ</t>
    </rPh>
    <rPh sb="66" eb="67">
      <t>フジ</t>
    </rPh>
    <rPh sb="71" eb="73">
      <t>カンゲツ</t>
    </rPh>
    <rPh sb="73" eb="74">
      <t>カイ</t>
    </rPh>
    <rPh sb="75" eb="76">
      <t>ショウ</t>
    </rPh>
    <rPh sb="77" eb="78">
      <t>ノウ</t>
    </rPh>
    <phoneticPr fontId="11"/>
  </si>
  <si>
    <t>春日公園、春日奴国あんどん祭、奴国の丘歴史資料館、ウトグチ瓦窯展示館</t>
    <rPh sb="0" eb="2">
      <t>カスガ</t>
    </rPh>
    <rPh sb="2" eb="4">
      <t>コウエン</t>
    </rPh>
    <rPh sb="5" eb="7">
      <t>カスガ</t>
    </rPh>
    <rPh sb="7" eb="8">
      <t>ヤッコ</t>
    </rPh>
    <rPh sb="8" eb="9">
      <t>コク</t>
    </rPh>
    <rPh sb="13" eb="14">
      <t>マツ</t>
    </rPh>
    <rPh sb="15" eb="16">
      <t>ヤッコ</t>
    </rPh>
    <rPh sb="16" eb="17">
      <t>コク</t>
    </rPh>
    <rPh sb="18" eb="19">
      <t>オカ</t>
    </rPh>
    <rPh sb="19" eb="21">
      <t>レキシ</t>
    </rPh>
    <rPh sb="21" eb="24">
      <t>シリョウカン</t>
    </rPh>
    <rPh sb="29" eb="30">
      <t>カワラ</t>
    </rPh>
    <rPh sb="30" eb="31">
      <t>カマ</t>
    </rPh>
    <rPh sb="31" eb="34">
      <t>テンジカン</t>
    </rPh>
    <phoneticPr fontId="11"/>
  </si>
  <si>
    <t xml:space="preserve"> いこいの森中央公園・ｷｬﾝプ場・スポーツ公園､おおの山城大文字まつり、おおのじょうまちなかわくわくパビリオン、まどかフェスティバル、いこいの森まつり、</t>
    <rPh sb="6" eb="8">
      <t>チュウオウ</t>
    </rPh>
    <rPh sb="8" eb="10">
      <t>コウエン</t>
    </rPh>
    <rPh sb="21" eb="23">
      <t>コウエン</t>
    </rPh>
    <rPh sb="27" eb="28">
      <t>ヤマ</t>
    </rPh>
    <rPh sb="28" eb="29">
      <t>シロ</t>
    </rPh>
    <rPh sb="71" eb="72">
      <t>モリ</t>
    </rPh>
    <phoneticPr fontId="11"/>
  </si>
  <si>
    <t xml:space="preserve"> 道の駅むなかた館、宗像ユリックス､八所宮､城山､宗像大社､鎮国寺､観光物産館、宗像大社秋季大祭、西日本菊花花火大会、魚まつり、九州大道芸まつり、みあれ祭</t>
    <rPh sb="1" eb="2">
      <t>ミチ</t>
    </rPh>
    <rPh sb="3" eb="4">
      <t>エキ</t>
    </rPh>
    <rPh sb="8" eb="9">
      <t>カン</t>
    </rPh>
    <rPh sb="18" eb="20">
      <t>ヤドコロ</t>
    </rPh>
    <rPh sb="40" eb="42">
      <t>ムナカタ</t>
    </rPh>
    <rPh sb="42" eb="44">
      <t>タイシャ</t>
    </rPh>
    <rPh sb="44" eb="46">
      <t>シュウキ</t>
    </rPh>
    <rPh sb="46" eb="47">
      <t>オオ</t>
    </rPh>
    <rPh sb="47" eb="48">
      <t>マツ</t>
    </rPh>
    <rPh sb="49" eb="50">
      <t>ニシ</t>
    </rPh>
    <rPh sb="50" eb="52">
      <t>ニホン</t>
    </rPh>
    <rPh sb="52" eb="53">
      <t>キク</t>
    </rPh>
    <rPh sb="53" eb="54">
      <t>ハナ</t>
    </rPh>
    <rPh sb="54" eb="56">
      <t>ハナビ</t>
    </rPh>
    <rPh sb="56" eb="58">
      <t>タイカイ</t>
    </rPh>
    <rPh sb="59" eb="60">
      <t>サカナ</t>
    </rPh>
    <rPh sb="64" eb="66">
      <t>キュウシュウ</t>
    </rPh>
    <rPh sb="66" eb="69">
      <t>ダイドウゲイ</t>
    </rPh>
    <rPh sb="76" eb="77">
      <t>マツ</t>
    </rPh>
    <phoneticPr fontId="11"/>
  </si>
  <si>
    <t xml:space="preserve"> 太宰府天満宮､九州国立博物館、大宰府政庁跡､太宰府市文化ふれあい館、大宰府展示館、観世音寺､光明禅寺、戒壇院、水城跡</t>
    <rPh sb="8" eb="10">
      <t>キュウシュウ</t>
    </rPh>
    <rPh sb="10" eb="12">
      <t>コクリツ</t>
    </rPh>
    <rPh sb="12" eb="15">
      <t>ハクブツカン</t>
    </rPh>
    <rPh sb="23" eb="26">
      <t>ダザイフ</t>
    </rPh>
    <rPh sb="26" eb="27">
      <t>シ</t>
    </rPh>
    <rPh sb="27" eb="29">
      <t>ブンカ</t>
    </rPh>
    <rPh sb="33" eb="34">
      <t>カン</t>
    </rPh>
    <rPh sb="35" eb="38">
      <t>ダザイフ</t>
    </rPh>
    <rPh sb="38" eb="41">
      <t>テンジカン</t>
    </rPh>
    <rPh sb="52" eb="54">
      <t>カイダン</t>
    </rPh>
    <rPh sb="54" eb="55">
      <t>イン</t>
    </rPh>
    <rPh sb="56" eb="57">
      <t>ミズ</t>
    </rPh>
    <rPh sb="57" eb="59">
      <t>シロアト</t>
    </rPh>
    <phoneticPr fontId="11"/>
  </si>
  <si>
    <t xml:space="preserve"> 薬王寺温泉､食の祭典、古賀ゴルフ・クラブ､コスモス館、まつり古賀、なの花まつり、秋山園芸（フルーツ狩）</t>
    <rPh sb="7" eb="8">
      <t>ショク</t>
    </rPh>
    <rPh sb="9" eb="11">
      <t>サイテン</t>
    </rPh>
    <rPh sb="12" eb="14">
      <t>コガ</t>
    </rPh>
    <rPh sb="26" eb="27">
      <t>カン</t>
    </rPh>
    <rPh sb="31" eb="33">
      <t>コガ</t>
    </rPh>
    <rPh sb="36" eb="37">
      <t>ハナ</t>
    </rPh>
    <rPh sb="41" eb="43">
      <t>アキヤマ</t>
    </rPh>
    <rPh sb="43" eb="45">
      <t>エンゲイ</t>
    </rPh>
    <rPh sb="50" eb="51">
      <t>カリ</t>
    </rPh>
    <phoneticPr fontId="11"/>
  </si>
  <si>
    <t>サンピア福岡、なまずの郷運動公園、海水浴場、宮地嶽神社、わかたけ広場、大峰山キャンプ場、あんずの里運動公園、津屋崎漁港、福間漁港・海浜公園、津屋崎千軒民族館 藍の家、花火大会</t>
    <rPh sb="4" eb="6">
      <t>フクオカ</t>
    </rPh>
    <rPh sb="11" eb="12">
      <t>サト</t>
    </rPh>
    <rPh sb="12" eb="14">
      <t>ウンドウ</t>
    </rPh>
    <rPh sb="14" eb="16">
      <t>コウエン</t>
    </rPh>
    <rPh sb="17" eb="19">
      <t>カイスイ</t>
    </rPh>
    <rPh sb="19" eb="21">
      <t>ヨクジョウ</t>
    </rPh>
    <rPh sb="22" eb="23">
      <t>ミヤ</t>
    </rPh>
    <rPh sb="23" eb="24">
      <t>チ</t>
    </rPh>
    <rPh sb="24" eb="25">
      <t>タケ</t>
    </rPh>
    <rPh sb="25" eb="27">
      <t>ジンジャ</t>
    </rPh>
    <rPh sb="32" eb="34">
      <t>ヒロバ</t>
    </rPh>
    <rPh sb="35" eb="36">
      <t>ダイ</t>
    </rPh>
    <rPh sb="36" eb="37">
      <t>ミネ</t>
    </rPh>
    <rPh sb="37" eb="38">
      <t>ヤマ</t>
    </rPh>
    <rPh sb="42" eb="43">
      <t>ジョウ</t>
    </rPh>
    <rPh sb="48" eb="49">
      <t>サト</t>
    </rPh>
    <rPh sb="49" eb="51">
      <t>ウンドウ</t>
    </rPh>
    <rPh sb="51" eb="53">
      <t>コウエン</t>
    </rPh>
    <rPh sb="54" eb="57">
      <t>ツヤザキ</t>
    </rPh>
    <rPh sb="57" eb="59">
      <t>ギョコウ</t>
    </rPh>
    <rPh sb="60" eb="62">
      <t>フクマ</t>
    </rPh>
    <rPh sb="62" eb="64">
      <t>ギョコウ</t>
    </rPh>
    <rPh sb="65" eb="67">
      <t>カイヒン</t>
    </rPh>
    <rPh sb="67" eb="69">
      <t>コウエン</t>
    </rPh>
    <rPh sb="70" eb="73">
      <t>ツヤザキ</t>
    </rPh>
    <rPh sb="73" eb="75">
      <t>センケン</t>
    </rPh>
    <rPh sb="83" eb="85">
      <t>ハナビ</t>
    </rPh>
    <rPh sb="85" eb="87">
      <t>タイカイ</t>
    </rPh>
    <phoneticPr fontId="11"/>
  </si>
  <si>
    <t>キリンビール花園、原鶴温泉、フルーツ狩り、筑後川、三連水車、平塚川添遺跡、甘木公園、秋月城址、ファームステーションバサロ、甘木歴史資料館、あまぎ水の文化村、パークゴルフ場</t>
    <rPh sb="6" eb="8">
      <t>ハナゾノ</t>
    </rPh>
    <rPh sb="9" eb="11">
      <t>ハラヅル</t>
    </rPh>
    <rPh sb="11" eb="13">
      <t>オンセン</t>
    </rPh>
    <rPh sb="18" eb="19">
      <t>カ</t>
    </rPh>
    <rPh sb="21" eb="24">
      <t>チクゴガワ</t>
    </rPh>
    <rPh sb="25" eb="27">
      <t>サンレン</t>
    </rPh>
    <rPh sb="27" eb="29">
      <t>スイシャ</t>
    </rPh>
    <rPh sb="30" eb="32">
      <t>ヒラツカ</t>
    </rPh>
    <rPh sb="32" eb="34">
      <t>カワゾエ</t>
    </rPh>
    <rPh sb="34" eb="36">
      <t>イセキ</t>
    </rPh>
    <rPh sb="37" eb="39">
      <t>アマギ</t>
    </rPh>
    <rPh sb="39" eb="41">
      <t>コウエン</t>
    </rPh>
    <rPh sb="42" eb="44">
      <t>アキヅキ</t>
    </rPh>
    <rPh sb="44" eb="46">
      <t>ジョウシ</t>
    </rPh>
    <rPh sb="61" eb="63">
      <t>アマギ</t>
    </rPh>
    <rPh sb="63" eb="65">
      <t>レキシ</t>
    </rPh>
    <rPh sb="65" eb="68">
      <t>シリョウカン</t>
    </rPh>
    <rPh sb="72" eb="73">
      <t>ミズ</t>
    </rPh>
    <rPh sb="74" eb="77">
      <t>ブンカムラ</t>
    </rPh>
    <rPh sb="84" eb="85">
      <t>バ</t>
    </rPh>
    <phoneticPr fontId="11"/>
  </si>
  <si>
    <t xml:space="preserve"> 雷山千如寺大悲王院､桜井神社、福井白山神社、白糸の滝、いとしま応援プラザ、伊都菜彩、ＪＡ糸島志摩の四季、（有）福ふくの里、伊都の湯どころ、牡蠣小屋、地引網、伊都国歴史博物館、海水浴場</t>
    <rPh sb="6" eb="7">
      <t>ダイ</t>
    </rPh>
    <rPh sb="7" eb="8">
      <t>カナ</t>
    </rPh>
    <rPh sb="8" eb="9">
      <t>オウ</t>
    </rPh>
    <rPh sb="9" eb="10">
      <t>イン</t>
    </rPh>
    <rPh sb="11" eb="13">
      <t>サクライ</t>
    </rPh>
    <rPh sb="13" eb="15">
      <t>ジンジャ</t>
    </rPh>
    <rPh sb="16" eb="18">
      <t>フクイ</t>
    </rPh>
    <rPh sb="18" eb="20">
      <t>シラヤマ</t>
    </rPh>
    <rPh sb="20" eb="22">
      <t>ジンジャ</t>
    </rPh>
    <rPh sb="32" eb="34">
      <t>オウエン</t>
    </rPh>
    <rPh sb="38" eb="40">
      <t>イト</t>
    </rPh>
    <rPh sb="40" eb="41">
      <t>サイ</t>
    </rPh>
    <rPh sb="41" eb="42">
      <t>サイ</t>
    </rPh>
    <rPh sb="45" eb="47">
      <t>イトシマ</t>
    </rPh>
    <rPh sb="47" eb="49">
      <t>シマ</t>
    </rPh>
    <rPh sb="50" eb="52">
      <t>シキ</t>
    </rPh>
    <rPh sb="70" eb="72">
      <t>カキ</t>
    </rPh>
    <rPh sb="72" eb="74">
      <t>コヤ</t>
    </rPh>
    <rPh sb="75" eb="76">
      <t>チ</t>
    </rPh>
    <rPh sb="76" eb="78">
      <t>ヒキアミ</t>
    </rPh>
    <rPh sb="79" eb="81">
      <t>イト</t>
    </rPh>
    <rPh sb="81" eb="82">
      <t>コク</t>
    </rPh>
    <rPh sb="82" eb="84">
      <t>レキシ</t>
    </rPh>
    <rPh sb="84" eb="87">
      <t>ハクブツカン</t>
    </rPh>
    <phoneticPr fontId="11"/>
  </si>
  <si>
    <t xml:space="preserve"> グリーンピアなかがわ､九千部山地､筑紫耶馬渓､中ﾉ島公園､祭りなかがわ、農っ工ら商なかがわ</t>
    <rPh sb="15" eb="17">
      <t>サンチ</t>
    </rPh>
    <rPh sb="37" eb="38">
      <t>ノウ</t>
    </rPh>
    <rPh sb="39" eb="40">
      <t>タクミ</t>
    </rPh>
    <rPh sb="41" eb="42">
      <t>ショウ</t>
    </rPh>
    <phoneticPr fontId="11"/>
  </si>
  <si>
    <t xml:space="preserve"> 宇美八幡宮､歴史民族資料館、宇美公園、四王寺県民の森､一本松公園（昭和の森）</t>
    <rPh sb="7" eb="9">
      <t>レキシ</t>
    </rPh>
    <rPh sb="9" eb="11">
      <t>ミンゾク</t>
    </rPh>
    <rPh sb="11" eb="14">
      <t>シリョウカン</t>
    </rPh>
    <rPh sb="15" eb="17">
      <t>ウミ</t>
    </rPh>
    <rPh sb="17" eb="19">
      <t>コウエン</t>
    </rPh>
    <rPh sb="20" eb="23">
      <t>シオウジ</t>
    </rPh>
    <rPh sb="28" eb="31">
      <t>イッポンマツ</t>
    </rPh>
    <rPh sb="31" eb="33">
      <t>コウエン</t>
    </rPh>
    <phoneticPr fontId="11"/>
  </si>
  <si>
    <t xml:space="preserve"> 篠栗四国八十八ヶ所霊場､新吉野公園､若杉山､樹芸の森､観音公園、オアシス篠栗、春らんまんハイキング、九州森林スポーツフェスタ、篠栗祇園夏まつり、大和の森遊歩道、若杉楽園</t>
    <rPh sb="4" eb="7">
      <t>８８</t>
    </rPh>
    <rPh sb="8" eb="9">
      <t>ショ</t>
    </rPh>
    <rPh sb="9" eb="11">
      <t>レイジョウ</t>
    </rPh>
    <rPh sb="22" eb="23">
      <t>ジュ</t>
    </rPh>
    <rPh sb="23" eb="24">
      <t>ゲイ</t>
    </rPh>
    <rPh sb="25" eb="26">
      <t>モリ</t>
    </rPh>
    <rPh sb="36" eb="38">
      <t>ササグリ</t>
    </rPh>
    <rPh sb="39" eb="40">
      <t>ハル</t>
    </rPh>
    <rPh sb="50" eb="52">
      <t>キュウシュウ</t>
    </rPh>
    <rPh sb="52" eb="54">
      <t>シンリン</t>
    </rPh>
    <rPh sb="63" eb="65">
      <t>ササグリ</t>
    </rPh>
    <rPh sb="65" eb="67">
      <t>ギオン</t>
    </rPh>
    <rPh sb="67" eb="68">
      <t>ナツ</t>
    </rPh>
    <rPh sb="72" eb="74">
      <t>ヤマト</t>
    </rPh>
    <rPh sb="75" eb="76">
      <t>モリ</t>
    </rPh>
    <rPh sb="76" eb="79">
      <t>ユウホドウ</t>
    </rPh>
    <rPh sb="80" eb="81">
      <t>ワカ</t>
    </rPh>
    <rPh sb="81" eb="82">
      <t>スギ</t>
    </rPh>
    <rPh sb="82" eb="84">
      <t>ラクエン</t>
    </rPh>
    <phoneticPr fontId="11"/>
  </si>
  <si>
    <t>旧志免鉱業所堅抗櫓、歴史資料室、石投げ相撲</t>
    <rPh sb="0" eb="1">
      <t>キュウ</t>
    </rPh>
    <rPh sb="1" eb="3">
      <t>シメ</t>
    </rPh>
    <rPh sb="3" eb="5">
      <t>コウギョウ</t>
    </rPh>
    <rPh sb="5" eb="6">
      <t>ショ</t>
    </rPh>
    <rPh sb="6" eb="7">
      <t>カタ</t>
    </rPh>
    <rPh sb="7" eb="8">
      <t>コウ</t>
    </rPh>
    <rPh sb="8" eb="9">
      <t>ロ</t>
    </rPh>
    <rPh sb="10" eb="12">
      <t>レキシ</t>
    </rPh>
    <rPh sb="12" eb="15">
      <t>シリョウシツ</t>
    </rPh>
    <phoneticPr fontId="11"/>
  </si>
  <si>
    <t xml:space="preserve"> 皿山公園､商工つつじ祭、歴史民俗資料館､久我記念館、岳城山</t>
    <phoneticPr fontId="11"/>
  </si>
  <si>
    <t xml:space="preserve"> 立花山､新宮海水浴場､相島、ひとまるの里、立花日曜市、まつり新宮、千年家、相島</t>
    <rPh sb="20" eb="21">
      <t>サト</t>
    </rPh>
    <rPh sb="22" eb="24">
      <t>タチバナ</t>
    </rPh>
    <rPh sb="24" eb="26">
      <t>ニチヨウ</t>
    </rPh>
    <rPh sb="26" eb="27">
      <t>イチ</t>
    </rPh>
    <rPh sb="31" eb="33">
      <t>シングウ</t>
    </rPh>
    <rPh sb="34" eb="36">
      <t>センネン</t>
    </rPh>
    <rPh sb="36" eb="37">
      <t>イエ</t>
    </rPh>
    <rPh sb="38" eb="40">
      <t>アイジマ</t>
    </rPh>
    <phoneticPr fontId="11"/>
  </si>
  <si>
    <t xml:space="preserve"> 久山町</t>
  </si>
  <si>
    <t xml:space="preserve"> 久山温泉､猪野川、久原川、遠見岳､三日月山、伊野天照皇大神宮､猪野祭り、さくら祭り、祇園祭り、久山カントリー倶楽部，首羅山遺跡、安河内農園</t>
    <rPh sb="1" eb="3">
      <t>ヒサヤマ</t>
    </rPh>
    <rPh sb="3" eb="5">
      <t>オンセン</t>
    </rPh>
    <rPh sb="10" eb="12">
      <t>クバラ</t>
    </rPh>
    <rPh sb="12" eb="13">
      <t>カワ</t>
    </rPh>
    <rPh sb="18" eb="21">
      <t>ミカヅキ</t>
    </rPh>
    <rPh sb="21" eb="22">
      <t>ヤマ</t>
    </rPh>
    <rPh sb="25" eb="26">
      <t>テン</t>
    </rPh>
    <rPh sb="26" eb="27">
      <t>テ</t>
    </rPh>
    <rPh sb="28" eb="29">
      <t>ダイ</t>
    </rPh>
    <rPh sb="40" eb="41">
      <t>マツ</t>
    </rPh>
    <rPh sb="43" eb="45">
      <t>ギオン</t>
    </rPh>
    <rPh sb="45" eb="46">
      <t>マツ</t>
    </rPh>
    <rPh sb="48" eb="50">
      <t>ヒサヤマ</t>
    </rPh>
    <rPh sb="55" eb="58">
      <t>クラブ</t>
    </rPh>
    <rPh sb="59" eb="60">
      <t>クビ</t>
    </rPh>
    <rPh sb="60" eb="61">
      <t>ラ</t>
    </rPh>
    <rPh sb="61" eb="62">
      <t>ヤマ</t>
    </rPh>
    <rPh sb="62" eb="64">
      <t>イセキ</t>
    </rPh>
    <rPh sb="65" eb="68">
      <t>ヤスコウチ</t>
    </rPh>
    <rPh sb="68" eb="70">
      <t>ノウエン</t>
    </rPh>
    <phoneticPr fontId="11"/>
  </si>
  <si>
    <t>駕与丁公園､YOSAKOIかすや祭り、、粕屋町バラ祭り</t>
    <rPh sb="3" eb="5">
      <t>コウエン</t>
    </rPh>
    <rPh sb="20" eb="23">
      <t>カスヤマチ</t>
    </rPh>
    <rPh sb="25" eb="26">
      <t>マツ</t>
    </rPh>
    <phoneticPr fontId="11"/>
  </si>
  <si>
    <t xml:space="preserve"> 花立花温泉、夜須高原記念の森、大刀洗平和記念館、みなみの里、大藤祭り、夜須高原音楽祭、ど～んとかがし祭、大己貴神社</t>
    <rPh sb="1" eb="2">
      <t>ハナ</t>
    </rPh>
    <rPh sb="2" eb="4">
      <t>タチバナ</t>
    </rPh>
    <rPh sb="4" eb="6">
      <t>オンセン</t>
    </rPh>
    <rPh sb="7" eb="9">
      <t>ヤス</t>
    </rPh>
    <rPh sb="9" eb="11">
      <t>コウゲン</t>
    </rPh>
    <rPh sb="11" eb="13">
      <t>キネン</t>
    </rPh>
    <rPh sb="14" eb="15">
      <t>モリ</t>
    </rPh>
    <rPh sb="16" eb="19">
      <t>タチアライ</t>
    </rPh>
    <rPh sb="19" eb="21">
      <t>ヘイワ</t>
    </rPh>
    <rPh sb="21" eb="23">
      <t>キネン</t>
    </rPh>
    <rPh sb="23" eb="24">
      <t>カン</t>
    </rPh>
    <rPh sb="29" eb="30">
      <t>サト</t>
    </rPh>
    <rPh sb="31" eb="33">
      <t>オオフジ</t>
    </rPh>
    <rPh sb="33" eb="34">
      <t>マツ</t>
    </rPh>
    <rPh sb="36" eb="38">
      <t>ヤス</t>
    </rPh>
    <rPh sb="38" eb="40">
      <t>コウゲン</t>
    </rPh>
    <rPh sb="40" eb="42">
      <t>オンガク</t>
    </rPh>
    <rPh sb="42" eb="43">
      <t>マツ</t>
    </rPh>
    <rPh sb="51" eb="52">
      <t>マツ</t>
    </rPh>
    <rPh sb="53" eb="54">
      <t>オオ</t>
    </rPh>
    <rPh sb="54" eb="55">
      <t>キ</t>
    </rPh>
    <rPh sb="55" eb="56">
      <t>キ</t>
    </rPh>
    <rPh sb="56" eb="58">
      <t>ジンジャ</t>
    </rPh>
    <phoneticPr fontId="11"/>
  </si>
  <si>
    <t xml:space="preserve"> 東峰村</t>
    <rPh sb="1" eb="3">
      <t>トウホウ</t>
    </rPh>
    <rPh sb="3" eb="4">
      <t>ムラ</t>
    </rPh>
    <phoneticPr fontId="11"/>
  </si>
  <si>
    <t>棚田親水公園、ほうしゅ楽舎、民陶むら祭、ほたる祭、秋祭り、伝統産業館、いぶき館、ポーン太の森、岩屋キャンプ場、道の駅小石原、岩屋湧水汲み場</t>
    <rPh sb="23" eb="24">
      <t>マツ</t>
    </rPh>
    <rPh sb="25" eb="26">
      <t>アキ</t>
    </rPh>
    <rPh sb="26" eb="27">
      <t>マツ</t>
    </rPh>
    <rPh sb="29" eb="31">
      <t>デントウ</t>
    </rPh>
    <rPh sb="31" eb="33">
      <t>サンギョウ</t>
    </rPh>
    <rPh sb="33" eb="34">
      <t>カン</t>
    </rPh>
    <rPh sb="38" eb="39">
      <t>カン</t>
    </rPh>
    <rPh sb="43" eb="44">
      <t>タ</t>
    </rPh>
    <rPh sb="45" eb="46">
      <t>モリ</t>
    </rPh>
    <rPh sb="47" eb="49">
      <t>イワヤ</t>
    </rPh>
    <rPh sb="53" eb="54">
      <t>ジョウ</t>
    </rPh>
    <rPh sb="55" eb="56">
      <t>ミチ</t>
    </rPh>
    <rPh sb="57" eb="58">
      <t>エキ</t>
    </rPh>
    <rPh sb="58" eb="61">
      <t>コイシワラ</t>
    </rPh>
    <rPh sb="62" eb="64">
      <t>イワヤ</t>
    </rPh>
    <rPh sb="64" eb="65">
      <t>ワ</t>
    </rPh>
    <rPh sb="65" eb="66">
      <t>ミズ</t>
    </rPh>
    <rPh sb="66" eb="67">
      <t>ク</t>
    </rPh>
    <rPh sb="68" eb="69">
      <t>バ</t>
    </rPh>
    <phoneticPr fontId="11"/>
  </si>
  <si>
    <t>　　　　　　　　　　　　　　　　　　　　　　　　　　　　　　　　　（単位：千人）</t>
    <phoneticPr fontId="11"/>
  </si>
  <si>
    <t xml:space="preserve">  筑 後 地 区　　　　　　　　　　　　　　　　　　　　　　　　　　　　　　　</t>
    <rPh sb="2" eb="5">
      <t>チクゴ</t>
    </rPh>
    <phoneticPr fontId="11"/>
  </si>
  <si>
    <t>目的別</t>
    <phoneticPr fontId="11"/>
  </si>
  <si>
    <t>②歴史・
文化</t>
    <rPh sb="1" eb="3">
      <t>レキシ</t>
    </rPh>
    <rPh sb="5" eb="7">
      <t>ブンカ</t>
    </rPh>
    <phoneticPr fontId="11"/>
  </si>
  <si>
    <t>③温泉
健康</t>
    <rPh sb="1" eb="2">
      <t>オンセン</t>
    </rPh>
    <rPh sb="2" eb="3">
      <t>イズミ</t>
    </rPh>
    <rPh sb="4" eb="5">
      <t>ケン</t>
    </rPh>
    <rPh sb="5" eb="6">
      <t>ヤスシ</t>
    </rPh>
    <phoneticPr fontId="11"/>
  </si>
  <si>
    <t>④ｽﾎﾟｰﾂ・ﾚｸﾘｴｰｼｮﾝ</t>
  </si>
  <si>
    <t>⑤都市型
観光</t>
    <rPh sb="1" eb="4">
      <t>トシガタ</t>
    </rPh>
    <rPh sb="5" eb="7">
      <t>カンコウ</t>
    </rPh>
    <phoneticPr fontId="11"/>
  </si>
  <si>
    <t>⑥その他
観光地点</t>
    <rPh sb="3" eb="4">
      <t>タ</t>
    </rPh>
    <rPh sb="5" eb="7">
      <t>カンコウ</t>
    </rPh>
    <rPh sb="7" eb="9">
      <t>チテン</t>
    </rPh>
    <phoneticPr fontId="11"/>
  </si>
  <si>
    <t>⑦行祭事・
ｲﾍﾞﾝﾄ</t>
  </si>
  <si>
    <t>③のうち</t>
    <phoneticPr fontId="11"/>
  </si>
  <si>
    <t xml:space="preserve"> 筑後市</t>
    <phoneticPr fontId="11"/>
  </si>
  <si>
    <t xml:space="preserve"> 大川市</t>
    <phoneticPr fontId="11"/>
  </si>
  <si>
    <t xml:space="preserve"> うきは市</t>
    <rPh sb="4" eb="5">
      <t>シ</t>
    </rPh>
    <phoneticPr fontId="11"/>
  </si>
  <si>
    <t xml:space="preserve"> みやま市</t>
    <rPh sb="4" eb="5">
      <t>シ</t>
    </rPh>
    <phoneticPr fontId="11"/>
  </si>
  <si>
    <t xml:space="preserve"> 大刀洗町</t>
    <phoneticPr fontId="11"/>
  </si>
  <si>
    <t>　筑 豊 地 区　　　　　　　　　　　　　　　　　　　　　　　　　　　　　　　</t>
    <rPh sb="1" eb="4">
      <t>チクホウ</t>
    </rPh>
    <phoneticPr fontId="11"/>
  </si>
  <si>
    <t>③のうち</t>
    <phoneticPr fontId="11"/>
  </si>
  <si>
    <t xml:space="preserve"> ミッションバレーゴルフクラブ</t>
    <phoneticPr fontId="11"/>
  </si>
  <si>
    <t xml:space="preserve"> 福智町</t>
    <rPh sb="1" eb="2">
      <t>フク</t>
    </rPh>
    <rPh sb="2" eb="3">
      <t>チ</t>
    </rPh>
    <phoneticPr fontId="11"/>
  </si>
  <si>
    <t>　北 九 州 地 区　　　　　　　　　　　　　　　　　　　　　　　　　　　　　　　</t>
    <rPh sb="1" eb="6">
      <t>キタキュウシュウ</t>
    </rPh>
    <phoneticPr fontId="11"/>
  </si>
  <si>
    <t xml:space="preserve"> 北九州市</t>
    <rPh sb="1" eb="5">
      <t>キタキュウシュウシ</t>
    </rPh>
    <phoneticPr fontId="11"/>
  </si>
  <si>
    <t xml:space="preserve"> スペースワールド､門司港レトロ地区、小倉城､小倉祗園太鼓、松本清張記念館、メディアドーム、､和布刈公園､平尾台､新日本製鐵、わっしょい百万夏まつり、関門海峡花火大会</t>
    <rPh sb="23" eb="25">
      <t>コクラ</t>
    </rPh>
    <rPh sb="25" eb="27">
      <t>ギオン</t>
    </rPh>
    <rPh sb="27" eb="29">
      <t>タイコ</t>
    </rPh>
    <rPh sb="30" eb="32">
      <t>マツモト</t>
    </rPh>
    <rPh sb="32" eb="34">
      <t>セイチョウ</t>
    </rPh>
    <rPh sb="34" eb="37">
      <t>キネンカン</t>
    </rPh>
    <rPh sb="57" eb="60">
      <t>シンニホン</t>
    </rPh>
    <rPh sb="60" eb="62">
      <t>セイテツ</t>
    </rPh>
    <rPh sb="68" eb="70">
      <t>ヒャクマン</t>
    </rPh>
    <rPh sb="70" eb="71">
      <t>ナツ</t>
    </rPh>
    <rPh sb="75" eb="77">
      <t>カンモン</t>
    </rPh>
    <rPh sb="77" eb="79">
      <t>カイキョウ</t>
    </rPh>
    <rPh sb="79" eb="81">
      <t>ハナビ</t>
    </rPh>
    <rPh sb="81" eb="83">
      <t>タイカイ</t>
    </rPh>
    <phoneticPr fontId="11"/>
  </si>
  <si>
    <t>行橋歴史資料館、須佐神社、浄喜寺、正八幡宮、御所自然公園</t>
    <rPh sb="0" eb="1">
      <t>ユ</t>
    </rPh>
    <rPh sb="1" eb="2">
      <t>ハシ</t>
    </rPh>
    <rPh sb="2" eb="4">
      <t>レキシ</t>
    </rPh>
    <rPh sb="4" eb="7">
      <t>シリョウカン</t>
    </rPh>
    <rPh sb="8" eb="10">
      <t>スサ</t>
    </rPh>
    <rPh sb="10" eb="12">
      <t>ジンジャ</t>
    </rPh>
    <rPh sb="13" eb="14">
      <t>キヨシ</t>
    </rPh>
    <rPh sb="14" eb="15">
      <t>キ</t>
    </rPh>
    <rPh sb="15" eb="16">
      <t>テラ</t>
    </rPh>
    <rPh sb="17" eb="18">
      <t>セイ</t>
    </rPh>
    <rPh sb="18" eb="21">
      <t>ハチマングウ</t>
    </rPh>
    <rPh sb="22" eb="24">
      <t>ゴショ</t>
    </rPh>
    <rPh sb="24" eb="26">
      <t>シゼン</t>
    </rPh>
    <rPh sb="26" eb="28">
      <t>コウエン</t>
    </rPh>
    <phoneticPr fontId="11"/>
  </si>
  <si>
    <t xml:space="preserve"> 豊前温泉「天狗の湯」、求菩提温泉「卜仙の郷」、畑冷泉館、天地山公園、道の駅豊前おこしかけ、大富神社、求菩提資料館、カラス天狗祭、大富神社春季神幸祭</t>
    <rPh sb="1" eb="3">
      <t>ブゼン</t>
    </rPh>
    <rPh sb="3" eb="5">
      <t>オンセン</t>
    </rPh>
    <rPh sb="6" eb="8">
      <t>テング</t>
    </rPh>
    <rPh sb="9" eb="10">
      <t>ユ</t>
    </rPh>
    <rPh sb="12" eb="13">
      <t>モト</t>
    </rPh>
    <phoneticPr fontId="11"/>
  </si>
  <si>
    <t>筑前中間さくら祭、筑前中間川まつり、筑前中間やっちゃれ祭、遠賀川水源地ポンプ室、歴史民俗資料館</t>
    <rPh sb="0" eb="2">
      <t>チクゼン</t>
    </rPh>
    <rPh sb="2" eb="4">
      <t>ナカマ</t>
    </rPh>
    <rPh sb="7" eb="8">
      <t>マツ</t>
    </rPh>
    <rPh sb="9" eb="11">
      <t>チクゼン</t>
    </rPh>
    <rPh sb="11" eb="13">
      <t>ナカマ</t>
    </rPh>
    <rPh sb="13" eb="14">
      <t>カワ</t>
    </rPh>
    <rPh sb="18" eb="20">
      <t>チクゼン</t>
    </rPh>
    <rPh sb="20" eb="22">
      <t>ナカマ</t>
    </rPh>
    <rPh sb="27" eb="28">
      <t>マツ</t>
    </rPh>
    <rPh sb="29" eb="32">
      <t>オンガガワ</t>
    </rPh>
    <rPh sb="32" eb="35">
      <t>スイゲンチ</t>
    </rPh>
    <rPh sb="38" eb="39">
      <t>シツ</t>
    </rPh>
    <phoneticPr fontId="11"/>
  </si>
  <si>
    <t xml:space="preserve"> 海浜公園､夏井ヶ浜､岡湊神社､芦屋歴史の里､芦屋釜の里､レジャープールアクアシアン、マリンテラスあしや、芦屋基地航空祭、花火大会、あしや砂像展</t>
    <rPh sb="1" eb="3">
      <t>カイヒン</t>
    </rPh>
    <rPh sb="16" eb="18">
      <t>アシヤ</t>
    </rPh>
    <rPh sb="21" eb="22">
      <t>サト</t>
    </rPh>
    <rPh sb="53" eb="55">
      <t>アシヤ</t>
    </rPh>
    <rPh sb="55" eb="57">
      <t>キチ</t>
    </rPh>
    <rPh sb="57" eb="59">
      <t>コウクウ</t>
    </rPh>
    <rPh sb="59" eb="60">
      <t>マツ</t>
    </rPh>
    <rPh sb="61" eb="63">
      <t>ハナビ</t>
    </rPh>
    <rPh sb="63" eb="65">
      <t>タイカイ</t>
    </rPh>
    <rPh sb="69" eb="70">
      <t>スナ</t>
    </rPh>
    <rPh sb="70" eb="71">
      <t>ゾウ</t>
    </rPh>
    <rPh sb="71" eb="72">
      <t>テン</t>
    </rPh>
    <phoneticPr fontId="11"/>
  </si>
  <si>
    <t>河川敷公園、みどりぱぁーく、コスモスまつり</t>
    <rPh sb="0" eb="3">
      <t>カセンジキ</t>
    </rPh>
    <rPh sb="3" eb="5">
      <t>コウエン</t>
    </rPh>
    <phoneticPr fontId="11"/>
  </si>
  <si>
    <t xml:space="preserve"> 船小屋温泉郷､水田天満宮､ちっご祭、サザンクス筑後、筑後広域公園、筑後船小屋花火大会、川の駅船小屋「恋ぼたる」、郷土資料館、絣の里巡り</t>
    <rPh sb="6" eb="7">
      <t>ゴウ</t>
    </rPh>
    <rPh sb="17" eb="18">
      <t>マツ</t>
    </rPh>
    <rPh sb="24" eb="26">
      <t>チクゴ</t>
    </rPh>
    <rPh sb="27" eb="29">
      <t>チクゴ</t>
    </rPh>
    <rPh sb="29" eb="31">
      <t>コウイキ</t>
    </rPh>
    <rPh sb="31" eb="33">
      <t>コウエン</t>
    </rPh>
    <rPh sb="34" eb="36">
      <t>チクゴ</t>
    </rPh>
    <rPh sb="36" eb="39">
      <t>フナゴヤ</t>
    </rPh>
    <rPh sb="39" eb="41">
      <t>ハナビ</t>
    </rPh>
    <rPh sb="41" eb="43">
      <t>タイカイ</t>
    </rPh>
    <rPh sb="44" eb="45">
      <t>カワ</t>
    </rPh>
    <rPh sb="46" eb="47">
      <t>エキ</t>
    </rPh>
    <rPh sb="47" eb="50">
      <t>フナゴヤ</t>
    </rPh>
    <rPh sb="51" eb="52">
      <t>コイ</t>
    </rPh>
    <rPh sb="57" eb="59">
      <t>キョウド</t>
    </rPh>
    <rPh sb="59" eb="62">
      <t>シリョウカン</t>
    </rPh>
    <rPh sb="63" eb="64">
      <t>カスリ</t>
    </rPh>
    <rPh sb="65" eb="66">
      <t>サト</t>
    </rPh>
    <rPh sb="66" eb="67">
      <t>メグ</t>
    </rPh>
    <phoneticPr fontId="11"/>
  </si>
  <si>
    <t xml:space="preserve"> チサンカントリークラブ遠賀,島津・丸山歴史自然公園、民族資料館、遠賀町夏まつり、遠賀総合運動公園、馬頭岳</t>
    <rPh sb="12" eb="14">
      <t>オンガ</t>
    </rPh>
    <rPh sb="15" eb="17">
      <t>シマヅ</t>
    </rPh>
    <rPh sb="18" eb="20">
      <t>マルヤマ</t>
    </rPh>
    <rPh sb="20" eb="22">
      <t>レキシ</t>
    </rPh>
    <rPh sb="22" eb="24">
      <t>シゼン</t>
    </rPh>
    <rPh sb="24" eb="26">
      <t>コウエン</t>
    </rPh>
    <rPh sb="27" eb="29">
      <t>ミンゾク</t>
    </rPh>
    <rPh sb="29" eb="32">
      <t>シリョウカン</t>
    </rPh>
    <rPh sb="33" eb="35">
      <t>オンガ</t>
    </rPh>
    <rPh sb="35" eb="36">
      <t>マチ</t>
    </rPh>
    <rPh sb="36" eb="37">
      <t>ナツ</t>
    </rPh>
    <rPh sb="41" eb="43">
      <t>オンガ</t>
    </rPh>
    <rPh sb="43" eb="45">
      <t>ソウゴウ</t>
    </rPh>
    <rPh sb="45" eb="47">
      <t>ウンドウ</t>
    </rPh>
    <rPh sb="47" eb="49">
      <t>コウエン</t>
    </rPh>
    <rPh sb="50" eb="51">
      <t>ウマ</t>
    </rPh>
    <rPh sb="51" eb="52">
      <t>アタマ</t>
    </rPh>
    <rPh sb="52" eb="53">
      <t>タケ</t>
    </rPh>
    <phoneticPr fontId="11"/>
  </si>
  <si>
    <t xml:space="preserve"> 向山公園､大熊公園、宇原神社、歴史資料館、等覚寺の待会、苅田山笠、日産九州工場、三菱マテリアル</t>
    <rPh sb="6" eb="8">
      <t>オオクマ</t>
    </rPh>
    <rPh sb="8" eb="10">
      <t>コウエン</t>
    </rPh>
    <rPh sb="11" eb="12">
      <t>ウ</t>
    </rPh>
    <rPh sb="12" eb="13">
      <t>ハラ</t>
    </rPh>
    <rPh sb="13" eb="15">
      <t>ジンジャ</t>
    </rPh>
    <rPh sb="22" eb="23">
      <t>ナド</t>
    </rPh>
    <rPh sb="23" eb="24">
      <t>オボ</t>
    </rPh>
    <rPh sb="24" eb="25">
      <t>テラ</t>
    </rPh>
    <rPh sb="26" eb="27">
      <t>マ</t>
    </rPh>
    <rPh sb="27" eb="28">
      <t>ア</t>
    </rPh>
    <rPh sb="29" eb="31">
      <t>カンダ</t>
    </rPh>
    <rPh sb="31" eb="32">
      <t>ヤマ</t>
    </rPh>
    <rPh sb="32" eb="33">
      <t>カサ</t>
    </rPh>
    <rPh sb="34" eb="36">
      <t>ニッサン</t>
    </rPh>
    <rPh sb="36" eb="38">
      <t>キュウシュウ</t>
    </rPh>
    <rPh sb="38" eb="40">
      <t>コウジョウ</t>
    </rPh>
    <rPh sb="41" eb="43">
      <t>ミツビシ</t>
    </rPh>
    <phoneticPr fontId="11"/>
  </si>
  <si>
    <t>花菖蒲公園、物産直売所、国分寺三重塔、歴史民族博物館、胸の観音、仲哀公園、産業祭、花しょうぶまつり、蛇渕キャンプ場</t>
    <rPh sb="0" eb="1">
      <t>ハナ</t>
    </rPh>
    <rPh sb="1" eb="3">
      <t>ショウブ</t>
    </rPh>
    <rPh sb="3" eb="5">
      <t>コウエン</t>
    </rPh>
    <rPh sb="6" eb="8">
      <t>ブッサン</t>
    </rPh>
    <rPh sb="8" eb="10">
      <t>チョクバイ</t>
    </rPh>
    <rPh sb="10" eb="11">
      <t>ジョ</t>
    </rPh>
    <rPh sb="12" eb="15">
      <t>コクブンジ</t>
    </rPh>
    <rPh sb="15" eb="17">
      <t>サンジュウ</t>
    </rPh>
    <rPh sb="17" eb="18">
      <t>トウ</t>
    </rPh>
    <rPh sb="19" eb="21">
      <t>レキシ</t>
    </rPh>
    <rPh sb="21" eb="23">
      <t>ミンゾク</t>
    </rPh>
    <rPh sb="23" eb="26">
      <t>ハクブツカン</t>
    </rPh>
    <rPh sb="27" eb="28">
      <t>ムネ</t>
    </rPh>
    <rPh sb="29" eb="31">
      <t>カンノン</t>
    </rPh>
    <rPh sb="32" eb="34">
      <t>チュウアイ</t>
    </rPh>
    <rPh sb="34" eb="36">
      <t>コウエン</t>
    </rPh>
    <rPh sb="37" eb="39">
      <t>サンギョウ</t>
    </rPh>
    <rPh sb="39" eb="40">
      <t>サイ</t>
    </rPh>
    <rPh sb="41" eb="42">
      <t>ハナ</t>
    </rPh>
    <rPh sb="50" eb="51">
      <t>ヘビ</t>
    </rPh>
    <rPh sb="51" eb="52">
      <t>フチ</t>
    </rPh>
    <rPh sb="56" eb="57">
      <t>バ</t>
    </rPh>
    <phoneticPr fontId="11"/>
  </si>
  <si>
    <t xml:space="preserve"> 八幡古表神社､天仲寺公園､鈴熊山公園、よしとみワッショイ春まつり、乾衣祭</t>
    <rPh sb="16" eb="17">
      <t>ヤマ</t>
    </rPh>
    <rPh sb="17" eb="19">
      <t>コウエン</t>
    </rPh>
    <rPh sb="29" eb="30">
      <t>ハル</t>
    </rPh>
    <rPh sb="34" eb="35">
      <t>イヌイ</t>
    </rPh>
    <rPh sb="35" eb="36">
      <t>イ</t>
    </rPh>
    <rPh sb="36" eb="37">
      <t>マツ</t>
    </rPh>
    <phoneticPr fontId="11"/>
  </si>
  <si>
    <t>道の駅しんよしとみ、湯の迫温泉大平楽、さわやか市大平、げんきの杜、上毛祭、穴ヶ葉山古墳、友枝瓦窯跡、歴史民族資料館、覚円寺、九州自然歩道</t>
    <rPh sb="0" eb="1">
      <t>ミチ</t>
    </rPh>
    <rPh sb="2" eb="3">
      <t>エキ</t>
    </rPh>
    <rPh sb="10" eb="11">
      <t>ユ</t>
    </rPh>
    <rPh sb="12" eb="13">
      <t>サコ</t>
    </rPh>
    <rPh sb="13" eb="15">
      <t>オンセン</t>
    </rPh>
    <rPh sb="15" eb="17">
      <t>オオヒラ</t>
    </rPh>
    <rPh sb="17" eb="18">
      <t>ラク</t>
    </rPh>
    <rPh sb="23" eb="24">
      <t>イチ</t>
    </rPh>
    <rPh sb="24" eb="26">
      <t>オオヒラ</t>
    </rPh>
    <rPh sb="31" eb="32">
      <t>モリ</t>
    </rPh>
    <rPh sb="33" eb="35">
      <t>ジョウモウ</t>
    </rPh>
    <rPh sb="35" eb="36">
      <t>サイ</t>
    </rPh>
    <rPh sb="37" eb="38">
      <t>アナ</t>
    </rPh>
    <rPh sb="39" eb="41">
      <t>ハヤマ</t>
    </rPh>
    <rPh sb="41" eb="43">
      <t>コフン</t>
    </rPh>
    <rPh sb="44" eb="46">
      <t>トモエ</t>
    </rPh>
    <rPh sb="46" eb="47">
      <t>カワラ</t>
    </rPh>
    <rPh sb="47" eb="49">
      <t>ヨウセキ</t>
    </rPh>
    <rPh sb="50" eb="52">
      <t>レキシ</t>
    </rPh>
    <rPh sb="52" eb="54">
      <t>ミンゾク</t>
    </rPh>
    <rPh sb="54" eb="57">
      <t>シリョウカン</t>
    </rPh>
    <rPh sb="58" eb="59">
      <t>サトル</t>
    </rPh>
    <rPh sb="59" eb="60">
      <t>マドカ</t>
    </rPh>
    <rPh sb="60" eb="61">
      <t>テラ</t>
    </rPh>
    <rPh sb="62" eb="64">
      <t>キュウシュウ</t>
    </rPh>
    <rPh sb="64" eb="66">
      <t>シゼン</t>
    </rPh>
    <rPh sb="66" eb="68">
      <t>ホドウ</t>
    </rPh>
    <phoneticPr fontId="11"/>
  </si>
  <si>
    <t>アグリパーク、メタセの杜、梅祭り・桜祭り、文殊大祭、本庄の大楠、天徳寺、正光寺、旧蔵内邸、網敷天満宮</t>
    <rPh sb="11" eb="12">
      <t>モリ</t>
    </rPh>
    <rPh sb="13" eb="14">
      <t>ウメ</t>
    </rPh>
    <rPh sb="14" eb="15">
      <t>マツ</t>
    </rPh>
    <rPh sb="17" eb="18">
      <t>サクラ</t>
    </rPh>
    <rPh sb="18" eb="19">
      <t>マツ</t>
    </rPh>
    <rPh sb="21" eb="23">
      <t>モンジュ</t>
    </rPh>
    <rPh sb="23" eb="24">
      <t>オオ</t>
    </rPh>
    <rPh sb="24" eb="25">
      <t>マツ</t>
    </rPh>
    <rPh sb="26" eb="28">
      <t>ホンジョウ</t>
    </rPh>
    <rPh sb="29" eb="31">
      <t>オオクス</t>
    </rPh>
    <rPh sb="32" eb="33">
      <t>テン</t>
    </rPh>
    <rPh sb="33" eb="34">
      <t>トク</t>
    </rPh>
    <rPh sb="34" eb="35">
      <t>テラ</t>
    </rPh>
    <rPh sb="36" eb="37">
      <t>セイ</t>
    </rPh>
    <rPh sb="37" eb="38">
      <t>ヒカリ</t>
    </rPh>
    <rPh sb="38" eb="39">
      <t>テラ</t>
    </rPh>
    <rPh sb="40" eb="41">
      <t>キュウ</t>
    </rPh>
    <rPh sb="41" eb="43">
      <t>クラウチ</t>
    </rPh>
    <rPh sb="43" eb="44">
      <t>テイ</t>
    </rPh>
    <rPh sb="45" eb="46">
      <t>アミ</t>
    </rPh>
    <rPh sb="46" eb="47">
      <t>シ</t>
    </rPh>
    <rPh sb="47" eb="50">
      <t>テンマングウ</t>
    </rPh>
    <phoneticPr fontId="11"/>
  </si>
  <si>
    <t xml:space="preserve"> 北九州 計</t>
  </si>
  <si>
    <t>（8）月別入込客の状況</t>
    <phoneticPr fontId="11"/>
  </si>
  <si>
    <t>　　　　　　　　　　　　　　　　　　　　　　　　　　　　　　　　　　　　　　　　　　　</t>
    <phoneticPr fontId="11"/>
  </si>
  <si>
    <t>　　（単位：千人）</t>
    <phoneticPr fontId="11"/>
  </si>
  <si>
    <t xml:space="preserve"> 地区別</t>
    <phoneticPr fontId="11"/>
  </si>
  <si>
    <t>１月</t>
    <phoneticPr fontId="11"/>
  </si>
  <si>
    <t>２月</t>
    <phoneticPr fontId="11"/>
  </si>
  <si>
    <t>３月</t>
    <phoneticPr fontId="11"/>
  </si>
  <si>
    <t>４月</t>
    <phoneticPr fontId="11"/>
  </si>
  <si>
    <t>５月</t>
    <phoneticPr fontId="11"/>
  </si>
  <si>
    <t>６月</t>
    <phoneticPr fontId="11"/>
  </si>
  <si>
    <t>７月</t>
    <phoneticPr fontId="11"/>
  </si>
  <si>
    <t>８月</t>
    <phoneticPr fontId="11"/>
  </si>
  <si>
    <t>９月</t>
    <phoneticPr fontId="11"/>
  </si>
  <si>
    <t>10月</t>
    <phoneticPr fontId="11"/>
  </si>
  <si>
    <t>11月</t>
    <phoneticPr fontId="11"/>
  </si>
  <si>
    <t>12月</t>
    <phoneticPr fontId="11"/>
  </si>
  <si>
    <t>合計</t>
    <phoneticPr fontId="11"/>
  </si>
  <si>
    <t xml:space="preserve"> 福　岡</t>
    <phoneticPr fontId="11"/>
  </si>
  <si>
    <t xml:space="preserve"> 筑　豊</t>
    <phoneticPr fontId="11"/>
  </si>
  <si>
    <t>　福 岡 地 区　　　　　　　　　　　　　　　　　　　　　　　　　　　　　　　　　　</t>
    <phoneticPr fontId="11"/>
  </si>
  <si>
    <t>　　（単位：千人）</t>
    <phoneticPr fontId="11"/>
  </si>
  <si>
    <t xml:space="preserve"> 市町村名</t>
  </si>
  <si>
    <t xml:space="preserve"> 福岡市</t>
    <phoneticPr fontId="11"/>
  </si>
  <si>
    <t xml:space="preserve"> 筑紫野市</t>
    <phoneticPr fontId="11"/>
  </si>
  <si>
    <t xml:space="preserve"> 宗像市</t>
    <phoneticPr fontId="11"/>
  </si>
  <si>
    <t xml:space="preserve"> 福津市</t>
    <rPh sb="1" eb="2">
      <t>フク</t>
    </rPh>
    <rPh sb="2" eb="3">
      <t>ツ</t>
    </rPh>
    <rPh sb="3" eb="4">
      <t>シ</t>
    </rPh>
    <phoneticPr fontId="11"/>
  </si>
  <si>
    <t xml:space="preserve"> 宇美町</t>
    <phoneticPr fontId="11"/>
  </si>
  <si>
    <t>　筑 後 地 区　　　　　　　　　　　　　　　　　　　　　　　　　　　　　　　　　　</t>
    <phoneticPr fontId="11"/>
  </si>
  <si>
    <t xml:space="preserve"> 大牟田市</t>
    <rPh sb="1" eb="5">
      <t>オオムタシ</t>
    </rPh>
    <phoneticPr fontId="11"/>
  </si>
  <si>
    <t>-</t>
    <phoneticPr fontId="11"/>
  </si>
  <si>
    <t xml:space="preserve"> 小郡市</t>
    <phoneticPr fontId="11"/>
  </si>
  <si>
    <t>　　筑 豊 地 区　　　　　　　　　　　　　　　　　　　　　　　　　　　　　　　　　　</t>
    <phoneticPr fontId="11"/>
  </si>
  <si>
    <t>　（単位：千人）</t>
  </si>
  <si>
    <t>市町村名</t>
    <phoneticPr fontId="11"/>
  </si>
  <si>
    <t>１月</t>
    <phoneticPr fontId="11"/>
  </si>
  <si>
    <t>２月</t>
    <phoneticPr fontId="11"/>
  </si>
  <si>
    <t>３月</t>
    <phoneticPr fontId="11"/>
  </si>
  <si>
    <t>４月</t>
    <phoneticPr fontId="11"/>
  </si>
  <si>
    <t>５月</t>
    <phoneticPr fontId="11"/>
  </si>
  <si>
    <t>６月</t>
    <phoneticPr fontId="11"/>
  </si>
  <si>
    <t>７月</t>
    <phoneticPr fontId="11"/>
  </si>
  <si>
    <t>８月</t>
    <phoneticPr fontId="11"/>
  </si>
  <si>
    <t>９月</t>
    <phoneticPr fontId="11"/>
  </si>
  <si>
    <t>10月</t>
    <phoneticPr fontId="11"/>
  </si>
  <si>
    <t>11月</t>
    <phoneticPr fontId="11"/>
  </si>
  <si>
    <t>12月</t>
    <phoneticPr fontId="11"/>
  </si>
  <si>
    <t>合計</t>
    <phoneticPr fontId="11"/>
  </si>
  <si>
    <t xml:space="preserve"> 糸田町</t>
    <rPh sb="1" eb="4">
      <t>イトダマチ</t>
    </rPh>
    <phoneticPr fontId="11"/>
  </si>
  <si>
    <t xml:space="preserve"> 川崎町</t>
    <phoneticPr fontId="11"/>
  </si>
  <si>
    <t>　　北 九 州 地 区　                        　　　　　　　　　　　　　　　　　　　　　　　　　　　　　　　</t>
    <phoneticPr fontId="11"/>
  </si>
  <si>
    <t>市町村名</t>
    <phoneticPr fontId="11"/>
  </si>
  <si>
    <t xml:space="preserve"> 北九州市</t>
  </si>
  <si>
    <t xml:space="preserve"> 遠賀町</t>
    <phoneticPr fontId="11"/>
  </si>
  <si>
    <t xml:space="preserve"> みやこ町</t>
    <phoneticPr fontId="11"/>
  </si>
  <si>
    <t>築上町</t>
    <rPh sb="0" eb="1">
      <t>チク</t>
    </rPh>
    <rPh sb="1" eb="2">
      <t>ウエ</t>
    </rPh>
    <rPh sb="2" eb="3">
      <t>マチ</t>
    </rPh>
    <phoneticPr fontId="11"/>
  </si>
  <si>
    <t>-</t>
    <phoneticPr fontId="11"/>
  </si>
  <si>
    <t xml:space="preserve"> ３   施設・イベント別利用状況</t>
    <phoneticPr fontId="11"/>
  </si>
  <si>
    <t xml:space="preserve">    福 岡 地 区　№１　　　　　　　　　　　　　　　　　　　　　　　　　　　　　　　　　　　　　　　　　　　　　　　　　　　　　　　　　　　　　　　</t>
    <phoneticPr fontId="11"/>
  </si>
  <si>
    <t>（単位：人、円）</t>
    <phoneticPr fontId="11"/>
  </si>
  <si>
    <t>　 施設名</t>
  </si>
  <si>
    <t xml:space="preserve"> H26利用者計</t>
    <phoneticPr fontId="11"/>
  </si>
  <si>
    <t xml:space="preserve"> H27利用者計</t>
    <phoneticPr fontId="11"/>
  </si>
  <si>
    <t xml:space="preserve"> H28利用者計</t>
    <phoneticPr fontId="11"/>
  </si>
  <si>
    <t>１ 月</t>
    <phoneticPr fontId="11"/>
  </si>
  <si>
    <t>２ 月</t>
    <phoneticPr fontId="11"/>
  </si>
  <si>
    <t>３ 月</t>
    <phoneticPr fontId="11"/>
  </si>
  <si>
    <t>４ 月</t>
    <phoneticPr fontId="11"/>
  </si>
  <si>
    <t>　５ 月</t>
    <phoneticPr fontId="11"/>
  </si>
  <si>
    <t>６ 月</t>
    <phoneticPr fontId="11"/>
  </si>
  <si>
    <t>７ 月</t>
    <phoneticPr fontId="11"/>
  </si>
  <si>
    <t>８ 月</t>
    <phoneticPr fontId="11"/>
  </si>
  <si>
    <t>９ 月</t>
    <phoneticPr fontId="11"/>
  </si>
  <si>
    <t>10 月</t>
    <phoneticPr fontId="11"/>
  </si>
  <si>
    <t>11 月</t>
    <phoneticPr fontId="11"/>
  </si>
  <si>
    <t>12 月</t>
    <phoneticPr fontId="11"/>
  </si>
  <si>
    <t>年消費額</t>
    <phoneticPr fontId="11"/>
  </si>
  <si>
    <t>JR博多シティ</t>
  </si>
  <si>
    <t>キャナルシティ博多</t>
  </si>
  <si>
    <t>マリノアシティ福岡</t>
  </si>
  <si>
    <t>博多リバレイン(イニミニマニモ)</t>
  </si>
  <si>
    <t>福岡ヤフオク!ドーム</t>
  </si>
  <si>
    <t>ベイサイドプレイス博多</t>
  </si>
  <si>
    <t>福岡タワー</t>
  </si>
  <si>
    <t>マリゾン</t>
  </si>
  <si>
    <t>海の中道海浜公園</t>
  </si>
  <si>
    <t>福岡市動植物園</t>
  </si>
  <si>
    <t>二日市温泉</t>
    <rPh sb="0" eb="3">
      <t>フツカイチ</t>
    </rPh>
    <rPh sb="3" eb="5">
      <t>オンセン</t>
    </rPh>
    <phoneticPr fontId="16"/>
  </si>
  <si>
    <t>竜岩自然の家</t>
    <rPh sb="0" eb="1">
      <t>タツ</t>
    </rPh>
    <rPh sb="1" eb="2">
      <t>イワ</t>
    </rPh>
    <rPh sb="2" eb="4">
      <t>シゼン</t>
    </rPh>
    <rPh sb="5" eb="6">
      <t>イエ</t>
    </rPh>
    <phoneticPr fontId="16"/>
  </si>
  <si>
    <t>筑紫野市歴史博物館
ふるさと館ちくしの</t>
    <rPh sb="0" eb="4">
      <t>チクシノシ</t>
    </rPh>
    <rPh sb="4" eb="6">
      <t>レキシ</t>
    </rPh>
    <rPh sb="6" eb="9">
      <t>ハクブツカン</t>
    </rPh>
    <rPh sb="14" eb="15">
      <t>カン</t>
    </rPh>
    <phoneticPr fontId="16"/>
  </si>
  <si>
    <t>五郎山古墳館</t>
    <rPh sb="0" eb="2">
      <t>ゴロウ</t>
    </rPh>
    <rPh sb="2" eb="3">
      <t>ヤマ</t>
    </rPh>
    <rPh sb="3" eb="5">
      <t>コフン</t>
    </rPh>
    <rPh sb="5" eb="6">
      <t>カン</t>
    </rPh>
    <phoneticPr fontId="16"/>
  </si>
  <si>
    <t>筑紫野市総合公園</t>
    <rPh sb="0" eb="4">
      <t>チクシノシ</t>
    </rPh>
    <rPh sb="4" eb="6">
      <t>ソウゴウ</t>
    </rPh>
    <rPh sb="6" eb="8">
      <t>コウエン</t>
    </rPh>
    <phoneticPr fontId="16"/>
  </si>
  <si>
    <t>筑紫野市祭
二日市温泉藤まつり</t>
    <rPh sb="0" eb="3">
      <t>チクシノ</t>
    </rPh>
    <rPh sb="3" eb="4">
      <t>シ</t>
    </rPh>
    <rPh sb="4" eb="5">
      <t>サイ</t>
    </rPh>
    <rPh sb="6" eb="9">
      <t>フツカイチ</t>
    </rPh>
    <rPh sb="9" eb="11">
      <t>オンセン</t>
    </rPh>
    <rPh sb="11" eb="12">
      <t>フジ</t>
    </rPh>
    <phoneticPr fontId="16"/>
  </si>
  <si>
    <t>筑紫野市祭・二日市温泉と天拝山観月会</t>
    <rPh sb="0" eb="3">
      <t>チクシノ</t>
    </rPh>
    <rPh sb="3" eb="4">
      <t>シ</t>
    </rPh>
    <rPh sb="4" eb="5">
      <t>サイ</t>
    </rPh>
    <rPh sb="6" eb="9">
      <t>フツカイチ</t>
    </rPh>
    <rPh sb="9" eb="11">
      <t>オンセン</t>
    </rPh>
    <rPh sb="12" eb="15">
      <t>テンパイザン</t>
    </rPh>
    <rPh sb="15" eb="17">
      <t>カンゲツ</t>
    </rPh>
    <rPh sb="17" eb="18">
      <t>カイ</t>
    </rPh>
    <phoneticPr fontId="16"/>
  </si>
  <si>
    <t xml:space="preserve"> 春日市</t>
    <rPh sb="1" eb="3">
      <t>カスガ</t>
    </rPh>
    <phoneticPr fontId="11"/>
  </si>
  <si>
    <t>奴国の丘歴史資料館</t>
  </si>
  <si>
    <t>ウトグチ瓦窯展示館</t>
  </si>
  <si>
    <t>県営春日公園</t>
    <rPh sb="0" eb="2">
      <t>ケンエイ</t>
    </rPh>
    <rPh sb="2" eb="4">
      <t>カスガ</t>
    </rPh>
    <rPh sb="4" eb="6">
      <t>コウエン</t>
    </rPh>
    <phoneticPr fontId="11"/>
  </si>
  <si>
    <t>春日奴国あんどん祭り</t>
    <rPh sb="0" eb="2">
      <t>カスガ</t>
    </rPh>
    <rPh sb="2" eb="3">
      <t>ヤッコ</t>
    </rPh>
    <rPh sb="3" eb="4">
      <t>クニ</t>
    </rPh>
    <rPh sb="8" eb="9">
      <t>マツ</t>
    </rPh>
    <phoneticPr fontId="11"/>
  </si>
  <si>
    <t>大野城市</t>
    <rPh sb="0" eb="3">
      <t>オオノジョウシ</t>
    </rPh>
    <phoneticPr fontId="11"/>
  </si>
  <si>
    <t>いこいの森キャンプ場</t>
    <rPh sb="4" eb="5">
      <t>モリ</t>
    </rPh>
    <rPh sb="9" eb="10">
      <t>ジョウ</t>
    </rPh>
    <phoneticPr fontId="11"/>
  </si>
  <si>
    <t>JA筑紫ゆめ畑大野城店</t>
    <rPh sb="2" eb="4">
      <t>チクシ</t>
    </rPh>
    <rPh sb="6" eb="7">
      <t>ハタケ</t>
    </rPh>
    <rPh sb="7" eb="9">
      <t>オオノ</t>
    </rPh>
    <rPh sb="9" eb="10">
      <t>ジョウ</t>
    </rPh>
    <rPh sb="10" eb="11">
      <t>テン</t>
    </rPh>
    <phoneticPr fontId="11"/>
  </si>
  <si>
    <t>牛頸川のホタル観賞</t>
    <rPh sb="0" eb="1">
      <t>ウシ</t>
    </rPh>
    <rPh sb="1" eb="2">
      <t>クビ</t>
    </rPh>
    <rPh sb="2" eb="3">
      <t>ガワ</t>
    </rPh>
    <rPh sb="7" eb="9">
      <t>カンショウ</t>
    </rPh>
    <phoneticPr fontId="11"/>
  </si>
  <si>
    <t>おおの山城大文字まつり</t>
    <rPh sb="3" eb="5">
      <t>ヤマシロ</t>
    </rPh>
    <rPh sb="5" eb="8">
      <t>ダイモンジ</t>
    </rPh>
    <phoneticPr fontId="11"/>
  </si>
  <si>
    <t>おおのじょうまちなかわくわくパビリオン</t>
  </si>
  <si>
    <t>まどかフェスティバル</t>
  </si>
  <si>
    <t>宗像市</t>
    <rPh sb="0" eb="1">
      <t>ムナカタシ</t>
    </rPh>
    <phoneticPr fontId="11"/>
  </si>
  <si>
    <t>宗像大社</t>
  </si>
  <si>
    <t>宗像大社神宝館</t>
  </si>
  <si>
    <t>宗像大社みあれ祭</t>
  </si>
  <si>
    <t xml:space="preserve">    福 岡 地 区　№２　　　　　　　　　　　　　　　　　　　　　　　　　　　　　　　　　　　　　　　　　　　　　　　　　　　　　　　　　　　　　　　</t>
    <phoneticPr fontId="11"/>
  </si>
  <si>
    <t>１ 月</t>
    <phoneticPr fontId="11"/>
  </si>
  <si>
    <t>２ 月</t>
    <phoneticPr fontId="11"/>
  </si>
  <si>
    <t>３ 月</t>
    <phoneticPr fontId="11"/>
  </si>
  <si>
    <t>４ 月</t>
    <phoneticPr fontId="11"/>
  </si>
  <si>
    <t>　５ 月</t>
    <phoneticPr fontId="11"/>
  </si>
  <si>
    <t>６ 月</t>
    <phoneticPr fontId="11"/>
  </si>
  <si>
    <t>７ 月</t>
    <phoneticPr fontId="11"/>
  </si>
  <si>
    <t>８ 月</t>
    <phoneticPr fontId="11"/>
  </si>
  <si>
    <t>９ 月</t>
    <phoneticPr fontId="11"/>
  </si>
  <si>
    <t>10 月</t>
    <phoneticPr fontId="11"/>
  </si>
  <si>
    <t>11 月</t>
    <phoneticPr fontId="11"/>
  </si>
  <si>
    <t>12 月</t>
    <phoneticPr fontId="11"/>
  </si>
  <si>
    <t>年消費額</t>
    <phoneticPr fontId="11"/>
  </si>
  <si>
    <t>宗像市
（続き）</t>
    <rPh sb="4" eb="5">
      <t>ツヅ</t>
    </rPh>
    <phoneticPr fontId="11"/>
  </si>
  <si>
    <t>宗像大社秋季大祭</t>
  </si>
  <si>
    <t>道の駅むなかた</t>
  </si>
  <si>
    <t>海の道むなかた館</t>
  </si>
  <si>
    <t>鐘崎海水浴場</t>
  </si>
  <si>
    <t>神湊海水浴場</t>
  </si>
  <si>
    <t>大島かんす海水浴場</t>
  </si>
  <si>
    <t>玄海ゴルフクラブ</t>
  </si>
  <si>
    <t>福岡国際カントリークラブ</t>
  </si>
  <si>
    <t>浄光寺</t>
  </si>
  <si>
    <t>泉福寺</t>
  </si>
  <si>
    <t>中村研一・琢二生家美術館</t>
  </si>
  <si>
    <t>八所宮</t>
  </si>
  <si>
    <t>鎮国寺</t>
  </si>
  <si>
    <t>山田地蔵尊</t>
  </si>
  <si>
    <t>カナディアンキャンプ乗馬クラブ</t>
  </si>
  <si>
    <t>うみんぐ大島</t>
  </si>
  <si>
    <t>九州オルレ宗像・大島コース</t>
  </si>
  <si>
    <t>宗像ユリックス</t>
  </si>
  <si>
    <t>ＪＲウォーキング(赤間駅)</t>
  </si>
  <si>
    <t>城山</t>
  </si>
  <si>
    <t>なかの風の丘農園</t>
  </si>
  <si>
    <t>玄海いちご農園</t>
  </si>
  <si>
    <t>赤間宿まつり</t>
  </si>
  <si>
    <t>グローバルアリーナワールドサッカーユース</t>
  </si>
  <si>
    <t>地島椿まつり</t>
  </si>
  <si>
    <t>大島花火大会</t>
  </si>
  <si>
    <t>大島七夕まつり</t>
  </si>
  <si>
    <t>宗像フェス</t>
  </si>
  <si>
    <t>九州大道芸祭in宗像</t>
  </si>
  <si>
    <t>ＪＡ農業まつり</t>
  </si>
  <si>
    <t>アスティ祭</t>
  </si>
  <si>
    <t>交流館まつり</t>
  </si>
  <si>
    <t>魚関係まつり</t>
  </si>
  <si>
    <t>ビーチラグビー</t>
  </si>
  <si>
    <t>むなかた環境フェスタ</t>
  </si>
  <si>
    <t>グローバルアリーナワールドラグビーユース</t>
  </si>
  <si>
    <t>結工房ふれあいまつり</t>
  </si>
  <si>
    <t>枝豆狩り交流会</t>
  </si>
  <si>
    <t>実業団女子駅伝</t>
  </si>
  <si>
    <t>鐘崎朝市</t>
  </si>
  <si>
    <t>西日本菊花大会</t>
  </si>
  <si>
    <t>グローバルアリーナ</t>
  </si>
  <si>
    <t>街道の駅赤馬館</t>
  </si>
  <si>
    <t>正助ふるさと村</t>
  </si>
  <si>
    <t>王丸天然温泉やまつばさ</t>
  </si>
  <si>
    <t>かのこの里</t>
  </si>
  <si>
    <t>ふれあいの森公園</t>
  </si>
  <si>
    <t>ほたるの里</t>
  </si>
  <si>
    <t>大島観光バス</t>
  </si>
  <si>
    <t>まねき猫</t>
  </si>
  <si>
    <t>マリーウエスタンショップ</t>
  </si>
  <si>
    <t>勝屋酒造(名)</t>
  </si>
  <si>
    <t>粋工房</t>
  </si>
  <si>
    <t>清酒　亀の尾　蔵元</t>
  </si>
  <si>
    <t xml:space="preserve"> 太宰府市</t>
    <phoneticPr fontId="11"/>
  </si>
  <si>
    <t>九州国立博物館</t>
    <rPh sb="0" eb="2">
      <t>キュウシュウ</t>
    </rPh>
    <rPh sb="2" eb="4">
      <t>コクリツ</t>
    </rPh>
    <rPh sb="4" eb="7">
      <t>ハクブツカン</t>
    </rPh>
    <phoneticPr fontId="11"/>
  </si>
  <si>
    <t>大宰府展示館</t>
    <rPh sb="0" eb="3">
      <t>ダザイフ</t>
    </rPh>
    <rPh sb="3" eb="6">
      <t>テンジカン</t>
    </rPh>
    <phoneticPr fontId="11"/>
  </si>
  <si>
    <t>観世音寺宝蔵</t>
    <rPh sb="0" eb="4">
      <t>カンゼオンジ</t>
    </rPh>
    <rPh sb="4" eb="6">
      <t>ホウゾウ</t>
    </rPh>
    <phoneticPr fontId="11"/>
  </si>
  <si>
    <t>太宰府館</t>
    <rPh sb="0" eb="3">
      <t>ダザイフ</t>
    </rPh>
    <rPh sb="3" eb="4">
      <t>カン</t>
    </rPh>
    <phoneticPr fontId="11"/>
  </si>
  <si>
    <t xml:space="preserve">    福 岡 地 区　№３　　　　　　　　　　　　　　　　　　　　　　　　　　　　　　　　　　　　　　　　　　　　　　　　　　　　　　　　　　　　　　　</t>
    <phoneticPr fontId="11"/>
  </si>
  <si>
    <t>太宰府市
（続き）</t>
    <rPh sb="0" eb="3">
      <t>ダザイフシ</t>
    </rPh>
    <rPh sb="5" eb="6">
      <t>ツヅ</t>
    </rPh>
    <phoneticPr fontId="11"/>
  </si>
  <si>
    <t>文化ふれあい館</t>
    <rPh sb="0" eb="2">
      <t>ブンカ</t>
    </rPh>
    <rPh sb="6" eb="7">
      <t>カン</t>
    </rPh>
    <phoneticPr fontId="11"/>
  </si>
  <si>
    <t>薬王寺温泉</t>
  </si>
  <si>
    <t>コスモス広場利用組合</t>
    <phoneticPr fontId="11"/>
  </si>
  <si>
    <t>秋山園芸</t>
  </si>
  <si>
    <t>古賀ゴルフ・クラブ</t>
  </si>
  <si>
    <t>なの花まつり</t>
    <rPh sb="2" eb="3">
      <t>ハナ</t>
    </rPh>
    <phoneticPr fontId="11"/>
  </si>
  <si>
    <t>古賀モノづくり博「食の祭典」</t>
  </si>
  <si>
    <t>まつり古賀</t>
    <rPh sb="3" eb="5">
      <t>コガ</t>
    </rPh>
    <phoneticPr fontId="11"/>
  </si>
  <si>
    <t xml:space="preserve"> 福津市</t>
    <rPh sb="1" eb="4">
      <t>フクツシ</t>
    </rPh>
    <phoneticPr fontId="11"/>
  </si>
  <si>
    <t>宮地嶽神社</t>
    <rPh sb="0" eb="3">
      <t>ミヤジダケ</t>
    </rPh>
    <rPh sb="3" eb="5">
      <t>ジンジャ</t>
    </rPh>
    <phoneticPr fontId="11"/>
  </si>
  <si>
    <t>あんずの里</t>
    <rPh sb="4" eb="5">
      <t>サト</t>
    </rPh>
    <phoneticPr fontId="11"/>
  </si>
  <si>
    <t>夕陽館</t>
    <rPh sb="0" eb="2">
      <t>ユウヒ</t>
    </rPh>
    <rPh sb="2" eb="3">
      <t>ヤカタ</t>
    </rPh>
    <phoneticPr fontId="11"/>
  </si>
  <si>
    <t>納涼花火大会</t>
    <rPh sb="0" eb="2">
      <t>ノウリョウ</t>
    </rPh>
    <rPh sb="2" eb="4">
      <t>ハナビ</t>
    </rPh>
    <rPh sb="4" eb="6">
      <t>タイカイ</t>
    </rPh>
    <phoneticPr fontId="11"/>
  </si>
  <si>
    <t>食の収穫祭</t>
    <rPh sb="0" eb="1">
      <t>ショク</t>
    </rPh>
    <rPh sb="2" eb="5">
      <t>シュウカクサイ</t>
    </rPh>
    <phoneticPr fontId="11"/>
  </si>
  <si>
    <t xml:space="preserve"> あまぎ水の文化村</t>
    <rPh sb="4" eb="5">
      <t>ミズ</t>
    </rPh>
    <rPh sb="6" eb="9">
      <t>ブンカムラ</t>
    </rPh>
    <phoneticPr fontId="11"/>
  </si>
  <si>
    <t xml:space="preserve"> 甘木歴史資料館</t>
  </si>
  <si>
    <t xml:space="preserve"> 平塚川添遺跡公園</t>
    <rPh sb="1" eb="3">
      <t>ヒラツカ</t>
    </rPh>
    <rPh sb="3" eb="4">
      <t>カワ</t>
    </rPh>
    <rPh sb="4" eb="5">
      <t>ゾ</t>
    </rPh>
    <rPh sb="5" eb="7">
      <t>イセキ</t>
    </rPh>
    <rPh sb="7" eb="9">
      <t>コウエン</t>
    </rPh>
    <phoneticPr fontId="11"/>
  </si>
  <si>
    <t>武家屋敷「久野邸」</t>
    <rPh sb="0" eb="2">
      <t>ブケ</t>
    </rPh>
    <rPh sb="2" eb="4">
      <t>ヤシキ</t>
    </rPh>
    <rPh sb="5" eb="7">
      <t>ヒサノ</t>
    </rPh>
    <rPh sb="7" eb="8">
      <t>テイ</t>
    </rPh>
    <phoneticPr fontId="11"/>
  </si>
  <si>
    <t xml:space="preserve"> パークゴルフ場</t>
    <rPh sb="7" eb="8">
      <t>ジョウ</t>
    </rPh>
    <phoneticPr fontId="11"/>
  </si>
  <si>
    <t xml:space="preserve"> 白糸の滝ふれあいの里</t>
    <rPh sb="4" eb="5">
      <t>タキ</t>
    </rPh>
    <phoneticPr fontId="11"/>
  </si>
  <si>
    <t>いとしま応援プラザ</t>
    <rPh sb="4" eb="6">
      <t>オウエン</t>
    </rPh>
    <phoneticPr fontId="11"/>
  </si>
  <si>
    <t xml:space="preserve"> 那珂川町</t>
    <rPh sb="1" eb="5">
      <t>ナカガワマチ</t>
    </rPh>
    <phoneticPr fontId="11"/>
  </si>
  <si>
    <t>中ノ島公園</t>
    <rPh sb="0" eb="1">
      <t>ナカ</t>
    </rPh>
    <rPh sb="2" eb="3">
      <t>シマ</t>
    </rPh>
    <rPh sb="3" eb="5">
      <t>コウエン</t>
    </rPh>
    <phoneticPr fontId="11"/>
  </si>
  <si>
    <t>グリーンピア</t>
  </si>
  <si>
    <t>筑紫丘ゴルフ場</t>
    <rPh sb="0" eb="3">
      <t>チクシガオカ</t>
    </rPh>
    <rPh sb="6" eb="7">
      <t>ジョウ</t>
    </rPh>
    <phoneticPr fontId="11"/>
  </si>
  <si>
    <t>大博多ゴルフ場</t>
    <rPh sb="0" eb="1">
      <t>オオ</t>
    </rPh>
    <rPh sb="1" eb="3">
      <t>ハカタ</t>
    </rPh>
    <rPh sb="6" eb="7">
      <t>ジョウ</t>
    </rPh>
    <phoneticPr fontId="11"/>
  </si>
  <si>
    <t>まつりなかがわ</t>
  </si>
  <si>
    <t xml:space="preserve"> 宇美町</t>
    <rPh sb="1" eb="4">
      <t>ウミマチ</t>
    </rPh>
    <phoneticPr fontId="11"/>
  </si>
  <si>
    <t>福岡県立四王寺県民の森</t>
    <rPh sb="0" eb="4">
      <t>フクオカケンリツ</t>
    </rPh>
    <rPh sb="4" eb="7">
      <t>シオウジ</t>
    </rPh>
    <rPh sb="7" eb="9">
      <t>ケンミン</t>
    </rPh>
    <rPh sb="10" eb="11">
      <t>モリ</t>
    </rPh>
    <phoneticPr fontId="11"/>
  </si>
  <si>
    <t>宇美八幡宮（参拝）</t>
    <rPh sb="0" eb="2">
      <t>ウミ</t>
    </rPh>
    <rPh sb="2" eb="4">
      <t>ハチマン</t>
    </rPh>
    <rPh sb="4" eb="5">
      <t>グウ</t>
    </rPh>
    <rPh sb="6" eb="8">
      <t>サンパイ</t>
    </rPh>
    <phoneticPr fontId="11"/>
  </si>
  <si>
    <t>宇美町歴史民俗資料館</t>
    <rPh sb="0" eb="3">
      <t>ウミマチ</t>
    </rPh>
    <rPh sb="3" eb="5">
      <t>レキシ</t>
    </rPh>
    <rPh sb="5" eb="7">
      <t>ミンゾク</t>
    </rPh>
    <rPh sb="7" eb="10">
      <t>シリョウカン</t>
    </rPh>
    <phoneticPr fontId="11"/>
  </si>
  <si>
    <t>一本松公園</t>
    <rPh sb="0" eb="3">
      <t>イッポンマツ</t>
    </rPh>
    <rPh sb="3" eb="5">
      <t>コウエン</t>
    </rPh>
    <phoneticPr fontId="11"/>
  </si>
  <si>
    <t>初詣・御誕生祭（宇美八幡宮）</t>
    <rPh sb="0" eb="2">
      <t>ハツモウデ</t>
    </rPh>
    <rPh sb="3" eb="6">
      <t>オタンジョウ</t>
    </rPh>
    <rPh sb="6" eb="7">
      <t>サイ</t>
    </rPh>
    <rPh sb="8" eb="10">
      <t>ウミ</t>
    </rPh>
    <rPh sb="10" eb="13">
      <t>ハチマングウ</t>
    </rPh>
    <phoneticPr fontId="11"/>
  </si>
  <si>
    <t>昭和の森山開き（一本松公園）</t>
    <rPh sb="0" eb="2">
      <t>ショウワ</t>
    </rPh>
    <rPh sb="3" eb="4">
      <t>モリ</t>
    </rPh>
    <rPh sb="4" eb="6">
      <t>ヤマビラ</t>
    </rPh>
    <rPh sb="8" eb="11">
      <t>イッポンマツ</t>
    </rPh>
    <rPh sb="11" eb="13">
      <t>コウエン</t>
    </rPh>
    <phoneticPr fontId="11"/>
  </si>
  <si>
    <t>放生会（宇美八幡宮）</t>
    <rPh sb="0" eb="3">
      <t>ホウジョウエ</t>
    </rPh>
    <rPh sb="4" eb="6">
      <t>ウミ</t>
    </rPh>
    <rPh sb="6" eb="9">
      <t>ハチマングウ</t>
    </rPh>
    <phoneticPr fontId="11"/>
  </si>
  <si>
    <t xml:space="preserve">    福 岡 地 区　№４　　　　　　　　　　　　　　　　　　　　　　　　　　　　　　　　　　　　　　　　　　　　　　　　　　　　　　　　　　　　　　　</t>
    <phoneticPr fontId="11"/>
  </si>
  <si>
    <t>宇美町
(続き）</t>
    <rPh sb="0" eb="2">
      <t>ウミマチ</t>
    </rPh>
    <rPh sb="5" eb="6">
      <t>ツヅ</t>
    </rPh>
    <phoneticPr fontId="11"/>
  </si>
  <si>
    <t>七五三（宇美八幡宮）</t>
    <rPh sb="0" eb="3">
      <t>シチゴサン</t>
    </rPh>
    <rPh sb="4" eb="6">
      <t>ウミ</t>
    </rPh>
    <rPh sb="6" eb="9">
      <t>ハチマングウ</t>
    </rPh>
    <phoneticPr fontId="11"/>
  </si>
  <si>
    <t>篠栗町</t>
    <rPh sb="0" eb="2">
      <t>ササグリ</t>
    </rPh>
    <rPh sb="2" eb="3">
      <t>マチ</t>
    </rPh>
    <phoneticPr fontId="11"/>
  </si>
  <si>
    <t>オアシス篠栗</t>
    <rPh sb="4" eb="6">
      <t>ササグリ</t>
    </rPh>
    <phoneticPr fontId="11"/>
  </si>
  <si>
    <t>篠栗四国八十八ヶ所霊場（南蔵院）</t>
    <rPh sb="0" eb="2">
      <t>ササグリ</t>
    </rPh>
    <rPh sb="2" eb="4">
      <t>シコク</t>
    </rPh>
    <rPh sb="4" eb="9">
      <t>ハチジュウハチカショ</t>
    </rPh>
    <rPh sb="9" eb="11">
      <t>レイジョウ</t>
    </rPh>
    <rPh sb="12" eb="15">
      <t>ナンゾウイン</t>
    </rPh>
    <phoneticPr fontId="11"/>
  </si>
  <si>
    <t>若杉楽園キャンプ場・米ノ山展望台</t>
    <rPh sb="0" eb="2">
      <t>ワカスギ</t>
    </rPh>
    <rPh sb="2" eb="4">
      <t>ラクエン</t>
    </rPh>
    <rPh sb="8" eb="9">
      <t>ジョウ</t>
    </rPh>
    <rPh sb="10" eb="11">
      <t>コメ</t>
    </rPh>
    <rPh sb="12" eb="13">
      <t>ヤマ</t>
    </rPh>
    <rPh sb="13" eb="16">
      <t>テンボウダイ</t>
    </rPh>
    <phoneticPr fontId="11"/>
  </si>
  <si>
    <t>樹芸の森</t>
    <rPh sb="0" eb="1">
      <t>ジュ</t>
    </rPh>
    <rPh sb="1" eb="2">
      <t>ゲイ</t>
    </rPh>
    <rPh sb="3" eb="4">
      <t>モリ</t>
    </rPh>
    <phoneticPr fontId="11"/>
  </si>
  <si>
    <t>太祖神楽</t>
    <rPh sb="0" eb="2">
      <t>タイソ</t>
    </rPh>
    <rPh sb="2" eb="4">
      <t>カグラ</t>
    </rPh>
    <phoneticPr fontId="11"/>
  </si>
  <si>
    <t>春らんまんハイキング</t>
    <rPh sb="0" eb="1">
      <t>ハル</t>
    </rPh>
    <phoneticPr fontId="11"/>
  </si>
  <si>
    <t>篠栗祇園夏まつり</t>
    <rPh sb="0" eb="2">
      <t>ササグリ</t>
    </rPh>
    <rPh sb="2" eb="4">
      <t>ギオン</t>
    </rPh>
    <rPh sb="4" eb="5">
      <t>ナツ</t>
    </rPh>
    <phoneticPr fontId="11"/>
  </si>
  <si>
    <t>森林スポーツフェスタ</t>
    <rPh sb="0" eb="2">
      <t>シンリン</t>
    </rPh>
    <phoneticPr fontId="11"/>
  </si>
  <si>
    <t>志免町</t>
    <rPh sb="0" eb="1">
      <t>マチ</t>
    </rPh>
    <phoneticPr fontId="11"/>
  </si>
  <si>
    <t>旧志免鉱業所竪坑櫓</t>
    <rPh sb="0" eb="1">
      <t>キュウ</t>
    </rPh>
    <rPh sb="1" eb="3">
      <t>シメ</t>
    </rPh>
    <rPh sb="3" eb="5">
      <t>コウギョウ</t>
    </rPh>
    <rPh sb="5" eb="6">
      <t>ショ</t>
    </rPh>
    <rPh sb="6" eb="9">
      <t>タテコウヤグラ</t>
    </rPh>
    <phoneticPr fontId="11"/>
  </si>
  <si>
    <t>歴史資料室</t>
    <rPh sb="0" eb="2">
      <t>レキシ</t>
    </rPh>
    <rPh sb="2" eb="5">
      <t>シリョウシツ</t>
    </rPh>
    <phoneticPr fontId="11"/>
  </si>
  <si>
    <t>石投げ相撲</t>
    <rPh sb="0" eb="1">
      <t>イシ</t>
    </rPh>
    <rPh sb="1" eb="2">
      <t>ナ</t>
    </rPh>
    <rPh sb="3" eb="5">
      <t>スモウ</t>
    </rPh>
    <phoneticPr fontId="11"/>
  </si>
  <si>
    <t>須恵町</t>
    <rPh sb="0" eb="1">
      <t>スエ</t>
    </rPh>
    <rPh sb="1" eb="2">
      <t>マチ</t>
    </rPh>
    <phoneticPr fontId="11"/>
  </si>
  <si>
    <t>商工つつじまつり</t>
    <rPh sb="0" eb="2">
      <t>ショウコウ</t>
    </rPh>
    <phoneticPr fontId="11"/>
  </si>
  <si>
    <t>久我記念館</t>
    <rPh sb="0" eb="2">
      <t>クガ</t>
    </rPh>
    <rPh sb="2" eb="4">
      <t>キネン</t>
    </rPh>
    <rPh sb="4" eb="5">
      <t>カン</t>
    </rPh>
    <phoneticPr fontId="11"/>
  </si>
  <si>
    <t>歴史民俗資料館</t>
    <rPh sb="0" eb="2">
      <t>レキシ</t>
    </rPh>
    <rPh sb="2" eb="4">
      <t>ミンゾク</t>
    </rPh>
    <rPh sb="4" eb="7">
      <t>シリョウカン</t>
    </rPh>
    <phoneticPr fontId="11"/>
  </si>
  <si>
    <t>新宮町</t>
    <rPh sb="0" eb="2">
      <t>シングウマチ</t>
    </rPh>
    <phoneticPr fontId="11"/>
  </si>
  <si>
    <t>新宮海水浴場</t>
    <rPh sb="0" eb="2">
      <t>シングウ</t>
    </rPh>
    <rPh sb="2" eb="4">
      <t>カイスイ</t>
    </rPh>
    <rPh sb="4" eb="6">
      <t>ヨクジョウ</t>
    </rPh>
    <phoneticPr fontId="11"/>
  </si>
  <si>
    <t>相島</t>
    <rPh sb="0" eb="2">
      <t>アイノシマ</t>
    </rPh>
    <phoneticPr fontId="11"/>
  </si>
  <si>
    <t>立花山</t>
    <rPh sb="0" eb="2">
      <t>タチバナ</t>
    </rPh>
    <rPh sb="2" eb="3">
      <t>ヤマ</t>
    </rPh>
    <phoneticPr fontId="11"/>
  </si>
  <si>
    <t>まつり新宮</t>
    <rPh sb="3" eb="5">
      <t>シングウ</t>
    </rPh>
    <phoneticPr fontId="11"/>
  </si>
  <si>
    <t>猪野川</t>
    <rPh sb="0" eb="2">
      <t>イノ</t>
    </rPh>
    <rPh sb="2" eb="3">
      <t>カワ</t>
    </rPh>
    <phoneticPr fontId="11"/>
  </si>
  <si>
    <t>猪野川サクラ鑑賞</t>
    <rPh sb="0" eb="2">
      <t>イノ</t>
    </rPh>
    <rPh sb="2" eb="3">
      <t>カワ</t>
    </rPh>
    <rPh sb="6" eb="8">
      <t>カンショウ</t>
    </rPh>
    <phoneticPr fontId="11"/>
  </si>
  <si>
    <t>猪野川ホタル鑑賞</t>
    <rPh sb="0" eb="2">
      <t>イノ</t>
    </rPh>
    <rPh sb="2" eb="3">
      <t>カワ</t>
    </rPh>
    <rPh sb="6" eb="8">
      <t>カンショウ</t>
    </rPh>
    <phoneticPr fontId="11"/>
  </si>
  <si>
    <t>猪野川紅葉鑑賞</t>
    <rPh sb="0" eb="2">
      <t>イノ</t>
    </rPh>
    <rPh sb="2" eb="3">
      <t>カワ</t>
    </rPh>
    <rPh sb="3" eb="5">
      <t>コウヨウ</t>
    </rPh>
    <rPh sb="5" eb="7">
      <t>カンショウ</t>
    </rPh>
    <phoneticPr fontId="11"/>
  </si>
  <si>
    <t>遠見岳登山</t>
    <rPh sb="0" eb="2">
      <t>トオミ</t>
    </rPh>
    <rPh sb="2" eb="3">
      <t>タケ</t>
    </rPh>
    <rPh sb="3" eb="5">
      <t>トザン</t>
    </rPh>
    <phoneticPr fontId="11"/>
  </si>
  <si>
    <t>レスポアール久山</t>
    <rPh sb="6" eb="8">
      <t>ヒサヤマ</t>
    </rPh>
    <phoneticPr fontId="11"/>
  </si>
  <si>
    <t>伊野天照皇大神宮</t>
    <rPh sb="0" eb="2">
      <t>イノ</t>
    </rPh>
    <rPh sb="2" eb="3">
      <t>テン</t>
    </rPh>
    <rPh sb="3" eb="4">
      <t>テ</t>
    </rPh>
    <rPh sb="4" eb="8">
      <t>コウタイジングウ</t>
    </rPh>
    <phoneticPr fontId="11"/>
  </si>
  <si>
    <t>首羅山遺跡見学会</t>
    <rPh sb="0" eb="1">
      <t>クビ</t>
    </rPh>
    <rPh sb="1" eb="2">
      <t>ラ</t>
    </rPh>
    <rPh sb="2" eb="3">
      <t>サン</t>
    </rPh>
    <rPh sb="3" eb="5">
      <t>イセキ</t>
    </rPh>
    <rPh sb="5" eb="8">
      <t>ケンガクカイ</t>
    </rPh>
    <phoneticPr fontId="11"/>
  </si>
  <si>
    <t>久山温泉（日帰り）</t>
    <rPh sb="0" eb="2">
      <t>ヒサヤマ</t>
    </rPh>
    <rPh sb="2" eb="4">
      <t>オンセン</t>
    </rPh>
    <rPh sb="5" eb="7">
      <t>ヒガエ</t>
    </rPh>
    <phoneticPr fontId="11"/>
  </si>
  <si>
    <t>久山温泉（宿泊）</t>
    <rPh sb="0" eb="2">
      <t>ヒサヤマ</t>
    </rPh>
    <rPh sb="2" eb="4">
      <t>オンセン</t>
    </rPh>
    <rPh sb="5" eb="7">
      <t>シュクハク</t>
    </rPh>
    <phoneticPr fontId="11"/>
  </si>
  <si>
    <t>久山カントリー倶楽部</t>
    <rPh sb="0" eb="2">
      <t>ヒサヤマ</t>
    </rPh>
    <rPh sb="7" eb="10">
      <t>クラブ</t>
    </rPh>
    <phoneticPr fontId="11"/>
  </si>
  <si>
    <t>ひさやま猪野さくら祭り</t>
    <rPh sb="4" eb="6">
      <t>イノ</t>
    </rPh>
    <rPh sb="9" eb="10">
      <t>マツ</t>
    </rPh>
    <phoneticPr fontId="11"/>
  </si>
  <si>
    <t>久山いやさか市</t>
    <rPh sb="0" eb="2">
      <t>ヒサヤマ</t>
    </rPh>
    <rPh sb="6" eb="7">
      <t>イチ</t>
    </rPh>
    <phoneticPr fontId="11"/>
  </si>
  <si>
    <t>祭りひさやま</t>
    <rPh sb="0" eb="1">
      <t>マツ</t>
    </rPh>
    <phoneticPr fontId="11"/>
  </si>
  <si>
    <t>久山の秋の食フェスタ</t>
    <rPh sb="0" eb="2">
      <t>ヒサヤマ</t>
    </rPh>
    <rPh sb="3" eb="4">
      <t>アキ</t>
    </rPh>
    <rPh sb="5" eb="6">
      <t>ショク</t>
    </rPh>
    <phoneticPr fontId="11"/>
  </si>
  <si>
    <t>上久原ふるさと祭り</t>
    <rPh sb="0" eb="1">
      <t>カミ</t>
    </rPh>
    <rPh sb="1" eb="3">
      <t>クバラ</t>
    </rPh>
    <rPh sb="7" eb="8">
      <t>マツ</t>
    </rPh>
    <phoneticPr fontId="11"/>
  </si>
  <si>
    <t>猪野武道大会</t>
    <rPh sb="0" eb="2">
      <t>イノ</t>
    </rPh>
    <rPh sb="2" eb="4">
      <t>ブドウ</t>
    </rPh>
    <rPh sb="4" eb="6">
      <t>タイカイ</t>
    </rPh>
    <phoneticPr fontId="11"/>
  </si>
  <si>
    <t xml:space="preserve">    福 岡 地 区　№５　　　　　　　　　　　　　　　　　　　　　　　　　　　　　　　　　　　　　　　　　　　　　　　　　　　　　　　　　　　　　　　</t>
    <phoneticPr fontId="11"/>
  </si>
  <si>
    <t>久山町
（続き）</t>
    <rPh sb="0" eb="1">
      <t>ヒサヤマ</t>
    </rPh>
    <rPh sb="1" eb="2">
      <t>マチ</t>
    </rPh>
    <rPh sb="4" eb="5">
      <t>ツヅ</t>
    </rPh>
    <phoneticPr fontId="11"/>
  </si>
  <si>
    <t>中久原祇園祭り</t>
    <rPh sb="0" eb="1">
      <t>ナカ</t>
    </rPh>
    <rPh sb="1" eb="3">
      <t>クバラ</t>
    </rPh>
    <rPh sb="3" eb="5">
      <t>ギオン</t>
    </rPh>
    <rPh sb="5" eb="6">
      <t>マツ</t>
    </rPh>
    <phoneticPr fontId="11"/>
  </si>
  <si>
    <t xml:space="preserve"> 粕屋町</t>
    <rPh sb="1" eb="4">
      <t>カスヤマチ</t>
    </rPh>
    <phoneticPr fontId="11"/>
  </si>
  <si>
    <t>駕与丁公園</t>
    <rPh sb="0" eb="3">
      <t>カヨイチョウ</t>
    </rPh>
    <rPh sb="3" eb="5">
      <t>コウエン</t>
    </rPh>
    <phoneticPr fontId="11"/>
  </si>
  <si>
    <t>バラまつり</t>
  </si>
  <si>
    <t xml:space="preserve"> 筑前町</t>
    <rPh sb="1" eb="3">
      <t>チクゼン</t>
    </rPh>
    <rPh sb="3" eb="4">
      <t>チョウ</t>
    </rPh>
    <phoneticPr fontId="11"/>
  </si>
  <si>
    <t>夜須高原記念の森</t>
    <rPh sb="0" eb="2">
      <t>ヤス</t>
    </rPh>
    <rPh sb="2" eb="4">
      <t>コウゲン</t>
    </rPh>
    <rPh sb="4" eb="6">
      <t>キネン</t>
    </rPh>
    <rPh sb="7" eb="8">
      <t>モリ</t>
    </rPh>
    <phoneticPr fontId="11"/>
  </si>
  <si>
    <t>国立夜須高原青少年自然の家</t>
    <rPh sb="0" eb="2">
      <t>コクリツ</t>
    </rPh>
    <rPh sb="2" eb="4">
      <t>ヤス</t>
    </rPh>
    <rPh sb="4" eb="6">
      <t>コウゲン</t>
    </rPh>
    <rPh sb="6" eb="9">
      <t>セイショウネン</t>
    </rPh>
    <rPh sb="9" eb="11">
      <t>シゼン</t>
    </rPh>
    <rPh sb="12" eb="13">
      <t>イエ</t>
    </rPh>
    <phoneticPr fontId="11"/>
  </si>
  <si>
    <t>ふれあいファーム</t>
  </si>
  <si>
    <t>らいおん果実園</t>
    <rPh sb="4" eb="6">
      <t>カジツ</t>
    </rPh>
    <rPh sb="6" eb="7">
      <t>エン</t>
    </rPh>
    <phoneticPr fontId="11"/>
  </si>
  <si>
    <t>花立山ファーム</t>
    <rPh sb="0" eb="1">
      <t>ハナ</t>
    </rPh>
    <rPh sb="1" eb="3">
      <t>タテヤマ</t>
    </rPh>
    <phoneticPr fontId="11"/>
  </si>
  <si>
    <t>筑前町立大刀洗平和記念館</t>
    <rPh sb="0" eb="2">
      <t>チクゼン</t>
    </rPh>
    <rPh sb="2" eb="4">
      <t>チョウリツ</t>
    </rPh>
    <rPh sb="4" eb="7">
      <t>タチアライ</t>
    </rPh>
    <rPh sb="7" eb="9">
      <t>ヘイワ</t>
    </rPh>
    <rPh sb="9" eb="11">
      <t>キネン</t>
    </rPh>
    <rPh sb="11" eb="12">
      <t>カン</t>
    </rPh>
    <phoneticPr fontId="11"/>
  </si>
  <si>
    <t>仙道古墳</t>
    <rPh sb="0" eb="2">
      <t>センドウ</t>
    </rPh>
    <rPh sb="2" eb="4">
      <t>コフン</t>
    </rPh>
    <phoneticPr fontId="11"/>
  </si>
  <si>
    <t>焼峠古墳</t>
    <rPh sb="0" eb="1">
      <t>ヤキ</t>
    </rPh>
    <rPh sb="1" eb="2">
      <t>トウゲ</t>
    </rPh>
    <rPh sb="2" eb="4">
      <t>コフン</t>
    </rPh>
    <phoneticPr fontId="11"/>
  </si>
  <si>
    <t>大己貴神社</t>
    <rPh sb="0" eb="1">
      <t>オオ</t>
    </rPh>
    <rPh sb="1" eb="2">
      <t>オノレ</t>
    </rPh>
    <rPh sb="2" eb="3">
      <t>キ</t>
    </rPh>
    <rPh sb="3" eb="5">
      <t>ジンジャ</t>
    </rPh>
    <phoneticPr fontId="11"/>
  </si>
  <si>
    <t>花立山温泉</t>
    <rPh sb="0" eb="1">
      <t>ハナ</t>
    </rPh>
    <rPh sb="1" eb="3">
      <t>タテヤマ</t>
    </rPh>
    <rPh sb="3" eb="5">
      <t>オンセン</t>
    </rPh>
    <phoneticPr fontId="11"/>
  </si>
  <si>
    <t>夜須高原カントリークラブ</t>
    <rPh sb="0" eb="2">
      <t>ヤス</t>
    </rPh>
    <rPh sb="2" eb="4">
      <t>コウゲン</t>
    </rPh>
    <phoneticPr fontId="11"/>
  </si>
  <si>
    <t>筑前町ファーマーズマーケットみなみの里</t>
    <rPh sb="0" eb="3">
      <t>チクゼンマチ</t>
    </rPh>
    <rPh sb="18" eb="19">
      <t>サト</t>
    </rPh>
    <phoneticPr fontId="11"/>
  </si>
  <si>
    <t>大国様祭り</t>
    <rPh sb="0" eb="2">
      <t>ダイコク</t>
    </rPh>
    <rPh sb="2" eb="3">
      <t>サマ</t>
    </rPh>
    <rPh sb="3" eb="4">
      <t>マツ</t>
    </rPh>
    <phoneticPr fontId="11"/>
  </si>
  <si>
    <t>大藤まつり</t>
    <rPh sb="0" eb="2">
      <t>オオフジ</t>
    </rPh>
    <phoneticPr fontId="11"/>
  </si>
  <si>
    <t>夜須高原音楽祭</t>
    <rPh sb="0" eb="2">
      <t>ヤス</t>
    </rPh>
    <rPh sb="2" eb="4">
      <t>コウゲン</t>
    </rPh>
    <rPh sb="4" eb="7">
      <t>オンガクサイ</t>
    </rPh>
    <phoneticPr fontId="11"/>
  </si>
  <si>
    <t>大己貴神社秋季大祭</t>
    <rPh sb="0" eb="1">
      <t>オオ</t>
    </rPh>
    <rPh sb="1" eb="2">
      <t>オノレ</t>
    </rPh>
    <rPh sb="2" eb="3">
      <t>キ</t>
    </rPh>
    <rPh sb="3" eb="5">
      <t>ジンジャ</t>
    </rPh>
    <rPh sb="5" eb="7">
      <t>シュウキ</t>
    </rPh>
    <rPh sb="7" eb="9">
      <t>タイサイ</t>
    </rPh>
    <phoneticPr fontId="11"/>
  </si>
  <si>
    <t>ど～んとかがし祭</t>
    <rPh sb="7" eb="8">
      <t>マツ</t>
    </rPh>
    <phoneticPr fontId="11"/>
  </si>
  <si>
    <t>東峰村</t>
    <rPh sb="0" eb="2">
      <t>トウホウ</t>
    </rPh>
    <rPh sb="2" eb="3">
      <t>ムラ</t>
    </rPh>
    <phoneticPr fontId="11"/>
  </si>
  <si>
    <t>いぶき館</t>
    <rPh sb="3" eb="4">
      <t>カン</t>
    </rPh>
    <phoneticPr fontId="11"/>
  </si>
  <si>
    <t>ほうしゅ楽舎</t>
    <rPh sb="4" eb="5">
      <t>ガク</t>
    </rPh>
    <rPh sb="5" eb="6">
      <t>シャ</t>
    </rPh>
    <phoneticPr fontId="11"/>
  </si>
  <si>
    <t>岩屋キャンプ場</t>
    <rPh sb="0" eb="2">
      <t>イワヤ</t>
    </rPh>
    <rPh sb="6" eb="7">
      <t>ジョウ</t>
    </rPh>
    <phoneticPr fontId="11"/>
  </si>
  <si>
    <t>棚田親水公園</t>
    <rPh sb="0" eb="2">
      <t>タナダ</t>
    </rPh>
    <rPh sb="2" eb="4">
      <t>シンスイ</t>
    </rPh>
    <rPh sb="4" eb="6">
      <t>コウエン</t>
    </rPh>
    <phoneticPr fontId="11"/>
  </si>
  <si>
    <t>岩屋湧水汲み場</t>
    <rPh sb="0" eb="2">
      <t>イワヤ</t>
    </rPh>
    <rPh sb="2" eb="4">
      <t>ユウスイ</t>
    </rPh>
    <rPh sb="4" eb="5">
      <t>ク</t>
    </rPh>
    <rPh sb="6" eb="7">
      <t>バ</t>
    </rPh>
    <phoneticPr fontId="11"/>
  </si>
  <si>
    <t>ポーン太の森キャンプ場</t>
    <rPh sb="3" eb="4">
      <t>タ</t>
    </rPh>
    <rPh sb="5" eb="6">
      <t>モリ</t>
    </rPh>
    <rPh sb="10" eb="11">
      <t>ジョウ</t>
    </rPh>
    <phoneticPr fontId="11"/>
  </si>
  <si>
    <t>小石原焼
伝統産業会館</t>
    <rPh sb="0" eb="3">
      <t>コイシワラ</t>
    </rPh>
    <rPh sb="3" eb="4">
      <t>ヤキ</t>
    </rPh>
    <rPh sb="5" eb="7">
      <t>デントウ</t>
    </rPh>
    <rPh sb="7" eb="9">
      <t>サンギョウ</t>
    </rPh>
    <rPh sb="9" eb="11">
      <t>カイカン</t>
    </rPh>
    <phoneticPr fontId="11"/>
  </si>
  <si>
    <t>道の駅 小石原</t>
    <rPh sb="0" eb="1">
      <t>ミチ</t>
    </rPh>
    <rPh sb="2" eb="3">
      <t>エキ</t>
    </rPh>
    <rPh sb="4" eb="7">
      <t>コイシワラ</t>
    </rPh>
    <phoneticPr fontId="11"/>
  </si>
  <si>
    <t>　筑後地区　№１</t>
    <phoneticPr fontId="11"/>
  </si>
  <si>
    <t xml:space="preserve">    （単位：人、円）</t>
    <phoneticPr fontId="11"/>
  </si>
  <si>
    <t>大牟田市動物園</t>
    <rPh sb="0" eb="4">
      <t>オオムタシ</t>
    </rPh>
    <phoneticPr fontId="11"/>
  </si>
  <si>
    <t>石炭産業科学館</t>
  </si>
  <si>
    <t>三池カルタ歴史資料館</t>
  </si>
  <si>
    <t>宮原坑跡・専用鉄道敷跡</t>
  </si>
  <si>
    <t>久留米市美術館(旧石橋美術館)</t>
    <rPh sb="0" eb="4">
      <t>クルメシ</t>
    </rPh>
    <rPh sb="4" eb="6">
      <t>ビジュツ</t>
    </rPh>
    <rPh sb="6" eb="7">
      <t>カン</t>
    </rPh>
    <rPh sb="8" eb="9">
      <t>キュウ</t>
    </rPh>
    <rPh sb="9" eb="11">
      <t>イシバシ</t>
    </rPh>
    <rPh sb="11" eb="13">
      <t>ビジュツ</t>
    </rPh>
    <rPh sb="13" eb="14">
      <t>カン</t>
    </rPh>
    <phoneticPr fontId="51"/>
  </si>
  <si>
    <t>久留米市鳥類センター</t>
    <rPh sb="0" eb="4">
      <t>クルメシ</t>
    </rPh>
    <rPh sb="4" eb="6">
      <t>チョウルイ</t>
    </rPh>
    <phoneticPr fontId="51"/>
  </si>
  <si>
    <t>久留米サイクルファミリーパーク</t>
    <rPh sb="0" eb="3">
      <t>クルメ</t>
    </rPh>
    <phoneticPr fontId="51"/>
  </si>
  <si>
    <t>福岡県青少年科学館</t>
    <rPh sb="0" eb="3">
      <t>フクオカケン</t>
    </rPh>
    <rPh sb="3" eb="6">
      <t>セイショウネン</t>
    </rPh>
    <rPh sb="6" eb="9">
      <t>カガクカン</t>
    </rPh>
    <phoneticPr fontId="51"/>
  </si>
  <si>
    <t>城島ふれあいセンター</t>
    <rPh sb="0" eb="2">
      <t>ジョウジマ</t>
    </rPh>
    <phoneticPr fontId="51"/>
  </si>
  <si>
    <t>有馬記念館</t>
    <rPh sb="0" eb="2">
      <t>アリマ</t>
    </rPh>
    <rPh sb="2" eb="4">
      <t>キネン</t>
    </rPh>
    <rPh sb="4" eb="5">
      <t>カン</t>
    </rPh>
    <phoneticPr fontId="51"/>
  </si>
  <si>
    <t>草野歴史資料館</t>
    <rPh sb="0" eb="2">
      <t>クサノ</t>
    </rPh>
    <rPh sb="2" eb="4">
      <t>レキシ</t>
    </rPh>
    <rPh sb="4" eb="7">
      <t>シリョウカン</t>
    </rPh>
    <phoneticPr fontId="51"/>
  </si>
  <si>
    <t>川下り</t>
    <rPh sb="0" eb="1">
      <t>カワ</t>
    </rPh>
    <rPh sb="1" eb="2">
      <t>クダ</t>
    </rPh>
    <phoneticPr fontId="11"/>
  </si>
  <si>
    <t>北原白秋生家・記念館</t>
    <rPh sb="0" eb="2">
      <t>キタハラ</t>
    </rPh>
    <rPh sb="2" eb="4">
      <t>ハクシュウ</t>
    </rPh>
    <rPh sb="4" eb="6">
      <t>セイカ</t>
    </rPh>
    <rPh sb="7" eb="9">
      <t>キネン</t>
    </rPh>
    <rPh sb="9" eb="10">
      <t>カン</t>
    </rPh>
    <phoneticPr fontId="11"/>
  </si>
  <si>
    <t>立花家史料館</t>
    <rPh sb="0" eb="3">
      <t>タチバナケ</t>
    </rPh>
    <rPh sb="3" eb="6">
      <t>シリョウカン</t>
    </rPh>
    <phoneticPr fontId="11"/>
  </si>
  <si>
    <t>旧戸島家住宅</t>
    <rPh sb="0" eb="1">
      <t>キュウ</t>
    </rPh>
    <rPh sb="1" eb="3">
      <t>トシマ</t>
    </rPh>
    <rPh sb="3" eb="4">
      <t>ケ</t>
    </rPh>
    <rPh sb="4" eb="6">
      <t>ジュウタク</t>
    </rPh>
    <phoneticPr fontId="11"/>
  </si>
  <si>
    <t>柳川ひな祭り</t>
    <rPh sb="0" eb="2">
      <t>ヤナガワ</t>
    </rPh>
    <rPh sb="4" eb="5">
      <t>マツ</t>
    </rPh>
    <phoneticPr fontId="11"/>
  </si>
  <si>
    <t>沖端水天宮</t>
    <rPh sb="0" eb="2">
      <t>オキノハタ</t>
    </rPh>
    <rPh sb="2" eb="5">
      <t>スイテングウ</t>
    </rPh>
    <phoneticPr fontId="11"/>
  </si>
  <si>
    <t>しょうぶ園</t>
    <rPh sb="4" eb="5">
      <t>エン</t>
    </rPh>
    <phoneticPr fontId="11"/>
  </si>
  <si>
    <t>ひまわり園</t>
    <rPh sb="4" eb="5">
      <t>エン</t>
    </rPh>
    <phoneticPr fontId="11"/>
  </si>
  <si>
    <t>ソーラーボート大会</t>
    <rPh sb="7" eb="9">
      <t>タイカイ</t>
    </rPh>
    <phoneticPr fontId="11"/>
  </si>
  <si>
    <t>花火フェスタ</t>
    <rPh sb="0" eb="2">
      <t>ハナビ</t>
    </rPh>
    <phoneticPr fontId="11"/>
  </si>
  <si>
    <t>おにぎえ</t>
  </si>
  <si>
    <t>よかもん祭り</t>
    <rPh sb="4" eb="5">
      <t>マツ</t>
    </rPh>
    <phoneticPr fontId="11"/>
  </si>
  <si>
    <t>白秋祭</t>
    <rPh sb="0" eb="2">
      <t>ハクシュウ</t>
    </rPh>
    <rPh sb="2" eb="3">
      <t>サイ</t>
    </rPh>
    <phoneticPr fontId="11"/>
  </si>
  <si>
    <t>岩戸山歴史資料館</t>
  </si>
  <si>
    <t>堺屋</t>
    <rPh sb="0" eb="1">
      <t>サカイ</t>
    </rPh>
    <rPh sb="1" eb="2">
      <t>ヤ</t>
    </rPh>
    <phoneticPr fontId="11"/>
  </si>
  <si>
    <t>横町町家交流館</t>
    <rPh sb="0" eb="2">
      <t>ヨコマチ</t>
    </rPh>
    <rPh sb="2" eb="3">
      <t>マチ</t>
    </rPh>
    <rPh sb="3" eb="4">
      <t>イエ</t>
    </rPh>
    <rPh sb="4" eb="6">
      <t>コウリュウ</t>
    </rPh>
    <rPh sb="6" eb="7">
      <t>カン</t>
    </rPh>
    <phoneticPr fontId="11"/>
  </si>
  <si>
    <t>岩戸山歴史文化交流館</t>
    <rPh sb="0" eb="2">
      <t>イワト</t>
    </rPh>
    <rPh sb="2" eb="3">
      <t>サン</t>
    </rPh>
    <rPh sb="3" eb="5">
      <t>レキシ</t>
    </rPh>
    <rPh sb="5" eb="7">
      <t>ブンカ</t>
    </rPh>
    <rPh sb="7" eb="9">
      <t>コウリュウ</t>
    </rPh>
    <rPh sb="9" eb="10">
      <t>カン</t>
    </rPh>
    <phoneticPr fontId="11"/>
  </si>
  <si>
    <t>　筑後地区　№２</t>
    <phoneticPr fontId="11"/>
  </si>
  <si>
    <t>H28利用者計</t>
    <rPh sb="3" eb="5">
      <t>リヨウ</t>
    </rPh>
    <rPh sb="5" eb="6">
      <t>シャ</t>
    </rPh>
    <rPh sb="6" eb="7">
      <t>ケイ</t>
    </rPh>
    <phoneticPr fontId="11"/>
  </si>
  <si>
    <t xml:space="preserve"> 八女市</t>
    <rPh sb="1" eb="4">
      <t>ヤメシ</t>
    </rPh>
    <phoneticPr fontId="11"/>
  </si>
  <si>
    <t>八女伝統工芸館及び和紙資料館</t>
    <rPh sb="0" eb="2">
      <t>ヤメ</t>
    </rPh>
    <rPh sb="2" eb="4">
      <t>デントウ</t>
    </rPh>
    <rPh sb="4" eb="6">
      <t>コウゲイ</t>
    </rPh>
    <rPh sb="6" eb="7">
      <t>カン</t>
    </rPh>
    <rPh sb="7" eb="8">
      <t>オヨ</t>
    </rPh>
    <rPh sb="9" eb="11">
      <t>ワシ</t>
    </rPh>
    <rPh sb="11" eb="14">
      <t>シリョウカン</t>
    </rPh>
    <phoneticPr fontId="11"/>
  </si>
  <si>
    <t>八女民俗資料館</t>
    <rPh sb="0" eb="2">
      <t>ヤメ</t>
    </rPh>
    <rPh sb="2" eb="4">
      <t>ミンゾク</t>
    </rPh>
    <rPh sb="4" eb="7">
      <t>シリョウカン</t>
    </rPh>
    <phoneticPr fontId="11"/>
  </si>
  <si>
    <t>べんがら村</t>
    <rPh sb="4" eb="5">
      <t>ムラ</t>
    </rPh>
    <phoneticPr fontId="11"/>
  </si>
  <si>
    <t>八女市民会館</t>
    <rPh sb="0" eb="4">
      <t>ヤメシミン</t>
    </rPh>
    <rPh sb="4" eb="6">
      <t>カイカン</t>
    </rPh>
    <phoneticPr fontId="11"/>
  </si>
  <si>
    <t>ほたると石橋の館</t>
    <rPh sb="4" eb="6">
      <t>イシバシ</t>
    </rPh>
    <rPh sb="7" eb="8">
      <t>ヤカタ</t>
    </rPh>
    <phoneticPr fontId="11"/>
  </si>
  <si>
    <t>ふるさとわらべ館</t>
    <rPh sb="7" eb="8">
      <t>カン</t>
    </rPh>
    <phoneticPr fontId="11"/>
  </si>
  <si>
    <t>みんなの館</t>
    <rPh sb="4" eb="5">
      <t>ヤカタ</t>
    </rPh>
    <phoneticPr fontId="11"/>
  </si>
  <si>
    <t>八女上陽ゴルフ倶楽部</t>
    <rPh sb="0" eb="2">
      <t>ヤメ</t>
    </rPh>
    <rPh sb="2" eb="4">
      <t>ジョウヨウ</t>
    </rPh>
    <rPh sb="7" eb="10">
      <t>クラブ</t>
    </rPh>
    <phoneticPr fontId="11"/>
  </si>
  <si>
    <t>グリーンピア八女</t>
    <rPh sb="6" eb="8">
      <t>ヤメ</t>
    </rPh>
    <phoneticPr fontId="11"/>
  </si>
  <si>
    <t>グリーンパル日向神峡</t>
    <rPh sb="6" eb="10">
      <t>ヒュウガミキョウ</t>
    </rPh>
    <phoneticPr fontId="11"/>
  </si>
  <si>
    <t>立花ワイン</t>
    <rPh sb="0" eb="2">
      <t>タチバナ</t>
    </rPh>
    <phoneticPr fontId="11"/>
  </si>
  <si>
    <t>夢たちばなビレッジ</t>
    <rPh sb="0" eb="1">
      <t>ユメ</t>
    </rPh>
    <phoneticPr fontId="11"/>
  </si>
  <si>
    <t>ワインセラー</t>
  </si>
  <si>
    <t>道の駅たちばな</t>
    <rPh sb="0" eb="1">
      <t>ミチ</t>
    </rPh>
    <rPh sb="2" eb="3">
      <t>エキ</t>
    </rPh>
    <phoneticPr fontId="11"/>
  </si>
  <si>
    <t>飛形自然公園</t>
    <rPh sb="0" eb="1">
      <t>ト</t>
    </rPh>
    <rPh sb="1" eb="2">
      <t>カタ</t>
    </rPh>
    <rPh sb="2" eb="4">
      <t>シゼン</t>
    </rPh>
    <rPh sb="4" eb="6">
      <t>コウエン</t>
    </rPh>
    <phoneticPr fontId="11"/>
  </si>
  <si>
    <t>千間土居公園</t>
    <rPh sb="0" eb="2">
      <t>センゲン</t>
    </rPh>
    <rPh sb="2" eb="4">
      <t>ドイ</t>
    </rPh>
    <rPh sb="4" eb="6">
      <t>コウエン</t>
    </rPh>
    <phoneticPr fontId="11"/>
  </si>
  <si>
    <t>ホタル鑑賞</t>
    <rPh sb="3" eb="5">
      <t>カンショウ</t>
    </rPh>
    <phoneticPr fontId="11"/>
  </si>
  <si>
    <t>大道谷の里</t>
    <rPh sb="0" eb="2">
      <t>オオミチ</t>
    </rPh>
    <rPh sb="2" eb="3">
      <t>ダニ</t>
    </rPh>
    <rPh sb="4" eb="5">
      <t>サト</t>
    </rPh>
    <phoneticPr fontId="11"/>
  </si>
  <si>
    <t>白城の里　旧大内邸</t>
    <rPh sb="0" eb="1">
      <t>シロ</t>
    </rPh>
    <rPh sb="1" eb="2">
      <t>シロ</t>
    </rPh>
    <rPh sb="3" eb="4">
      <t>サト</t>
    </rPh>
    <rPh sb="5" eb="6">
      <t>キュウ</t>
    </rPh>
    <rPh sb="6" eb="8">
      <t>オオウチ</t>
    </rPh>
    <rPh sb="8" eb="9">
      <t>テイ</t>
    </rPh>
    <phoneticPr fontId="11"/>
  </si>
  <si>
    <t>松尾弁財天</t>
    <rPh sb="0" eb="2">
      <t>マツオ</t>
    </rPh>
    <rPh sb="2" eb="5">
      <t>ベンザイテン</t>
    </rPh>
    <phoneticPr fontId="11"/>
  </si>
  <si>
    <t>男ノ子焼の里</t>
    <rPh sb="0" eb="1">
      <t>オトコ</t>
    </rPh>
    <rPh sb="2" eb="3">
      <t>コ</t>
    </rPh>
    <rPh sb="3" eb="4">
      <t>ヤ</t>
    </rPh>
    <rPh sb="5" eb="6">
      <t>サト</t>
    </rPh>
    <phoneticPr fontId="11"/>
  </si>
  <si>
    <t>黒岩石橋</t>
    <rPh sb="0" eb="2">
      <t>クロイワ</t>
    </rPh>
    <rPh sb="2" eb="4">
      <t>イシバシ</t>
    </rPh>
    <phoneticPr fontId="11"/>
  </si>
  <si>
    <t>谷川寺仁王像</t>
    <rPh sb="0" eb="2">
      <t>タニガワ</t>
    </rPh>
    <rPh sb="2" eb="3">
      <t>テラ</t>
    </rPh>
    <rPh sb="3" eb="5">
      <t>ニオウ</t>
    </rPh>
    <rPh sb="5" eb="6">
      <t>ゾウ</t>
    </rPh>
    <phoneticPr fontId="11"/>
  </si>
  <si>
    <t>ちょっと来店　田形</t>
    <rPh sb="4" eb="5">
      <t>キ</t>
    </rPh>
    <rPh sb="5" eb="6">
      <t>ミセ</t>
    </rPh>
    <rPh sb="7" eb="9">
      <t>タガタ</t>
    </rPh>
    <phoneticPr fontId="11"/>
  </si>
  <si>
    <t>小栗峠ロードパーク</t>
    <rPh sb="0" eb="2">
      <t>オグリ</t>
    </rPh>
    <rPh sb="2" eb="3">
      <t>トウゲ</t>
    </rPh>
    <phoneticPr fontId="11"/>
  </si>
  <si>
    <t>杣の里渓流公園</t>
    <rPh sb="0" eb="1">
      <t>ソマ</t>
    </rPh>
    <rPh sb="2" eb="3">
      <t>サト</t>
    </rPh>
    <rPh sb="3" eb="5">
      <t>ケイリュウ</t>
    </rPh>
    <rPh sb="5" eb="7">
      <t>コウエン</t>
    </rPh>
    <phoneticPr fontId="11"/>
  </si>
  <si>
    <t>ミヤシノシャクナゲ園</t>
    <rPh sb="9" eb="10">
      <t>エン</t>
    </rPh>
    <phoneticPr fontId="11"/>
  </si>
  <si>
    <t>杣のさと</t>
    <rPh sb="0" eb="1">
      <t>ソマ</t>
    </rPh>
    <phoneticPr fontId="11"/>
  </si>
  <si>
    <t>池の山荘</t>
  </si>
  <si>
    <t>星野焼展示館</t>
    <rPh sb="0" eb="2">
      <t>ホシノ</t>
    </rPh>
    <rPh sb="2" eb="3">
      <t>ヤ</t>
    </rPh>
    <rPh sb="3" eb="6">
      <t>テンジカン</t>
    </rPh>
    <phoneticPr fontId="11"/>
  </si>
  <si>
    <t>麻生神社・大円寺</t>
    <rPh sb="0" eb="2">
      <t>アソウ</t>
    </rPh>
    <rPh sb="2" eb="4">
      <t>ジンジャ</t>
    </rPh>
    <phoneticPr fontId="11"/>
  </si>
  <si>
    <t>茶の文化館</t>
    <rPh sb="0" eb="1">
      <t>チャ</t>
    </rPh>
    <rPh sb="2" eb="4">
      <t>ブンカ</t>
    </rPh>
    <rPh sb="4" eb="5">
      <t>カン</t>
    </rPh>
    <phoneticPr fontId="11"/>
  </si>
  <si>
    <t>星の文化館</t>
    <rPh sb="0" eb="1">
      <t>ホシ</t>
    </rPh>
    <rPh sb="2" eb="4">
      <t>ブンカ</t>
    </rPh>
    <rPh sb="4" eb="5">
      <t>カン</t>
    </rPh>
    <phoneticPr fontId="11"/>
  </si>
  <si>
    <t>星のふるさと公園</t>
    <rPh sb="0" eb="1">
      <t>ホシ</t>
    </rPh>
    <rPh sb="6" eb="8">
      <t>コウエン</t>
    </rPh>
    <phoneticPr fontId="11"/>
  </si>
  <si>
    <t>池の山キャンプ場</t>
    <rPh sb="7" eb="8">
      <t>ジョウ</t>
    </rPh>
    <phoneticPr fontId="11"/>
  </si>
  <si>
    <t>湖畔</t>
    <rPh sb="0" eb="2">
      <t>コハン</t>
    </rPh>
    <phoneticPr fontId="11"/>
  </si>
  <si>
    <t>森の工作館・グラウンドゴルフ場</t>
    <rPh sb="0" eb="1">
      <t>モリ</t>
    </rPh>
    <rPh sb="2" eb="4">
      <t>コウサク</t>
    </rPh>
    <rPh sb="4" eb="5">
      <t>カン</t>
    </rPh>
    <rPh sb="14" eb="15">
      <t>ジョウ</t>
    </rPh>
    <phoneticPr fontId="11"/>
  </si>
  <si>
    <t>　筑後地区　№３</t>
    <phoneticPr fontId="11"/>
  </si>
  <si>
    <t xml:space="preserve">    （単位：人、円）</t>
    <phoneticPr fontId="11"/>
  </si>
  <si>
    <t>市町村名</t>
    <phoneticPr fontId="11"/>
  </si>
  <si>
    <t xml:space="preserve"> H26利用者計</t>
    <phoneticPr fontId="11"/>
  </si>
  <si>
    <t xml:space="preserve"> H27利用者計</t>
    <phoneticPr fontId="11"/>
  </si>
  <si>
    <t xml:space="preserve"> H28利用者計</t>
    <phoneticPr fontId="11"/>
  </si>
  <si>
    <t>１ 月</t>
    <phoneticPr fontId="11"/>
  </si>
  <si>
    <t>２ 月</t>
    <phoneticPr fontId="11"/>
  </si>
  <si>
    <t>３ 月</t>
    <phoneticPr fontId="11"/>
  </si>
  <si>
    <t>４ 月</t>
    <phoneticPr fontId="11"/>
  </si>
  <si>
    <t>　５ 月</t>
    <phoneticPr fontId="11"/>
  </si>
  <si>
    <t>６ 月</t>
    <phoneticPr fontId="11"/>
  </si>
  <si>
    <t>７ 月</t>
    <phoneticPr fontId="11"/>
  </si>
  <si>
    <t>８ 月</t>
    <phoneticPr fontId="11"/>
  </si>
  <si>
    <t>９ 月</t>
    <phoneticPr fontId="11"/>
  </si>
  <si>
    <t>10 月</t>
    <phoneticPr fontId="11"/>
  </si>
  <si>
    <t>11 月</t>
    <phoneticPr fontId="11"/>
  </si>
  <si>
    <t>12 月</t>
    <phoneticPr fontId="11"/>
  </si>
  <si>
    <t>年消費額</t>
    <phoneticPr fontId="11"/>
  </si>
  <si>
    <t>八女市（続き）</t>
    <rPh sb="0" eb="2">
      <t>ヤメシ</t>
    </rPh>
    <rPh sb="3" eb="4">
      <t>ツヅ</t>
    </rPh>
    <phoneticPr fontId="11"/>
  </si>
  <si>
    <t>星の花公園</t>
    <rPh sb="0" eb="1">
      <t>ホシ</t>
    </rPh>
    <rPh sb="2" eb="3">
      <t>ハナ</t>
    </rPh>
    <rPh sb="3" eb="5">
      <t>コウエン</t>
    </rPh>
    <phoneticPr fontId="11"/>
  </si>
  <si>
    <t>古賀政男記念館</t>
    <rPh sb="0" eb="2">
      <t>コガ</t>
    </rPh>
    <rPh sb="2" eb="4">
      <t>マサオ</t>
    </rPh>
    <rPh sb="4" eb="6">
      <t>キネン</t>
    </rPh>
    <rPh sb="6" eb="7">
      <t>カン</t>
    </rPh>
    <phoneticPr fontId="11"/>
  </si>
  <si>
    <t>筑後川昇開橋</t>
    <rPh sb="0" eb="2">
      <t>チクゴ</t>
    </rPh>
    <rPh sb="2" eb="3">
      <t>カワ</t>
    </rPh>
    <rPh sb="3" eb="4">
      <t>ノボ</t>
    </rPh>
    <rPh sb="4" eb="5">
      <t>ヒラ</t>
    </rPh>
    <rPh sb="5" eb="6">
      <t>ハシ</t>
    </rPh>
    <phoneticPr fontId="11"/>
  </si>
  <si>
    <t>旧吉原家住宅</t>
    <rPh sb="0" eb="1">
      <t>キュウ</t>
    </rPh>
    <rPh sb="1" eb="4">
      <t>ヨシハラケ</t>
    </rPh>
    <rPh sb="4" eb="6">
      <t>ジュウタク</t>
    </rPh>
    <phoneticPr fontId="11"/>
  </si>
  <si>
    <t>ふれあいの家</t>
    <rPh sb="5" eb="6">
      <t>イエ</t>
    </rPh>
    <phoneticPr fontId="11"/>
  </si>
  <si>
    <t>風浪宮</t>
    <rPh sb="0" eb="2">
      <t>フウロウ</t>
    </rPh>
    <rPh sb="2" eb="3">
      <t>グウ</t>
    </rPh>
    <phoneticPr fontId="11"/>
  </si>
  <si>
    <t>清力美術館</t>
    <rPh sb="0" eb="1">
      <t>キヨ</t>
    </rPh>
    <rPh sb="1" eb="2">
      <t>チカラ</t>
    </rPh>
    <rPh sb="2" eb="5">
      <t>ビジュツカン</t>
    </rPh>
    <phoneticPr fontId="11"/>
  </si>
  <si>
    <t>春の大川木工まつり</t>
    <rPh sb="0" eb="1">
      <t>ハル</t>
    </rPh>
    <rPh sb="2" eb="4">
      <t>オオカワ</t>
    </rPh>
    <rPh sb="4" eb="6">
      <t>モッコウ</t>
    </rPh>
    <phoneticPr fontId="11"/>
  </si>
  <si>
    <t>藩境まつり</t>
    <rPh sb="0" eb="1">
      <t>ハン</t>
    </rPh>
    <rPh sb="1" eb="2">
      <t>サカイ</t>
    </rPh>
    <phoneticPr fontId="11"/>
  </si>
  <si>
    <t>大川市民夏まつり他</t>
    <rPh sb="0" eb="2">
      <t>オオカワ</t>
    </rPh>
    <rPh sb="2" eb="4">
      <t>シミン</t>
    </rPh>
    <rPh sb="4" eb="5">
      <t>ナツ</t>
    </rPh>
    <rPh sb="8" eb="9">
      <t>ホカ</t>
    </rPh>
    <phoneticPr fontId="11"/>
  </si>
  <si>
    <t>大川花火大会</t>
    <rPh sb="0" eb="2">
      <t>オオカワ</t>
    </rPh>
    <rPh sb="2" eb="4">
      <t>ハナビ</t>
    </rPh>
    <rPh sb="4" eb="6">
      <t>タイカイ</t>
    </rPh>
    <phoneticPr fontId="11"/>
  </si>
  <si>
    <t>大川木工まつり</t>
    <rPh sb="0" eb="2">
      <t>オオカワ</t>
    </rPh>
    <rPh sb="2" eb="4">
      <t>モッコウ</t>
    </rPh>
    <phoneticPr fontId="11"/>
  </si>
  <si>
    <t>如意輪寺</t>
    <rPh sb="0" eb="2">
      <t>ニョイ</t>
    </rPh>
    <rPh sb="2" eb="3">
      <t>リン</t>
    </rPh>
    <rPh sb="3" eb="4">
      <t>ジ</t>
    </rPh>
    <phoneticPr fontId="11"/>
  </si>
  <si>
    <t>七夕神社</t>
    <rPh sb="0" eb="2">
      <t>タナバタ</t>
    </rPh>
    <rPh sb="2" eb="4">
      <t>ジンジャ</t>
    </rPh>
    <phoneticPr fontId="11"/>
  </si>
  <si>
    <t>大中臣神社</t>
    <rPh sb="0" eb="2">
      <t>オオナカ</t>
    </rPh>
    <rPh sb="2" eb="3">
      <t>トミ</t>
    </rPh>
    <rPh sb="3" eb="5">
      <t>ジンジャ</t>
    </rPh>
    <phoneticPr fontId="11"/>
  </si>
  <si>
    <t>味坂ポピー園</t>
    <rPh sb="0" eb="2">
      <t>アジサカ</t>
    </rPh>
    <rPh sb="5" eb="6">
      <t>エン</t>
    </rPh>
    <phoneticPr fontId="11"/>
  </si>
  <si>
    <t>城山公園</t>
    <rPh sb="0" eb="2">
      <t>シロヤマ</t>
    </rPh>
    <rPh sb="2" eb="4">
      <t>コウエン</t>
    </rPh>
    <phoneticPr fontId="11"/>
  </si>
  <si>
    <t>小郡市運動公園</t>
    <rPh sb="0" eb="3">
      <t>オゴオリシ</t>
    </rPh>
    <rPh sb="3" eb="7">
      <t>ウンドウコウエン</t>
    </rPh>
    <phoneticPr fontId="11"/>
  </si>
  <si>
    <t>福岡小郡ハーフマラソン大会</t>
    <rPh sb="0" eb="2">
      <t>フクオカ</t>
    </rPh>
    <rPh sb="2" eb="4">
      <t>オゴオリ</t>
    </rPh>
    <rPh sb="11" eb="13">
      <t>タイカイ</t>
    </rPh>
    <phoneticPr fontId="11"/>
  </si>
  <si>
    <t>おごおりんぐ</t>
  </si>
  <si>
    <t>小郡市民祭り</t>
    <rPh sb="0" eb="2">
      <t>オゴオリ</t>
    </rPh>
    <rPh sb="2" eb="4">
      <t>シミン</t>
    </rPh>
    <rPh sb="4" eb="5">
      <t>マツ</t>
    </rPh>
    <phoneticPr fontId="11"/>
  </si>
  <si>
    <t>夢HANABI</t>
    <rPh sb="0" eb="1">
      <t>ユメ</t>
    </rPh>
    <phoneticPr fontId="11"/>
  </si>
  <si>
    <t>小郡オータムフェスタ</t>
    <rPh sb="0" eb="2">
      <t>オゴオリ</t>
    </rPh>
    <phoneticPr fontId="11"/>
  </si>
  <si>
    <t>九州歴史資料館</t>
    <rPh sb="0" eb="2">
      <t>キュウシュウ</t>
    </rPh>
    <rPh sb="2" eb="4">
      <t>レキシ</t>
    </rPh>
    <rPh sb="4" eb="7">
      <t>シリョウカン</t>
    </rPh>
    <phoneticPr fontId="11"/>
  </si>
  <si>
    <t>埋蔵文化財調査センター</t>
    <rPh sb="0" eb="2">
      <t>マイゾウ</t>
    </rPh>
    <rPh sb="2" eb="5">
      <t>ブンカザイ</t>
    </rPh>
    <rPh sb="5" eb="7">
      <t>チョウサ</t>
    </rPh>
    <phoneticPr fontId="11"/>
  </si>
  <si>
    <t>松崎宿</t>
    <rPh sb="0" eb="2">
      <t>マツザキ</t>
    </rPh>
    <rPh sb="2" eb="3">
      <t>シュク</t>
    </rPh>
    <phoneticPr fontId="11"/>
  </si>
  <si>
    <t>小郡カンツリークラブ</t>
    <rPh sb="0" eb="2">
      <t>オゴオリ</t>
    </rPh>
    <phoneticPr fontId="11"/>
  </si>
  <si>
    <t>満天の湯</t>
    <rPh sb="0" eb="2">
      <t>マンテン</t>
    </rPh>
    <rPh sb="3" eb="4">
      <t>ユ</t>
    </rPh>
    <phoneticPr fontId="11"/>
  </si>
  <si>
    <t>筑後市</t>
    <rPh sb="0" eb="2">
      <t>チクゴシ</t>
    </rPh>
    <phoneticPr fontId="11"/>
  </si>
  <si>
    <t>サザンクス筑後</t>
  </si>
  <si>
    <t>川の駅恋ぼたる物産館</t>
  </si>
  <si>
    <t>筑後広域公園</t>
  </si>
  <si>
    <t>ホークスベースボールパーク筑後</t>
  </si>
  <si>
    <t>筑後船小屋花火大会</t>
  </si>
  <si>
    <t>ちっご祭</t>
  </si>
  <si>
    <t>まかない飯グランプリ</t>
  </si>
  <si>
    <t>四季の舎ながいわ</t>
    <rPh sb="0" eb="2">
      <t>シキ</t>
    </rPh>
    <rPh sb="3" eb="4">
      <t>シャ</t>
    </rPh>
    <phoneticPr fontId="11"/>
  </si>
  <si>
    <t>道の駅うきは</t>
    <rPh sb="0" eb="1">
      <t>ミチ</t>
    </rPh>
    <rPh sb="2" eb="3">
      <t>エキ</t>
    </rPh>
    <phoneticPr fontId="11"/>
  </si>
  <si>
    <t>　筑後地区　№４</t>
    <phoneticPr fontId="11"/>
  </si>
  <si>
    <r>
      <rPr>
        <sz val="10"/>
        <rFont val="ＭＳ Ｐゴシック"/>
        <family val="3"/>
        <charset val="128"/>
      </rPr>
      <t>うきは市（続き）</t>
    </r>
    <rPh sb="2" eb="3">
      <t>シ</t>
    </rPh>
    <rPh sb="4" eb="5">
      <t>ツヅ</t>
    </rPh>
    <phoneticPr fontId="11"/>
  </si>
  <si>
    <t>筑後川温泉</t>
    <rPh sb="0" eb="5">
      <t>チクゴガワ</t>
    </rPh>
    <phoneticPr fontId="11"/>
  </si>
  <si>
    <t>吉井温泉</t>
    <rPh sb="0" eb="2">
      <t>ヨシイ</t>
    </rPh>
    <rPh sb="2" eb="4">
      <t>オンセン</t>
    </rPh>
    <phoneticPr fontId="11"/>
  </si>
  <si>
    <t>一の瀬焼き</t>
    <rPh sb="0" eb="1">
      <t>イチ</t>
    </rPh>
    <rPh sb="2" eb="3">
      <t>セ</t>
    </rPh>
    <rPh sb="3" eb="4">
      <t>ヤ</t>
    </rPh>
    <phoneticPr fontId="11"/>
  </si>
  <si>
    <t>耳納の里</t>
    <rPh sb="0" eb="2">
      <t>ミミ</t>
    </rPh>
    <rPh sb="3" eb="4">
      <t>サト</t>
    </rPh>
    <phoneticPr fontId="11"/>
  </si>
  <si>
    <t>白壁土蔵の街並み</t>
    <rPh sb="0" eb="2">
      <t>シラカベ</t>
    </rPh>
    <rPh sb="2" eb="4">
      <t>ツチ</t>
    </rPh>
    <rPh sb="5" eb="7">
      <t>マチナ</t>
    </rPh>
    <phoneticPr fontId="11"/>
  </si>
  <si>
    <t>つづら棚田交流センター</t>
    <rPh sb="3" eb="5">
      <t>タナダ</t>
    </rPh>
    <rPh sb="5" eb="7">
      <t>コウリュウ</t>
    </rPh>
    <phoneticPr fontId="11"/>
  </si>
  <si>
    <t>農家民宿馬場</t>
    <rPh sb="0" eb="2">
      <t>ノウカ</t>
    </rPh>
    <rPh sb="2" eb="4">
      <t>ミンシュク</t>
    </rPh>
    <rPh sb="4" eb="6">
      <t>ババ</t>
    </rPh>
    <phoneticPr fontId="11"/>
  </si>
  <si>
    <t>つづら棚田</t>
    <rPh sb="3" eb="5">
      <t>タナダ</t>
    </rPh>
    <phoneticPr fontId="11"/>
  </si>
  <si>
    <t>フルーツ狩り</t>
    <rPh sb="4" eb="5">
      <t>カ</t>
    </rPh>
    <phoneticPr fontId="11"/>
  </si>
  <si>
    <t>浮羽カントリークラブ</t>
    <rPh sb="0" eb="2">
      <t>ウキハ</t>
    </rPh>
    <phoneticPr fontId="11"/>
  </si>
  <si>
    <t>浮羽歴史民俗資料館</t>
    <rPh sb="0" eb="2">
      <t>ウキハ</t>
    </rPh>
    <rPh sb="2" eb="4">
      <t>レキシ</t>
    </rPh>
    <rPh sb="4" eb="6">
      <t>ミンゾク</t>
    </rPh>
    <rPh sb="6" eb="9">
      <t>シリョウカン</t>
    </rPh>
    <phoneticPr fontId="11"/>
  </si>
  <si>
    <t>大石堰</t>
    <rPh sb="0" eb="2">
      <t>オオイシ</t>
    </rPh>
    <rPh sb="2" eb="3">
      <t>セキ</t>
    </rPh>
    <phoneticPr fontId="11"/>
  </si>
  <si>
    <t>くど造り民家</t>
    <rPh sb="2" eb="3">
      <t>ツク</t>
    </rPh>
    <rPh sb="4" eb="6">
      <t>ミンカ</t>
    </rPh>
    <phoneticPr fontId="11"/>
  </si>
  <si>
    <t>吉井歴史民俗資料館</t>
    <rPh sb="0" eb="2">
      <t>ヨシイ</t>
    </rPh>
    <rPh sb="2" eb="4">
      <t>レキシ</t>
    </rPh>
    <rPh sb="4" eb="6">
      <t>ミンゾク</t>
    </rPh>
    <rPh sb="6" eb="9">
      <t>シリョウカン</t>
    </rPh>
    <phoneticPr fontId="11"/>
  </si>
  <si>
    <t>金子文夫資料展示館</t>
    <rPh sb="0" eb="2">
      <t>カネコ</t>
    </rPh>
    <rPh sb="2" eb="4">
      <t>フミオ</t>
    </rPh>
    <rPh sb="4" eb="6">
      <t>シリョウ</t>
    </rPh>
    <rPh sb="6" eb="9">
      <t>テンジカン</t>
    </rPh>
    <phoneticPr fontId="11"/>
  </si>
  <si>
    <t>古墳</t>
    <rPh sb="0" eb="2">
      <t>コフン</t>
    </rPh>
    <phoneticPr fontId="11"/>
  </si>
  <si>
    <t>森林セラピー</t>
    <rPh sb="0" eb="2">
      <t>シンリン</t>
    </rPh>
    <phoneticPr fontId="11"/>
  </si>
  <si>
    <t>JRウォーキング</t>
  </si>
  <si>
    <t>酒楽祭</t>
    <rPh sb="0" eb="3">
      <t>シュラ</t>
    </rPh>
    <phoneticPr fontId="11"/>
  </si>
  <si>
    <t>おひなさまめぐり</t>
  </si>
  <si>
    <t>浮羽おくんち</t>
    <rPh sb="0" eb="2">
      <t>ウキハ</t>
    </rPh>
    <phoneticPr fontId="11"/>
  </si>
  <si>
    <t>企業連携イベント</t>
    <rPh sb="0" eb="2">
      <t>キギョウ</t>
    </rPh>
    <rPh sb="2" eb="4">
      <t>レンケイ</t>
    </rPh>
    <phoneticPr fontId="11"/>
  </si>
  <si>
    <t>小さな美術館めぐり</t>
    <rPh sb="0" eb="1">
      <t>チイ</t>
    </rPh>
    <rPh sb="3" eb="6">
      <t>ビジュツカン</t>
    </rPh>
    <phoneticPr fontId="11"/>
  </si>
  <si>
    <t>蔵しっく通りお宝市</t>
    <rPh sb="0" eb="1">
      <t>クラ</t>
    </rPh>
    <rPh sb="4" eb="5">
      <t>トオ</t>
    </rPh>
    <rPh sb="7" eb="8">
      <t>タカラ</t>
    </rPh>
    <rPh sb="8" eb="9">
      <t>イチ</t>
    </rPh>
    <phoneticPr fontId="11"/>
  </si>
  <si>
    <t>浮羽麺祭り</t>
    <rPh sb="0" eb="2">
      <t>ウキハ</t>
    </rPh>
    <rPh sb="2" eb="3">
      <t>メン</t>
    </rPh>
    <rPh sb="3" eb="4">
      <t>マツ</t>
    </rPh>
    <phoneticPr fontId="11"/>
  </si>
  <si>
    <t>そうめん流し
（調音の滝）</t>
    <rPh sb="4" eb="5">
      <t>ナガ</t>
    </rPh>
    <rPh sb="8" eb="12">
      <t>チョウオ</t>
    </rPh>
    <phoneticPr fontId="11"/>
  </si>
  <si>
    <t>ほたる祭り</t>
    <rPh sb="3" eb="4">
      <t>マツ</t>
    </rPh>
    <phoneticPr fontId="11"/>
  </si>
  <si>
    <t>えびす祭り</t>
    <rPh sb="3" eb="4">
      <t>マツ</t>
    </rPh>
    <phoneticPr fontId="11"/>
  </si>
  <si>
    <t>筑後川温泉花火大会</t>
    <rPh sb="0" eb="5">
      <t>チクゴ</t>
    </rPh>
    <rPh sb="5" eb="7">
      <t>ハナビ</t>
    </rPh>
    <rPh sb="7" eb="9">
      <t>タイカイ</t>
    </rPh>
    <phoneticPr fontId="11"/>
  </si>
  <si>
    <t>ぎおん祭り</t>
    <rPh sb="3" eb="4">
      <t>マツ</t>
    </rPh>
    <phoneticPr fontId="11"/>
  </si>
  <si>
    <t>彼岸花めぐり</t>
    <rPh sb="0" eb="3">
      <t>ヒガンバナ</t>
    </rPh>
    <phoneticPr fontId="11"/>
  </si>
  <si>
    <t>うきは祭り</t>
    <rPh sb="3" eb="4">
      <t>マツ</t>
    </rPh>
    <phoneticPr fontId="11"/>
  </si>
  <si>
    <t>うきはウォーキング</t>
  </si>
  <si>
    <t>若宮おくんち</t>
    <rPh sb="0" eb="2">
      <t>ワカミヤ</t>
    </rPh>
    <phoneticPr fontId="11"/>
  </si>
  <si>
    <t>小塩冬ほたる</t>
    <rPh sb="0" eb="2">
      <t>コシオ</t>
    </rPh>
    <rPh sb="2" eb="3">
      <t>フユ</t>
    </rPh>
    <phoneticPr fontId="11"/>
  </si>
  <si>
    <t>長田鉱泉</t>
    <rPh sb="0" eb="2">
      <t>ナガタ</t>
    </rPh>
    <rPh sb="2" eb="4">
      <t>コウセン</t>
    </rPh>
    <phoneticPr fontId="11"/>
  </si>
  <si>
    <t>道の駅みやま</t>
    <rPh sb="0" eb="1">
      <t>ミチ</t>
    </rPh>
    <rPh sb="2" eb="3">
      <t>エキ</t>
    </rPh>
    <phoneticPr fontId="11"/>
  </si>
  <si>
    <t>　筑後地区　№５</t>
    <phoneticPr fontId="11"/>
  </si>
  <si>
    <t xml:space="preserve">    （単位：人、円）</t>
    <phoneticPr fontId="11"/>
  </si>
  <si>
    <t>市町村名</t>
    <phoneticPr fontId="11"/>
  </si>
  <si>
    <t xml:space="preserve"> H26利用者計</t>
    <phoneticPr fontId="11"/>
  </si>
  <si>
    <t xml:space="preserve"> H27利用者計</t>
    <phoneticPr fontId="11"/>
  </si>
  <si>
    <t xml:space="preserve"> H28利用者計</t>
    <phoneticPr fontId="11"/>
  </si>
  <si>
    <t>１ 月</t>
    <phoneticPr fontId="11"/>
  </si>
  <si>
    <t>２ 月</t>
    <phoneticPr fontId="11"/>
  </si>
  <si>
    <t>３ 月</t>
    <phoneticPr fontId="11"/>
  </si>
  <si>
    <t>４ 月</t>
    <phoneticPr fontId="11"/>
  </si>
  <si>
    <t>　５ 月</t>
    <phoneticPr fontId="11"/>
  </si>
  <si>
    <t>６ 月</t>
    <phoneticPr fontId="11"/>
  </si>
  <si>
    <t>７ 月</t>
    <phoneticPr fontId="11"/>
  </si>
  <si>
    <t>８ 月</t>
    <phoneticPr fontId="11"/>
  </si>
  <si>
    <t>９ 月</t>
    <phoneticPr fontId="11"/>
  </si>
  <si>
    <t>10 月</t>
    <phoneticPr fontId="11"/>
  </si>
  <si>
    <t>11 月</t>
    <phoneticPr fontId="11"/>
  </si>
  <si>
    <t>12 月</t>
    <phoneticPr fontId="11"/>
  </si>
  <si>
    <t>年消費額</t>
    <phoneticPr fontId="11"/>
  </si>
  <si>
    <t>みやま市（続き）</t>
    <rPh sb="2" eb="3">
      <t>シ</t>
    </rPh>
    <rPh sb="4" eb="5">
      <t>ツヅ</t>
    </rPh>
    <phoneticPr fontId="11"/>
  </si>
  <si>
    <t>清水公園</t>
    <rPh sb="0" eb="2">
      <t>キヨミズ</t>
    </rPh>
    <rPh sb="2" eb="4">
      <t>コウエン</t>
    </rPh>
    <phoneticPr fontId="11"/>
  </si>
  <si>
    <t>濃施山公園</t>
    <rPh sb="0" eb="1">
      <t>ノウ</t>
    </rPh>
    <rPh sb="1" eb="2">
      <t>セ</t>
    </rPh>
    <rPh sb="2" eb="3">
      <t>ヤマ</t>
    </rPh>
    <rPh sb="3" eb="5">
      <t>コウエン</t>
    </rPh>
    <phoneticPr fontId="11"/>
  </si>
  <si>
    <t>中ノ島大楠林</t>
    <rPh sb="0" eb="1">
      <t>ナカ</t>
    </rPh>
    <rPh sb="2" eb="3">
      <t>シマ</t>
    </rPh>
    <rPh sb="3" eb="5">
      <t>オオクス</t>
    </rPh>
    <rPh sb="5" eb="6">
      <t>リン</t>
    </rPh>
    <phoneticPr fontId="11"/>
  </si>
  <si>
    <t>筒井時正玩具花火製造所</t>
    <rPh sb="0" eb="2">
      <t>ツツイ</t>
    </rPh>
    <rPh sb="2" eb="3">
      <t>ジ</t>
    </rPh>
    <rPh sb="3" eb="4">
      <t>マサ</t>
    </rPh>
    <rPh sb="4" eb="6">
      <t>ガング</t>
    </rPh>
    <rPh sb="6" eb="8">
      <t>ハナビ</t>
    </rPh>
    <rPh sb="8" eb="10">
      <t>セイゾウ</t>
    </rPh>
    <rPh sb="10" eb="11">
      <t>ジョ</t>
    </rPh>
    <phoneticPr fontId="11"/>
  </si>
  <si>
    <t>与田準一記念館</t>
    <rPh sb="0" eb="2">
      <t>ヨダ</t>
    </rPh>
    <rPh sb="2" eb="4">
      <t>ジュンイチ</t>
    </rPh>
    <rPh sb="4" eb="6">
      <t>キネン</t>
    </rPh>
    <rPh sb="6" eb="7">
      <t>カン</t>
    </rPh>
    <phoneticPr fontId="11"/>
  </si>
  <si>
    <t>お牧山公園</t>
    <rPh sb="1" eb="3">
      <t>マキヤマ</t>
    </rPh>
    <rPh sb="3" eb="5">
      <t>コウエン</t>
    </rPh>
    <phoneticPr fontId="11"/>
  </si>
  <si>
    <t>正龍館</t>
    <rPh sb="0" eb="1">
      <t>マサ</t>
    </rPh>
    <rPh sb="1" eb="2">
      <t>リュウ</t>
    </rPh>
    <rPh sb="2" eb="3">
      <t>カン</t>
    </rPh>
    <phoneticPr fontId="11"/>
  </si>
  <si>
    <t>サンレイクゴルフ場</t>
    <rPh sb="8" eb="9">
      <t>ジョウ</t>
    </rPh>
    <phoneticPr fontId="11"/>
  </si>
  <si>
    <t>大江幸若舞</t>
    <rPh sb="0" eb="2">
      <t>オオエ</t>
    </rPh>
    <rPh sb="2" eb="5">
      <t>コウワカマイ</t>
    </rPh>
    <phoneticPr fontId="11"/>
  </si>
  <si>
    <t>お座敷梅</t>
    <rPh sb="1" eb="3">
      <t>ザシキ</t>
    </rPh>
    <rPh sb="3" eb="4">
      <t>ウメ</t>
    </rPh>
    <phoneticPr fontId="11"/>
  </si>
  <si>
    <t>新開能</t>
    <rPh sb="0" eb="2">
      <t>シンカイ</t>
    </rPh>
    <rPh sb="2" eb="3">
      <t>ノウ</t>
    </rPh>
    <phoneticPr fontId="11"/>
  </si>
  <si>
    <t>みかん農園</t>
    <rPh sb="3" eb="5">
      <t>ノウエン</t>
    </rPh>
    <phoneticPr fontId="11"/>
  </si>
  <si>
    <t>長田大銀杏</t>
    <rPh sb="0" eb="2">
      <t>ナガタ</t>
    </rPh>
    <rPh sb="2" eb="3">
      <t>ダイ</t>
    </rPh>
    <rPh sb="3" eb="5">
      <t>ギンナン</t>
    </rPh>
    <phoneticPr fontId="11"/>
  </si>
  <si>
    <t>やまかわ梅まつり</t>
    <rPh sb="4" eb="5">
      <t>ウメ</t>
    </rPh>
    <phoneticPr fontId="11"/>
  </si>
  <si>
    <t>酒蔵見学</t>
    <rPh sb="0" eb="2">
      <t>シュゾウ</t>
    </rPh>
    <rPh sb="2" eb="4">
      <t>ケンガク</t>
    </rPh>
    <phoneticPr fontId="11"/>
  </si>
  <si>
    <t>清水ぼたん園</t>
    <rPh sb="0" eb="2">
      <t>キヨミズ</t>
    </rPh>
    <rPh sb="5" eb="6">
      <t>エン</t>
    </rPh>
    <phoneticPr fontId="11"/>
  </si>
  <si>
    <t>鯉恋来</t>
    <rPh sb="0" eb="1">
      <t>コイ</t>
    </rPh>
    <rPh sb="1" eb="2">
      <t>コイ</t>
    </rPh>
    <rPh sb="2" eb="3">
      <t>コ</t>
    </rPh>
    <phoneticPr fontId="11"/>
  </si>
  <si>
    <t>山川ほたる火まつり</t>
    <rPh sb="0" eb="2">
      <t>ヤマカワ</t>
    </rPh>
    <rPh sb="5" eb="6">
      <t>ヒ</t>
    </rPh>
    <phoneticPr fontId="11"/>
  </si>
  <si>
    <t>大人形と大提灯</t>
    <rPh sb="0" eb="1">
      <t>オオ</t>
    </rPh>
    <rPh sb="1" eb="3">
      <t>ニンギョウ</t>
    </rPh>
    <rPh sb="4" eb="7">
      <t>ダイチョウチン</t>
    </rPh>
    <phoneticPr fontId="11"/>
  </si>
  <si>
    <t>みやま納涼花火大会</t>
    <rPh sb="3" eb="5">
      <t>ノウリョウ</t>
    </rPh>
    <rPh sb="5" eb="7">
      <t>ハナビ</t>
    </rPh>
    <rPh sb="7" eb="9">
      <t>タイカイ</t>
    </rPh>
    <phoneticPr fontId="11"/>
  </si>
  <si>
    <t>おもちゃ花火フェスタ</t>
    <rPh sb="4" eb="6">
      <t>ハナビ</t>
    </rPh>
    <phoneticPr fontId="11"/>
  </si>
  <si>
    <t>山んこ川んこ夏祭り</t>
    <rPh sb="0" eb="1">
      <t>ヤマ</t>
    </rPh>
    <rPh sb="3" eb="4">
      <t>カワ</t>
    </rPh>
    <rPh sb="6" eb="8">
      <t>ナツマツ</t>
    </rPh>
    <phoneticPr fontId="11"/>
  </si>
  <si>
    <t>まるごとみやま秋穫祭</t>
    <rPh sb="7" eb="8">
      <t>アキ</t>
    </rPh>
    <rPh sb="8" eb="9">
      <t>カク</t>
    </rPh>
    <rPh sb="9" eb="10">
      <t>サイ</t>
    </rPh>
    <phoneticPr fontId="11"/>
  </si>
  <si>
    <t>大刀洗町</t>
    <rPh sb="0" eb="3">
      <t>タチアライ</t>
    </rPh>
    <rPh sb="3" eb="4">
      <t>マチ</t>
    </rPh>
    <phoneticPr fontId="11"/>
  </si>
  <si>
    <t>大刀洗公園</t>
    <rPh sb="0" eb="3">
      <t>タチアライ</t>
    </rPh>
    <rPh sb="3" eb="5">
      <t>コウエン</t>
    </rPh>
    <phoneticPr fontId="11"/>
  </si>
  <si>
    <t>今村天主堂</t>
    <rPh sb="0" eb="2">
      <t>イマムラ</t>
    </rPh>
    <rPh sb="2" eb="5">
      <t>テンシュドウ</t>
    </rPh>
    <phoneticPr fontId="11"/>
  </si>
  <si>
    <t>大刀洗ドリームまつり</t>
    <rPh sb="0" eb="3">
      <t>タチアライ</t>
    </rPh>
    <phoneticPr fontId="11"/>
  </si>
  <si>
    <t>枝豆収穫祭</t>
    <rPh sb="0" eb="2">
      <t>エダマメ</t>
    </rPh>
    <rPh sb="2" eb="5">
      <t>シュウカクサイ</t>
    </rPh>
    <phoneticPr fontId="11"/>
  </si>
  <si>
    <t>ひばりロード（マラソン大会）</t>
    <rPh sb="11" eb="13">
      <t>タイカイ</t>
    </rPh>
    <phoneticPr fontId="11"/>
  </si>
  <si>
    <t>釣り</t>
    <rPh sb="0" eb="1">
      <t>ツ</t>
    </rPh>
    <phoneticPr fontId="11"/>
  </si>
  <si>
    <t>天然温泉大木の湯アクアス</t>
    <rPh sb="0" eb="2">
      <t>テンネン</t>
    </rPh>
    <rPh sb="2" eb="4">
      <t>オンセン</t>
    </rPh>
    <rPh sb="4" eb="6">
      <t>オオキ</t>
    </rPh>
    <rPh sb="7" eb="8">
      <t>ユ</t>
    </rPh>
    <phoneticPr fontId="11"/>
  </si>
  <si>
    <t>くるるん夢市場</t>
    <rPh sb="4" eb="5">
      <t>ユメ</t>
    </rPh>
    <rPh sb="5" eb="7">
      <t>イチバ</t>
    </rPh>
    <phoneticPr fontId="11"/>
  </si>
  <si>
    <t>デリ＆ビュッフェくるるん</t>
  </si>
  <si>
    <t>ホワイトベリー</t>
  </si>
  <si>
    <t>菜の花さるこい</t>
    <rPh sb="0" eb="1">
      <t>ナ</t>
    </rPh>
    <rPh sb="2" eb="3">
      <t>ハナ</t>
    </rPh>
    <phoneticPr fontId="11"/>
  </si>
  <si>
    <t>さるこいフェスタ</t>
  </si>
  <si>
    <t>　筑後地区　№６</t>
    <phoneticPr fontId="11"/>
  </si>
  <si>
    <t>大木町（続き）</t>
    <rPh sb="0" eb="2">
      <t>オオキマチ</t>
    </rPh>
    <rPh sb="3" eb="4">
      <t>ツヅ</t>
    </rPh>
    <phoneticPr fontId="11"/>
  </si>
  <si>
    <t>おおき堀んぴっく</t>
    <rPh sb="3" eb="4">
      <t>ホリ</t>
    </rPh>
    <phoneticPr fontId="11"/>
  </si>
  <si>
    <t>広川町産業展示会館</t>
    <rPh sb="0" eb="3">
      <t>ヒロカワマチ</t>
    </rPh>
    <rPh sb="3" eb="5">
      <t>サンギョウ</t>
    </rPh>
    <rPh sb="5" eb="7">
      <t>テンジ</t>
    </rPh>
    <rPh sb="7" eb="9">
      <t>カイカン</t>
    </rPh>
    <phoneticPr fontId="11"/>
  </si>
  <si>
    <t>逆瀬ゴットン館</t>
    <rPh sb="0" eb="2">
      <t>サカセ</t>
    </rPh>
    <rPh sb="6" eb="7">
      <t>カン</t>
    </rPh>
    <phoneticPr fontId="11"/>
  </si>
  <si>
    <t>久留米絣工房</t>
    <rPh sb="0" eb="3">
      <t>クルメ</t>
    </rPh>
    <rPh sb="3" eb="4">
      <t>カスリ</t>
    </rPh>
    <rPh sb="4" eb="6">
      <t>コウボウ</t>
    </rPh>
    <phoneticPr fontId="11"/>
  </si>
  <si>
    <t>竜光寺公園</t>
    <rPh sb="0" eb="1">
      <t>リュウ</t>
    </rPh>
    <rPh sb="1" eb="2">
      <t>コウ</t>
    </rPh>
    <rPh sb="2" eb="3">
      <t>ジ</t>
    </rPh>
    <rPh sb="3" eb="5">
      <t>コウエン</t>
    </rPh>
    <phoneticPr fontId="11"/>
  </si>
  <si>
    <t>広川ダム</t>
    <rPh sb="0" eb="2">
      <t>ヒロカワ</t>
    </rPh>
    <phoneticPr fontId="11"/>
  </si>
  <si>
    <t>石人山・弘化谷古墳</t>
    <rPh sb="0" eb="1">
      <t>セキ</t>
    </rPh>
    <rPh sb="1" eb="2">
      <t>ジン</t>
    </rPh>
    <rPh sb="2" eb="3">
      <t>サン</t>
    </rPh>
    <rPh sb="4" eb="5">
      <t>コウ</t>
    </rPh>
    <rPh sb="5" eb="6">
      <t>カ</t>
    </rPh>
    <rPh sb="6" eb="7">
      <t>ダニ</t>
    </rPh>
    <rPh sb="7" eb="9">
      <t>コフン</t>
    </rPh>
    <phoneticPr fontId="11"/>
  </si>
  <si>
    <t>逆瀬谷薬師堂</t>
    <rPh sb="0" eb="2">
      <t>サカセ</t>
    </rPh>
    <rPh sb="2" eb="3">
      <t>ダニ</t>
    </rPh>
    <rPh sb="3" eb="6">
      <t>ヤクシドウ</t>
    </rPh>
    <phoneticPr fontId="11"/>
  </si>
  <si>
    <t>広川町古墳資料館</t>
    <rPh sb="0" eb="3">
      <t>ヒロカワマチ</t>
    </rPh>
    <rPh sb="3" eb="5">
      <t>コフン</t>
    </rPh>
    <rPh sb="5" eb="8">
      <t>シリョウカン</t>
    </rPh>
    <phoneticPr fontId="11"/>
  </si>
  <si>
    <t>久留米カントリークラブ</t>
    <rPh sb="0" eb="3">
      <t>クルメ</t>
    </rPh>
    <phoneticPr fontId="11"/>
  </si>
  <si>
    <t>広川くだもの村</t>
    <rPh sb="0" eb="2">
      <t>ヒロカワ</t>
    </rPh>
    <rPh sb="6" eb="7">
      <t>ムラ</t>
    </rPh>
    <phoneticPr fontId="11"/>
  </si>
  <si>
    <t>ピーチの森</t>
    <rPh sb="4" eb="5">
      <t>モリ</t>
    </rPh>
    <phoneticPr fontId="11"/>
  </si>
  <si>
    <t>太原のイチョウ</t>
    <rPh sb="0" eb="1">
      <t>フト</t>
    </rPh>
    <rPh sb="1" eb="2">
      <t>ハラ</t>
    </rPh>
    <phoneticPr fontId="11"/>
  </si>
  <si>
    <t>広川かすり祭</t>
    <rPh sb="0" eb="2">
      <t>ヒロカワ</t>
    </rPh>
    <rPh sb="5" eb="6">
      <t>マツ</t>
    </rPh>
    <phoneticPr fontId="11"/>
  </si>
  <si>
    <t>かすりたまご歴史展</t>
  </si>
  <si>
    <t>スローフードフェスタ</t>
  </si>
  <si>
    <t>広川まつり</t>
    <rPh sb="0" eb="2">
      <t>ヒロカワ</t>
    </rPh>
    <phoneticPr fontId="11"/>
  </si>
  <si>
    <t>広川古墳まつり</t>
    <rPh sb="0" eb="2">
      <t>ヒロカワ</t>
    </rPh>
    <rPh sb="2" eb="4">
      <t>コフン</t>
    </rPh>
    <phoneticPr fontId="11"/>
  </si>
  <si>
    <t>　筑 豊 地 区  №１    　                   　　　　　　　　　　　　　　　　　　　　　　　　　　</t>
    <phoneticPr fontId="11"/>
  </si>
  <si>
    <t>福智山ろく花公園</t>
    <rPh sb="0" eb="3">
      <t>フクチサン</t>
    </rPh>
    <rPh sb="5" eb="8">
      <t>ハナコウエン</t>
    </rPh>
    <phoneticPr fontId="36"/>
  </si>
  <si>
    <t>竜王峡キャンプ村</t>
    <rPh sb="0" eb="2">
      <t>リュウオウ</t>
    </rPh>
    <rPh sb="2" eb="3">
      <t>キョウ</t>
    </rPh>
    <rPh sb="7" eb="8">
      <t>ムラ</t>
    </rPh>
    <phoneticPr fontId="36"/>
  </si>
  <si>
    <t>のおがたチューリップフェア</t>
  </si>
  <si>
    <t>のおがた夏まつり</t>
    <rPh sb="4" eb="5">
      <t>ナツ</t>
    </rPh>
    <phoneticPr fontId="36"/>
  </si>
  <si>
    <t>のおがた産業まつり</t>
    <rPh sb="4" eb="6">
      <t>サンギョウ</t>
    </rPh>
    <phoneticPr fontId="36"/>
  </si>
  <si>
    <t>石炭記念館</t>
    <rPh sb="0" eb="2">
      <t>セキタン</t>
    </rPh>
    <rPh sb="2" eb="5">
      <t>キネンカン</t>
    </rPh>
    <phoneticPr fontId="36"/>
  </si>
  <si>
    <t>谷尾美術館</t>
    <rPh sb="0" eb="2">
      <t>タニオ</t>
    </rPh>
    <rPh sb="2" eb="5">
      <t>ビジュツカン</t>
    </rPh>
    <phoneticPr fontId="36"/>
  </si>
  <si>
    <t>アートスペース谷尾</t>
    <rPh sb="7" eb="9">
      <t>タニオ</t>
    </rPh>
    <phoneticPr fontId="16"/>
  </si>
  <si>
    <t>嘉穂劇場</t>
    <rPh sb="0" eb="2">
      <t>カホ</t>
    </rPh>
    <rPh sb="2" eb="4">
      <t>ゲキジョウ</t>
    </rPh>
    <phoneticPr fontId="11"/>
  </si>
  <si>
    <t>飯塚市歴史資料館</t>
    <rPh sb="0" eb="3">
      <t>イイヅカシ</t>
    </rPh>
    <rPh sb="3" eb="5">
      <t>レキシ</t>
    </rPh>
    <rPh sb="5" eb="8">
      <t>シリョウカン</t>
    </rPh>
    <phoneticPr fontId="11"/>
  </si>
  <si>
    <t>旧伊藤伝右衛門邸</t>
    <rPh sb="0" eb="1">
      <t>キュウ</t>
    </rPh>
    <rPh sb="1" eb="3">
      <t>イトウ</t>
    </rPh>
    <rPh sb="3" eb="4">
      <t>デン</t>
    </rPh>
    <rPh sb="4" eb="5">
      <t>ミギ</t>
    </rPh>
    <rPh sb="5" eb="7">
      <t>エモン</t>
    </rPh>
    <rPh sb="7" eb="8">
      <t>テイ</t>
    </rPh>
    <phoneticPr fontId="11"/>
  </si>
  <si>
    <t>サンビレッジ茜</t>
    <rPh sb="6" eb="7">
      <t>アカネ</t>
    </rPh>
    <phoneticPr fontId="11"/>
  </si>
  <si>
    <t>筑豊ハイツ</t>
    <rPh sb="0" eb="2">
      <t>チクホウ</t>
    </rPh>
    <phoneticPr fontId="11"/>
  </si>
  <si>
    <t>農楽園八木山</t>
    <rPh sb="0" eb="1">
      <t>ノウ</t>
    </rPh>
    <rPh sb="1" eb="3">
      <t>ラクエン</t>
    </rPh>
    <rPh sb="3" eb="6">
      <t>ヤキヤマ</t>
    </rPh>
    <phoneticPr fontId="11"/>
  </si>
  <si>
    <t>飯塚オートレース</t>
    <rPh sb="0" eb="2">
      <t>イイヅカ</t>
    </rPh>
    <phoneticPr fontId="11"/>
  </si>
  <si>
    <t>いいづか雛のまつり</t>
    <rPh sb="4" eb="5">
      <t>ヒナ</t>
    </rPh>
    <phoneticPr fontId="11"/>
  </si>
  <si>
    <t>大将陣桜まつり</t>
    <rPh sb="0" eb="2">
      <t>タイショウ</t>
    </rPh>
    <rPh sb="2" eb="3">
      <t>ジン</t>
    </rPh>
    <rPh sb="3" eb="4">
      <t>サクラ</t>
    </rPh>
    <phoneticPr fontId="11"/>
  </si>
  <si>
    <t>車いすテニス大会</t>
    <rPh sb="0" eb="1">
      <t>クルマ</t>
    </rPh>
    <rPh sb="6" eb="8">
      <t>タイカイ</t>
    </rPh>
    <phoneticPr fontId="11"/>
  </si>
  <si>
    <t>飯塚山笠・子ども山笠</t>
    <rPh sb="0" eb="2">
      <t>イイヅカ</t>
    </rPh>
    <rPh sb="2" eb="4">
      <t>ヤマカサ</t>
    </rPh>
    <rPh sb="5" eb="6">
      <t>コ</t>
    </rPh>
    <rPh sb="8" eb="10">
      <t>ヤマカサ</t>
    </rPh>
    <phoneticPr fontId="11"/>
  </si>
  <si>
    <t>飯塚納涼花火大会</t>
    <rPh sb="0" eb="2">
      <t>イイヅカ</t>
    </rPh>
    <rPh sb="2" eb="4">
      <t>ノウリョウ</t>
    </rPh>
    <rPh sb="4" eb="6">
      <t>ハナビ</t>
    </rPh>
    <rPh sb="6" eb="8">
      <t>タイカイ</t>
    </rPh>
    <phoneticPr fontId="11"/>
  </si>
  <si>
    <t>筑前の國いいづか街道まつり</t>
    <rPh sb="0" eb="2">
      <t>チクゼン</t>
    </rPh>
    <rPh sb="3" eb="4">
      <t>クニ</t>
    </rPh>
    <rPh sb="8" eb="10">
      <t>カイドウ</t>
    </rPh>
    <phoneticPr fontId="11"/>
  </si>
  <si>
    <t>産業まつり</t>
    <rPh sb="0" eb="2">
      <t>サンギョウ</t>
    </rPh>
    <phoneticPr fontId="11"/>
  </si>
  <si>
    <t>田川市石炭・歴史博物館</t>
    <rPh sb="0" eb="3">
      <t>タガワシ</t>
    </rPh>
    <rPh sb="3" eb="5">
      <t>セキタン</t>
    </rPh>
    <rPh sb="6" eb="8">
      <t>レキシ</t>
    </rPh>
    <rPh sb="8" eb="11">
      <t>ハクブツカン</t>
    </rPh>
    <phoneticPr fontId="11"/>
  </si>
  <si>
    <t>田川市美術館</t>
    <rPh sb="0" eb="3">
      <t>タガワシ</t>
    </rPh>
    <rPh sb="3" eb="6">
      <t>ビジュツカン</t>
    </rPh>
    <phoneticPr fontId="11"/>
  </si>
  <si>
    <t>田川市民プール</t>
    <rPh sb="0" eb="2">
      <t>タガワ</t>
    </rPh>
    <rPh sb="2" eb="4">
      <t>シミン</t>
    </rPh>
    <phoneticPr fontId="11"/>
  </si>
  <si>
    <t>風治八幡宮川渡り神幸祭</t>
    <rPh sb="0" eb="5">
      <t>フウジハチマングウ</t>
    </rPh>
    <rPh sb="5" eb="7">
      <t>カワワタ</t>
    </rPh>
    <rPh sb="8" eb="11">
      <t>ジンコウサイ</t>
    </rPh>
    <phoneticPr fontId="11"/>
  </si>
  <si>
    <t>TAGAWAコールマイン・フェスティバル～炭坑節まつり～</t>
    <rPh sb="21" eb="24">
      <t>タンコウブシ</t>
    </rPh>
    <phoneticPr fontId="11"/>
  </si>
  <si>
    <t xml:space="preserve"> 宮若市</t>
    <rPh sb="2" eb="3">
      <t>ワカ</t>
    </rPh>
    <rPh sb="3" eb="4">
      <t>シ</t>
    </rPh>
    <phoneticPr fontId="11"/>
  </si>
  <si>
    <t>フルーツ狩り</t>
  </si>
  <si>
    <t>いこいの里千石</t>
  </si>
  <si>
    <t>竹原古墳</t>
  </si>
  <si>
    <t>清水寺</t>
  </si>
  <si>
    <t>霊験寺</t>
  </si>
  <si>
    <t>普光寺</t>
  </si>
  <si>
    <t>石炭記念館</t>
  </si>
  <si>
    <t>　筑 豊 地 区  №2    　                   　　　　　　　　　　　　　　　　　　　　　　　　　　</t>
    <phoneticPr fontId="11"/>
  </si>
  <si>
    <t>宮若市
（続き）</t>
    <rPh sb="0" eb="1">
      <t>ミヤワカシ</t>
    </rPh>
    <rPh sb="4" eb="5">
      <t>ツヅ</t>
    </rPh>
    <phoneticPr fontId="11"/>
  </si>
  <si>
    <t>トヨタ自動車九州(株)</t>
  </si>
  <si>
    <t>脇田温泉</t>
  </si>
  <si>
    <t>若宮ゴルフクラブ</t>
  </si>
  <si>
    <t>プリンスゴルフ場</t>
  </si>
  <si>
    <t>ザ・クラッシックゴルフ倶楽部</t>
  </si>
  <si>
    <t>千石キャンプ場</t>
  </si>
  <si>
    <t>西鞍の丘総合運動公園</t>
  </si>
  <si>
    <t>光陵グリーンスタジアム</t>
  </si>
  <si>
    <t>四季菜館</t>
  </si>
  <si>
    <t>ドリームホープ若宮</t>
  </si>
  <si>
    <t>宮若追い出し猫横丁</t>
  </si>
  <si>
    <t>宮若ほたる祭</t>
  </si>
  <si>
    <t>宮若ふるさと祭</t>
  </si>
  <si>
    <t>日本一の大門松祭</t>
  </si>
  <si>
    <t>宮若納涼花火大会</t>
  </si>
  <si>
    <t>スコーレ若宮</t>
  </si>
  <si>
    <t>道の駅うすい</t>
    <rPh sb="0" eb="1">
      <t>ミチ</t>
    </rPh>
    <rPh sb="2" eb="3">
      <t>エキ</t>
    </rPh>
    <phoneticPr fontId="11"/>
  </si>
  <si>
    <t>馬古屏</t>
    <rPh sb="0" eb="1">
      <t>ウマ</t>
    </rPh>
    <rPh sb="1" eb="2">
      <t>フル</t>
    </rPh>
    <rPh sb="2" eb="3">
      <t>シリゾ</t>
    </rPh>
    <phoneticPr fontId="11"/>
  </si>
  <si>
    <t>手づくりふるさと村</t>
    <rPh sb="0" eb="1">
      <t>テ</t>
    </rPh>
    <rPh sb="8" eb="9">
      <t>ムラ</t>
    </rPh>
    <phoneticPr fontId="11"/>
  </si>
  <si>
    <t>なつきの湯</t>
    <rPh sb="4" eb="5">
      <t>ユ</t>
    </rPh>
    <phoneticPr fontId="11"/>
  </si>
  <si>
    <t>織田廣喜美術館</t>
    <rPh sb="0" eb="2">
      <t>オダ</t>
    </rPh>
    <rPh sb="2" eb="3">
      <t>ヒロシ</t>
    </rPh>
    <rPh sb="3" eb="4">
      <t>ヨロコ</t>
    </rPh>
    <rPh sb="4" eb="7">
      <t>ビジュツカン</t>
    </rPh>
    <phoneticPr fontId="11"/>
  </si>
  <si>
    <t>郷土館・平和祈念館</t>
    <rPh sb="0" eb="2">
      <t>キョウド</t>
    </rPh>
    <rPh sb="2" eb="3">
      <t>カン</t>
    </rPh>
    <rPh sb="4" eb="6">
      <t>ヘイワ</t>
    </rPh>
    <rPh sb="6" eb="8">
      <t>キネン</t>
    </rPh>
    <rPh sb="8" eb="9">
      <t>カン</t>
    </rPh>
    <phoneticPr fontId="11"/>
  </si>
  <si>
    <t>サルビアパーク</t>
  </si>
  <si>
    <t>スイミングプラザなつき</t>
  </si>
  <si>
    <t>嘉穂総合体育館</t>
    <rPh sb="0" eb="2">
      <t>カホ</t>
    </rPh>
    <rPh sb="2" eb="4">
      <t>ソウゴウ</t>
    </rPh>
    <rPh sb="4" eb="7">
      <t>タイイクカン</t>
    </rPh>
    <phoneticPr fontId="11"/>
  </si>
  <si>
    <t>古処山キャンプ村</t>
    <rPh sb="0" eb="1">
      <t>フル</t>
    </rPh>
    <rPh sb="1" eb="2">
      <t>ショ</t>
    </rPh>
    <rPh sb="2" eb="3">
      <t>ヤマ</t>
    </rPh>
    <rPh sb="7" eb="8">
      <t>ムラ</t>
    </rPh>
    <phoneticPr fontId="11"/>
  </si>
  <si>
    <t>馬見山キャンプ村</t>
    <rPh sb="0" eb="2">
      <t>ウマミ</t>
    </rPh>
    <rPh sb="2" eb="3">
      <t>ヤマ</t>
    </rPh>
    <rPh sb="7" eb="8">
      <t>ムラ</t>
    </rPh>
    <phoneticPr fontId="11"/>
  </si>
  <si>
    <t xml:space="preserve"> 鞍手町</t>
    <rPh sb="1" eb="4">
      <t>クラテマチ</t>
    </rPh>
    <phoneticPr fontId="11"/>
  </si>
  <si>
    <t>鞍手町歴史民俗博物館</t>
    <rPh sb="0" eb="3">
      <t>クラテマチ</t>
    </rPh>
    <rPh sb="3" eb="5">
      <t>レキシ</t>
    </rPh>
    <rPh sb="5" eb="7">
      <t>ミンゾク</t>
    </rPh>
    <rPh sb="7" eb="10">
      <t>ハクブツカン</t>
    </rPh>
    <phoneticPr fontId="11"/>
  </si>
  <si>
    <t>長谷木造十一面観光立像</t>
    <rPh sb="0" eb="2">
      <t>ハセ</t>
    </rPh>
    <rPh sb="2" eb="4">
      <t>モクゾウ</t>
    </rPh>
    <rPh sb="4" eb="7">
      <t>ジュウイチメン</t>
    </rPh>
    <rPh sb="7" eb="9">
      <t>カンコウ</t>
    </rPh>
    <rPh sb="9" eb="11">
      <t>リツゾウ</t>
    </rPh>
    <phoneticPr fontId="11"/>
  </si>
  <si>
    <t>伊藤常足翁旧宅</t>
    <rPh sb="0" eb="2">
      <t>イトウ</t>
    </rPh>
    <rPh sb="2" eb="3">
      <t>ツネ</t>
    </rPh>
    <rPh sb="3" eb="4">
      <t>タ</t>
    </rPh>
    <rPh sb="4" eb="5">
      <t>オキナ</t>
    </rPh>
    <rPh sb="5" eb="7">
      <t>キュウタク</t>
    </rPh>
    <phoneticPr fontId="11"/>
  </si>
  <si>
    <t>鞍手町総合福祉センター（入浴）</t>
    <rPh sb="0" eb="3">
      <t>クラテマチ</t>
    </rPh>
    <rPh sb="3" eb="5">
      <t>ソウゴウ</t>
    </rPh>
    <rPh sb="5" eb="7">
      <t>フクシ</t>
    </rPh>
    <rPh sb="12" eb="14">
      <t>ニュウヨク</t>
    </rPh>
    <phoneticPr fontId="11"/>
  </si>
  <si>
    <t>剣岳公園</t>
    <rPh sb="0" eb="2">
      <t>ツルギダケ</t>
    </rPh>
    <rPh sb="2" eb="4">
      <t>コウエン</t>
    </rPh>
    <phoneticPr fontId="11"/>
  </si>
  <si>
    <t>町立体育館</t>
    <rPh sb="0" eb="2">
      <t>チョウリツ</t>
    </rPh>
    <rPh sb="2" eb="5">
      <t>タイイクカン</t>
    </rPh>
    <phoneticPr fontId="11"/>
  </si>
  <si>
    <t>弓道場</t>
    <rPh sb="0" eb="2">
      <t>キュウドウ</t>
    </rPh>
    <rPh sb="2" eb="3">
      <t>ジョウ</t>
    </rPh>
    <phoneticPr fontId="11"/>
  </si>
  <si>
    <t>野球場</t>
    <rPh sb="0" eb="3">
      <t>ヤキュウジョウ</t>
    </rPh>
    <phoneticPr fontId="11"/>
  </si>
  <si>
    <t>テニス場</t>
    <rPh sb="3" eb="4">
      <t>ジョウ</t>
    </rPh>
    <phoneticPr fontId="11"/>
  </si>
  <si>
    <t>町民グラウンド</t>
    <rPh sb="0" eb="2">
      <t>チョウミン</t>
    </rPh>
    <phoneticPr fontId="11"/>
  </si>
  <si>
    <t>武道館</t>
    <rPh sb="0" eb="3">
      <t>ブドウカン</t>
    </rPh>
    <phoneticPr fontId="11"/>
  </si>
  <si>
    <t>鞍手町総合福祉センター（アリーナ）</t>
    <rPh sb="0" eb="3">
      <t>クラテマチ</t>
    </rPh>
    <rPh sb="3" eb="5">
      <t>ソウゴウ</t>
    </rPh>
    <rPh sb="5" eb="7">
      <t>フクシ</t>
    </rPh>
    <phoneticPr fontId="11"/>
  </si>
  <si>
    <t>ムーンレイクゴルフクラブ　鞍手コース</t>
    <rPh sb="13" eb="15">
      <t>クラテ</t>
    </rPh>
    <phoneticPr fontId="11"/>
  </si>
  <si>
    <t>　筑 豊 地 区  №3                  　　　　　　　　　　　　　　　　　　　　　　　　　　</t>
    <phoneticPr fontId="11"/>
  </si>
  <si>
    <t xml:space="preserve"> H27利用者計</t>
  </si>
  <si>
    <t>鞍手町
（続き）</t>
    <rPh sb="0" eb="2">
      <t>クラテマチ</t>
    </rPh>
    <rPh sb="5" eb="6">
      <t>ツヅ</t>
    </rPh>
    <phoneticPr fontId="11"/>
  </si>
  <si>
    <t>くらて学園</t>
    <rPh sb="3" eb="5">
      <t>ガクエン</t>
    </rPh>
    <phoneticPr fontId="11"/>
  </si>
  <si>
    <t>剣岳公園（花見）</t>
    <rPh sb="0" eb="2">
      <t>ツルギダケ</t>
    </rPh>
    <rPh sb="2" eb="4">
      <t>コウエン</t>
    </rPh>
    <rPh sb="5" eb="7">
      <t>ハナミ</t>
    </rPh>
    <phoneticPr fontId="11"/>
  </si>
  <si>
    <t>くらて元気まつり</t>
    <rPh sb="3" eb="5">
      <t>ゲンキ</t>
    </rPh>
    <phoneticPr fontId="11"/>
  </si>
  <si>
    <t>くらてのまるしぇ</t>
  </si>
  <si>
    <t>星空シアター</t>
    <rPh sb="0" eb="2">
      <t>ホシゾラ</t>
    </rPh>
    <phoneticPr fontId="11"/>
  </si>
  <si>
    <t>鞍手町ハーフリレーマラソン</t>
    <rPh sb="0" eb="3">
      <t>クラテマチ</t>
    </rPh>
    <phoneticPr fontId="11"/>
  </si>
  <si>
    <t>鞍手町だよ全員集合</t>
    <rPh sb="0" eb="3">
      <t>クラテマチ</t>
    </rPh>
    <rPh sb="5" eb="7">
      <t>ゼンイン</t>
    </rPh>
    <rPh sb="7" eb="9">
      <t>シュウゴウ</t>
    </rPh>
    <phoneticPr fontId="11"/>
  </si>
  <si>
    <t>真ん中くらてコンサート</t>
    <rPh sb="0" eb="1">
      <t>マ</t>
    </rPh>
    <rPh sb="2" eb="3">
      <t>ナカ</t>
    </rPh>
    <phoneticPr fontId="11"/>
  </si>
  <si>
    <t>桂川町</t>
    <rPh sb="0" eb="1">
      <t>ケイセン</t>
    </rPh>
    <rPh sb="1" eb="2">
      <t>マチ</t>
    </rPh>
    <phoneticPr fontId="11"/>
  </si>
  <si>
    <t>王塚装飾古墳館</t>
  </si>
  <si>
    <t>湯の浦総合キャンプ場</t>
  </si>
  <si>
    <t>王塚古墳春の特別公開</t>
  </si>
  <si>
    <t>土師老松神社春祭り</t>
  </si>
  <si>
    <t>商工まつり</t>
  </si>
  <si>
    <t>夏祭り桂川</t>
  </si>
  <si>
    <t>土師老松神社秋祭り</t>
  </si>
  <si>
    <t>王塚古墳まつりｉｎ桂川</t>
  </si>
  <si>
    <t>王塚古墳秋の特別公開</t>
  </si>
  <si>
    <t xml:space="preserve"> 香春町</t>
    <rPh sb="1" eb="3">
      <t>カワラ</t>
    </rPh>
    <phoneticPr fontId="11"/>
  </si>
  <si>
    <t>窯元・歌碑めぐり</t>
    <rPh sb="0" eb="2">
      <t>カマモト</t>
    </rPh>
    <rPh sb="3" eb="5">
      <t>カヒ</t>
    </rPh>
    <phoneticPr fontId="11"/>
  </si>
  <si>
    <t>柿下温泉</t>
    <rPh sb="0" eb="1">
      <t>カキ</t>
    </rPh>
    <rPh sb="1" eb="2">
      <t>シタ</t>
    </rPh>
    <rPh sb="2" eb="4">
      <t>オンセン</t>
    </rPh>
    <phoneticPr fontId="11"/>
  </si>
  <si>
    <t>道の駅香春</t>
    <rPh sb="0" eb="1">
      <t>ミチ</t>
    </rPh>
    <rPh sb="2" eb="3">
      <t>エキ</t>
    </rPh>
    <rPh sb="3" eb="5">
      <t>カワラ</t>
    </rPh>
    <phoneticPr fontId="11"/>
  </si>
  <si>
    <t>梅まつり</t>
    <rPh sb="0" eb="1">
      <t>ウメ</t>
    </rPh>
    <phoneticPr fontId="11"/>
  </si>
  <si>
    <t>夏まつり</t>
    <rPh sb="0" eb="1">
      <t>ナツ</t>
    </rPh>
    <phoneticPr fontId="11"/>
  </si>
  <si>
    <t>秋まつり</t>
    <rPh sb="0" eb="1">
      <t>アキ</t>
    </rPh>
    <phoneticPr fontId="11"/>
  </si>
  <si>
    <t>ＪＲ・平筑鉄道事業</t>
    <rPh sb="3" eb="4">
      <t>ヘイ</t>
    </rPh>
    <rPh sb="4" eb="5">
      <t>ツク</t>
    </rPh>
    <rPh sb="5" eb="7">
      <t>テツドウ</t>
    </rPh>
    <rPh sb="7" eb="9">
      <t>ジギョウ</t>
    </rPh>
    <phoneticPr fontId="11"/>
  </si>
  <si>
    <t>神宮院</t>
    <rPh sb="0" eb="2">
      <t>ジングウ</t>
    </rPh>
    <rPh sb="2" eb="3">
      <t>イン</t>
    </rPh>
    <phoneticPr fontId="11"/>
  </si>
  <si>
    <t>史跡めぐり</t>
    <rPh sb="0" eb="2">
      <t>シセキ</t>
    </rPh>
    <phoneticPr fontId="11"/>
  </si>
  <si>
    <t>ハイキング・登山</t>
    <rPh sb="6" eb="8">
      <t>トザン</t>
    </rPh>
    <phoneticPr fontId="11"/>
  </si>
  <si>
    <t>英彦山温泉しゃくなげ荘</t>
    <rPh sb="0" eb="3">
      <t>ヒコサン</t>
    </rPh>
    <rPh sb="3" eb="5">
      <t>オンセン</t>
    </rPh>
    <rPh sb="10" eb="11">
      <t>ソウ</t>
    </rPh>
    <phoneticPr fontId="11"/>
  </si>
  <si>
    <t>英彦山野営場</t>
    <rPh sb="0" eb="3">
      <t>ヒコサン</t>
    </rPh>
    <rPh sb="3" eb="6">
      <t>ヤエイジョウ</t>
    </rPh>
    <phoneticPr fontId="11"/>
  </si>
  <si>
    <t>英彦山ホテル和</t>
    <rPh sb="0" eb="3">
      <t>ヒコサン</t>
    </rPh>
    <rPh sb="6" eb="7">
      <t>ワ</t>
    </rPh>
    <phoneticPr fontId="11"/>
  </si>
  <si>
    <t>歓遊舎ひこさん</t>
    <rPh sb="0" eb="1">
      <t>カン</t>
    </rPh>
    <rPh sb="1" eb="2">
      <t>ユウ</t>
    </rPh>
    <rPh sb="2" eb="3">
      <t>シャ</t>
    </rPh>
    <phoneticPr fontId="11"/>
  </si>
  <si>
    <t>英彦山スロープカー</t>
    <rPh sb="0" eb="3">
      <t>ヒコサン</t>
    </rPh>
    <phoneticPr fontId="11"/>
  </si>
  <si>
    <t>　筑 豊 地 区  №4                  　　　　　　　　　　　　　　　　　　　　　　　　　　</t>
    <phoneticPr fontId="11"/>
  </si>
  <si>
    <t>道の駅いとだ</t>
    <rPh sb="0" eb="1">
      <t>ミチ</t>
    </rPh>
    <rPh sb="2" eb="3">
      <t>エキ</t>
    </rPh>
    <phoneticPr fontId="11"/>
  </si>
  <si>
    <t>糸田町文化会館</t>
    <rPh sb="0" eb="3">
      <t>イトダマチ</t>
    </rPh>
    <rPh sb="3" eb="5">
      <t>ブンカ</t>
    </rPh>
    <rPh sb="5" eb="7">
      <t>カイカン</t>
    </rPh>
    <phoneticPr fontId="11"/>
  </si>
  <si>
    <t>たぎりの里</t>
    <rPh sb="4" eb="5">
      <t>サト</t>
    </rPh>
    <phoneticPr fontId="11"/>
  </si>
  <si>
    <t>トレーニングセンター</t>
  </si>
  <si>
    <t>糸田町町民体育館</t>
    <rPh sb="0" eb="2">
      <t>イトダ</t>
    </rPh>
    <rPh sb="2" eb="3">
      <t>マチ</t>
    </rPh>
    <rPh sb="3" eb="5">
      <t>チョウミン</t>
    </rPh>
    <rPh sb="5" eb="8">
      <t>タイイクカン</t>
    </rPh>
    <phoneticPr fontId="11"/>
  </si>
  <si>
    <t>お田植まつり</t>
    <rPh sb="1" eb="3">
      <t>タウエ</t>
    </rPh>
    <phoneticPr fontId="11"/>
  </si>
  <si>
    <t>糸田祇園山笠</t>
    <rPh sb="0" eb="2">
      <t>イトダ</t>
    </rPh>
    <rPh sb="2" eb="4">
      <t>ギオン</t>
    </rPh>
    <rPh sb="4" eb="6">
      <t>ヤマカサ</t>
    </rPh>
    <phoneticPr fontId="11"/>
  </si>
  <si>
    <t>ラピュタファーム</t>
  </si>
  <si>
    <t>魚楽園</t>
    <rPh sb="0" eb="1">
      <t>ギョ</t>
    </rPh>
    <rPh sb="1" eb="2">
      <t>ラク</t>
    </rPh>
    <rPh sb="2" eb="3">
      <t>エン</t>
    </rPh>
    <phoneticPr fontId="52"/>
  </si>
  <si>
    <t>淡島神社</t>
    <rPh sb="0" eb="2">
      <t>アワシマ</t>
    </rPh>
    <rPh sb="2" eb="4">
      <t>ジンジャ</t>
    </rPh>
    <phoneticPr fontId="52"/>
  </si>
  <si>
    <t>福岡フェザントCC</t>
    <rPh sb="0" eb="2">
      <t>フクオカ</t>
    </rPh>
    <phoneticPr fontId="52"/>
  </si>
  <si>
    <t>光蓮寺</t>
    <rPh sb="0" eb="1">
      <t>コウ</t>
    </rPh>
    <rPh sb="1" eb="2">
      <t>レン</t>
    </rPh>
    <rPh sb="2" eb="3">
      <t>ジ</t>
    </rPh>
    <phoneticPr fontId="52"/>
  </si>
  <si>
    <t>内木城の藤棚</t>
    <rPh sb="0" eb="1">
      <t>ウチ</t>
    </rPh>
    <rPh sb="1" eb="3">
      <t>キシロ</t>
    </rPh>
    <rPh sb="4" eb="6">
      <t>フジダナ</t>
    </rPh>
    <phoneticPr fontId="52"/>
  </si>
  <si>
    <t>観光リンゴ園</t>
    <rPh sb="0" eb="2">
      <t>カンコウ</t>
    </rPh>
    <rPh sb="5" eb="6">
      <t>エン</t>
    </rPh>
    <phoneticPr fontId="52"/>
  </si>
  <si>
    <t>正八幡神社/歳旦祭</t>
    <rPh sb="0" eb="2">
      <t>ショウハチ</t>
    </rPh>
    <rPh sb="2" eb="3">
      <t>マン</t>
    </rPh>
    <rPh sb="3" eb="5">
      <t>ジンジャ</t>
    </rPh>
    <rPh sb="6" eb="7">
      <t>サイ</t>
    </rPh>
    <rPh sb="7" eb="8">
      <t>タン</t>
    </rPh>
    <rPh sb="8" eb="9">
      <t>サイ</t>
    </rPh>
    <phoneticPr fontId="52"/>
  </si>
  <si>
    <t>かわさきパン博2016</t>
    <rPh sb="6" eb="7">
      <t>ハク</t>
    </rPh>
    <phoneticPr fontId="52"/>
  </si>
  <si>
    <t>正八幡神社/杖楽</t>
    <rPh sb="0" eb="2">
      <t>ショウハチ</t>
    </rPh>
    <rPh sb="2" eb="3">
      <t>マン</t>
    </rPh>
    <rPh sb="3" eb="5">
      <t>ジンジャ</t>
    </rPh>
    <rPh sb="6" eb="7">
      <t>ツエ</t>
    </rPh>
    <rPh sb="7" eb="8">
      <t>ラク</t>
    </rPh>
    <phoneticPr fontId="52"/>
  </si>
  <si>
    <t>農産物直売所（De・愛）</t>
    <rPh sb="0" eb="3">
      <t>ノウサンブツ</t>
    </rPh>
    <rPh sb="3" eb="5">
      <t>チョクバイ</t>
    </rPh>
    <rPh sb="5" eb="6">
      <t>ショ</t>
    </rPh>
    <rPh sb="10" eb="11">
      <t>アイ</t>
    </rPh>
    <phoneticPr fontId="52"/>
  </si>
  <si>
    <t>ベジライスダイニング穀×極</t>
    <rPh sb="10" eb="11">
      <t>コク</t>
    </rPh>
    <rPh sb="12" eb="13">
      <t>ゴク</t>
    </rPh>
    <phoneticPr fontId="52"/>
  </si>
  <si>
    <t>安宅交流センター</t>
    <rPh sb="0" eb="2">
      <t>アタカ</t>
    </rPh>
    <rPh sb="2" eb="4">
      <t>コウリュウ</t>
    </rPh>
    <phoneticPr fontId="52"/>
  </si>
  <si>
    <t>彼岸花まつり</t>
    <rPh sb="0" eb="2">
      <t>ヒガン</t>
    </rPh>
    <rPh sb="2" eb="3">
      <t>ハナ</t>
    </rPh>
    <phoneticPr fontId="52"/>
  </si>
  <si>
    <t xml:space="preserve"> 大任町</t>
    <rPh sb="1" eb="4">
      <t>オオトウマチ</t>
    </rPh>
    <phoneticPr fontId="11"/>
  </si>
  <si>
    <t>道の駅おおとう桜街道</t>
    <rPh sb="0" eb="1">
      <t>ミチ</t>
    </rPh>
    <rPh sb="2" eb="3">
      <t>エキ</t>
    </rPh>
    <rPh sb="7" eb="10">
      <t>サクラカイドウ</t>
    </rPh>
    <phoneticPr fontId="11"/>
  </si>
  <si>
    <t>自然の森キャンプ場</t>
    <rPh sb="0" eb="2">
      <t>シゼン</t>
    </rPh>
    <rPh sb="3" eb="4">
      <t>モリ</t>
    </rPh>
    <rPh sb="8" eb="9">
      <t>ジョウ</t>
    </rPh>
    <phoneticPr fontId="11"/>
  </si>
  <si>
    <t>ふるさと館おおとう</t>
    <rPh sb="4" eb="5">
      <t>カン</t>
    </rPh>
    <phoneticPr fontId="11"/>
  </si>
  <si>
    <t>サボテンハウス</t>
  </si>
  <si>
    <t>建徳寺古墳公園</t>
    <rPh sb="0" eb="1">
      <t>ケン</t>
    </rPh>
    <rPh sb="1" eb="2">
      <t>トク</t>
    </rPh>
    <rPh sb="2" eb="3">
      <t>ジ</t>
    </rPh>
    <rPh sb="3" eb="5">
      <t>コフン</t>
    </rPh>
    <rPh sb="5" eb="7">
      <t>コウエン</t>
    </rPh>
    <phoneticPr fontId="11"/>
  </si>
  <si>
    <t>出雲神社</t>
    <rPh sb="0" eb="2">
      <t>イズモ</t>
    </rPh>
    <rPh sb="2" eb="4">
      <t>ジンジャ</t>
    </rPh>
    <phoneticPr fontId="11"/>
  </si>
  <si>
    <t>おおとうマラソン</t>
  </si>
  <si>
    <t>夏祭り</t>
    <rPh sb="0" eb="2">
      <t>ナツマツ</t>
    </rPh>
    <phoneticPr fontId="11"/>
  </si>
  <si>
    <t>しじみ祭り</t>
    <rPh sb="3" eb="4">
      <t>マツ</t>
    </rPh>
    <phoneticPr fontId="11"/>
  </si>
  <si>
    <t>鷹羽ゴルフ場</t>
    <rPh sb="0" eb="1">
      <t>タカ</t>
    </rPh>
    <rPh sb="1" eb="2">
      <t>ハネ</t>
    </rPh>
    <rPh sb="5" eb="6">
      <t>ジョウ</t>
    </rPh>
    <phoneticPr fontId="11"/>
  </si>
  <si>
    <t>福智町Ｂ＆Ｇ海洋センター</t>
  </si>
  <si>
    <t>福智町ふれあい塾</t>
  </si>
  <si>
    <t>福智町金田体育センター</t>
  </si>
  <si>
    <t>ほうじょう温泉　ふじ湯の里</t>
  </si>
  <si>
    <t>ふるさと交流館　日王の湯</t>
  </si>
  <si>
    <t>金田山笠競演会</t>
  </si>
  <si>
    <t>福智スイーツ大茶会</t>
    <rPh sb="0" eb="1">
      <t>フク</t>
    </rPh>
    <rPh sb="1" eb="2">
      <t>チ</t>
    </rPh>
    <rPh sb="6" eb="9">
      <t>ダイチャカイ</t>
    </rPh>
    <phoneticPr fontId="11"/>
  </si>
  <si>
    <t>源じいの森ほたる館</t>
    <rPh sb="0" eb="1">
      <t>ゲン</t>
    </rPh>
    <rPh sb="4" eb="5">
      <t>モリ</t>
    </rPh>
    <rPh sb="8" eb="9">
      <t>カン</t>
    </rPh>
    <phoneticPr fontId="11"/>
  </si>
  <si>
    <t>源じいの森温泉</t>
    <rPh sb="0" eb="1">
      <t>ゲン</t>
    </rPh>
    <rPh sb="4" eb="5">
      <t>モリ</t>
    </rPh>
    <rPh sb="5" eb="7">
      <t>オンセン</t>
    </rPh>
    <phoneticPr fontId="11"/>
  </si>
  <si>
    <t>赤村特産物センター</t>
    <rPh sb="0" eb="2">
      <t>アカムラ</t>
    </rPh>
    <rPh sb="2" eb="5">
      <t>トクサンブツ</t>
    </rPh>
    <phoneticPr fontId="11"/>
  </si>
  <si>
    <t>ザ・夏祭り</t>
    <rPh sb="2" eb="4">
      <t>ナツマツ</t>
    </rPh>
    <phoneticPr fontId="11"/>
  </si>
  <si>
    <t>赤村文化祭</t>
    <rPh sb="0" eb="2">
      <t>アカムラ</t>
    </rPh>
    <rPh sb="2" eb="5">
      <t>ブンカサイ</t>
    </rPh>
    <phoneticPr fontId="11"/>
  </si>
  <si>
    <t>　北 九 州 地 区　No.1　　　　　　　　　　　　　　　　　　　　　　　　　　　　　　　　　　　　　　　　　　　　　　　　　　　　　　　　　　　　　　</t>
    <phoneticPr fontId="11"/>
  </si>
  <si>
    <t xml:space="preserve"> H26利用者計</t>
  </si>
  <si>
    <t>北九州市</t>
    <rPh sb="0" eb="4">
      <t>キタキュウシュウシ</t>
    </rPh>
    <phoneticPr fontId="11"/>
  </si>
  <si>
    <t>小倉城</t>
    <rPh sb="0" eb="2">
      <t>コクラ</t>
    </rPh>
    <rPh sb="2" eb="3">
      <t>ジョウ</t>
    </rPh>
    <phoneticPr fontId="11"/>
  </si>
  <si>
    <t>小倉城庭園</t>
    <rPh sb="0" eb="2">
      <t>コクラ</t>
    </rPh>
    <rPh sb="2" eb="3">
      <t>ジョウ</t>
    </rPh>
    <rPh sb="3" eb="5">
      <t>テイエン</t>
    </rPh>
    <phoneticPr fontId="11"/>
  </si>
  <si>
    <t>皿倉山ケーブルカー</t>
    <rPh sb="0" eb="2">
      <t>サラクラ</t>
    </rPh>
    <rPh sb="2" eb="3">
      <t>ヤマ</t>
    </rPh>
    <phoneticPr fontId="11"/>
  </si>
  <si>
    <t>関門海峡ミュージアム</t>
    <rPh sb="0" eb="2">
      <t>カンモン</t>
    </rPh>
    <rPh sb="2" eb="4">
      <t>カイキョウ</t>
    </rPh>
    <phoneticPr fontId="11"/>
  </si>
  <si>
    <t>わっしょい百万夏まつり</t>
    <rPh sb="5" eb="7">
      <t>ヒャクマン</t>
    </rPh>
    <rPh sb="7" eb="8">
      <t>ナツ</t>
    </rPh>
    <phoneticPr fontId="11"/>
  </si>
  <si>
    <t>関門海峡花火大会</t>
    <rPh sb="0" eb="2">
      <t>カンモン</t>
    </rPh>
    <rPh sb="2" eb="4">
      <t>カイキョウ</t>
    </rPh>
    <rPh sb="4" eb="6">
      <t>ハナビ</t>
    </rPh>
    <rPh sb="6" eb="8">
      <t>タイカイ</t>
    </rPh>
    <phoneticPr fontId="11"/>
  </si>
  <si>
    <t>まつり起業祭八幡2016</t>
    <rPh sb="3" eb="5">
      <t>キギョウ</t>
    </rPh>
    <rPh sb="5" eb="6">
      <t>マツ</t>
    </rPh>
    <rPh sb="6" eb="8">
      <t>ヤハタ</t>
    </rPh>
    <phoneticPr fontId="11"/>
  </si>
  <si>
    <t>小倉都心地区</t>
    <rPh sb="0" eb="2">
      <t>コクラ</t>
    </rPh>
    <rPh sb="2" eb="4">
      <t>トシン</t>
    </rPh>
    <rPh sb="4" eb="6">
      <t>チク</t>
    </rPh>
    <phoneticPr fontId="11"/>
  </si>
  <si>
    <t>八幡東田地区（参考）</t>
    <rPh sb="0" eb="2">
      <t>ヤハタ</t>
    </rPh>
    <rPh sb="2" eb="4">
      <t>ヒガシダ</t>
    </rPh>
    <rPh sb="4" eb="6">
      <t>チク</t>
    </rPh>
    <rPh sb="7" eb="9">
      <t>サンコウ</t>
    </rPh>
    <phoneticPr fontId="11"/>
  </si>
  <si>
    <t>門司港地区（参考）</t>
    <rPh sb="0" eb="3">
      <t>モジコウ</t>
    </rPh>
    <rPh sb="3" eb="5">
      <t>チク</t>
    </rPh>
    <rPh sb="6" eb="8">
      <t>サンコウ</t>
    </rPh>
    <phoneticPr fontId="11"/>
  </si>
  <si>
    <t>皿倉山周辺地区（参考）</t>
    <rPh sb="0" eb="2">
      <t>サラクラ</t>
    </rPh>
    <rPh sb="2" eb="3">
      <t>ヤマ</t>
    </rPh>
    <rPh sb="3" eb="5">
      <t>シュウヘン</t>
    </rPh>
    <rPh sb="5" eb="7">
      <t>チク</t>
    </rPh>
    <rPh sb="8" eb="10">
      <t>サンコウ</t>
    </rPh>
    <phoneticPr fontId="11"/>
  </si>
  <si>
    <t>平尾台地区（参考）</t>
    <rPh sb="0" eb="2">
      <t>ヒラオ</t>
    </rPh>
    <rPh sb="2" eb="3">
      <t>ダイ</t>
    </rPh>
    <rPh sb="3" eb="5">
      <t>チク</t>
    </rPh>
    <rPh sb="6" eb="8">
      <t>サンコウ</t>
    </rPh>
    <phoneticPr fontId="11"/>
  </si>
  <si>
    <t>若松北海岸地区（参考）</t>
    <rPh sb="0" eb="2">
      <t>ワカマツ</t>
    </rPh>
    <rPh sb="2" eb="3">
      <t>キタ</t>
    </rPh>
    <rPh sb="3" eb="5">
      <t>カイガン</t>
    </rPh>
    <rPh sb="5" eb="7">
      <t>チク</t>
    </rPh>
    <rPh sb="8" eb="10">
      <t>サンコウ</t>
    </rPh>
    <phoneticPr fontId="11"/>
  </si>
  <si>
    <t>その他（参考）</t>
    <rPh sb="2" eb="3">
      <t>タ</t>
    </rPh>
    <rPh sb="4" eb="6">
      <t>サンコウ</t>
    </rPh>
    <phoneticPr fontId="11"/>
  </si>
  <si>
    <t xml:space="preserve"> 行橋市</t>
    <rPh sb="1" eb="2">
      <t>イ</t>
    </rPh>
    <rPh sb="2" eb="3">
      <t>ハシ</t>
    </rPh>
    <rPh sb="3" eb="4">
      <t>シ</t>
    </rPh>
    <phoneticPr fontId="11"/>
  </si>
  <si>
    <t>行橋歴史資料館</t>
    <rPh sb="0" eb="2">
      <t>ユクハシ</t>
    </rPh>
    <rPh sb="2" eb="4">
      <t>レキシ</t>
    </rPh>
    <rPh sb="4" eb="7">
      <t>シリョウカン</t>
    </rPh>
    <phoneticPr fontId="11"/>
  </si>
  <si>
    <t>行橋夏まつりこすもっぺ</t>
    <rPh sb="0" eb="2">
      <t>ユクハシ</t>
    </rPh>
    <rPh sb="2" eb="3">
      <t>ナツ</t>
    </rPh>
    <phoneticPr fontId="11"/>
  </si>
  <si>
    <t>ハーフマラソン</t>
  </si>
  <si>
    <t>ビーチバレー</t>
  </si>
  <si>
    <t>お魚まつり</t>
    <rPh sb="1" eb="2">
      <t>サカナ</t>
    </rPh>
    <phoneticPr fontId="11"/>
  </si>
  <si>
    <t>100キロウォーク</t>
  </si>
  <si>
    <t>行橋産業祭</t>
    <rPh sb="0" eb="2">
      <t>ユクハシ</t>
    </rPh>
    <rPh sb="2" eb="4">
      <t>サンギョウ</t>
    </rPh>
    <rPh sb="4" eb="5">
      <t>サイ</t>
    </rPh>
    <phoneticPr fontId="11"/>
  </si>
  <si>
    <t>道の駅豊前
おこしかけ</t>
    <rPh sb="0" eb="1">
      <t>ミチ</t>
    </rPh>
    <rPh sb="2" eb="3">
      <t>エキ</t>
    </rPh>
    <rPh sb="3" eb="5">
      <t>ブゼン</t>
    </rPh>
    <phoneticPr fontId="11"/>
  </si>
  <si>
    <t>豊前温泉
天狗の湯</t>
    <rPh sb="0" eb="2">
      <t>ブゼン</t>
    </rPh>
    <rPh sb="2" eb="4">
      <t>オンセン</t>
    </rPh>
    <rPh sb="5" eb="7">
      <t>テング</t>
    </rPh>
    <rPh sb="8" eb="9">
      <t>ユ</t>
    </rPh>
    <phoneticPr fontId="11"/>
  </si>
  <si>
    <t>求菩提温泉
卜仙の郷</t>
    <rPh sb="0" eb="3">
      <t>クボテ</t>
    </rPh>
    <rPh sb="3" eb="5">
      <t>オンセン</t>
    </rPh>
    <rPh sb="6" eb="7">
      <t>ボク</t>
    </rPh>
    <rPh sb="7" eb="8">
      <t>セン</t>
    </rPh>
    <rPh sb="9" eb="10">
      <t>ゴウ</t>
    </rPh>
    <phoneticPr fontId="11"/>
  </si>
  <si>
    <t>うみてらす
豊前</t>
    <rPh sb="6" eb="8">
      <t>ブゼン</t>
    </rPh>
    <phoneticPr fontId="11"/>
  </si>
  <si>
    <t>垣生公園</t>
    <rPh sb="0" eb="2">
      <t>ハブ</t>
    </rPh>
    <rPh sb="2" eb="4">
      <t>コウエン</t>
    </rPh>
    <phoneticPr fontId="11"/>
  </si>
  <si>
    <t>なかまハーモニーホール</t>
  </si>
  <si>
    <t>中間市地域交流センター</t>
    <rPh sb="0" eb="3">
      <t>ナカマシ</t>
    </rPh>
    <rPh sb="3" eb="5">
      <t>チイキ</t>
    </rPh>
    <rPh sb="5" eb="7">
      <t>コウリュウ</t>
    </rPh>
    <phoneticPr fontId="11"/>
  </si>
  <si>
    <t>中間市歴史民俗資料館</t>
    <rPh sb="0" eb="3">
      <t>ナカマシ</t>
    </rPh>
    <rPh sb="3" eb="5">
      <t>レキシ</t>
    </rPh>
    <rPh sb="5" eb="7">
      <t>ミンゾク</t>
    </rPh>
    <rPh sb="7" eb="10">
      <t>シリョウカン</t>
    </rPh>
    <phoneticPr fontId="11"/>
  </si>
  <si>
    <t>遠賀川水源地ポンプ室</t>
    <rPh sb="0" eb="3">
      <t>オンガガワ</t>
    </rPh>
    <rPh sb="3" eb="6">
      <t>スイゲンチ</t>
    </rPh>
    <rPh sb="9" eb="10">
      <t>シツ</t>
    </rPh>
    <phoneticPr fontId="11"/>
  </si>
  <si>
    <t>エタンセルなかま</t>
  </si>
  <si>
    <t>なかまフットパス（イオンなかまスタート）</t>
  </si>
  <si>
    <t>なかまフットパス（市役所スタート）</t>
    <rPh sb="9" eb="12">
      <t>シヤクショ</t>
    </rPh>
    <phoneticPr fontId="11"/>
  </si>
  <si>
    <t>芦屋釜の里</t>
    <rPh sb="0" eb="2">
      <t>アシヤ</t>
    </rPh>
    <rPh sb="2" eb="3">
      <t>カマ</t>
    </rPh>
    <rPh sb="4" eb="5">
      <t>サト</t>
    </rPh>
    <phoneticPr fontId="52"/>
  </si>
  <si>
    <t>芦屋歴史の里</t>
    <rPh sb="0" eb="2">
      <t>アシヤ</t>
    </rPh>
    <rPh sb="2" eb="4">
      <t>レキシ</t>
    </rPh>
    <rPh sb="5" eb="6">
      <t>サト</t>
    </rPh>
    <phoneticPr fontId="52"/>
  </si>
  <si>
    <t>岡湊神社</t>
    <rPh sb="0" eb="1">
      <t>オカ</t>
    </rPh>
    <rPh sb="1" eb="2">
      <t>ミナト</t>
    </rPh>
    <rPh sb="2" eb="4">
      <t>ジンジャ</t>
    </rPh>
    <phoneticPr fontId="11"/>
  </si>
  <si>
    <t>夏井ヶ浜はまゆう公園</t>
    <rPh sb="0" eb="2">
      <t>ナツイ</t>
    </rPh>
    <rPh sb="3" eb="4">
      <t>ハマ</t>
    </rPh>
    <rPh sb="8" eb="10">
      <t>コウエン</t>
    </rPh>
    <phoneticPr fontId="11"/>
  </si>
  <si>
    <t>芦屋海浜公園</t>
    <rPh sb="0" eb="2">
      <t>アシヤ</t>
    </rPh>
    <rPh sb="2" eb="4">
      <t>カイヒン</t>
    </rPh>
    <rPh sb="4" eb="6">
      <t>コウエン</t>
    </rPh>
    <phoneticPr fontId="52"/>
  </si>
  <si>
    <t>芦屋海水浴場</t>
    <rPh sb="0" eb="2">
      <t>アシヤ</t>
    </rPh>
    <rPh sb="2" eb="5">
      <t>カイスイヨク</t>
    </rPh>
    <rPh sb="5" eb="6">
      <t>ジョウ</t>
    </rPh>
    <phoneticPr fontId="52"/>
  </si>
  <si>
    <t>　北 九 州 地 区　No.２　　　　　　　　　　　　　　　　　　　　　　　　　　　　　　　　　　　　　　　　　　　　　　　　　　　　　　　　　　　　　　</t>
    <phoneticPr fontId="11"/>
  </si>
  <si>
    <t>芦屋町
（続き）</t>
    <rPh sb="0" eb="1">
      <t>アシヤ</t>
    </rPh>
    <rPh sb="1" eb="2">
      <t>マチ</t>
    </rPh>
    <rPh sb="4" eb="5">
      <t>ツヅ</t>
    </rPh>
    <phoneticPr fontId="11"/>
  </si>
  <si>
    <t>レジャープールアクアシアン</t>
  </si>
  <si>
    <t>あしや花火大会</t>
    <rPh sb="3" eb="5">
      <t>ハナビ</t>
    </rPh>
    <rPh sb="5" eb="7">
      <t>タイカイ</t>
    </rPh>
    <phoneticPr fontId="52"/>
  </si>
  <si>
    <t>航空自衛隊芦屋基地航空祭</t>
    <rPh sb="0" eb="2">
      <t>コウクウ</t>
    </rPh>
    <rPh sb="2" eb="5">
      <t>ジエイタイ</t>
    </rPh>
    <rPh sb="5" eb="7">
      <t>アシヤ</t>
    </rPh>
    <rPh sb="7" eb="9">
      <t>キチ</t>
    </rPh>
    <rPh sb="9" eb="11">
      <t>コウクウ</t>
    </rPh>
    <rPh sb="11" eb="12">
      <t>サイ</t>
    </rPh>
    <phoneticPr fontId="52"/>
  </si>
  <si>
    <t>あしや砂像展</t>
    <rPh sb="3" eb="5">
      <t>サゾウ</t>
    </rPh>
    <rPh sb="5" eb="6">
      <t>テン</t>
    </rPh>
    <phoneticPr fontId="11"/>
  </si>
  <si>
    <t>マリンテラスあしや</t>
  </si>
  <si>
    <t>河川敷公園</t>
    <phoneticPr fontId="11"/>
  </si>
  <si>
    <t>みどりんぱぁーく</t>
    <phoneticPr fontId="11"/>
  </si>
  <si>
    <t>コスモスまつり</t>
    <phoneticPr fontId="11"/>
  </si>
  <si>
    <t xml:space="preserve"> 岡垣町</t>
    <rPh sb="1" eb="4">
      <t>オカガキマチ</t>
    </rPh>
    <phoneticPr fontId="11"/>
  </si>
  <si>
    <t>観光ステーション北斗七星</t>
    <rPh sb="0" eb="2">
      <t>カンコウ</t>
    </rPh>
    <rPh sb="8" eb="12">
      <t>ホクトシチセイ</t>
    </rPh>
    <phoneticPr fontId="11"/>
  </si>
  <si>
    <t>観光施設臨海荘</t>
    <rPh sb="0" eb="2">
      <t>カンコウ</t>
    </rPh>
    <rPh sb="2" eb="4">
      <t>シセツ</t>
    </rPh>
    <rPh sb="4" eb="6">
      <t>リンカイ</t>
    </rPh>
    <rPh sb="6" eb="7">
      <t>ソウ</t>
    </rPh>
    <phoneticPr fontId="11"/>
  </si>
  <si>
    <t>波津海水浴場</t>
    <rPh sb="0" eb="2">
      <t>ナミツ</t>
    </rPh>
    <rPh sb="2" eb="5">
      <t>カイスイヨク</t>
    </rPh>
    <rPh sb="5" eb="6">
      <t>ジョウ</t>
    </rPh>
    <phoneticPr fontId="11"/>
  </si>
  <si>
    <t>成田山不動寺</t>
    <rPh sb="0" eb="2">
      <t>ナリタ</t>
    </rPh>
    <rPh sb="2" eb="3">
      <t>ヤマ</t>
    </rPh>
    <rPh sb="3" eb="6">
      <t>フドウジ</t>
    </rPh>
    <phoneticPr fontId="11"/>
  </si>
  <si>
    <t>高倉神社</t>
    <rPh sb="0" eb="2">
      <t>タカクラ</t>
    </rPh>
    <rPh sb="2" eb="4">
      <t>ジンジャ</t>
    </rPh>
    <phoneticPr fontId="11"/>
  </si>
  <si>
    <t>龍昌寺</t>
    <rPh sb="0" eb="1">
      <t>リュウ</t>
    </rPh>
    <rPh sb="1" eb="2">
      <t>ショウ</t>
    </rPh>
    <rPh sb="2" eb="3">
      <t>テラ</t>
    </rPh>
    <phoneticPr fontId="11"/>
  </si>
  <si>
    <t xml:space="preserve"> 遠賀町</t>
    <rPh sb="1" eb="3">
      <t>オンガ</t>
    </rPh>
    <rPh sb="3" eb="4">
      <t>マチ</t>
    </rPh>
    <phoneticPr fontId="11"/>
  </si>
  <si>
    <t>遠賀こどもまつり</t>
    <rPh sb="0" eb="2">
      <t>オンガ</t>
    </rPh>
    <phoneticPr fontId="11"/>
  </si>
  <si>
    <t>遠賀町夏まつり</t>
    <rPh sb="0" eb="3">
      <t>オンガチョウ</t>
    </rPh>
    <rPh sb="3" eb="4">
      <t>ナツ</t>
    </rPh>
    <phoneticPr fontId="11"/>
  </si>
  <si>
    <t>チサンカントリークラブ遠賀</t>
    <rPh sb="11" eb="13">
      <t>オンガ</t>
    </rPh>
    <phoneticPr fontId="11"/>
  </si>
  <si>
    <t>向山公園</t>
    <rPh sb="0" eb="2">
      <t>ムコウヤマ</t>
    </rPh>
    <rPh sb="2" eb="4">
      <t>コウエン</t>
    </rPh>
    <phoneticPr fontId="11"/>
  </si>
  <si>
    <t>大熊公園</t>
    <rPh sb="0" eb="2">
      <t>オオクマ</t>
    </rPh>
    <rPh sb="2" eb="4">
      <t>コウエン</t>
    </rPh>
    <phoneticPr fontId="11"/>
  </si>
  <si>
    <t>棚田まつり</t>
    <rPh sb="0" eb="2">
      <t>タナダ</t>
    </rPh>
    <phoneticPr fontId="11"/>
  </si>
  <si>
    <t>みやこ町観光案内所</t>
    <rPh sb="3" eb="4">
      <t>マチ</t>
    </rPh>
    <rPh sb="4" eb="6">
      <t>カンコウ</t>
    </rPh>
    <rPh sb="6" eb="8">
      <t>アンナイ</t>
    </rPh>
    <rPh sb="8" eb="9">
      <t>ショ</t>
    </rPh>
    <phoneticPr fontId="53"/>
  </si>
  <si>
    <t>生立八幡神幸祭</t>
    <rPh sb="0" eb="1">
      <t>オ</t>
    </rPh>
    <rPh sb="1" eb="2">
      <t>タ</t>
    </rPh>
    <rPh sb="2" eb="4">
      <t>ハチマン</t>
    </rPh>
    <rPh sb="4" eb="5">
      <t>カミ</t>
    </rPh>
    <rPh sb="5" eb="6">
      <t>シアワ</t>
    </rPh>
    <rPh sb="6" eb="7">
      <t>マツ</t>
    </rPh>
    <phoneticPr fontId="53"/>
  </si>
  <si>
    <t>花しょうぶまつり</t>
    <rPh sb="0" eb="1">
      <t>ハナ</t>
    </rPh>
    <phoneticPr fontId="53"/>
  </si>
  <si>
    <t>夏まつり</t>
    <rPh sb="0" eb="1">
      <t>ナツ</t>
    </rPh>
    <phoneticPr fontId="53"/>
  </si>
  <si>
    <t>産業祭</t>
    <rPh sb="0" eb="2">
      <t>サンギョウ</t>
    </rPh>
    <rPh sb="2" eb="3">
      <t>サイ</t>
    </rPh>
    <phoneticPr fontId="53"/>
  </si>
  <si>
    <t>みやこ町歴史民俗博物館</t>
    <rPh sb="3" eb="4">
      <t>マチ</t>
    </rPh>
    <rPh sb="4" eb="6">
      <t>レキシ</t>
    </rPh>
    <rPh sb="6" eb="8">
      <t>ミンゾク</t>
    </rPh>
    <rPh sb="8" eb="11">
      <t>ハクブツカン</t>
    </rPh>
    <phoneticPr fontId="53"/>
  </si>
  <si>
    <t>よってこ四季犀館</t>
    <rPh sb="4" eb="8">
      <t>シキサイカン</t>
    </rPh>
    <phoneticPr fontId="53"/>
  </si>
  <si>
    <t>国府の郷</t>
    <rPh sb="0" eb="2">
      <t>コクフ</t>
    </rPh>
    <rPh sb="3" eb="4">
      <t>サト</t>
    </rPh>
    <phoneticPr fontId="53"/>
  </si>
  <si>
    <t>採れたて市場美夜古かつ山</t>
    <rPh sb="0" eb="1">
      <t>ト</t>
    </rPh>
    <rPh sb="4" eb="6">
      <t>イチバ</t>
    </rPh>
    <rPh sb="6" eb="7">
      <t>ウツク</t>
    </rPh>
    <rPh sb="7" eb="8">
      <t>ヨル</t>
    </rPh>
    <rPh sb="8" eb="9">
      <t>フル</t>
    </rPh>
    <rPh sb="11" eb="12">
      <t>ヤマ</t>
    </rPh>
    <phoneticPr fontId="53"/>
  </si>
  <si>
    <t>胸の観音</t>
  </si>
  <si>
    <t>国分寺三重塔</t>
    <rPh sb="0" eb="3">
      <t>コクブンジ</t>
    </rPh>
    <rPh sb="3" eb="5">
      <t>サンジュウ</t>
    </rPh>
    <rPh sb="5" eb="6">
      <t>トウ</t>
    </rPh>
    <phoneticPr fontId="53"/>
  </si>
  <si>
    <t>蛇渕キャンプ場</t>
    <rPh sb="0" eb="2">
      <t>ジャブチ</t>
    </rPh>
    <rPh sb="6" eb="7">
      <t>ジョウ</t>
    </rPh>
    <phoneticPr fontId="53"/>
  </si>
  <si>
    <t>こだま荘</t>
    <rPh sb="3" eb="4">
      <t>ソウ</t>
    </rPh>
    <phoneticPr fontId="53"/>
  </si>
  <si>
    <t>　北 九 州 地 区　No.３　　　　　　　　　　　　　　　　　　　　　　　　　　　　　　　　　　　　　　　　　　　　　　　　　　　　　　　　　　　　　　</t>
    <phoneticPr fontId="11"/>
  </si>
  <si>
    <t>吉富町</t>
    <rPh sb="0" eb="1">
      <t>ヨシトミ</t>
    </rPh>
    <rPh sb="1" eb="2">
      <t>マチ</t>
    </rPh>
    <phoneticPr fontId="11"/>
  </si>
  <si>
    <t>八幡古表神社</t>
    <rPh sb="0" eb="6">
      <t>ハチマンコヒョウジンジャ</t>
    </rPh>
    <phoneticPr fontId="11"/>
  </si>
  <si>
    <t>鈴熊山公園</t>
    <rPh sb="0" eb="1">
      <t>スズ</t>
    </rPh>
    <rPh sb="1" eb="2">
      <t>クマ</t>
    </rPh>
    <rPh sb="2" eb="3">
      <t>ヤマ</t>
    </rPh>
    <rPh sb="3" eb="5">
      <t>コウエン</t>
    </rPh>
    <phoneticPr fontId="11"/>
  </si>
  <si>
    <t>天仲寺公園</t>
    <rPh sb="0" eb="3">
      <t>テンチュウジ</t>
    </rPh>
    <rPh sb="3" eb="5">
      <t>コウエン</t>
    </rPh>
    <phoneticPr fontId="11"/>
  </si>
  <si>
    <t>よしとみガールdeフェスティバル</t>
  </si>
  <si>
    <t>潮干狩り</t>
    <rPh sb="0" eb="2">
      <t>シオヒ</t>
    </rPh>
    <rPh sb="2" eb="3">
      <t>ガ</t>
    </rPh>
    <phoneticPr fontId="11"/>
  </si>
  <si>
    <t>よしとみ・ワッショイ・春まつり</t>
    <rPh sb="11" eb="12">
      <t>ハル</t>
    </rPh>
    <phoneticPr fontId="11"/>
  </si>
  <si>
    <t>乾衣祭</t>
    <rPh sb="0" eb="1">
      <t>カワ</t>
    </rPh>
    <rPh sb="1" eb="2">
      <t>コロモ</t>
    </rPh>
    <rPh sb="2" eb="3">
      <t>マツ</t>
    </rPh>
    <phoneticPr fontId="11"/>
  </si>
  <si>
    <t>細男舞・神相撲</t>
    <rPh sb="0" eb="1">
      <t>ホソ</t>
    </rPh>
    <rPh sb="1" eb="2">
      <t>オトコ</t>
    </rPh>
    <rPh sb="2" eb="3">
      <t>マイ</t>
    </rPh>
    <rPh sb="4" eb="7">
      <t>カミズモウ</t>
    </rPh>
    <phoneticPr fontId="11"/>
  </si>
  <si>
    <t>大池公園ふれあいの里</t>
    <rPh sb="0" eb="2">
      <t>オオイケ</t>
    </rPh>
    <rPh sb="2" eb="4">
      <t>コウエン</t>
    </rPh>
    <rPh sb="9" eb="10">
      <t>サト</t>
    </rPh>
    <phoneticPr fontId="11"/>
  </si>
  <si>
    <t>道の駅しんよしとみ</t>
    <rPh sb="0" eb="1">
      <t>ミチ</t>
    </rPh>
    <rPh sb="2" eb="3">
      <t>エキ</t>
    </rPh>
    <phoneticPr fontId="11"/>
  </si>
  <si>
    <t>湯の迫温泉大平楽</t>
    <rPh sb="0" eb="1">
      <t>ユ</t>
    </rPh>
    <rPh sb="2" eb="3">
      <t>サコ</t>
    </rPh>
    <rPh sb="3" eb="5">
      <t>オンセン</t>
    </rPh>
    <rPh sb="5" eb="6">
      <t>タイ</t>
    </rPh>
    <rPh sb="6" eb="8">
      <t>ヘイラク</t>
    </rPh>
    <phoneticPr fontId="11"/>
  </si>
  <si>
    <t>さわやか市　大平</t>
    <rPh sb="4" eb="5">
      <t>イチ</t>
    </rPh>
    <rPh sb="6" eb="8">
      <t>タイヘイ</t>
    </rPh>
    <phoneticPr fontId="11"/>
  </si>
  <si>
    <t>尻高公園</t>
    <rPh sb="0" eb="1">
      <t>シリ</t>
    </rPh>
    <rPh sb="1" eb="2">
      <t>タカ</t>
    </rPh>
    <rPh sb="2" eb="4">
      <t>コウエン</t>
    </rPh>
    <phoneticPr fontId="11"/>
  </si>
  <si>
    <t>西友枝体験交流センターゆいきらら</t>
    <rPh sb="0" eb="1">
      <t>セイ</t>
    </rPh>
    <rPh sb="1" eb="3">
      <t>トモエダ</t>
    </rPh>
    <rPh sb="3" eb="5">
      <t>タイケン</t>
    </rPh>
    <rPh sb="5" eb="7">
      <t>コウリュウ</t>
    </rPh>
    <phoneticPr fontId="11"/>
  </si>
  <si>
    <t>げんきの杜</t>
    <rPh sb="4" eb="5">
      <t>モリ</t>
    </rPh>
    <phoneticPr fontId="11"/>
  </si>
  <si>
    <t>穴ヶ葉山古墳</t>
    <rPh sb="0" eb="1">
      <t>アナ</t>
    </rPh>
    <rPh sb="2" eb="4">
      <t>ハヤマ</t>
    </rPh>
    <rPh sb="4" eb="6">
      <t>コフン</t>
    </rPh>
    <phoneticPr fontId="11"/>
  </si>
  <si>
    <t>友枝瓦窯跡</t>
    <rPh sb="0" eb="2">
      <t>トモエダ</t>
    </rPh>
    <rPh sb="2" eb="3">
      <t>カワラ</t>
    </rPh>
    <rPh sb="3" eb="4">
      <t>カマ</t>
    </rPh>
    <rPh sb="4" eb="5">
      <t>アト</t>
    </rPh>
    <phoneticPr fontId="11"/>
  </si>
  <si>
    <t>覚円寺</t>
    <rPh sb="0" eb="1">
      <t>オボ</t>
    </rPh>
    <rPh sb="1" eb="2">
      <t>エン</t>
    </rPh>
    <rPh sb="2" eb="3">
      <t>ジ</t>
    </rPh>
    <phoneticPr fontId="11"/>
  </si>
  <si>
    <t>牛頭天王公園</t>
    <rPh sb="0" eb="2">
      <t>ゴズ</t>
    </rPh>
    <rPh sb="2" eb="3">
      <t>テン</t>
    </rPh>
    <rPh sb="3" eb="4">
      <t>オウ</t>
    </rPh>
    <rPh sb="4" eb="6">
      <t>コウエン</t>
    </rPh>
    <phoneticPr fontId="11"/>
  </si>
  <si>
    <t>九州自然歩道</t>
    <rPh sb="0" eb="2">
      <t>キュウシュウ</t>
    </rPh>
    <rPh sb="2" eb="4">
      <t>シゼン</t>
    </rPh>
    <rPh sb="4" eb="6">
      <t>ホドウ</t>
    </rPh>
    <phoneticPr fontId="11"/>
  </si>
  <si>
    <t>県立ふれあいの家京築</t>
    <rPh sb="0" eb="2">
      <t>ケンリツ</t>
    </rPh>
    <rPh sb="7" eb="8">
      <t>イエ</t>
    </rPh>
    <rPh sb="8" eb="9">
      <t>ケイ</t>
    </rPh>
    <rPh sb="9" eb="10">
      <t>チク</t>
    </rPh>
    <phoneticPr fontId="11"/>
  </si>
  <si>
    <t>松尾山お田植祭</t>
    <rPh sb="0" eb="2">
      <t>マツオ</t>
    </rPh>
    <rPh sb="2" eb="3">
      <t>ヤマ</t>
    </rPh>
    <rPh sb="4" eb="6">
      <t>タウエ</t>
    </rPh>
    <rPh sb="6" eb="7">
      <t>マツリ</t>
    </rPh>
    <phoneticPr fontId="11"/>
  </si>
  <si>
    <t>新吉まつり</t>
    <rPh sb="0" eb="1">
      <t>シン</t>
    </rPh>
    <rPh sb="1" eb="2">
      <t>ヨシ</t>
    </rPh>
    <phoneticPr fontId="11"/>
  </si>
  <si>
    <t>上毛祭</t>
    <rPh sb="0" eb="2">
      <t>ジョウモウ</t>
    </rPh>
    <rPh sb="2" eb="3">
      <t>マツ</t>
    </rPh>
    <phoneticPr fontId="11"/>
  </si>
  <si>
    <t xml:space="preserve"> 築上町</t>
    <rPh sb="1" eb="2">
      <t>チク</t>
    </rPh>
    <rPh sb="2" eb="3">
      <t>ウエ</t>
    </rPh>
    <phoneticPr fontId="11"/>
  </si>
  <si>
    <t>旧藏内邸</t>
    <rPh sb="0" eb="1">
      <t>キュウ</t>
    </rPh>
    <rPh sb="1" eb="2">
      <t>クラ</t>
    </rPh>
    <rPh sb="2" eb="3">
      <t>ウチ</t>
    </rPh>
    <rPh sb="3" eb="4">
      <t>テイ</t>
    </rPh>
    <phoneticPr fontId="11"/>
  </si>
  <si>
    <t>綱敷天満宮</t>
    <rPh sb="0" eb="1">
      <t>ツナ</t>
    </rPh>
    <rPh sb="1" eb="2">
      <t>シ</t>
    </rPh>
    <rPh sb="2" eb="5">
      <t>テンマングウ</t>
    </rPh>
    <phoneticPr fontId="11"/>
  </si>
  <si>
    <t>船迫窯跡公園</t>
    <rPh sb="0" eb="2">
      <t>フナサコ</t>
    </rPh>
    <rPh sb="2" eb="4">
      <t>ヨウセキ</t>
    </rPh>
    <rPh sb="4" eb="6">
      <t>コウエン</t>
    </rPh>
    <phoneticPr fontId="11"/>
  </si>
  <si>
    <t>牧の原キャンプ場</t>
    <rPh sb="0" eb="1">
      <t>マキ</t>
    </rPh>
    <rPh sb="2" eb="3">
      <t>ハラ</t>
    </rPh>
    <rPh sb="7" eb="8">
      <t>ジョウ</t>
    </rPh>
    <phoneticPr fontId="11"/>
  </si>
  <si>
    <t>物産館　メタセの杜</t>
    <rPh sb="0" eb="2">
      <t>ブッサン</t>
    </rPh>
    <rPh sb="2" eb="3">
      <t>カン</t>
    </rPh>
    <rPh sb="8" eb="9">
      <t>モリ</t>
    </rPh>
    <phoneticPr fontId="11"/>
  </si>
  <si>
    <t>物産館　まこちの里</t>
    <rPh sb="0" eb="2">
      <t>ブッサン</t>
    </rPh>
    <rPh sb="2" eb="3">
      <t>カン</t>
    </rPh>
    <rPh sb="8" eb="9">
      <t>サト</t>
    </rPh>
    <phoneticPr fontId="11"/>
  </si>
  <si>
    <t>しいだアグリパーク</t>
  </si>
  <si>
    <t>ちくじょう祭り</t>
    <rPh sb="5" eb="6">
      <t>マツ</t>
    </rPh>
    <phoneticPr fontId="11"/>
  </si>
  <si>
    <t>参考資料</t>
    <phoneticPr fontId="11"/>
  </si>
  <si>
    <t>主要交通機関別利用状況</t>
    <rPh sb="6" eb="7">
      <t>ベツ</t>
    </rPh>
    <phoneticPr fontId="11"/>
  </si>
  <si>
    <t>（１）バス・私鉄</t>
    <phoneticPr fontId="11"/>
  </si>
  <si>
    <t>(参照：西日本鉄道株式会社　ホームページ）</t>
    <rPh sb="1" eb="3">
      <t>サンショウ</t>
    </rPh>
    <rPh sb="4" eb="5">
      <t>ニシ</t>
    </rPh>
    <rPh sb="5" eb="7">
      <t>ニホン</t>
    </rPh>
    <rPh sb="7" eb="9">
      <t>テツドウ</t>
    </rPh>
    <rPh sb="9" eb="11">
      <t>カブシキ</t>
    </rPh>
    <rPh sb="11" eb="13">
      <t>カイシャ</t>
    </rPh>
    <phoneticPr fontId="11"/>
  </si>
  <si>
    <t>　①バス</t>
    <phoneticPr fontId="11"/>
  </si>
  <si>
    <t>区          分</t>
    <phoneticPr fontId="11"/>
  </si>
  <si>
    <t xml:space="preserve"> 乗合バス事業（※）</t>
    <rPh sb="1" eb="3">
      <t>ノリアイ</t>
    </rPh>
    <rPh sb="5" eb="7">
      <t>ジギョウ</t>
    </rPh>
    <phoneticPr fontId="11"/>
  </si>
  <si>
    <t xml:space="preserve"> 輸送人員(万人)</t>
    <phoneticPr fontId="11"/>
  </si>
  <si>
    <t xml:space="preserve"> 高速バス路線数</t>
    <rPh sb="1" eb="3">
      <t>コウソク</t>
    </rPh>
    <phoneticPr fontId="11"/>
  </si>
  <si>
    <t>　※乗合バス事業：一般路線バス、高速バス</t>
    <rPh sb="2" eb="4">
      <t>ノリアイ</t>
    </rPh>
    <rPh sb="6" eb="8">
      <t>ジギョウ</t>
    </rPh>
    <rPh sb="9" eb="11">
      <t>イッパン</t>
    </rPh>
    <rPh sb="11" eb="13">
      <t>ロセン</t>
    </rPh>
    <rPh sb="16" eb="18">
      <t>コウソク</t>
    </rPh>
    <phoneticPr fontId="11"/>
  </si>
  <si>
    <t>　②私鉄(天神大牟田線･貝塚線)</t>
    <rPh sb="5" eb="7">
      <t>テンジン</t>
    </rPh>
    <rPh sb="12" eb="14">
      <t>カイヅカ</t>
    </rPh>
    <phoneticPr fontId="11"/>
  </si>
  <si>
    <t>(単位：万人)</t>
    <rPh sb="4" eb="5">
      <t>マン</t>
    </rPh>
    <phoneticPr fontId="11"/>
  </si>
  <si>
    <t xml:space="preserve"> 輸送人員</t>
    <phoneticPr fontId="11"/>
  </si>
  <si>
    <t>③天神大牟田線主要駅１日平均乗降人員の推移</t>
    <phoneticPr fontId="11"/>
  </si>
  <si>
    <t>(単位：人)</t>
    <phoneticPr fontId="11"/>
  </si>
  <si>
    <t>駅    名</t>
    <phoneticPr fontId="11"/>
  </si>
  <si>
    <t>西鉄福岡　　　（天　神）</t>
    <rPh sb="0" eb="2">
      <t>ニシテツ</t>
    </rPh>
    <rPh sb="8" eb="9">
      <t>テン</t>
    </rPh>
    <rPh sb="10" eb="11">
      <t>カミ</t>
    </rPh>
    <phoneticPr fontId="11"/>
  </si>
  <si>
    <t>西鉄久留米</t>
    <rPh sb="0" eb="2">
      <t>ニシテツ</t>
    </rPh>
    <phoneticPr fontId="11"/>
  </si>
  <si>
    <t>西鉄二日市</t>
    <rPh sb="0" eb="2">
      <t>ニシテツ</t>
    </rPh>
    <phoneticPr fontId="11"/>
  </si>
  <si>
    <t>西鉄柳川</t>
    <rPh sb="0" eb="2">
      <t>ニシテツ</t>
    </rPh>
    <phoneticPr fontId="11"/>
  </si>
  <si>
    <t>大 牟 田</t>
    <phoneticPr fontId="11"/>
  </si>
  <si>
    <t>（２）鉄道</t>
    <phoneticPr fontId="11"/>
  </si>
  <si>
    <t>（参照：九州旅客鉄道株式会社ホームページ）</t>
    <rPh sb="1" eb="3">
      <t>サンショウ</t>
    </rPh>
    <rPh sb="4" eb="6">
      <t>キュウシュウ</t>
    </rPh>
    <rPh sb="6" eb="8">
      <t>リョキャク</t>
    </rPh>
    <rPh sb="8" eb="10">
      <t>テツドウ</t>
    </rPh>
    <rPh sb="10" eb="12">
      <t>カブシキ</t>
    </rPh>
    <rPh sb="12" eb="14">
      <t>カイシャ</t>
    </rPh>
    <phoneticPr fontId="11"/>
  </si>
  <si>
    <t xml:space="preserve">　　　　                   </t>
    <phoneticPr fontId="11"/>
  </si>
  <si>
    <t>　①輸送人キロの推移</t>
    <phoneticPr fontId="11"/>
  </si>
  <si>
    <t>（単位：百万人/キロ)</t>
    <phoneticPr fontId="11"/>
  </si>
  <si>
    <t xml:space="preserve"> JR九州</t>
  </si>
  <si>
    <t xml:space="preserve">対前年比 </t>
    <phoneticPr fontId="11"/>
  </si>
  <si>
    <t xml:space="preserve"> ②県内主要駅１日平均乗車人員の推移　      </t>
    <phoneticPr fontId="11"/>
  </si>
  <si>
    <t>（単位：人／日）</t>
    <rPh sb="1" eb="3">
      <t>タンイ</t>
    </rPh>
    <rPh sb="4" eb="5">
      <t>ヒト</t>
    </rPh>
    <rPh sb="6" eb="7">
      <t>ニチ</t>
    </rPh>
    <phoneticPr fontId="11"/>
  </si>
  <si>
    <t xml:space="preserve"> 博　多</t>
    <phoneticPr fontId="11"/>
  </si>
  <si>
    <t xml:space="preserve"> 小　倉</t>
    <phoneticPr fontId="11"/>
  </si>
  <si>
    <t xml:space="preserve"> 折　尾</t>
    <phoneticPr fontId="11"/>
  </si>
  <si>
    <t xml:space="preserve"> 黒　崎</t>
    <phoneticPr fontId="11"/>
  </si>
  <si>
    <t xml:space="preserve"> 吉　塚</t>
    <rPh sb="1" eb="2">
      <t>キチ</t>
    </rPh>
    <rPh sb="3" eb="4">
      <t>ツカ</t>
    </rPh>
    <phoneticPr fontId="11"/>
  </si>
  <si>
    <t xml:space="preserve"> 香　椎</t>
    <phoneticPr fontId="11"/>
  </si>
  <si>
    <t>千  早</t>
    <rPh sb="0" eb="1">
      <t>セン</t>
    </rPh>
    <rPh sb="3" eb="4">
      <t>ハヤ</t>
    </rPh>
    <phoneticPr fontId="11"/>
  </si>
  <si>
    <t>福工大前</t>
    <rPh sb="0" eb="1">
      <t>フク</t>
    </rPh>
    <rPh sb="1" eb="2">
      <t>コウ</t>
    </rPh>
    <rPh sb="2" eb="3">
      <t>ダイ</t>
    </rPh>
    <rPh sb="3" eb="4">
      <t>マエ</t>
    </rPh>
    <phoneticPr fontId="11"/>
  </si>
  <si>
    <t xml:space="preserve"> 戸　畑</t>
    <phoneticPr fontId="11"/>
  </si>
  <si>
    <t>赤　間</t>
    <rPh sb="0" eb="1">
      <t>アカ</t>
    </rPh>
    <rPh sb="2" eb="3">
      <t>カン</t>
    </rPh>
    <phoneticPr fontId="11"/>
  </si>
  <si>
    <t>（３）航空路</t>
    <phoneticPr fontId="11"/>
  </si>
  <si>
    <t>　（資料：国土交通省航空局「空港管理状況調書」）</t>
    <rPh sb="5" eb="7">
      <t>コクド</t>
    </rPh>
    <rPh sb="7" eb="9">
      <t>コウツウ</t>
    </rPh>
    <rPh sb="16" eb="18">
      <t>カンリ</t>
    </rPh>
    <rPh sb="18" eb="20">
      <t>ジョウキョウ</t>
    </rPh>
    <rPh sb="20" eb="22">
      <t>チョウショ</t>
    </rPh>
    <phoneticPr fontId="11"/>
  </si>
  <si>
    <t>県内空港乗降客数の推移　　　　　　　  　　　　　　　　　　　　　　　　　　</t>
    <rPh sb="0" eb="2">
      <t>ケンナイ</t>
    </rPh>
    <rPh sb="4" eb="6">
      <t>ジョウコウ</t>
    </rPh>
    <rPh sb="6" eb="8">
      <t>キャクスウ</t>
    </rPh>
    <phoneticPr fontId="11"/>
  </si>
  <si>
    <t>福岡空港</t>
    <rPh sb="0" eb="2">
      <t>フクオカ</t>
    </rPh>
    <rPh sb="2" eb="4">
      <t>クウコウ</t>
    </rPh>
    <phoneticPr fontId="11"/>
  </si>
  <si>
    <t>（単位：人）</t>
    <rPh sb="1" eb="3">
      <t>タンイ</t>
    </rPh>
    <rPh sb="4" eb="5">
      <t>ヒト</t>
    </rPh>
    <phoneticPr fontId="11"/>
  </si>
  <si>
    <t>Ｈ23</t>
  </si>
  <si>
    <t xml:space="preserve"> 国際線</t>
  </si>
  <si>
    <t>　対前年比</t>
  </si>
  <si>
    <t xml:space="preserve"> 国内線</t>
  </si>
  <si>
    <t>北九州空港</t>
    <rPh sb="0" eb="3">
      <t>キタキュウシュウ</t>
    </rPh>
    <rPh sb="3" eb="5">
      <t>クウコウ</t>
    </rPh>
    <phoneticPr fontId="11"/>
  </si>
  <si>
    <t xml:space="preserve"> ②平成２８年　県内空港乗降客数　　　　　　　　　　       　　　　　　         　</t>
    <rPh sb="8" eb="10">
      <t>ケンナイ</t>
    </rPh>
    <phoneticPr fontId="11"/>
  </si>
  <si>
    <t>（単位：人）</t>
    <phoneticPr fontId="11"/>
  </si>
  <si>
    <t>国際線</t>
    <rPh sb="0" eb="2">
      <t>コクサイ</t>
    </rPh>
    <rPh sb="2" eb="3">
      <t>セン</t>
    </rPh>
    <phoneticPr fontId="11"/>
  </si>
  <si>
    <t>国内線</t>
    <rPh sb="0" eb="2">
      <t>コクナイ</t>
    </rPh>
    <rPh sb="2" eb="3">
      <t>セン</t>
    </rPh>
    <phoneticPr fontId="11"/>
  </si>
  <si>
    <t>乗客</t>
    <rPh sb="0" eb="2">
      <t>ジョウキャク</t>
    </rPh>
    <phoneticPr fontId="11"/>
  </si>
  <si>
    <t>降客</t>
    <rPh sb="0" eb="1">
      <t>オ</t>
    </rPh>
    <rPh sb="1" eb="2">
      <t>キャク</t>
    </rPh>
    <phoneticPr fontId="11"/>
  </si>
  <si>
    <t>通過客</t>
    <rPh sb="0" eb="2">
      <t>ツウカ</t>
    </rPh>
    <rPh sb="2" eb="3">
      <t>キャク</t>
    </rPh>
    <phoneticPr fontId="11"/>
  </si>
  <si>
    <t>小計</t>
    <rPh sb="0" eb="2">
      <t>ショウケイ</t>
    </rPh>
    <phoneticPr fontId="11"/>
  </si>
  <si>
    <t>1月</t>
    <rPh sb="1" eb="2">
      <t>ガツ</t>
    </rPh>
    <phoneticPr fontId="11"/>
  </si>
  <si>
    <t>2月</t>
    <rPh sb="1" eb="2">
      <t>ガツ</t>
    </rPh>
    <phoneticPr fontId="1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</si>
  <si>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</si>
  <si>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</si>
  <si>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</si>
  <si>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</si>
  <si>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</si>
  <si>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</si>
  <si>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</si>
  <si>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</si>
  <si>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</si>
  <si>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</si>
  <si>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主要交通機関別利用状況</t>
    <phoneticPr fontId="2"/>
  </si>
  <si>
    <t>（１）バス・私鉄　…………………………………………………　３５</t>
    <phoneticPr fontId="2"/>
  </si>
  <si>
    <t>（２）鉄道　…………………………………………………………　３６</t>
    <phoneticPr fontId="2"/>
  </si>
  <si>
    <t>（３）航空路　………………………………………………………　３７</t>
    <phoneticPr fontId="2"/>
  </si>
  <si>
    <t>１　調査概要　………………………………………………………　３９</t>
    <phoneticPr fontId="2"/>
  </si>
  <si>
    <r>
      <rPr>
        <sz val="13"/>
        <color theme="1"/>
        <rFont val="ＭＳ Ｐ明朝"/>
        <family val="1"/>
        <charset val="128"/>
      </rPr>
      <t>（ １ ）　</t>
    </r>
    <r>
      <rPr>
        <sz val="13"/>
        <color theme="1"/>
        <rFont val="ＭＳ 明朝"/>
        <family val="1"/>
        <charset val="128"/>
      </rPr>
      <t>観光入込客数　………………………………………　４０</t>
    </r>
    <phoneticPr fontId="2"/>
  </si>
  <si>
    <t>２　調査結果</t>
    <phoneticPr fontId="2"/>
  </si>
  <si>
    <r>
      <rPr>
        <sz val="13"/>
        <color theme="1"/>
        <rFont val="ＭＳ Ｐ明朝"/>
        <family val="1"/>
        <charset val="128"/>
      </rPr>
      <t>（ ２ ）　</t>
    </r>
    <r>
      <rPr>
        <sz val="13"/>
        <color theme="1"/>
        <rFont val="ＭＳ 明朝"/>
        <family val="1"/>
        <charset val="128"/>
      </rPr>
      <t>観光消費単価</t>
    </r>
    <r>
      <rPr>
        <sz val="13"/>
        <color theme="1"/>
        <rFont val="ＭＳ Ｐ明朝"/>
        <family val="1"/>
        <charset val="128"/>
      </rPr>
      <t xml:space="preserve">   …</t>
    </r>
    <r>
      <rPr>
        <sz val="13"/>
        <color theme="1"/>
        <rFont val="ＭＳ 明朝"/>
        <family val="1"/>
        <charset val="128"/>
      </rPr>
      <t>……………………………………　４１</t>
    </r>
    <rPh sb="10" eb="12">
      <t>タンカ</t>
    </rPh>
    <phoneticPr fontId="2"/>
  </si>
  <si>
    <r>
      <rPr>
        <sz val="13"/>
        <color theme="1"/>
        <rFont val="ＭＳ Ｐ明朝"/>
        <family val="1"/>
        <charset val="128"/>
      </rPr>
      <t>（ ３ ）　</t>
    </r>
    <r>
      <rPr>
        <sz val="13"/>
        <color theme="1"/>
        <rFont val="ＭＳ 明朝"/>
        <family val="1"/>
        <charset val="128"/>
      </rPr>
      <t>観光消費単価　………………………………………　４１</t>
    </r>
    <rPh sb="10" eb="12">
      <t>タンカ</t>
    </rPh>
    <phoneticPr fontId="2"/>
  </si>
  <si>
    <r>
      <rPr>
        <sz val="13"/>
        <color theme="1"/>
        <rFont val="ＭＳ Ｐ明朝"/>
        <family val="1"/>
        <charset val="128"/>
      </rPr>
      <t>（ ４ ）　</t>
    </r>
    <r>
      <rPr>
        <sz val="13"/>
        <color theme="1"/>
        <rFont val="ＭＳ 明朝"/>
        <family val="1"/>
        <charset val="128"/>
      </rPr>
      <t>観光客アンケート調査　……………………………　４２</t>
    </r>
    <rPh sb="8" eb="9">
      <t>キャク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</si>
</sst>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,000&quot;人&quot;"/>
    <numFmt numFmtId="177" formatCode="#,##0_ "/>
    <numFmt numFmtId="178" formatCode="0.0%"/>
    <numFmt numFmtId="179" formatCode="0.0_ "/>
    <numFmt numFmtId="180" formatCode="#,##0_);[Red]\(#,##0\)"/>
    <numFmt numFmtId="181" formatCode="0_);[Red]\(0\)"/>
    <numFmt numFmtId="182" formatCode="#,##0_);\(#,##0\)"/>
    <numFmt numFmtId="183" formatCode="#,##0_ ;[Red]\-#,##0\ "/>
  </numFmts>
  <fonts count="64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3"/>
      <color theme="1"/>
      <name val="Century"/>
      <family val="1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color indexed="0"/>
      <name val="ＭＳ Ｐゴシック"/>
      <family val="3"/>
      <charset val="128"/>
    </font>
    <font>
      <sz val="20"/>
      <color indexed="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24"/>
      <color indexed="0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Arial Unicode MS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9.6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.6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9.6"/>
      <color rgb="FFC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.6"/>
      <name val="標準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6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8"/>
      <color indexed="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.6"/>
      <color indexed="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3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9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54" fillId="0" borderId="0" applyProtection="0"/>
  </cellStyleXfs>
  <cellXfs count="177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4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49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10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9" fillId="0" borderId="0" xfId="2" applyFont="1"/>
    <xf numFmtId="0" fontId="12" fillId="0" borderId="0" xfId="2" applyFont="1" applyAlignment="1">
      <alignment vertical="center"/>
    </xf>
    <xf numFmtId="0" fontId="15" fillId="0" borderId="0" xfId="2" applyFont="1" applyAlignment="1">
      <alignment vertical="distributed" wrapText="1"/>
    </xf>
    <xf numFmtId="0" fontId="9" fillId="0" borderId="0" xfId="2" applyFont="1" applyAlignment="1">
      <alignment vertical="distributed" wrapText="1"/>
    </xf>
    <xf numFmtId="0" fontId="16" fillId="0" borderId="0" xfId="2" applyFont="1" applyAlignment="1">
      <alignment vertical="distributed" wrapText="1"/>
    </xf>
    <xf numFmtId="0" fontId="9" fillId="0" borderId="0" xfId="2" applyFont="1" applyAlignment="1">
      <alignment vertical="distributed"/>
    </xf>
    <xf numFmtId="0" fontId="17" fillId="0" borderId="0" xfId="2" applyFont="1" applyAlignment="1">
      <alignment vertical="center"/>
    </xf>
    <xf numFmtId="0" fontId="16" fillId="0" borderId="0" xfId="2" applyFont="1" applyAlignment="1">
      <alignment vertical="top"/>
    </xf>
    <xf numFmtId="0" fontId="9" fillId="0" borderId="0" xfId="2" applyFont="1" applyAlignment="1">
      <alignment horizontal="right"/>
    </xf>
    <xf numFmtId="0" fontId="17" fillId="0" borderId="8" xfId="2" applyFont="1" applyBorder="1" applyAlignment="1">
      <alignment vertical="center"/>
    </xf>
    <xf numFmtId="0" fontId="9" fillId="0" borderId="9" xfId="2" applyBorder="1" applyAlignment="1">
      <alignment horizontal="center" vertical="center"/>
    </xf>
    <xf numFmtId="0" fontId="9" fillId="0" borderId="10" xfId="2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17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/>
    <xf numFmtId="0" fontId="18" fillId="0" borderId="14" xfId="2" applyFont="1" applyBorder="1" applyAlignment="1">
      <alignment horizontal="center" vertical="center"/>
    </xf>
    <xf numFmtId="177" fontId="18" fillId="2" borderId="3" xfId="2" applyNumberFormat="1" applyFont="1" applyFill="1" applyBorder="1" applyAlignment="1">
      <alignment vertical="center"/>
    </xf>
    <xf numFmtId="177" fontId="18" fillId="2" borderId="6" xfId="2" applyNumberFormat="1" applyFont="1" applyFill="1" applyBorder="1" applyAlignment="1">
      <alignment vertical="center"/>
    </xf>
    <xf numFmtId="177" fontId="18" fillId="0" borderId="15" xfId="2" applyNumberFormat="1" applyFont="1" applyBorder="1" applyAlignment="1">
      <alignment vertical="center"/>
    </xf>
    <xf numFmtId="177" fontId="18" fillId="0" borderId="6" xfId="2" applyNumberFormat="1" applyFont="1" applyBorder="1" applyAlignment="1">
      <alignment vertical="center"/>
    </xf>
    <xf numFmtId="177" fontId="18" fillId="0" borderId="16" xfId="2" applyNumberFormat="1" applyFont="1" applyBorder="1" applyAlignment="1">
      <alignment vertical="center"/>
    </xf>
    <xf numFmtId="177" fontId="18" fillId="0" borderId="17" xfId="2" applyNumberFormat="1" applyFont="1" applyBorder="1" applyAlignment="1">
      <alignment vertical="center"/>
    </xf>
    <xf numFmtId="177" fontId="14" fillId="0" borderId="18" xfId="2" applyNumberFormat="1" applyFont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177" fontId="18" fillId="2" borderId="0" xfId="2" applyNumberFormat="1" applyFont="1" applyFill="1" applyBorder="1" applyAlignment="1">
      <alignment vertical="center"/>
    </xf>
    <xf numFmtId="177" fontId="18" fillId="0" borderId="0" xfId="2" applyNumberFormat="1" applyFont="1" applyBorder="1" applyAlignment="1">
      <alignment vertical="center"/>
    </xf>
    <xf numFmtId="177" fontId="14" fillId="0" borderId="0" xfId="2" applyNumberFormat="1" applyFont="1" applyBorder="1" applyAlignment="1">
      <alignment vertical="center"/>
    </xf>
    <xf numFmtId="177" fontId="18" fillId="0" borderId="18" xfId="2" applyNumberFormat="1" applyFont="1" applyBorder="1" applyAlignment="1">
      <alignment vertical="center"/>
    </xf>
    <xf numFmtId="0" fontId="18" fillId="0" borderId="19" xfId="2" applyFont="1" applyBorder="1" applyAlignment="1">
      <alignment horizontal="center" vertical="center"/>
    </xf>
    <xf numFmtId="177" fontId="18" fillId="2" borderId="20" xfId="2" applyNumberFormat="1" applyFont="1" applyFill="1" applyBorder="1" applyAlignment="1">
      <alignment vertical="center"/>
    </xf>
    <xf numFmtId="177" fontId="18" fillId="2" borderId="21" xfId="2" applyNumberFormat="1" applyFont="1" applyFill="1" applyBorder="1" applyAlignment="1">
      <alignment vertical="center"/>
    </xf>
    <xf numFmtId="177" fontId="18" fillId="0" borderId="22" xfId="2" applyNumberFormat="1" applyFont="1" applyBorder="1" applyAlignment="1">
      <alignment vertical="center"/>
    </xf>
    <xf numFmtId="177" fontId="18" fillId="0" borderId="21" xfId="2" applyNumberFormat="1" applyFont="1" applyBorder="1" applyAlignment="1">
      <alignment vertical="center"/>
    </xf>
    <xf numFmtId="177" fontId="18" fillId="0" borderId="23" xfId="2" applyNumberFormat="1" applyFont="1" applyBorder="1" applyAlignment="1">
      <alignment vertical="center"/>
    </xf>
    <xf numFmtId="177" fontId="18" fillId="0" borderId="24" xfId="2" applyNumberFormat="1" applyFont="1" applyBorder="1" applyAlignment="1">
      <alignment vertical="center"/>
    </xf>
    <xf numFmtId="0" fontId="18" fillId="0" borderId="25" xfId="2" applyFont="1" applyBorder="1" applyAlignment="1">
      <alignment horizontal="center" vertical="center"/>
    </xf>
    <xf numFmtId="177" fontId="18" fillId="2" borderId="26" xfId="2" applyNumberFormat="1" applyFont="1" applyFill="1" applyBorder="1" applyAlignment="1">
      <alignment vertical="center"/>
    </xf>
    <xf numFmtId="177" fontId="18" fillId="0" borderId="26" xfId="2" applyNumberFormat="1" applyFont="1" applyBorder="1" applyAlignment="1">
      <alignment vertical="center"/>
    </xf>
    <xf numFmtId="177" fontId="18" fillId="0" borderId="27" xfId="2" applyNumberFormat="1" applyFont="1" applyBorder="1" applyAlignment="1">
      <alignment vertical="center"/>
    </xf>
    <xf numFmtId="177" fontId="18" fillId="0" borderId="28" xfId="2" applyNumberFormat="1" applyFont="1" applyBorder="1" applyAlignment="1">
      <alignment vertical="center"/>
    </xf>
    <xf numFmtId="9" fontId="9" fillId="0" borderId="0" xfId="2" applyNumberFormat="1" applyFont="1" applyBorder="1" applyAlignment="1">
      <alignment horizontal="center"/>
    </xf>
    <xf numFmtId="0" fontId="16" fillId="0" borderId="0" xfId="2" applyFont="1" applyAlignment="1">
      <alignment vertical="top" wrapText="1"/>
    </xf>
    <xf numFmtId="0" fontId="19" fillId="0" borderId="0" xfId="2" applyFont="1" applyAlignment="1">
      <alignment horizontal="left" readingOrder="1"/>
    </xf>
    <xf numFmtId="9" fontId="18" fillId="0" borderId="0" xfId="2" applyNumberFormat="1" applyFont="1" applyBorder="1" applyAlignment="1">
      <alignment vertical="center"/>
    </xf>
    <xf numFmtId="9" fontId="9" fillId="0" borderId="0" xfId="2" applyNumberFormat="1" applyFont="1" applyBorder="1"/>
    <xf numFmtId="0" fontId="9" fillId="0" borderId="0" xfId="2" applyFont="1" applyAlignment="1"/>
    <xf numFmtId="0" fontId="20" fillId="0" borderId="0" xfId="2" applyFont="1" applyAlignment="1">
      <alignment horizontal="left" vertical="top" wrapText="1"/>
    </xf>
    <xf numFmtId="0" fontId="21" fillId="0" borderId="0" xfId="2" applyFont="1" applyAlignment="1">
      <alignment horizontal="left" vertical="top" wrapText="1"/>
    </xf>
    <xf numFmtId="0" fontId="21" fillId="0" borderId="0" xfId="2" applyFont="1"/>
    <xf numFmtId="0" fontId="16" fillId="0" borderId="0" xfId="2" applyFont="1" applyFill="1" applyBorder="1" applyAlignment="1">
      <alignment vertical="center" wrapText="1"/>
    </xf>
    <xf numFmtId="0" fontId="21" fillId="0" borderId="0" xfId="2" applyFont="1" applyFill="1" applyBorder="1" applyAlignment="1">
      <alignment vertical="center" wrapText="1"/>
    </xf>
    <xf numFmtId="0" fontId="15" fillId="0" borderId="0" xfId="2" applyFont="1" applyAlignment="1">
      <alignment horizontal="left" vertical="distributed" wrapText="1"/>
    </xf>
    <xf numFmtId="0" fontId="1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29" xfId="2" applyFont="1" applyBorder="1" applyAlignment="1">
      <alignment vertical="center"/>
    </xf>
    <xf numFmtId="0" fontId="18" fillId="0" borderId="30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177" fontId="9" fillId="0" borderId="33" xfId="2" applyNumberFormat="1" applyFont="1" applyBorder="1" applyAlignment="1">
      <alignment horizontal="center" vertical="center"/>
    </xf>
    <xf numFmtId="177" fontId="9" fillId="0" borderId="34" xfId="2" applyNumberFormat="1" applyFont="1" applyBorder="1" applyAlignment="1">
      <alignment horizontal="center" vertical="center"/>
    </xf>
    <xf numFmtId="177" fontId="9" fillId="0" borderId="35" xfId="2" applyNumberFormat="1" applyFont="1" applyBorder="1" applyAlignment="1">
      <alignment horizontal="center" vertical="center"/>
    </xf>
    <xf numFmtId="177" fontId="9" fillId="0" borderId="36" xfId="2" applyNumberFormat="1" applyFont="1" applyBorder="1" applyAlignment="1">
      <alignment horizontal="center" vertical="center"/>
    </xf>
    <xf numFmtId="177" fontId="9" fillId="0" borderId="37" xfId="2" applyNumberFormat="1" applyFont="1" applyFill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178" fontId="9" fillId="0" borderId="39" xfId="2" applyNumberFormat="1" applyFont="1" applyBorder="1" applyAlignment="1">
      <alignment horizontal="center" vertical="center"/>
    </xf>
    <xf numFmtId="178" fontId="9" fillId="0" borderId="40" xfId="2" applyNumberFormat="1" applyFont="1" applyBorder="1" applyAlignment="1">
      <alignment horizontal="center" vertical="center"/>
    </xf>
    <xf numFmtId="178" fontId="9" fillId="0" borderId="41" xfId="2" applyNumberFormat="1" applyFont="1" applyBorder="1" applyAlignment="1">
      <alignment horizontal="center" vertical="center"/>
    </xf>
    <xf numFmtId="178" fontId="9" fillId="0" borderId="38" xfId="2" applyNumberFormat="1" applyFont="1" applyBorder="1" applyAlignment="1">
      <alignment horizontal="center" vertical="center"/>
    </xf>
    <xf numFmtId="177" fontId="9" fillId="0" borderId="42" xfId="2" applyNumberFormat="1" applyFont="1" applyBorder="1" applyAlignment="1">
      <alignment horizontal="center" vertical="center"/>
    </xf>
    <xf numFmtId="178" fontId="9" fillId="0" borderId="43" xfId="2" applyNumberFormat="1" applyFont="1" applyBorder="1" applyAlignment="1">
      <alignment horizontal="center" vertical="center"/>
    </xf>
    <xf numFmtId="178" fontId="9" fillId="0" borderId="44" xfId="2" applyNumberFormat="1" applyFont="1" applyBorder="1" applyAlignment="1">
      <alignment horizontal="center" vertical="center"/>
    </xf>
    <xf numFmtId="178" fontId="9" fillId="0" borderId="42" xfId="2" applyNumberFormat="1" applyFont="1" applyBorder="1" applyAlignment="1">
      <alignment horizontal="center" vertical="center"/>
    </xf>
    <xf numFmtId="0" fontId="9" fillId="0" borderId="45" xfId="2" applyFont="1" applyBorder="1"/>
    <xf numFmtId="0" fontId="18" fillId="0" borderId="0" xfId="2" applyFont="1" applyAlignment="1">
      <alignment vertical="distributed" wrapText="1"/>
    </xf>
    <xf numFmtId="0" fontId="12" fillId="0" borderId="0" xfId="2" applyFont="1" applyAlignment="1">
      <alignment vertical="top"/>
    </xf>
    <xf numFmtId="0" fontId="9" fillId="0" borderId="46" xfId="2" applyFont="1" applyBorder="1" applyAlignment="1">
      <alignment vertical="center"/>
    </xf>
    <xf numFmtId="0" fontId="18" fillId="0" borderId="46" xfId="2" applyFont="1" applyBorder="1" applyAlignment="1">
      <alignment horizontal="center" vertical="center"/>
    </xf>
    <xf numFmtId="177" fontId="9" fillId="0" borderId="33" xfId="2" applyNumberFormat="1" applyFont="1" applyBorder="1" applyAlignment="1">
      <alignment horizontal="center" vertical="center" wrapText="1"/>
    </xf>
    <xf numFmtId="177" fontId="18" fillId="0" borderId="47" xfId="2" applyNumberFormat="1" applyFont="1" applyBorder="1" applyAlignment="1">
      <alignment horizontal="center" vertical="center"/>
    </xf>
    <xf numFmtId="177" fontId="18" fillId="0" borderId="48" xfId="2" applyNumberFormat="1" applyFont="1" applyBorder="1" applyAlignment="1">
      <alignment horizontal="center" vertical="center"/>
    </xf>
    <xf numFmtId="177" fontId="18" fillId="0" borderId="49" xfId="2" applyNumberFormat="1" applyFont="1" applyBorder="1" applyAlignment="1">
      <alignment horizontal="center" vertical="center"/>
    </xf>
    <xf numFmtId="177" fontId="18" fillId="2" borderId="33" xfId="2" applyNumberFormat="1" applyFont="1" applyFill="1" applyBorder="1" applyAlignment="1">
      <alignment horizontal="center" vertical="center"/>
    </xf>
    <xf numFmtId="0" fontId="9" fillId="2" borderId="0" xfId="2" applyFont="1" applyFill="1"/>
    <xf numFmtId="178" fontId="18" fillId="0" borderId="50" xfId="2" applyNumberFormat="1" applyFont="1" applyBorder="1" applyAlignment="1">
      <alignment horizontal="center" vertical="center"/>
    </xf>
    <xf numFmtId="178" fontId="18" fillId="0" borderId="40" xfId="2" applyNumberFormat="1" applyFont="1" applyBorder="1" applyAlignment="1">
      <alignment horizontal="center" vertical="center"/>
    </xf>
    <xf numFmtId="178" fontId="18" fillId="0" borderId="41" xfId="2" applyNumberFormat="1" applyFont="1" applyBorder="1" applyAlignment="1">
      <alignment horizontal="center" vertical="center"/>
    </xf>
    <xf numFmtId="178" fontId="18" fillId="0" borderId="38" xfId="2" applyNumberFormat="1" applyFont="1" applyBorder="1" applyAlignment="1">
      <alignment horizontal="center" vertical="center"/>
    </xf>
    <xf numFmtId="178" fontId="18" fillId="0" borderId="51" xfId="2" applyNumberFormat="1" applyFont="1" applyBorder="1" applyAlignment="1">
      <alignment horizontal="center" vertical="center"/>
    </xf>
    <xf numFmtId="178" fontId="18" fillId="0" borderId="52" xfId="2" applyNumberFormat="1" applyFont="1" applyBorder="1" applyAlignment="1">
      <alignment horizontal="center" vertical="center"/>
    </xf>
    <xf numFmtId="178" fontId="18" fillId="0" borderId="42" xfId="2" applyNumberFormat="1" applyFont="1" applyBorder="1" applyAlignment="1">
      <alignment horizontal="center" vertical="center"/>
    </xf>
    <xf numFmtId="0" fontId="12" fillId="0" borderId="0" xfId="2" applyFont="1"/>
    <xf numFmtId="0" fontId="9" fillId="0" borderId="0" xfId="2"/>
    <xf numFmtId="0" fontId="9" fillId="0" borderId="0" xfId="2" applyBorder="1"/>
    <xf numFmtId="0" fontId="9" fillId="0" borderId="54" xfId="2" applyFont="1" applyBorder="1" applyAlignment="1">
      <alignment vertical="center"/>
    </xf>
    <xf numFmtId="0" fontId="18" fillId="0" borderId="55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177" fontId="18" fillId="0" borderId="59" xfId="2" applyNumberFormat="1" applyFont="1" applyBorder="1" applyAlignment="1">
      <alignment horizontal="center" vertical="center"/>
    </xf>
    <xf numFmtId="177" fontId="18" fillId="0" borderId="60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center" vertical="center"/>
    </xf>
    <xf numFmtId="177" fontId="18" fillId="0" borderId="0" xfId="2" applyNumberFormat="1" applyFont="1" applyBorder="1" applyAlignment="1">
      <alignment horizontal="center" vertical="center"/>
    </xf>
    <xf numFmtId="177" fontId="9" fillId="0" borderId="61" xfId="2" applyNumberFormat="1" applyFont="1" applyBorder="1" applyAlignment="1">
      <alignment horizontal="center" vertical="center"/>
    </xf>
    <xf numFmtId="179" fontId="18" fillId="0" borderId="62" xfId="2" applyNumberFormat="1" applyFont="1" applyBorder="1" applyAlignment="1">
      <alignment horizontal="center" vertical="center"/>
    </xf>
    <xf numFmtId="179" fontId="18" fillId="0" borderId="63" xfId="2" applyNumberFormat="1" applyFont="1" applyBorder="1" applyAlignment="1">
      <alignment horizontal="center" vertical="center"/>
    </xf>
    <xf numFmtId="179" fontId="18" fillId="0" borderId="64" xfId="2" applyNumberFormat="1" applyFont="1" applyBorder="1" applyAlignment="1">
      <alignment horizontal="center" vertical="center"/>
    </xf>
    <xf numFmtId="179" fontId="18" fillId="0" borderId="61" xfId="2" applyNumberFormat="1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178" fontId="18" fillId="0" borderId="43" xfId="2" applyNumberFormat="1" applyFont="1" applyBorder="1" applyAlignment="1">
      <alignment horizontal="center" vertical="center"/>
    </xf>
    <xf numFmtId="178" fontId="18" fillId="0" borderId="44" xfId="2" applyNumberFormat="1" applyFont="1" applyBorder="1" applyAlignment="1">
      <alignment horizontal="center" vertical="center"/>
    </xf>
    <xf numFmtId="177" fontId="18" fillId="0" borderId="34" xfId="2" applyNumberFormat="1" applyFont="1" applyBorder="1" applyAlignment="1">
      <alignment horizontal="center" vertical="center"/>
    </xf>
    <xf numFmtId="177" fontId="18" fillId="0" borderId="35" xfId="2" applyNumberFormat="1" applyFont="1" applyBorder="1" applyAlignment="1">
      <alignment horizontal="center" vertical="center"/>
    </xf>
    <xf numFmtId="177" fontId="18" fillId="0" borderId="65" xfId="2" applyNumberFormat="1" applyFont="1" applyBorder="1" applyAlignment="1">
      <alignment horizontal="center" vertical="center"/>
    </xf>
    <xf numFmtId="177" fontId="18" fillId="0" borderId="66" xfId="2" applyNumberFormat="1" applyFont="1" applyBorder="1" applyAlignment="1">
      <alignment horizontal="center" vertical="center"/>
    </xf>
    <xf numFmtId="0" fontId="9" fillId="0" borderId="0" xfId="2" applyBorder="1" applyAlignment="1">
      <alignment horizontal="center" vertical="center"/>
    </xf>
    <xf numFmtId="178" fontId="18" fillId="0" borderId="0" xfId="2" applyNumberFormat="1" applyFont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 wrapText="1"/>
    </xf>
    <xf numFmtId="178" fontId="18" fillId="0" borderId="50" xfId="2" applyNumberFormat="1" applyFont="1" applyBorder="1" applyAlignment="1">
      <alignment horizontal="center" vertical="center" wrapText="1"/>
    </xf>
    <xf numFmtId="178" fontId="18" fillId="0" borderId="40" xfId="2" applyNumberFormat="1" applyFont="1" applyBorder="1" applyAlignment="1">
      <alignment horizontal="center" vertical="center" wrapText="1"/>
    </xf>
    <xf numFmtId="178" fontId="18" fillId="0" borderId="41" xfId="2" applyNumberFormat="1" applyFont="1" applyBorder="1" applyAlignment="1">
      <alignment horizontal="center" vertical="center" wrapText="1"/>
    </xf>
    <xf numFmtId="178" fontId="18" fillId="0" borderId="38" xfId="2" applyNumberFormat="1" applyFont="1" applyBorder="1" applyAlignment="1">
      <alignment horizontal="center" vertical="center" wrapText="1"/>
    </xf>
    <xf numFmtId="177" fontId="9" fillId="0" borderId="0" xfId="2" applyNumberFormat="1" applyBorder="1" applyAlignment="1">
      <alignment horizontal="center" vertical="center" wrapText="1"/>
    </xf>
    <xf numFmtId="178" fontId="18" fillId="0" borderId="0" xfId="2" applyNumberFormat="1" applyFont="1" applyBorder="1" applyAlignment="1">
      <alignment horizontal="center" vertical="center" wrapText="1"/>
    </xf>
    <xf numFmtId="179" fontId="18" fillId="0" borderId="50" xfId="2" applyNumberFormat="1" applyFont="1" applyBorder="1" applyAlignment="1">
      <alignment horizontal="center" vertical="center" wrapText="1"/>
    </xf>
    <xf numFmtId="179" fontId="18" fillId="0" borderId="40" xfId="2" applyNumberFormat="1" applyFont="1" applyBorder="1" applyAlignment="1">
      <alignment horizontal="center" vertical="center" wrapText="1"/>
    </xf>
    <xf numFmtId="179" fontId="18" fillId="0" borderId="41" xfId="2" applyNumberFormat="1" applyFont="1" applyBorder="1" applyAlignment="1">
      <alignment horizontal="center" vertical="center" wrapText="1"/>
    </xf>
    <xf numFmtId="179" fontId="18" fillId="0" borderId="38" xfId="2" applyNumberFormat="1" applyFont="1" applyBorder="1" applyAlignment="1">
      <alignment horizontal="center" vertical="center" wrapText="1"/>
    </xf>
    <xf numFmtId="177" fontId="9" fillId="0" borderId="42" xfId="2" applyNumberFormat="1" applyFont="1" applyBorder="1" applyAlignment="1">
      <alignment horizontal="center" vertical="center" wrapText="1"/>
    </xf>
    <xf numFmtId="178" fontId="18" fillId="0" borderId="51" xfId="2" applyNumberFormat="1" applyFont="1" applyBorder="1" applyAlignment="1">
      <alignment horizontal="center" vertical="center" wrapText="1"/>
    </xf>
    <xf numFmtId="178" fontId="18" fillId="0" borderId="43" xfId="2" applyNumberFormat="1" applyFont="1" applyBorder="1" applyAlignment="1">
      <alignment horizontal="center" vertical="center" wrapText="1"/>
    </xf>
    <xf numFmtId="178" fontId="18" fillId="0" borderId="44" xfId="2" applyNumberFormat="1" applyFont="1" applyBorder="1" applyAlignment="1">
      <alignment horizontal="center" vertical="center" wrapText="1"/>
    </xf>
    <xf numFmtId="178" fontId="18" fillId="0" borderId="42" xfId="2" applyNumberFormat="1" applyFont="1" applyBorder="1" applyAlignment="1">
      <alignment horizontal="center" vertical="center" wrapText="1"/>
    </xf>
    <xf numFmtId="0" fontId="9" fillId="0" borderId="0" xfId="2" applyFont="1" applyAlignment="1">
      <alignment vertical="top" wrapText="1"/>
    </xf>
    <xf numFmtId="177" fontId="9" fillId="0" borderId="0" xfId="2" applyNumberFormat="1" applyFont="1" applyAlignment="1">
      <alignment vertical="top" wrapText="1"/>
    </xf>
    <xf numFmtId="0" fontId="12" fillId="0" borderId="0" xfId="2" applyFont="1" applyBorder="1" applyAlignment="1">
      <alignment horizontal="left"/>
    </xf>
    <xf numFmtId="0" fontId="9" fillId="0" borderId="55" xfId="2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9" fillId="0" borderId="67" xfId="2" applyFont="1" applyFill="1" applyBorder="1" applyAlignment="1">
      <alignment horizontal="center" vertical="center"/>
    </xf>
    <xf numFmtId="0" fontId="9" fillId="0" borderId="68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9" fillId="0" borderId="33" xfId="2" applyNumberFormat="1" applyBorder="1" applyAlignment="1">
      <alignment horizontal="center" vertical="center"/>
    </xf>
    <xf numFmtId="177" fontId="18" fillId="0" borderId="69" xfId="2" applyNumberFormat="1" applyFont="1" applyBorder="1" applyAlignment="1">
      <alignment horizontal="center" vertical="center"/>
    </xf>
    <xf numFmtId="177" fontId="18" fillId="0" borderId="70" xfId="2" applyNumberFormat="1" applyFont="1" applyFill="1" applyBorder="1" applyAlignment="1">
      <alignment horizontal="center" vertical="center"/>
    </xf>
    <xf numFmtId="177" fontId="18" fillId="0" borderId="71" xfId="2" applyNumberFormat="1" applyFont="1" applyFill="1" applyBorder="1" applyAlignment="1">
      <alignment horizontal="center" vertical="center"/>
    </xf>
    <xf numFmtId="177" fontId="18" fillId="0" borderId="0" xfId="2" applyNumberFormat="1" applyFont="1" applyFill="1" applyBorder="1" applyAlignment="1">
      <alignment horizontal="center" vertical="center"/>
    </xf>
    <xf numFmtId="179" fontId="18" fillId="0" borderId="41" xfId="2" applyNumberFormat="1" applyFont="1" applyBorder="1" applyAlignment="1">
      <alignment horizontal="center" vertical="center"/>
    </xf>
    <xf numFmtId="179" fontId="18" fillId="0" borderId="38" xfId="2" applyNumberFormat="1" applyFont="1" applyBorder="1" applyAlignment="1">
      <alignment horizontal="center" vertical="center"/>
    </xf>
    <xf numFmtId="177" fontId="18" fillId="0" borderId="35" xfId="2" applyNumberFormat="1" applyFont="1" applyFill="1" applyBorder="1" applyAlignment="1">
      <alignment horizontal="center" vertical="center"/>
    </xf>
    <xf numFmtId="177" fontId="18" fillId="0" borderId="66" xfId="2" applyNumberFormat="1" applyFont="1" applyFill="1" applyBorder="1" applyAlignment="1">
      <alignment horizontal="center" vertical="center"/>
    </xf>
    <xf numFmtId="177" fontId="9" fillId="0" borderId="0" xfId="2" applyNumberFormat="1" applyFont="1"/>
    <xf numFmtId="0" fontId="16" fillId="0" borderId="0" xfId="2" applyFont="1" applyAlignment="1">
      <alignment horizontal="left" vertical="distributed" wrapText="1"/>
    </xf>
    <xf numFmtId="0" fontId="22" fillId="0" borderId="0" xfId="2" applyFont="1"/>
    <xf numFmtId="0" fontId="17" fillId="0" borderId="0" xfId="2" applyFont="1"/>
    <xf numFmtId="0" fontId="16" fillId="0" borderId="0" xfId="2" applyFont="1" applyAlignment="1">
      <alignment vertical="center"/>
    </xf>
    <xf numFmtId="0" fontId="23" fillId="0" borderId="0" xfId="2" applyFont="1"/>
    <xf numFmtId="0" fontId="24" fillId="0" borderId="53" xfId="2" applyNumberFormat="1" applyFont="1" applyFill="1" applyBorder="1" applyAlignment="1" applyProtection="1"/>
    <xf numFmtId="0" fontId="16" fillId="0" borderId="0" xfId="2" applyFont="1"/>
    <xf numFmtId="0" fontId="24" fillId="0" borderId="0" xfId="2" applyNumberFormat="1" applyFont="1" applyFill="1" applyBorder="1" applyAlignment="1" applyProtection="1">
      <alignment vertical="center"/>
    </xf>
    <xf numFmtId="0" fontId="24" fillId="3" borderId="60" xfId="2" quotePrefix="1" applyNumberFormat="1" applyFont="1" applyFill="1" applyBorder="1" applyAlignment="1" applyProtection="1">
      <alignment vertical="center"/>
    </xf>
    <xf numFmtId="0" fontId="16" fillId="0" borderId="45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24" fillId="3" borderId="75" xfId="2" applyNumberFormat="1" applyFont="1" applyFill="1" applyBorder="1" applyAlignment="1" applyProtection="1">
      <alignment horizontal="center" vertical="center"/>
    </xf>
    <xf numFmtId="0" fontId="24" fillId="3" borderId="76" xfId="2" applyNumberFormat="1" applyFont="1" applyFill="1" applyBorder="1" applyAlignment="1" applyProtection="1">
      <alignment horizontal="center" vertical="center"/>
    </xf>
    <xf numFmtId="0" fontId="24" fillId="3" borderId="77" xfId="2" applyNumberFormat="1" applyFont="1" applyFill="1" applyBorder="1" applyAlignment="1" applyProtection="1">
      <alignment horizontal="center" vertical="center"/>
    </xf>
    <xf numFmtId="0" fontId="24" fillId="3" borderId="43" xfId="2" applyNumberFormat="1" applyFont="1" applyFill="1" applyBorder="1" applyAlignment="1" applyProtection="1">
      <alignment horizontal="center" vertical="center"/>
    </xf>
    <xf numFmtId="0" fontId="24" fillId="3" borderId="78" xfId="2" applyNumberFormat="1" applyFont="1" applyFill="1" applyBorder="1" applyAlignment="1" applyProtection="1">
      <alignment horizontal="center" vertical="center"/>
    </xf>
    <xf numFmtId="0" fontId="24" fillId="3" borderId="79" xfId="2" applyNumberFormat="1" applyFont="1" applyFill="1" applyBorder="1" applyAlignment="1" applyProtection="1">
      <alignment horizontal="center" vertical="center"/>
    </xf>
    <xf numFmtId="0" fontId="16" fillId="3" borderId="76" xfId="2" applyNumberFormat="1" applyFont="1" applyFill="1" applyBorder="1" applyAlignment="1" applyProtection="1">
      <alignment horizontal="center" vertical="center"/>
    </xf>
    <xf numFmtId="0" fontId="16" fillId="3" borderId="77" xfId="2" applyNumberFormat="1" applyFont="1" applyFill="1" applyBorder="1" applyAlignment="1" applyProtection="1">
      <alignment horizontal="center" vertical="center"/>
    </xf>
    <xf numFmtId="0" fontId="16" fillId="3" borderId="43" xfId="2" applyNumberFormat="1" applyFont="1" applyFill="1" applyBorder="1" applyAlignment="1" applyProtection="1">
      <alignment horizontal="center" vertical="center"/>
    </xf>
    <xf numFmtId="0" fontId="16" fillId="3" borderId="78" xfId="2" applyNumberFormat="1" applyFont="1" applyFill="1" applyBorder="1" applyAlignment="1" applyProtection="1">
      <alignment horizontal="center" vertical="center"/>
    </xf>
    <xf numFmtId="0" fontId="16" fillId="3" borderId="79" xfId="2" applyNumberFormat="1" applyFont="1" applyFill="1" applyBorder="1" applyAlignment="1" applyProtection="1">
      <alignment horizontal="center" vertical="center"/>
    </xf>
    <xf numFmtId="180" fontId="24" fillId="0" borderId="33" xfId="2" applyNumberFormat="1" applyFont="1" applyFill="1" applyBorder="1" applyAlignment="1" applyProtection="1">
      <alignment horizontal="center" vertical="center"/>
    </xf>
    <xf numFmtId="177" fontId="27" fillId="0" borderId="80" xfId="2" quotePrefix="1" applyNumberFormat="1" applyFont="1" applyFill="1" applyBorder="1" applyAlignment="1" applyProtection="1">
      <alignment vertical="center"/>
    </xf>
    <xf numFmtId="180" fontId="27" fillId="0" borderId="34" xfId="2" quotePrefix="1" applyNumberFormat="1" applyFont="1" applyFill="1" applyBorder="1" applyAlignment="1" applyProtection="1">
      <alignment vertical="center"/>
    </xf>
    <xf numFmtId="180" fontId="27" fillId="0" borderId="65" xfId="2" quotePrefix="1" applyNumberFormat="1" applyFont="1" applyFill="1" applyBorder="1" applyAlignment="1" applyProtection="1">
      <alignment vertical="center"/>
    </xf>
    <xf numFmtId="180" fontId="16" fillId="0" borderId="81" xfId="2" quotePrefix="1" applyNumberFormat="1" applyFont="1" applyFill="1" applyBorder="1" applyAlignment="1" applyProtection="1">
      <alignment vertical="center"/>
    </xf>
    <xf numFmtId="180" fontId="16" fillId="0" borderId="34" xfId="2" quotePrefix="1" applyNumberFormat="1" applyFont="1" applyFill="1" applyBorder="1" applyAlignment="1" applyProtection="1">
      <alignment vertical="center"/>
    </xf>
    <xf numFmtId="180" fontId="16" fillId="0" borderId="82" xfId="2" quotePrefix="1" applyNumberFormat="1" applyFont="1" applyFill="1" applyBorder="1" applyAlignment="1" applyProtection="1">
      <alignment vertical="center"/>
    </xf>
    <xf numFmtId="180" fontId="16" fillId="0" borderId="65" xfId="2" quotePrefix="1" applyNumberFormat="1" applyFont="1" applyFill="1" applyBorder="1" applyAlignment="1" applyProtection="1">
      <alignment vertical="center"/>
    </xf>
    <xf numFmtId="180" fontId="16" fillId="2" borderId="39" xfId="2" quotePrefix="1" applyNumberFormat="1" applyFont="1" applyFill="1" applyBorder="1" applyAlignment="1" applyProtection="1">
      <alignment vertical="center"/>
    </xf>
    <xf numFmtId="180" fontId="16" fillId="2" borderId="34" xfId="2" quotePrefix="1" applyNumberFormat="1" applyFont="1" applyFill="1" applyBorder="1" applyAlignment="1" applyProtection="1">
      <alignment vertical="center"/>
    </xf>
    <xf numFmtId="180" fontId="16" fillId="2" borderId="82" xfId="2" quotePrefix="1" applyNumberFormat="1" applyFont="1" applyFill="1" applyBorder="1" applyAlignment="1" applyProtection="1">
      <alignment vertical="center"/>
    </xf>
    <xf numFmtId="180" fontId="16" fillId="2" borderId="65" xfId="2" quotePrefix="1" applyNumberFormat="1" applyFont="1" applyFill="1" applyBorder="1" applyAlignment="1" applyProtection="1">
      <alignment vertical="center"/>
    </xf>
    <xf numFmtId="177" fontId="27" fillId="0" borderId="39" xfId="2" quotePrefix="1" applyNumberFormat="1" applyFont="1" applyFill="1" applyBorder="1" applyAlignment="1" applyProtection="1">
      <alignment vertical="center"/>
    </xf>
    <xf numFmtId="177" fontId="27" fillId="0" borderId="40" xfId="2" quotePrefix="1" applyNumberFormat="1" applyFont="1" applyFill="1" applyBorder="1" applyAlignment="1" applyProtection="1">
      <alignment vertical="center"/>
    </xf>
    <xf numFmtId="177" fontId="27" fillId="0" borderId="83" xfId="2" quotePrefix="1" applyNumberFormat="1" applyFont="1" applyFill="1" applyBorder="1" applyAlignment="1" applyProtection="1">
      <alignment vertical="center"/>
    </xf>
    <xf numFmtId="180" fontId="16" fillId="0" borderId="39" xfId="2" quotePrefix="1" applyNumberFormat="1" applyFont="1" applyFill="1" applyBorder="1" applyAlignment="1" applyProtection="1">
      <alignment vertical="center"/>
    </xf>
    <xf numFmtId="180" fontId="16" fillId="0" borderId="47" xfId="2" quotePrefix="1" applyNumberFormat="1" applyFont="1" applyFill="1" applyBorder="1" applyAlignment="1" applyProtection="1">
      <alignment vertical="center"/>
    </xf>
    <xf numFmtId="180" fontId="16" fillId="0" borderId="59" xfId="2" quotePrefix="1" applyNumberFormat="1" applyFont="1" applyFill="1" applyBorder="1" applyAlignment="1" applyProtection="1">
      <alignment vertical="center"/>
    </xf>
    <xf numFmtId="180" fontId="16" fillId="0" borderId="49" xfId="2" quotePrefix="1" applyNumberFormat="1" applyFont="1" applyFill="1" applyBorder="1" applyAlignment="1" applyProtection="1">
      <alignment vertical="center"/>
    </xf>
    <xf numFmtId="180" fontId="16" fillId="2" borderId="47" xfId="2" quotePrefix="1" applyNumberFormat="1" applyFont="1" applyFill="1" applyBorder="1" applyAlignment="1" applyProtection="1">
      <alignment vertical="center"/>
    </xf>
    <xf numFmtId="180" fontId="16" fillId="2" borderId="59" xfId="2" quotePrefix="1" applyNumberFormat="1" applyFont="1" applyFill="1" applyBorder="1" applyAlignment="1" applyProtection="1">
      <alignment vertical="center"/>
    </xf>
    <xf numFmtId="180" fontId="24" fillId="0" borderId="75" xfId="2" applyNumberFormat="1" applyFont="1" applyFill="1" applyBorder="1" applyAlignment="1" applyProtection="1">
      <alignment horizontal="center" vertical="center"/>
    </xf>
    <xf numFmtId="177" fontId="27" fillId="0" borderId="84" xfId="2" quotePrefix="1" applyNumberFormat="1" applyFont="1" applyFill="1" applyBorder="1" applyAlignment="1" applyProtection="1">
      <alignment vertical="center"/>
    </xf>
    <xf numFmtId="177" fontId="27" fillId="0" borderId="43" xfId="2" quotePrefix="1" applyNumberFormat="1" applyFont="1" applyFill="1" applyBorder="1" applyAlignment="1" applyProtection="1">
      <alignment vertical="center"/>
    </xf>
    <xf numFmtId="177" fontId="27" fillId="0" borderId="85" xfId="2" quotePrefix="1" applyNumberFormat="1" applyFont="1" applyFill="1" applyBorder="1" applyAlignment="1" applyProtection="1">
      <alignment vertical="center"/>
    </xf>
    <xf numFmtId="180" fontId="16" fillId="0" borderId="86" xfId="2" quotePrefix="1" applyNumberFormat="1" applyFont="1" applyFill="1" applyBorder="1" applyAlignment="1" applyProtection="1">
      <alignment vertical="center"/>
    </xf>
    <xf numFmtId="180" fontId="16" fillId="0" borderId="78" xfId="2" quotePrefix="1" applyNumberFormat="1" applyFont="1" applyFill="1" applyBorder="1" applyAlignment="1" applyProtection="1">
      <alignment vertical="center"/>
    </xf>
    <xf numFmtId="180" fontId="16" fillId="0" borderId="79" xfId="2" quotePrefix="1" applyNumberFormat="1" applyFont="1" applyFill="1" applyBorder="1" applyAlignment="1" applyProtection="1">
      <alignment vertical="center"/>
    </xf>
    <xf numFmtId="180" fontId="16" fillId="2" borderId="86" xfId="2" quotePrefix="1" applyNumberFormat="1" applyFont="1" applyFill="1" applyBorder="1" applyAlignment="1" applyProtection="1">
      <alignment vertical="center"/>
    </xf>
    <xf numFmtId="180" fontId="16" fillId="2" borderId="78" xfId="2" quotePrefix="1" applyNumberFormat="1" applyFont="1" applyFill="1" applyBorder="1" applyAlignment="1" applyProtection="1">
      <alignment vertical="center"/>
    </xf>
    <xf numFmtId="180" fontId="16" fillId="0" borderId="87" xfId="2" quotePrefix="1" applyNumberFormat="1" applyFont="1" applyFill="1" applyBorder="1" applyAlignment="1" applyProtection="1">
      <alignment vertical="center"/>
    </xf>
    <xf numFmtId="180" fontId="16" fillId="0" borderId="31" xfId="2" quotePrefix="1" applyNumberFormat="1" applyFont="1" applyFill="1" applyBorder="1" applyAlignment="1" applyProtection="1">
      <alignment vertical="center"/>
    </xf>
    <xf numFmtId="180" fontId="16" fillId="0" borderId="30" xfId="2" quotePrefix="1" applyNumberFormat="1" applyFont="1" applyFill="1" applyBorder="1" applyAlignment="1" applyProtection="1">
      <alignment vertical="center"/>
    </xf>
    <xf numFmtId="180" fontId="16" fillId="0" borderId="32" xfId="2" quotePrefix="1" applyNumberFormat="1" applyFont="1" applyFill="1" applyBorder="1" applyAlignment="1" applyProtection="1">
      <alignment vertical="center"/>
    </xf>
    <xf numFmtId="180" fontId="16" fillId="2" borderId="87" xfId="2" quotePrefix="1" applyNumberFormat="1" applyFont="1" applyFill="1" applyBorder="1" applyAlignment="1" applyProtection="1">
      <alignment vertical="center"/>
    </xf>
    <xf numFmtId="180" fontId="16" fillId="2" borderId="31" xfId="2" quotePrefix="1" applyNumberFormat="1" applyFont="1" applyFill="1" applyBorder="1" applyAlignment="1" applyProtection="1">
      <alignment vertical="center"/>
    </xf>
    <xf numFmtId="180" fontId="16" fillId="2" borderId="30" xfId="2" quotePrefix="1" applyNumberFormat="1" applyFont="1" applyFill="1" applyBorder="1" applyAlignment="1" applyProtection="1">
      <alignment vertical="center"/>
    </xf>
    <xf numFmtId="180" fontId="16" fillId="2" borderId="32" xfId="2" quotePrefix="1" applyNumberFormat="1" applyFont="1" applyFill="1" applyBorder="1" applyAlignment="1" applyProtection="1">
      <alignment vertical="center"/>
    </xf>
    <xf numFmtId="180" fontId="24" fillId="0" borderId="0" xfId="2" quotePrefix="1" applyNumberFormat="1" applyFont="1" applyFill="1" applyBorder="1" applyAlignment="1" applyProtection="1">
      <alignment vertical="center"/>
    </xf>
    <xf numFmtId="178" fontId="27" fillId="0" borderId="0" xfId="2" quotePrefix="1" applyNumberFormat="1" applyFont="1" applyFill="1" applyBorder="1" applyAlignment="1" applyProtection="1">
      <alignment vertical="center"/>
    </xf>
    <xf numFmtId="180" fontId="27" fillId="0" borderId="0" xfId="2" quotePrefix="1" applyNumberFormat="1" applyFont="1" applyFill="1" applyBorder="1" applyAlignment="1" applyProtection="1">
      <alignment vertical="center"/>
    </xf>
    <xf numFmtId="180" fontId="16" fillId="0" borderId="0" xfId="2" applyNumberFormat="1" applyFont="1" applyBorder="1"/>
    <xf numFmtId="0" fontId="16" fillId="0" borderId="0" xfId="2" applyFont="1" applyBorder="1"/>
    <xf numFmtId="0" fontId="28" fillId="0" borderId="0" xfId="2" applyNumberFormat="1" applyFont="1" applyFill="1" applyBorder="1" applyAlignment="1" applyProtection="1">
      <alignment vertical="center"/>
    </xf>
    <xf numFmtId="0" fontId="29" fillId="0" borderId="53" xfId="2" applyNumberFormat="1" applyFont="1" applyFill="1" applyBorder="1" applyAlignment="1" applyProtection="1"/>
    <xf numFmtId="0" fontId="30" fillId="0" borderId="53" xfId="2" applyNumberFormat="1" applyFont="1" applyFill="1" applyBorder="1" applyAlignment="1" applyProtection="1">
      <alignment vertical="center"/>
    </xf>
    <xf numFmtId="0" fontId="31" fillId="0" borderId="0" xfId="2" applyFont="1"/>
    <xf numFmtId="0" fontId="24" fillId="4" borderId="68" xfId="2" quotePrefix="1" applyNumberFormat="1" applyFont="1" applyFill="1" applyBorder="1" applyAlignment="1" applyProtection="1">
      <alignment vertical="center"/>
    </xf>
    <xf numFmtId="0" fontId="24" fillId="4" borderId="75" xfId="2" applyNumberFormat="1" applyFont="1" applyFill="1" applyBorder="1" applyAlignment="1" applyProtection="1">
      <alignment horizontal="center" vertical="center"/>
    </xf>
    <xf numFmtId="0" fontId="24" fillId="4" borderId="76" xfId="2" applyNumberFormat="1" applyFont="1" applyFill="1" applyBorder="1" applyAlignment="1" applyProtection="1">
      <alignment horizontal="center" vertical="center"/>
    </xf>
    <xf numFmtId="0" fontId="24" fillId="4" borderId="77" xfId="2" applyNumberFormat="1" applyFont="1" applyFill="1" applyBorder="1" applyAlignment="1" applyProtection="1">
      <alignment horizontal="center" vertical="center"/>
    </xf>
    <xf numFmtId="0" fontId="24" fillId="4" borderId="43" xfId="2" applyNumberFormat="1" applyFont="1" applyFill="1" applyBorder="1" applyAlignment="1" applyProtection="1">
      <alignment horizontal="center" vertical="center"/>
    </xf>
    <xf numFmtId="0" fontId="24" fillId="4" borderId="78" xfId="2" applyNumberFormat="1" applyFont="1" applyFill="1" applyBorder="1" applyAlignment="1" applyProtection="1">
      <alignment horizontal="center" vertical="center"/>
    </xf>
    <xf numFmtId="0" fontId="24" fillId="4" borderId="79" xfId="2" applyNumberFormat="1" applyFont="1" applyFill="1" applyBorder="1" applyAlignment="1" applyProtection="1">
      <alignment horizontal="center" vertical="center"/>
    </xf>
    <xf numFmtId="0" fontId="16" fillId="4" borderId="76" xfId="2" applyNumberFormat="1" applyFont="1" applyFill="1" applyBorder="1" applyAlignment="1" applyProtection="1">
      <alignment horizontal="center" vertical="center"/>
    </xf>
    <xf numFmtId="0" fontId="16" fillId="4" borderId="77" xfId="2" applyNumberFormat="1" applyFont="1" applyFill="1" applyBorder="1" applyAlignment="1" applyProtection="1">
      <alignment horizontal="center" vertical="center"/>
    </xf>
    <xf numFmtId="0" fontId="16" fillId="4" borderId="43" xfId="2" applyNumberFormat="1" applyFont="1" applyFill="1" applyBorder="1" applyAlignment="1" applyProtection="1">
      <alignment horizontal="center" vertical="center"/>
    </xf>
    <xf numFmtId="0" fontId="16" fillId="4" borderId="78" xfId="2" applyNumberFormat="1" applyFont="1" applyFill="1" applyBorder="1" applyAlignment="1" applyProtection="1">
      <alignment horizontal="center" vertical="center"/>
    </xf>
    <xf numFmtId="0" fontId="16" fillId="4" borderId="79" xfId="2" applyNumberFormat="1" applyFont="1" applyFill="1" applyBorder="1" applyAlignment="1" applyProtection="1">
      <alignment horizontal="center" vertical="center"/>
    </xf>
    <xf numFmtId="0" fontId="24" fillId="0" borderId="33" xfId="2" quotePrefix="1" applyNumberFormat="1" applyFont="1" applyFill="1" applyBorder="1" applyAlignment="1" applyProtection="1">
      <alignment vertical="center"/>
    </xf>
    <xf numFmtId="177" fontId="16" fillId="0" borderId="80" xfId="2" quotePrefix="1" applyNumberFormat="1" applyFont="1" applyFill="1" applyBorder="1" applyAlignment="1" applyProtection="1">
      <alignment horizontal="right" vertical="center"/>
    </xf>
    <xf numFmtId="177" fontId="16" fillId="0" borderId="47" xfId="2" quotePrefix="1" applyNumberFormat="1" applyFont="1" applyFill="1" applyBorder="1" applyAlignment="1" applyProtection="1">
      <alignment horizontal="right" vertical="center"/>
    </xf>
    <xf numFmtId="177" fontId="16" fillId="0" borderId="59" xfId="2" quotePrefix="1" applyNumberFormat="1" applyFont="1" applyFill="1" applyBorder="1" applyAlignment="1" applyProtection="1">
      <alignment horizontal="right" vertical="center"/>
    </xf>
    <xf numFmtId="177" fontId="16" fillId="0" borderId="49" xfId="2" applyNumberFormat="1" applyFont="1" applyFill="1" applyBorder="1" applyAlignment="1" applyProtection="1">
      <alignment horizontal="right" vertical="center"/>
    </xf>
    <xf numFmtId="177" fontId="16" fillId="2" borderId="80" xfId="2" quotePrefix="1" applyNumberFormat="1" applyFont="1" applyFill="1" applyBorder="1" applyAlignment="1" applyProtection="1">
      <alignment horizontal="right" vertical="center"/>
    </xf>
    <xf numFmtId="177" fontId="16" fillId="2" borderId="47" xfId="2" quotePrefix="1" applyNumberFormat="1" applyFont="1" applyFill="1" applyBorder="1" applyAlignment="1" applyProtection="1">
      <alignment horizontal="right" vertical="center"/>
    </xf>
    <xf numFmtId="177" fontId="16" fillId="2" borderId="59" xfId="2" quotePrefix="1" applyNumberFormat="1" applyFont="1" applyFill="1" applyBorder="1" applyAlignment="1" applyProtection="1">
      <alignment horizontal="right" vertical="center"/>
    </xf>
    <xf numFmtId="177" fontId="16" fillId="2" borderId="49" xfId="2" applyNumberFormat="1" applyFont="1" applyFill="1" applyBorder="1" applyAlignment="1" applyProtection="1">
      <alignment horizontal="right" vertical="center"/>
    </xf>
    <xf numFmtId="177" fontId="16" fillId="0" borderId="0" xfId="2" applyNumberFormat="1" applyFont="1" applyAlignment="1">
      <alignment vertical="center"/>
    </xf>
    <xf numFmtId="177" fontId="16" fillId="0" borderId="49" xfId="2" quotePrefix="1" applyNumberFormat="1" applyFont="1" applyFill="1" applyBorder="1" applyAlignment="1" applyProtection="1">
      <alignment horizontal="right" vertical="center"/>
    </xf>
    <xf numFmtId="177" fontId="16" fillId="2" borderId="49" xfId="2" quotePrefix="1" applyNumberFormat="1" applyFont="1" applyFill="1" applyBorder="1" applyAlignment="1" applyProtection="1">
      <alignment horizontal="right" vertical="center"/>
    </xf>
    <xf numFmtId="181" fontId="16" fillId="0" borderId="80" xfId="2" quotePrefix="1" applyNumberFormat="1" applyFont="1" applyFill="1" applyBorder="1" applyAlignment="1" applyProtection="1">
      <alignment horizontal="right" vertical="center"/>
    </xf>
    <xf numFmtId="181" fontId="16" fillId="0" borderId="47" xfId="2" quotePrefix="1" applyNumberFormat="1" applyFont="1" applyFill="1" applyBorder="1" applyAlignment="1" applyProtection="1">
      <alignment horizontal="right" vertical="center"/>
    </xf>
    <xf numFmtId="181" fontId="16" fillId="0" borderId="59" xfId="2" quotePrefix="1" applyNumberFormat="1" applyFont="1" applyFill="1" applyBorder="1" applyAlignment="1" applyProtection="1">
      <alignment horizontal="right" vertical="center"/>
    </xf>
    <xf numFmtId="181" fontId="16" fillId="0" borderId="49" xfId="2" applyNumberFormat="1" applyFont="1" applyFill="1" applyBorder="1" applyAlignment="1" applyProtection="1">
      <alignment horizontal="right" vertical="center"/>
    </xf>
    <xf numFmtId="181" fontId="16" fillId="2" borderId="47" xfId="2" quotePrefix="1" applyNumberFormat="1" applyFont="1" applyFill="1" applyBorder="1" applyAlignment="1" applyProtection="1">
      <alignment horizontal="right" vertical="center"/>
    </xf>
    <xf numFmtId="181" fontId="16" fillId="2" borderId="59" xfId="2" quotePrefix="1" applyNumberFormat="1" applyFont="1" applyFill="1" applyBorder="1" applyAlignment="1" applyProtection="1">
      <alignment horizontal="right" vertical="center"/>
    </xf>
    <xf numFmtId="181" fontId="16" fillId="2" borderId="49" xfId="2" applyNumberFormat="1" applyFont="1" applyFill="1" applyBorder="1" applyAlignment="1" applyProtection="1">
      <alignment horizontal="right" vertical="center"/>
    </xf>
    <xf numFmtId="181" fontId="16" fillId="2" borderId="80" xfId="2" quotePrefix="1" applyNumberFormat="1" applyFont="1" applyFill="1" applyBorder="1" applyAlignment="1" applyProtection="1">
      <alignment horizontal="right" vertical="center"/>
    </xf>
    <xf numFmtId="177" fontId="13" fillId="2" borderId="47" xfId="2" quotePrefix="1" applyNumberFormat="1" applyFont="1" applyFill="1" applyBorder="1" applyAlignment="1" applyProtection="1">
      <alignment horizontal="right" vertical="center"/>
    </xf>
    <xf numFmtId="177" fontId="13" fillId="2" borderId="59" xfId="2" quotePrefix="1" applyNumberFormat="1" applyFont="1" applyFill="1" applyBorder="1" applyAlignment="1" applyProtection="1">
      <alignment horizontal="right" vertical="center"/>
    </xf>
    <xf numFmtId="3" fontId="16" fillId="0" borderId="49" xfId="2" applyNumberFormat="1" applyFont="1" applyFill="1" applyBorder="1" applyAlignment="1" applyProtection="1">
      <alignment horizontal="right" vertical="center"/>
    </xf>
    <xf numFmtId="3" fontId="16" fillId="2" borderId="49" xfId="2" applyNumberFormat="1" applyFont="1" applyFill="1" applyBorder="1" applyAlignment="1" applyProtection="1">
      <alignment horizontal="right" vertical="center"/>
    </xf>
    <xf numFmtId="3" fontId="27" fillId="0" borderId="33" xfId="2" quotePrefix="1" applyNumberFormat="1" applyFont="1" applyFill="1" applyBorder="1" applyAlignment="1" applyProtection="1">
      <alignment vertical="center"/>
    </xf>
    <xf numFmtId="3" fontId="16" fillId="0" borderId="80" xfId="2" quotePrefix="1" applyNumberFormat="1" applyFont="1" applyFill="1" applyBorder="1" applyAlignment="1" applyProtection="1">
      <alignment vertical="center"/>
    </xf>
    <xf numFmtId="3" fontId="16" fillId="0" borderId="48" xfId="2" quotePrefix="1" applyNumberFormat="1" applyFont="1" applyFill="1" applyBorder="1" applyAlignment="1" applyProtection="1">
      <alignment vertical="center"/>
    </xf>
    <xf numFmtId="3" fontId="16" fillId="0" borderId="47" xfId="2" quotePrefix="1" applyNumberFormat="1" applyFont="1" applyFill="1" applyBorder="1" applyAlignment="1" applyProtection="1">
      <alignment vertical="center"/>
    </xf>
    <xf numFmtId="3" fontId="16" fillId="0" borderId="59" xfId="2" quotePrefix="1" applyNumberFormat="1" applyFont="1" applyFill="1" applyBorder="1" applyAlignment="1" applyProtection="1">
      <alignment vertical="center"/>
    </xf>
    <xf numFmtId="3" fontId="16" fillId="0" borderId="49" xfId="2" quotePrefix="1" applyNumberFormat="1" applyFont="1" applyFill="1" applyBorder="1" applyAlignment="1" applyProtection="1">
      <alignment horizontal="right" vertical="center"/>
    </xf>
    <xf numFmtId="3" fontId="16" fillId="2" borderId="48" xfId="2" quotePrefix="1" applyNumberFormat="1" applyFont="1" applyFill="1" applyBorder="1" applyAlignment="1" applyProtection="1">
      <alignment vertical="center"/>
    </xf>
    <xf numFmtId="3" fontId="16" fillId="2" borderId="47" xfId="2" quotePrefix="1" applyNumberFormat="1" applyFont="1" applyFill="1" applyBorder="1" applyAlignment="1" applyProtection="1">
      <alignment vertical="center"/>
    </xf>
    <xf numFmtId="3" fontId="16" fillId="2" borderId="59" xfId="2" quotePrefix="1" applyNumberFormat="1" applyFont="1" applyFill="1" applyBorder="1" applyAlignment="1" applyProtection="1">
      <alignment vertical="center"/>
    </xf>
    <xf numFmtId="3" fontId="16" fillId="2" borderId="49" xfId="2" quotePrefix="1" applyNumberFormat="1" applyFont="1" applyFill="1" applyBorder="1" applyAlignment="1" applyProtection="1">
      <alignment horizontal="right" vertical="center"/>
    </xf>
    <xf numFmtId="3" fontId="16" fillId="2" borderId="80" xfId="2" quotePrefix="1" applyNumberFormat="1" applyFont="1" applyFill="1" applyBorder="1" applyAlignment="1" applyProtection="1">
      <alignment vertical="center"/>
    </xf>
    <xf numFmtId="0" fontId="24" fillId="0" borderId="33" xfId="2" applyNumberFormat="1" applyFont="1" applyFill="1" applyBorder="1" applyAlignment="1" applyProtection="1">
      <alignment vertical="center"/>
    </xf>
    <xf numFmtId="177" fontId="16" fillId="0" borderId="59" xfId="2" applyNumberFormat="1" applyFont="1" applyFill="1" applyBorder="1" applyAlignment="1" applyProtection="1">
      <alignment horizontal="right" vertical="center"/>
    </xf>
    <xf numFmtId="177" fontId="16" fillId="2" borderId="59" xfId="2" applyNumberFormat="1" applyFont="1" applyFill="1" applyBorder="1" applyAlignment="1" applyProtection="1">
      <alignment horizontal="right" vertical="center"/>
    </xf>
    <xf numFmtId="177" fontId="16" fillId="0" borderId="47" xfId="2" applyNumberFormat="1" applyFont="1" applyFill="1" applyBorder="1" applyAlignment="1" applyProtection="1">
      <alignment horizontal="right" vertical="center"/>
    </xf>
    <xf numFmtId="177" fontId="16" fillId="2" borderId="47" xfId="2" applyNumberFormat="1" applyFont="1" applyFill="1" applyBorder="1" applyAlignment="1" applyProtection="1">
      <alignment horizontal="right" vertical="center"/>
    </xf>
    <xf numFmtId="0" fontId="24" fillId="2" borderId="33" xfId="2" quotePrefix="1" applyNumberFormat="1" applyFont="1" applyFill="1" applyBorder="1" applyAlignment="1" applyProtection="1">
      <alignment vertical="center"/>
    </xf>
    <xf numFmtId="0" fontId="24" fillId="0" borderId="38" xfId="2" quotePrefix="1" applyNumberFormat="1" applyFont="1" applyFill="1" applyBorder="1" applyAlignment="1" applyProtection="1">
      <alignment vertical="center"/>
    </xf>
    <xf numFmtId="0" fontId="24" fillId="0" borderId="75" xfId="2" applyNumberFormat="1" applyFont="1" applyFill="1" applyBorder="1" applyAlignment="1" applyProtection="1">
      <alignment vertical="center"/>
    </xf>
    <xf numFmtId="0" fontId="24" fillId="0" borderId="75" xfId="2" quotePrefix="1" applyNumberFormat="1" applyFont="1" applyFill="1" applyBorder="1" applyAlignment="1" applyProtection="1">
      <alignment vertical="center"/>
    </xf>
    <xf numFmtId="3" fontId="16" fillId="0" borderId="87" xfId="2" quotePrefix="1" applyNumberFormat="1" applyFont="1" applyFill="1" applyBorder="1" applyAlignment="1" applyProtection="1">
      <alignment vertical="center"/>
    </xf>
    <xf numFmtId="3" fontId="16" fillId="0" borderId="30" xfId="2" quotePrefix="1" applyNumberFormat="1" applyFont="1" applyFill="1" applyBorder="1" applyAlignment="1" applyProtection="1">
      <alignment vertical="center"/>
    </xf>
    <xf numFmtId="3" fontId="16" fillId="0" borderId="32" xfId="2" quotePrefix="1" applyNumberFormat="1" applyFont="1" applyFill="1" applyBorder="1" applyAlignment="1" applyProtection="1">
      <alignment vertical="center"/>
    </xf>
    <xf numFmtId="3" fontId="16" fillId="0" borderId="0" xfId="2" applyNumberFormat="1" applyFont="1" applyAlignment="1">
      <alignment vertical="center"/>
    </xf>
    <xf numFmtId="3" fontId="28" fillId="0" borderId="0" xfId="2" applyNumberFormat="1" applyFont="1" applyFill="1" applyBorder="1" applyAlignment="1" applyProtection="1">
      <alignment horizontal="left" vertical="center"/>
    </xf>
    <xf numFmtId="3" fontId="24" fillId="0" borderId="53" xfId="2" applyNumberFormat="1" applyFont="1" applyFill="1" applyBorder="1" applyAlignment="1" applyProtection="1">
      <alignment horizontal="left" vertical="center"/>
    </xf>
    <xf numFmtId="3" fontId="27" fillId="0" borderId="53" xfId="2" applyNumberFormat="1" applyFont="1" applyFill="1" applyBorder="1" applyAlignment="1" applyProtection="1">
      <alignment horizontal="left" vertical="center"/>
    </xf>
    <xf numFmtId="3" fontId="30" fillId="0" borderId="53" xfId="2" applyNumberFormat="1" applyFont="1" applyFill="1" applyBorder="1" applyAlignment="1" applyProtection="1">
      <alignment horizontal="left" vertical="center"/>
    </xf>
    <xf numFmtId="3" fontId="24" fillId="0" borderId="88" xfId="2" applyNumberFormat="1" applyFont="1" applyFill="1" applyBorder="1" applyAlignment="1" applyProtection="1">
      <alignment vertical="center"/>
    </xf>
    <xf numFmtId="3" fontId="24" fillId="2" borderId="88" xfId="2" applyNumberFormat="1" applyFont="1" applyFill="1" applyBorder="1" applyAlignment="1" applyProtection="1"/>
    <xf numFmtId="3" fontId="27" fillId="2" borderId="33" xfId="2" quotePrefix="1" applyNumberFormat="1" applyFont="1" applyFill="1" applyBorder="1" applyAlignment="1" applyProtection="1">
      <alignment vertical="center"/>
    </xf>
    <xf numFmtId="3" fontId="32" fillId="2" borderId="80" xfId="2" quotePrefix="1" applyNumberFormat="1" applyFont="1" applyFill="1" applyBorder="1" applyAlignment="1" applyProtection="1">
      <alignment vertical="center"/>
    </xf>
    <xf numFmtId="3" fontId="32" fillId="2" borderId="48" xfId="2" quotePrefix="1" applyNumberFormat="1" applyFont="1" applyFill="1" applyBorder="1" applyAlignment="1" applyProtection="1">
      <alignment vertical="center"/>
    </xf>
    <xf numFmtId="3" fontId="32" fillId="2" borderId="47" xfId="2" quotePrefix="1" applyNumberFormat="1" applyFont="1" applyFill="1" applyBorder="1" applyAlignment="1" applyProtection="1">
      <alignment vertical="center"/>
    </xf>
    <xf numFmtId="3" fontId="32" fillId="2" borderId="59" xfId="2" quotePrefix="1" applyNumberFormat="1" applyFont="1" applyFill="1" applyBorder="1" applyAlignment="1" applyProtection="1">
      <alignment vertical="center"/>
    </xf>
    <xf numFmtId="3" fontId="32" fillId="2" borderId="49" xfId="2" quotePrefix="1" applyNumberFormat="1" applyFont="1" applyFill="1" applyBorder="1" applyAlignment="1" applyProtection="1">
      <alignment horizontal="right" vertical="center"/>
    </xf>
    <xf numFmtId="3" fontId="33" fillId="2" borderId="47" xfId="2" quotePrefix="1" applyNumberFormat="1" applyFont="1" applyFill="1" applyBorder="1" applyAlignment="1" applyProtection="1">
      <alignment vertical="center"/>
    </xf>
    <xf numFmtId="3" fontId="33" fillId="2" borderId="59" xfId="2" quotePrefix="1" applyNumberFormat="1" applyFont="1" applyFill="1" applyBorder="1" applyAlignment="1" applyProtection="1">
      <alignment vertical="center"/>
    </xf>
    <xf numFmtId="3" fontId="33" fillId="2" borderId="49" xfId="2" quotePrefix="1" applyNumberFormat="1" applyFont="1" applyFill="1" applyBorder="1" applyAlignment="1" applyProtection="1">
      <alignment horizontal="right" vertical="center"/>
    </xf>
    <xf numFmtId="3" fontId="33" fillId="2" borderId="80" xfId="2" quotePrefix="1" applyNumberFormat="1" applyFont="1" applyFill="1" applyBorder="1" applyAlignment="1" applyProtection="1">
      <alignment vertical="center"/>
    </xf>
    <xf numFmtId="3" fontId="33" fillId="2" borderId="48" xfId="2" quotePrefix="1" applyNumberFormat="1" applyFont="1" applyFill="1" applyBorder="1" applyAlignment="1" applyProtection="1">
      <alignment vertical="center"/>
    </xf>
    <xf numFmtId="3" fontId="16" fillId="2" borderId="0" xfId="2" applyNumberFormat="1" applyFont="1" applyFill="1" applyAlignment="1">
      <alignment vertical="center"/>
    </xf>
    <xf numFmtId="3" fontId="16" fillId="2" borderId="0" xfId="2" applyNumberFormat="1" applyFont="1" applyFill="1"/>
    <xf numFmtId="3" fontId="24" fillId="0" borderId="88" xfId="2" applyNumberFormat="1" applyFont="1" applyFill="1" applyBorder="1" applyAlignment="1" applyProtection="1"/>
    <xf numFmtId="3" fontId="32" fillId="0" borderId="80" xfId="2" quotePrefix="1" applyNumberFormat="1" applyFont="1" applyFill="1" applyBorder="1" applyAlignment="1" applyProtection="1">
      <alignment vertical="center"/>
    </xf>
    <xf numFmtId="3" fontId="32" fillId="0" borderId="48" xfId="2" quotePrefix="1" applyNumberFormat="1" applyFont="1" applyFill="1" applyBorder="1" applyAlignment="1" applyProtection="1">
      <alignment vertical="center"/>
    </xf>
    <xf numFmtId="3" fontId="32" fillId="0" borderId="47" xfId="2" quotePrefix="1" applyNumberFormat="1" applyFont="1" applyFill="1" applyBorder="1" applyAlignment="1" applyProtection="1">
      <alignment vertical="center"/>
    </xf>
    <xf numFmtId="3" fontId="32" fillId="0" borderId="59" xfId="2" quotePrefix="1" applyNumberFormat="1" applyFont="1" applyFill="1" applyBorder="1" applyAlignment="1" applyProtection="1">
      <alignment vertical="center"/>
    </xf>
    <xf numFmtId="3" fontId="32" fillId="0" borderId="49" xfId="2" quotePrefix="1" applyNumberFormat="1" applyFont="1" applyFill="1" applyBorder="1" applyAlignment="1" applyProtection="1">
      <alignment horizontal="right" vertical="center"/>
    </xf>
    <xf numFmtId="3" fontId="33" fillId="0" borderId="47" xfId="2" quotePrefix="1" applyNumberFormat="1" applyFont="1" applyFill="1" applyBorder="1" applyAlignment="1" applyProtection="1">
      <alignment vertical="center"/>
    </xf>
    <xf numFmtId="3" fontId="33" fillId="0" borderId="59" xfId="2" quotePrefix="1" applyNumberFormat="1" applyFont="1" applyFill="1" applyBorder="1" applyAlignment="1" applyProtection="1">
      <alignment vertical="center"/>
    </xf>
    <xf numFmtId="3" fontId="33" fillId="0" borderId="49" xfId="2" quotePrefix="1" applyNumberFormat="1" applyFont="1" applyFill="1" applyBorder="1" applyAlignment="1" applyProtection="1">
      <alignment horizontal="right" vertical="center"/>
    </xf>
    <xf numFmtId="3" fontId="33" fillId="0" borderId="80" xfId="2" quotePrefix="1" applyNumberFormat="1" applyFont="1" applyFill="1" applyBorder="1" applyAlignment="1" applyProtection="1">
      <alignment vertical="center"/>
    </xf>
    <xf numFmtId="3" fontId="33" fillId="0" borderId="48" xfId="2" quotePrefix="1" applyNumberFormat="1" applyFont="1" applyFill="1" applyBorder="1" applyAlignment="1" applyProtection="1">
      <alignment vertical="center"/>
    </xf>
    <xf numFmtId="3" fontId="16" fillId="0" borderId="0" xfId="2" applyNumberFormat="1" applyFont="1"/>
    <xf numFmtId="3" fontId="32" fillId="0" borderId="49" xfId="2" applyNumberFormat="1" applyFont="1" applyFill="1" applyBorder="1" applyAlignment="1" applyProtection="1">
      <alignment horizontal="right" vertical="center"/>
    </xf>
    <xf numFmtId="3" fontId="33" fillId="0" borderId="49" xfId="2" applyNumberFormat="1" applyFont="1" applyFill="1" applyBorder="1" applyAlignment="1" applyProtection="1">
      <alignment horizontal="right" vertical="center"/>
    </xf>
    <xf numFmtId="3" fontId="33" fillId="2" borderId="49" xfId="2" applyNumberFormat="1" applyFont="1" applyFill="1" applyBorder="1" applyAlignment="1" applyProtection="1">
      <alignment horizontal="right" vertical="center"/>
    </xf>
    <xf numFmtId="3" fontId="27" fillId="0" borderId="33" xfId="2" applyNumberFormat="1" applyFont="1" applyFill="1" applyBorder="1" applyAlignment="1" applyProtection="1">
      <alignment horizontal="center" vertical="center"/>
    </xf>
    <xf numFmtId="3" fontId="16" fillId="0" borderId="47" xfId="2" applyNumberFormat="1" applyFont="1" applyFill="1" applyBorder="1" applyAlignment="1" applyProtection="1">
      <alignment vertical="center"/>
    </xf>
    <xf numFmtId="3" fontId="32" fillId="0" borderId="47" xfId="2" applyNumberFormat="1" applyFont="1" applyFill="1" applyBorder="1" applyAlignment="1" applyProtection="1">
      <alignment vertical="center"/>
    </xf>
    <xf numFmtId="3" fontId="33" fillId="0" borderId="47" xfId="2" applyNumberFormat="1" applyFont="1" applyFill="1" applyBorder="1" applyAlignment="1" applyProtection="1">
      <alignment vertical="center"/>
    </xf>
    <xf numFmtId="3" fontId="33" fillId="2" borderId="47" xfId="2" applyNumberFormat="1" applyFont="1" applyFill="1" applyBorder="1" applyAlignment="1" applyProtection="1">
      <alignment vertical="center"/>
    </xf>
    <xf numFmtId="3" fontId="34" fillId="2" borderId="48" xfId="2" quotePrefix="1" applyNumberFormat="1" applyFont="1" applyFill="1" applyBorder="1" applyAlignment="1" applyProtection="1">
      <alignment vertical="center"/>
    </xf>
    <xf numFmtId="3" fontId="34" fillId="2" borderId="47" xfId="2" quotePrefix="1" applyNumberFormat="1" applyFont="1" applyFill="1" applyBorder="1" applyAlignment="1" applyProtection="1">
      <alignment vertical="center"/>
    </xf>
    <xf numFmtId="3" fontId="34" fillId="2" borderId="47" xfId="2" applyNumberFormat="1" applyFont="1" applyFill="1" applyBorder="1" applyAlignment="1" applyProtection="1">
      <alignment vertical="center"/>
    </xf>
    <xf numFmtId="3" fontId="34" fillId="2" borderId="59" xfId="2" quotePrefix="1" applyNumberFormat="1" applyFont="1" applyFill="1" applyBorder="1" applyAlignment="1" applyProtection="1">
      <alignment vertical="center"/>
    </xf>
    <xf numFmtId="3" fontId="34" fillId="2" borderId="49" xfId="2" applyNumberFormat="1" applyFont="1" applyFill="1" applyBorder="1" applyAlignment="1" applyProtection="1">
      <alignment horizontal="right" vertical="center"/>
    </xf>
    <xf numFmtId="3" fontId="27" fillId="0" borderId="60" xfId="2" quotePrefix="1" applyNumberFormat="1" applyFont="1" applyFill="1" applyBorder="1" applyAlignment="1" applyProtection="1">
      <alignment vertical="center"/>
    </xf>
    <xf numFmtId="3" fontId="27" fillId="0" borderId="46" xfId="2" quotePrefix="1" applyNumberFormat="1" applyFont="1" applyFill="1" applyBorder="1" applyAlignment="1" applyProtection="1">
      <alignment vertical="center"/>
    </xf>
    <xf numFmtId="3" fontId="27" fillId="0" borderId="87" xfId="2" quotePrefix="1" applyNumberFormat="1" applyFont="1" applyFill="1" applyBorder="1" applyAlignment="1" applyProtection="1">
      <alignment vertical="center"/>
    </xf>
    <xf numFmtId="3" fontId="27" fillId="0" borderId="31" xfId="2" quotePrefix="1" applyNumberFormat="1" applyFont="1" applyFill="1" applyBorder="1" applyAlignment="1" applyProtection="1">
      <alignment vertical="center"/>
    </xf>
    <xf numFmtId="3" fontId="27" fillId="0" borderId="30" xfId="2" quotePrefix="1" applyNumberFormat="1" applyFont="1" applyFill="1" applyBorder="1" applyAlignment="1" applyProtection="1">
      <alignment vertical="center"/>
    </xf>
    <xf numFmtId="3" fontId="27" fillId="0" borderId="89" xfId="2" quotePrefix="1" applyNumberFormat="1" applyFont="1" applyFill="1" applyBorder="1" applyAlignment="1" applyProtection="1">
      <alignment vertical="center"/>
    </xf>
    <xf numFmtId="3" fontId="27" fillId="0" borderId="32" xfId="2" quotePrefix="1" applyNumberFormat="1" applyFont="1" applyFill="1" applyBorder="1" applyAlignment="1" applyProtection="1">
      <alignment vertical="center"/>
    </xf>
    <xf numFmtId="3" fontId="32" fillId="0" borderId="87" xfId="2" quotePrefix="1" applyNumberFormat="1" applyFont="1" applyFill="1" applyBorder="1" applyAlignment="1" applyProtection="1">
      <alignment vertical="center"/>
    </xf>
    <xf numFmtId="3" fontId="32" fillId="0" borderId="31" xfId="2" quotePrefix="1" applyNumberFormat="1" applyFont="1" applyFill="1" applyBorder="1" applyAlignment="1" applyProtection="1">
      <alignment vertical="center"/>
    </xf>
    <xf numFmtId="3" fontId="32" fillId="0" borderId="30" xfId="2" quotePrefix="1" applyNumberFormat="1" applyFont="1" applyFill="1" applyBorder="1" applyAlignment="1" applyProtection="1">
      <alignment vertical="center"/>
    </xf>
    <xf numFmtId="3" fontId="32" fillId="0" borderId="89" xfId="2" quotePrefix="1" applyNumberFormat="1" applyFont="1" applyFill="1" applyBorder="1" applyAlignment="1" applyProtection="1">
      <alignment vertical="center"/>
    </xf>
    <xf numFmtId="3" fontId="32" fillId="0" borderId="32" xfId="2" quotePrefix="1" applyNumberFormat="1" applyFont="1" applyFill="1" applyBorder="1" applyAlignment="1" applyProtection="1">
      <alignment vertical="center"/>
    </xf>
    <xf numFmtId="3" fontId="33" fillId="0" borderId="30" xfId="2" quotePrefix="1" applyNumberFormat="1" applyFont="1" applyFill="1" applyBorder="1" applyAlignment="1" applyProtection="1">
      <alignment vertical="center"/>
    </xf>
    <xf numFmtId="3" fontId="33" fillId="0" borderId="89" xfId="2" quotePrefix="1" applyNumberFormat="1" applyFont="1" applyFill="1" applyBorder="1" applyAlignment="1" applyProtection="1">
      <alignment vertical="center"/>
    </xf>
    <xf numFmtId="3" fontId="33" fillId="0" borderId="32" xfId="2" quotePrefix="1" applyNumberFormat="1" applyFont="1" applyFill="1" applyBorder="1" applyAlignment="1" applyProtection="1">
      <alignment vertical="center"/>
    </xf>
    <xf numFmtId="3" fontId="33" fillId="0" borderId="87" xfId="2" quotePrefix="1" applyNumberFormat="1" applyFont="1" applyFill="1" applyBorder="1" applyAlignment="1" applyProtection="1">
      <alignment vertical="center"/>
    </xf>
    <xf numFmtId="3" fontId="33" fillId="0" borderId="31" xfId="2" quotePrefix="1" applyNumberFormat="1" applyFont="1" applyFill="1" applyBorder="1" applyAlignment="1" applyProtection="1">
      <alignment vertical="center"/>
    </xf>
    <xf numFmtId="180" fontId="16" fillId="0" borderId="0" xfId="2" applyNumberFormat="1" applyFont="1"/>
    <xf numFmtId="180" fontId="28" fillId="0" borderId="0" xfId="2" applyNumberFormat="1" applyFont="1" applyFill="1" applyBorder="1" applyAlignment="1" applyProtection="1">
      <alignment vertical="center"/>
    </xf>
    <xf numFmtId="180" fontId="24" fillId="0" borderId="53" xfId="2" applyNumberFormat="1" applyFont="1" applyFill="1" applyBorder="1" applyAlignment="1" applyProtection="1">
      <alignment vertical="center"/>
    </xf>
    <xf numFmtId="180" fontId="24" fillId="0" borderId="0" xfId="2" applyNumberFormat="1" applyFont="1" applyFill="1" applyBorder="1" applyAlignment="1" applyProtection="1">
      <alignment vertical="center"/>
    </xf>
    <xf numFmtId="180" fontId="16" fillId="0" borderId="0" xfId="2" applyNumberFormat="1" applyFont="1" applyAlignment="1">
      <alignment vertical="center"/>
    </xf>
    <xf numFmtId="180" fontId="16" fillId="0" borderId="53" xfId="2" applyNumberFormat="1" applyFont="1" applyBorder="1" applyAlignment="1">
      <alignment horizontal="center" vertical="center"/>
    </xf>
    <xf numFmtId="180" fontId="26" fillId="0" borderId="53" xfId="2" applyNumberFormat="1" applyFont="1" applyBorder="1" applyAlignment="1">
      <alignment horizontal="center" vertical="center"/>
    </xf>
    <xf numFmtId="180" fontId="16" fillId="0" borderId="0" xfId="2" applyNumberFormat="1" applyFont="1" applyAlignment="1">
      <alignment horizontal="right"/>
    </xf>
    <xf numFmtId="180" fontId="24" fillId="0" borderId="88" xfId="2" applyNumberFormat="1" applyFont="1" applyFill="1" applyBorder="1" applyAlignment="1" applyProtection="1">
      <alignment vertical="center"/>
    </xf>
    <xf numFmtId="180" fontId="24" fillId="0" borderId="88" xfId="2" applyNumberFormat="1" applyFont="1" applyFill="1" applyBorder="1" applyAlignment="1" applyProtection="1"/>
    <xf numFmtId="0" fontId="33" fillId="4" borderId="76" xfId="2" applyNumberFormat="1" applyFont="1" applyFill="1" applyBorder="1" applyAlignment="1" applyProtection="1">
      <alignment horizontal="center" vertical="center"/>
    </xf>
    <xf numFmtId="0" fontId="33" fillId="4" borderId="77" xfId="2" applyNumberFormat="1" applyFont="1" applyFill="1" applyBorder="1" applyAlignment="1" applyProtection="1">
      <alignment horizontal="center" vertical="center"/>
    </xf>
    <xf numFmtId="0" fontId="33" fillId="4" borderId="43" xfId="2" applyNumberFormat="1" applyFont="1" applyFill="1" applyBorder="1" applyAlignment="1" applyProtection="1">
      <alignment horizontal="center" vertical="center"/>
    </xf>
    <xf numFmtId="0" fontId="33" fillId="4" borderId="78" xfId="2" applyNumberFormat="1" applyFont="1" applyFill="1" applyBorder="1" applyAlignment="1" applyProtection="1">
      <alignment horizontal="center" vertical="center"/>
    </xf>
    <xf numFmtId="0" fontId="33" fillId="4" borderId="79" xfId="2" applyNumberFormat="1" applyFont="1" applyFill="1" applyBorder="1" applyAlignment="1" applyProtection="1">
      <alignment horizontal="center" vertical="center"/>
    </xf>
    <xf numFmtId="180" fontId="24" fillId="2" borderId="88" xfId="2" applyNumberFormat="1" applyFont="1" applyFill="1" applyBorder="1" applyAlignment="1" applyProtection="1"/>
    <xf numFmtId="180" fontId="24" fillId="2" borderId="33" xfId="2" quotePrefix="1" applyNumberFormat="1" applyFont="1" applyFill="1" applyBorder="1" applyAlignment="1" applyProtection="1">
      <alignment vertical="center"/>
    </xf>
    <xf numFmtId="180" fontId="16" fillId="2" borderId="90" xfId="2" quotePrefix="1" applyNumberFormat="1" applyFont="1" applyFill="1" applyBorder="1" applyAlignment="1" applyProtection="1">
      <alignment vertical="center"/>
    </xf>
    <xf numFmtId="180" fontId="16" fillId="2" borderId="35" xfId="2" quotePrefix="1" applyNumberFormat="1" applyFont="1" applyFill="1" applyBorder="1" applyAlignment="1" applyProtection="1">
      <alignment vertical="center"/>
    </xf>
    <xf numFmtId="180" fontId="16" fillId="2" borderId="65" xfId="2" applyNumberFormat="1" applyFont="1" applyFill="1" applyBorder="1" applyAlignment="1" applyProtection="1">
      <alignment horizontal="right" vertical="center"/>
    </xf>
    <xf numFmtId="180" fontId="33" fillId="2" borderId="90" xfId="2" quotePrefix="1" applyNumberFormat="1" applyFont="1" applyFill="1" applyBorder="1" applyAlignment="1" applyProtection="1">
      <alignment vertical="center"/>
    </xf>
    <xf numFmtId="180" fontId="33" fillId="2" borderId="35" xfId="2" quotePrefix="1" applyNumberFormat="1" applyFont="1" applyFill="1" applyBorder="1" applyAlignment="1" applyProtection="1">
      <alignment vertical="center"/>
    </xf>
    <xf numFmtId="180" fontId="33" fillId="2" borderId="34" xfId="2" quotePrefix="1" applyNumberFormat="1" applyFont="1" applyFill="1" applyBorder="1" applyAlignment="1" applyProtection="1">
      <alignment vertical="center"/>
    </xf>
    <xf numFmtId="180" fontId="33" fillId="2" borderId="82" xfId="2" quotePrefix="1" applyNumberFormat="1" applyFont="1" applyFill="1" applyBorder="1" applyAlignment="1" applyProtection="1">
      <alignment vertical="center"/>
    </xf>
    <xf numFmtId="180" fontId="33" fillId="2" borderId="65" xfId="2" applyNumberFormat="1" applyFont="1" applyFill="1" applyBorder="1" applyAlignment="1" applyProtection="1">
      <alignment horizontal="right" vertical="center"/>
    </xf>
    <xf numFmtId="180" fontId="33" fillId="0" borderId="90" xfId="2" quotePrefix="1" applyNumberFormat="1" applyFont="1" applyFill="1" applyBorder="1" applyAlignment="1" applyProtection="1">
      <alignment vertical="center"/>
    </xf>
    <xf numFmtId="180" fontId="33" fillId="0" borderId="35" xfId="2" quotePrefix="1" applyNumberFormat="1" applyFont="1" applyFill="1" applyBorder="1" applyAlignment="1" applyProtection="1">
      <alignment vertical="center"/>
    </xf>
    <xf numFmtId="180" fontId="33" fillId="0" borderId="34" xfId="2" quotePrefix="1" applyNumberFormat="1" applyFont="1" applyFill="1" applyBorder="1" applyAlignment="1" applyProtection="1">
      <alignment vertical="center"/>
    </xf>
    <xf numFmtId="180" fontId="33" fillId="0" borderId="82" xfId="2" quotePrefix="1" applyNumberFormat="1" applyFont="1" applyFill="1" applyBorder="1" applyAlignment="1" applyProtection="1">
      <alignment vertical="center"/>
    </xf>
    <xf numFmtId="180" fontId="33" fillId="0" borderId="65" xfId="2" applyNumberFormat="1" applyFont="1" applyFill="1" applyBorder="1" applyAlignment="1" applyProtection="1">
      <alignment horizontal="right" vertical="center"/>
    </xf>
    <xf numFmtId="180" fontId="16" fillId="2" borderId="0" xfId="2" applyNumberFormat="1" applyFont="1" applyFill="1" applyAlignment="1">
      <alignment vertical="center"/>
    </xf>
    <xf numFmtId="180" fontId="16" fillId="2" borderId="0" xfId="2" applyNumberFormat="1" applyFont="1" applyFill="1"/>
    <xf numFmtId="180" fontId="24" fillId="0" borderId="33" xfId="2" quotePrefix="1" applyNumberFormat="1" applyFont="1" applyFill="1" applyBorder="1" applyAlignment="1" applyProtection="1">
      <alignment vertical="center"/>
    </xf>
    <xf numFmtId="180" fontId="16" fillId="0" borderId="80" xfId="2" quotePrefix="1" applyNumberFormat="1" applyFont="1" applyFill="1" applyBorder="1" applyAlignment="1" applyProtection="1">
      <alignment vertical="center"/>
    </xf>
    <xf numFmtId="180" fontId="16" fillId="0" borderId="48" xfId="2" quotePrefix="1" applyNumberFormat="1" applyFont="1" applyFill="1" applyBorder="1" applyAlignment="1" applyProtection="1">
      <alignment vertical="center"/>
    </xf>
    <xf numFmtId="180" fontId="33" fillId="0" borderId="80" xfId="2" quotePrefix="1" applyNumberFormat="1" applyFont="1" applyFill="1" applyBorder="1" applyAlignment="1" applyProtection="1">
      <alignment vertical="center"/>
    </xf>
    <xf numFmtId="180" fontId="33" fillId="0" borderId="48" xfId="2" quotePrefix="1" applyNumberFormat="1" applyFont="1" applyFill="1" applyBorder="1" applyAlignment="1" applyProtection="1">
      <alignment vertical="center"/>
    </xf>
    <xf numFmtId="180" fontId="33" fillId="0" borderId="47" xfId="2" quotePrefix="1" applyNumberFormat="1" applyFont="1" applyFill="1" applyBorder="1" applyAlignment="1" applyProtection="1">
      <alignment vertical="center"/>
    </xf>
    <xf numFmtId="180" fontId="33" fillId="0" borderId="59" xfId="2" quotePrefix="1" applyNumberFormat="1" applyFont="1" applyFill="1" applyBorder="1" applyAlignment="1" applyProtection="1">
      <alignment vertical="center"/>
    </xf>
    <xf numFmtId="180" fontId="33" fillId="0" borderId="49" xfId="2" quotePrefix="1" applyNumberFormat="1" applyFont="1" applyFill="1" applyBorder="1" applyAlignment="1" applyProtection="1">
      <alignment vertical="center"/>
    </xf>
    <xf numFmtId="180" fontId="33" fillId="2" borderId="48" xfId="2" quotePrefix="1" applyNumberFormat="1" applyFont="1" applyFill="1" applyBorder="1" applyAlignment="1" applyProtection="1">
      <alignment vertical="center"/>
    </xf>
    <xf numFmtId="180" fontId="33" fillId="2" borderId="47" xfId="2" quotePrefix="1" applyNumberFormat="1" applyFont="1" applyFill="1" applyBorder="1" applyAlignment="1" applyProtection="1">
      <alignment vertical="center"/>
    </xf>
    <xf numFmtId="180" fontId="33" fillId="2" borderId="59" xfId="2" quotePrefix="1" applyNumberFormat="1" applyFont="1" applyFill="1" applyBorder="1" applyAlignment="1" applyProtection="1">
      <alignment vertical="center"/>
    </xf>
    <xf numFmtId="180" fontId="33" fillId="2" borderId="49" xfId="2" quotePrefix="1" applyNumberFormat="1" applyFont="1" applyFill="1" applyBorder="1" applyAlignment="1" applyProtection="1">
      <alignment vertical="center"/>
    </xf>
    <xf numFmtId="180" fontId="33" fillId="2" borderId="80" xfId="2" quotePrefix="1" applyNumberFormat="1" applyFont="1" applyFill="1" applyBorder="1" applyAlignment="1" applyProtection="1">
      <alignment vertical="center"/>
    </xf>
    <xf numFmtId="180" fontId="16" fillId="0" borderId="48" xfId="2" applyNumberFormat="1" applyFont="1" applyFill="1" applyBorder="1" applyAlignment="1" applyProtection="1">
      <alignment horizontal="right" vertical="center"/>
    </xf>
    <xf numFmtId="180" fontId="16" fillId="0" borderId="49" xfId="2" applyNumberFormat="1" applyFont="1" applyFill="1" applyBorder="1" applyAlignment="1" applyProtection="1">
      <alignment horizontal="right" vertical="center"/>
    </xf>
    <xf numFmtId="180" fontId="33" fillId="0" borderId="48" xfId="2" applyNumberFormat="1" applyFont="1" applyFill="1" applyBorder="1" applyAlignment="1" applyProtection="1">
      <alignment horizontal="right" vertical="center"/>
    </xf>
    <xf numFmtId="180" fontId="33" fillId="0" borderId="49" xfId="2" applyNumberFormat="1" applyFont="1" applyFill="1" applyBorder="1" applyAlignment="1" applyProtection="1">
      <alignment horizontal="right" vertical="center"/>
    </xf>
    <xf numFmtId="180" fontId="33" fillId="2" borderId="48" xfId="2" applyNumberFormat="1" applyFont="1" applyFill="1" applyBorder="1" applyAlignment="1" applyProtection="1">
      <alignment horizontal="right" vertical="center"/>
    </xf>
    <xf numFmtId="180" fontId="33" fillId="2" borderId="49" xfId="2" applyNumberFormat="1" applyFont="1" applyFill="1" applyBorder="1" applyAlignment="1" applyProtection="1">
      <alignment horizontal="right" vertical="center"/>
    </xf>
    <xf numFmtId="180" fontId="16" fillId="0" borderId="40" xfId="2" applyNumberFormat="1" applyFont="1" applyFill="1" applyBorder="1" applyAlignment="1" applyProtection="1">
      <alignment horizontal="right" vertical="center"/>
    </xf>
    <xf numFmtId="180" fontId="33" fillId="0" borderId="40" xfId="2" applyNumberFormat="1" applyFont="1" applyFill="1" applyBorder="1" applyAlignment="1" applyProtection="1">
      <alignment horizontal="right" vertical="center"/>
    </xf>
    <xf numFmtId="180" fontId="33" fillId="2" borderId="40" xfId="2" applyNumberFormat="1" applyFont="1" applyFill="1" applyBorder="1" applyAlignment="1" applyProtection="1">
      <alignment horizontal="right" vertical="center"/>
    </xf>
    <xf numFmtId="180" fontId="24" fillId="0" borderId="33" xfId="2" applyNumberFormat="1" applyFont="1" applyFill="1" applyBorder="1" applyAlignment="1" applyProtection="1">
      <alignment vertical="center"/>
    </xf>
    <xf numFmtId="180" fontId="16" fillId="0" borderId="47" xfId="2" applyNumberFormat="1" applyFont="1" applyFill="1" applyBorder="1" applyAlignment="1" applyProtection="1">
      <alignment vertical="center"/>
    </xf>
    <xf numFmtId="180" fontId="16" fillId="0" borderId="91" xfId="2" quotePrefix="1" applyNumberFormat="1" applyFont="1" applyFill="1" applyBorder="1" applyAlignment="1" applyProtection="1">
      <alignment vertical="center"/>
    </xf>
    <xf numFmtId="180" fontId="33" fillId="0" borderId="47" xfId="2" applyNumberFormat="1" applyFont="1" applyFill="1" applyBorder="1" applyAlignment="1" applyProtection="1">
      <alignment vertical="center"/>
    </xf>
    <xf numFmtId="180" fontId="33" fillId="0" borderId="91" xfId="2" quotePrefix="1" applyNumberFormat="1" applyFont="1" applyFill="1" applyBorder="1" applyAlignment="1" applyProtection="1">
      <alignment vertical="center"/>
    </xf>
    <xf numFmtId="180" fontId="33" fillId="2" borderId="47" xfId="2" applyNumberFormat="1" applyFont="1" applyFill="1" applyBorder="1" applyAlignment="1" applyProtection="1">
      <alignment vertical="center"/>
    </xf>
    <xf numFmtId="180" fontId="33" fillId="2" borderId="91" xfId="2" quotePrefix="1" applyNumberFormat="1" applyFont="1" applyFill="1" applyBorder="1" applyAlignment="1" applyProtection="1">
      <alignment vertical="center"/>
    </xf>
    <xf numFmtId="180" fontId="16" fillId="0" borderId="50" xfId="2" quotePrefix="1" applyNumberFormat="1" applyFont="1" applyFill="1" applyBorder="1" applyAlignment="1" applyProtection="1">
      <alignment vertical="center"/>
    </xf>
    <xf numFmtId="180" fontId="16" fillId="0" borderId="92" xfId="2" quotePrefix="1" applyNumberFormat="1" applyFont="1" applyFill="1" applyBorder="1" applyAlignment="1" applyProtection="1">
      <alignment vertical="center"/>
    </xf>
    <xf numFmtId="180" fontId="33" fillId="0" borderId="50" xfId="2" quotePrefix="1" applyNumberFormat="1" applyFont="1" applyFill="1" applyBorder="1" applyAlignment="1" applyProtection="1">
      <alignment vertical="center"/>
    </xf>
    <xf numFmtId="180" fontId="33" fillId="0" borderId="92" xfId="2" quotePrefix="1" applyNumberFormat="1" applyFont="1" applyFill="1" applyBorder="1" applyAlignment="1" applyProtection="1">
      <alignment vertical="center"/>
    </xf>
    <xf numFmtId="180" fontId="33" fillId="2" borderId="50" xfId="2" quotePrefix="1" applyNumberFormat="1" applyFont="1" applyFill="1" applyBorder="1" applyAlignment="1" applyProtection="1">
      <alignment vertical="center"/>
    </xf>
    <xf numFmtId="180" fontId="33" fillId="2" borderId="92" xfId="2" quotePrefix="1" applyNumberFormat="1" applyFont="1" applyFill="1" applyBorder="1" applyAlignment="1" applyProtection="1">
      <alignment vertical="center"/>
    </xf>
    <xf numFmtId="180" fontId="16" fillId="0" borderId="41" xfId="2" quotePrefix="1" applyNumberFormat="1" applyFont="1" applyFill="1" applyBorder="1" applyAlignment="1" applyProtection="1">
      <alignment vertical="center"/>
    </xf>
    <xf numFmtId="180" fontId="16" fillId="0" borderId="40" xfId="2" applyNumberFormat="1" applyFont="1" applyFill="1" applyBorder="1" applyAlignment="1" applyProtection="1">
      <alignment vertical="center"/>
    </xf>
    <xf numFmtId="180" fontId="16" fillId="0" borderId="40" xfId="2" quotePrefix="1" applyNumberFormat="1" applyFont="1" applyFill="1" applyBorder="1" applyAlignment="1" applyProtection="1">
      <alignment vertical="center"/>
    </xf>
    <xf numFmtId="180" fontId="16" fillId="0" borderId="83" xfId="2" applyNumberFormat="1" applyFont="1" applyFill="1" applyBorder="1" applyAlignment="1" applyProtection="1">
      <alignment horizontal="right" vertical="center"/>
    </xf>
    <xf numFmtId="180" fontId="33" fillId="0" borderId="41" xfId="2" quotePrefix="1" applyNumberFormat="1" applyFont="1" applyFill="1" applyBorder="1" applyAlignment="1" applyProtection="1">
      <alignment vertical="center"/>
    </xf>
    <xf numFmtId="180" fontId="33" fillId="0" borderId="40" xfId="2" applyNumberFormat="1" applyFont="1" applyFill="1" applyBorder="1" applyAlignment="1" applyProtection="1">
      <alignment vertical="center"/>
    </xf>
    <xf numFmtId="180" fontId="33" fillId="0" borderId="40" xfId="2" quotePrefix="1" applyNumberFormat="1" applyFont="1" applyFill="1" applyBorder="1" applyAlignment="1" applyProtection="1">
      <alignment vertical="center"/>
    </xf>
    <xf numFmtId="180" fontId="33" fillId="0" borderId="83" xfId="2" applyNumberFormat="1" applyFont="1" applyFill="1" applyBorder="1" applyAlignment="1" applyProtection="1">
      <alignment horizontal="right" vertical="center"/>
    </xf>
    <xf numFmtId="180" fontId="33" fillId="2" borderId="41" xfId="2" quotePrefix="1" applyNumberFormat="1" applyFont="1" applyFill="1" applyBorder="1" applyAlignment="1" applyProtection="1">
      <alignment vertical="center"/>
    </xf>
    <xf numFmtId="180" fontId="33" fillId="2" borderId="40" xfId="2" applyNumberFormat="1" applyFont="1" applyFill="1" applyBorder="1" applyAlignment="1" applyProtection="1">
      <alignment vertical="center"/>
    </xf>
    <xf numFmtId="180" fontId="33" fillId="2" borderId="40" xfId="2" quotePrefix="1" applyNumberFormat="1" applyFont="1" applyFill="1" applyBorder="1" applyAlignment="1" applyProtection="1">
      <alignment vertical="center"/>
    </xf>
    <xf numFmtId="180" fontId="33" fillId="2" borderId="83" xfId="2" applyNumberFormat="1" applyFont="1" applyFill="1" applyBorder="1" applyAlignment="1" applyProtection="1">
      <alignment horizontal="right" vertical="center"/>
    </xf>
    <xf numFmtId="180" fontId="24" fillId="2" borderId="75" xfId="2" quotePrefix="1" applyNumberFormat="1" applyFont="1" applyFill="1" applyBorder="1" applyAlignment="1" applyProtection="1">
      <alignment vertical="center"/>
    </xf>
    <xf numFmtId="180" fontId="16" fillId="2" borderId="76" xfId="2" quotePrefix="1" applyNumberFormat="1" applyFont="1" applyFill="1" applyBorder="1" applyAlignment="1" applyProtection="1">
      <alignment vertical="center"/>
    </xf>
    <xf numFmtId="180" fontId="16" fillId="2" borderId="77" xfId="2" quotePrefix="1" applyNumberFormat="1" applyFont="1" applyFill="1" applyBorder="1" applyAlignment="1" applyProtection="1">
      <alignment vertical="center"/>
    </xf>
    <xf numFmtId="180" fontId="16" fillId="2" borderId="79" xfId="2" quotePrefix="1" applyNumberFormat="1" applyFont="1" applyFill="1" applyBorder="1" applyAlignment="1" applyProtection="1">
      <alignment vertical="center"/>
    </xf>
    <xf numFmtId="180" fontId="33" fillId="2" borderId="76" xfId="2" quotePrefix="1" applyNumberFormat="1" applyFont="1" applyFill="1" applyBorder="1" applyAlignment="1" applyProtection="1">
      <alignment vertical="center"/>
    </xf>
    <xf numFmtId="180" fontId="33" fillId="2" borderId="77" xfId="2" quotePrefix="1" applyNumberFormat="1" applyFont="1" applyFill="1" applyBorder="1" applyAlignment="1" applyProtection="1">
      <alignment vertical="center"/>
    </xf>
    <xf numFmtId="180" fontId="33" fillId="2" borderId="86" xfId="2" quotePrefix="1" applyNumberFormat="1" applyFont="1" applyFill="1" applyBorder="1" applyAlignment="1" applyProtection="1">
      <alignment vertical="center"/>
    </xf>
    <xf numFmtId="180" fontId="33" fillId="2" borderId="78" xfId="2" quotePrefix="1" applyNumberFormat="1" applyFont="1" applyFill="1" applyBorder="1" applyAlignment="1" applyProtection="1">
      <alignment vertical="center"/>
    </xf>
    <xf numFmtId="180" fontId="33" fillId="2" borderId="79" xfId="2" quotePrefix="1" applyNumberFormat="1" applyFont="1" applyFill="1" applyBorder="1" applyAlignment="1" applyProtection="1">
      <alignment vertical="center"/>
    </xf>
    <xf numFmtId="180" fontId="33" fillId="2" borderId="79" xfId="2" applyNumberFormat="1" applyFont="1" applyFill="1" applyBorder="1" applyAlignment="1" applyProtection="1">
      <alignment horizontal="right" vertical="center"/>
    </xf>
    <xf numFmtId="180" fontId="24" fillId="0" borderId="75" xfId="2" quotePrefix="1" applyNumberFormat="1" applyFont="1" applyFill="1" applyBorder="1" applyAlignment="1" applyProtection="1">
      <alignment vertical="center"/>
    </xf>
    <xf numFmtId="180" fontId="24" fillId="0" borderId="87" xfId="2" quotePrefix="1" applyNumberFormat="1" applyFont="1" applyFill="1" applyBorder="1" applyAlignment="1" applyProtection="1">
      <alignment vertical="center"/>
    </xf>
    <xf numFmtId="180" fontId="24" fillId="0" borderId="30" xfId="2" quotePrefix="1" applyNumberFormat="1" applyFont="1" applyFill="1" applyBorder="1" applyAlignment="1" applyProtection="1">
      <alignment vertical="center"/>
    </xf>
    <xf numFmtId="180" fontId="24" fillId="0" borderId="32" xfId="2" quotePrefix="1" applyNumberFormat="1" applyFont="1" applyFill="1" applyBorder="1" applyAlignment="1" applyProtection="1">
      <alignment vertical="center"/>
    </xf>
    <xf numFmtId="180" fontId="33" fillId="0" borderId="87" xfId="2" quotePrefix="1" applyNumberFormat="1" applyFont="1" applyFill="1" applyBorder="1" applyAlignment="1" applyProtection="1">
      <alignment vertical="center"/>
    </xf>
    <xf numFmtId="180" fontId="33" fillId="0" borderId="30" xfId="2" quotePrefix="1" applyNumberFormat="1" applyFont="1" applyFill="1" applyBorder="1" applyAlignment="1" applyProtection="1">
      <alignment vertical="center"/>
    </xf>
    <xf numFmtId="180" fontId="33" fillId="0" borderId="32" xfId="2" quotePrefix="1" applyNumberFormat="1" applyFont="1" applyFill="1" applyBorder="1" applyAlignment="1" applyProtection="1">
      <alignment vertical="center"/>
    </xf>
    <xf numFmtId="180" fontId="24" fillId="0" borderId="53" xfId="2" applyNumberFormat="1" applyFont="1" applyFill="1" applyBorder="1" applyAlignment="1" applyProtection="1"/>
    <xf numFmtId="180" fontId="24" fillId="0" borderId="0" xfId="2" applyNumberFormat="1" applyFont="1" applyFill="1" applyBorder="1" applyAlignment="1" applyProtection="1"/>
    <xf numFmtId="180" fontId="16" fillId="0" borderId="48" xfId="2" applyNumberFormat="1" applyFont="1" applyFill="1" applyBorder="1" applyAlignment="1" applyProtection="1">
      <alignment vertical="center"/>
    </xf>
    <xf numFmtId="180" fontId="33" fillId="0" borderId="48" xfId="2" applyNumberFormat="1" applyFont="1" applyFill="1" applyBorder="1" applyAlignment="1" applyProtection="1">
      <alignment vertical="center"/>
    </xf>
    <xf numFmtId="180" fontId="33" fillId="2" borderId="48" xfId="2" applyNumberFormat="1" applyFont="1" applyFill="1" applyBorder="1" applyAlignment="1" applyProtection="1">
      <alignment vertical="center"/>
    </xf>
    <xf numFmtId="180" fontId="33" fillId="2" borderId="49" xfId="2" quotePrefix="1" applyNumberFormat="1" applyFont="1" applyFill="1" applyBorder="1" applyAlignment="1" applyProtection="1">
      <alignment horizontal="right" vertical="center"/>
    </xf>
    <xf numFmtId="38" fontId="16" fillId="0" borderId="93" xfId="3" quotePrefix="1" applyFont="1" applyFill="1" applyBorder="1" applyAlignment="1" applyProtection="1">
      <alignment horizontal="right" vertical="center"/>
    </xf>
    <xf numFmtId="38" fontId="16" fillId="0" borderId="40" xfId="3" quotePrefix="1" applyFont="1" applyFill="1" applyBorder="1" applyAlignment="1" applyProtection="1">
      <alignment horizontal="right" vertical="center"/>
    </xf>
    <xf numFmtId="38" fontId="16" fillId="0" borderId="92" xfId="3" quotePrefix="1" applyFont="1" applyFill="1" applyBorder="1" applyAlignment="1" applyProtection="1">
      <alignment horizontal="right" vertical="center"/>
    </xf>
    <xf numFmtId="38" fontId="33" fillId="0" borderId="93" xfId="3" quotePrefix="1" applyFont="1" applyFill="1" applyBorder="1" applyAlignment="1" applyProtection="1">
      <alignment horizontal="right" vertical="center"/>
    </xf>
    <xf numFmtId="38" fontId="33" fillId="0" borderId="40" xfId="3" quotePrefix="1" applyFont="1" applyFill="1" applyBorder="1" applyAlignment="1" applyProtection="1">
      <alignment horizontal="right" vertical="center"/>
    </xf>
    <xf numFmtId="38" fontId="33" fillId="0" borderId="92" xfId="3" quotePrefix="1" applyFont="1" applyFill="1" applyBorder="1" applyAlignment="1" applyProtection="1">
      <alignment horizontal="right" vertical="center"/>
    </xf>
    <xf numFmtId="38" fontId="33" fillId="2" borderId="93" xfId="3" quotePrefix="1" applyFont="1" applyFill="1" applyBorder="1" applyAlignment="1" applyProtection="1">
      <alignment horizontal="right" vertical="center"/>
    </xf>
    <xf numFmtId="38" fontId="33" fillId="2" borderId="40" xfId="3" quotePrefix="1" applyFont="1" applyFill="1" applyBorder="1" applyAlignment="1" applyProtection="1">
      <alignment horizontal="right" vertical="center"/>
    </xf>
    <xf numFmtId="38" fontId="33" fillId="2" borderId="92" xfId="3" quotePrefix="1" applyFont="1" applyFill="1" applyBorder="1" applyAlignment="1" applyProtection="1">
      <alignment horizontal="right" vertical="center"/>
    </xf>
    <xf numFmtId="180" fontId="24" fillId="0" borderId="42" xfId="2" quotePrefix="1" applyNumberFormat="1" applyFont="1" applyFill="1" applyBorder="1" applyAlignment="1" applyProtection="1">
      <alignment vertical="center"/>
    </xf>
    <xf numFmtId="180" fontId="16" fillId="0" borderId="84" xfId="2" quotePrefix="1" applyNumberFormat="1" applyFont="1" applyFill="1" applyBorder="1" applyAlignment="1" applyProtection="1">
      <alignment vertical="center"/>
    </xf>
    <xf numFmtId="180" fontId="16" fillId="0" borderId="44" xfId="2" quotePrefix="1" applyNumberFormat="1" applyFont="1" applyFill="1" applyBorder="1" applyAlignment="1" applyProtection="1">
      <alignment vertical="center"/>
    </xf>
    <xf numFmtId="180" fontId="16" fillId="0" borderId="43" xfId="2" quotePrefix="1" applyNumberFormat="1" applyFont="1" applyFill="1" applyBorder="1" applyAlignment="1" applyProtection="1">
      <alignment vertical="center"/>
    </xf>
    <xf numFmtId="180" fontId="16" fillId="0" borderId="51" xfId="2" quotePrefix="1" applyNumberFormat="1" applyFont="1" applyFill="1" applyBorder="1" applyAlignment="1" applyProtection="1">
      <alignment vertical="center"/>
    </xf>
    <xf numFmtId="180" fontId="16" fillId="0" borderId="85" xfId="2" quotePrefix="1" applyNumberFormat="1" applyFont="1" applyFill="1" applyBorder="1" applyAlignment="1" applyProtection="1">
      <alignment vertical="center"/>
    </xf>
    <xf numFmtId="180" fontId="33" fillId="0" borderId="84" xfId="2" quotePrefix="1" applyNumberFormat="1" applyFont="1" applyFill="1" applyBorder="1" applyAlignment="1" applyProtection="1">
      <alignment vertical="center"/>
    </xf>
    <xf numFmtId="180" fontId="33" fillId="0" borderId="44" xfId="2" quotePrefix="1" applyNumberFormat="1" applyFont="1" applyFill="1" applyBorder="1" applyAlignment="1" applyProtection="1">
      <alignment vertical="center"/>
    </xf>
    <xf numFmtId="180" fontId="33" fillId="0" borderId="43" xfId="2" quotePrefix="1" applyNumberFormat="1" applyFont="1" applyFill="1" applyBorder="1" applyAlignment="1" applyProtection="1">
      <alignment vertical="center"/>
    </xf>
    <xf numFmtId="180" fontId="33" fillId="0" borderId="51" xfId="2" quotePrefix="1" applyNumberFormat="1" applyFont="1" applyFill="1" applyBorder="1" applyAlignment="1" applyProtection="1">
      <alignment vertical="center"/>
    </xf>
    <xf numFmtId="180" fontId="33" fillId="0" borderId="85" xfId="2" quotePrefix="1" applyNumberFormat="1" applyFont="1" applyFill="1" applyBorder="1" applyAlignment="1" applyProtection="1">
      <alignment vertical="center"/>
    </xf>
    <xf numFmtId="180" fontId="33" fillId="2" borderId="44" xfId="2" quotePrefix="1" applyNumberFormat="1" applyFont="1" applyFill="1" applyBorder="1" applyAlignment="1" applyProtection="1">
      <alignment vertical="center"/>
    </xf>
    <xf numFmtId="180" fontId="33" fillId="2" borderId="43" xfId="2" quotePrefix="1" applyNumberFormat="1" applyFont="1" applyFill="1" applyBorder="1" applyAlignment="1" applyProtection="1">
      <alignment vertical="center"/>
    </xf>
    <xf numFmtId="180" fontId="33" fillId="2" borderId="51" xfId="2" quotePrefix="1" applyNumberFormat="1" applyFont="1" applyFill="1" applyBorder="1" applyAlignment="1" applyProtection="1">
      <alignment vertical="center"/>
    </xf>
    <xf numFmtId="180" fontId="33" fillId="2" borderId="85" xfId="2" quotePrefix="1" applyNumberFormat="1" applyFont="1" applyFill="1" applyBorder="1" applyAlignment="1" applyProtection="1">
      <alignment horizontal="right" vertical="center"/>
    </xf>
    <xf numFmtId="180" fontId="33" fillId="2" borderId="85" xfId="2" applyNumberFormat="1" applyFont="1" applyFill="1" applyBorder="1" applyAlignment="1" applyProtection="1">
      <alignment horizontal="right" vertical="center"/>
    </xf>
    <xf numFmtId="0" fontId="35" fillId="0" borderId="0" xfId="2" quotePrefix="1" applyNumberFormat="1" applyFont="1" applyFill="1" applyBorder="1" applyAlignment="1" applyProtection="1">
      <alignment horizontal="centerContinuous"/>
    </xf>
    <xf numFmtId="0" fontId="26" fillId="0" borderId="0" xfId="2" applyFont="1"/>
    <xf numFmtId="0" fontId="26" fillId="0" borderId="0" xfId="2" applyFont="1" applyFill="1" applyBorder="1"/>
    <xf numFmtId="0" fontId="26" fillId="0" borderId="0" xfId="2" applyFont="1" applyAlignment="1">
      <alignment wrapText="1" shrinkToFit="1"/>
    </xf>
    <xf numFmtId="0" fontId="36" fillId="0" borderId="0" xfId="2" applyNumberFormat="1" applyFont="1" applyFill="1" applyBorder="1" applyAlignment="1" applyProtection="1"/>
    <xf numFmtId="0" fontId="26" fillId="0" borderId="53" xfId="2" applyNumberFormat="1" applyFont="1" applyFill="1" applyBorder="1" applyAlignment="1" applyProtection="1"/>
    <xf numFmtId="0" fontId="26" fillId="0" borderId="0" xfId="2" applyNumberFormat="1" applyFont="1" applyFill="1" applyBorder="1" applyAlignment="1" applyProtection="1"/>
    <xf numFmtId="0" fontId="26" fillId="0" borderId="53" xfId="2" applyNumberFormat="1" applyFont="1" applyFill="1" applyBorder="1" applyAlignment="1" applyProtection="1">
      <alignment vertical="center"/>
    </xf>
    <xf numFmtId="0" fontId="36" fillId="0" borderId="0" xfId="2" applyFont="1" applyAlignment="1">
      <alignment wrapText="1" shrinkToFit="1"/>
    </xf>
    <xf numFmtId="0" fontId="36" fillId="0" borderId="0" xfId="2" applyFont="1"/>
    <xf numFmtId="0" fontId="20" fillId="0" borderId="88" xfId="2" applyNumberFormat="1" applyFont="1" applyFill="1" applyBorder="1" applyAlignment="1" applyProtection="1"/>
    <xf numFmtId="0" fontId="26" fillId="5" borderId="68" xfId="2" quotePrefix="1" applyNumberFormat="1" applyFont="1" applyFill="1" applyBorder="1" applyAlignment="1" applyProtection="1">
      <alignment horizontal="right"/>
    </xf>
    <xf numFmtId="0" fontId="26" fillId="0" borderId="0" xfId="2" applyNumberFormat="1" applyFont="1" applyFill="1" applyBorder="1" applyAlignment="1" applyProtection="1">
      <alignment horizontal="center" vertical="center" shrinkToFit="1"/>
    </xf>
    <xf numFmtId="0" fontId="26" fillId="5" borderId="34" xfId="2" applyNumberFormat="1" applyFont="1" applyFill="1" applyBorder="1" applyAlignment="1" applyProtection="1">
      <alignment horizontal="center" vertical="center" shrinkToFit="1"/>
    </xf>
    <xf numFmtId="0" fontId="20" fillId="0" borderId="0" xfId="2" applyNumberFormat="1" applyFont="1" applyFill="1" applyBorder="1" applyAlignment="1" applyProtection="1">
      <alignment wrapText="1" shrinkToFit="1"/>
    </xf>
    <xf numFmtId="0" fontId="20" fillId="0" borderId="0" xfId="2" applyFont="1"/>
    <xf numFmtId="0" fontId="26" fillId="5" borderId="75" xfId="2" quotePrefix="1" applyNumberFormat="1" applyFont="1" applyFill="1" applyBorder="1" applyAlignment="1" applyProtection="1"/>
    <xf numFmtId="0" fontId="26" fillId="5" borderId="76" xfId="2" applyFont="1" applyFill="1" applyBorder="1" applyAlignment="1">
      <alignment horizontal="center" vertical="center"/>
    </xf>
    <xf numFmtId="0" fontId="26" fillId="5" borderId="86" xfId="2" applyFont="1" applyFill="1" applyBorder="1" applyAlignment="1">
      <alignment horizontal="center" vertical="center"/>
    </xf>
    <xf numFmtId="0" fontId="26" fillId="5" borderId="43" xfId="2" applyNumberFormat="1" applyFont="1" applyFill="1" applyBorder="1" applyAlignment="1" applyProtection="1">
      <alignment horizontal="center" vertical="center" shrinkToFit="1"/>
    </xf>
    <xf numFmtId="0" fontId="26" fillId="5" borderId="43" xfId="2" applyFont="1" applyFill="1" applyBorder="1" applyAlignment="1">
      <alignment horizontal="center" vertical="center"/>
    </xf>
    <xf numFmtId="0" fontId="26" fillId="5" borderId="86" xfId="2" applyNumberFormat="1" applyFont="1" applyFill="1" applyBorder="1" applyAlignment="1" applyProtection="1">
      <alignment horizontal="center" vertical="center" shrinkToFit="1"/>
    </xf>
    <xf numFmtId="49" fontId="20" fillId="0" borderId="0" xfId="2" applyNumberFormat="1" applyFont="1" applyFill="1" applyBorder="1" applyAlignment="1" applyProtection="1">
      <alignment wrapText="1" shrinkToFit="1"/>
    </xf>
    <xf numFmtId="0" fontId="36" fillId="0" borderId="88" xfId="2" applyNumberFormat="1" applyFont="1" applyFill="1" applyBorder="1" applyAlignment="1" applyProtection="1"/>
    <xf numFmtId="0" fontId="31" fillId="5" borderId="33" xfId="2" quotePrefix="1" applyNumberFormat="1" applyFont="1" applyFill="1" applyBorder="1" applyAlignment="1" applyProtection="1">
      <alignment vertical="center"/>
    </xf>
    <xf numFmtId="177" fontId="38" fillId="0" borderId="59" xfId="2" quotePrefix="1" applyNumberFormat="1" applyFont="1" applyFill="1" applyBorder="1" applyAlignment="1" applyProtection="1">
      <alignment vertical="center"/>
    </xf>
    <xf numFmtId="177" fontId="38" fillId="0" borderId="47" xfId="2" quotePrefix="1" applyNumberFormat="1" applyFont="1" applyFill="1" applyBorder="1" applyAlignment="1" applyProtection="1">
      <alignment vertical="center"/>
    </xf>
    <xf numFmtId="177" fontId="38" fillId="0" borderId="48" xfId="2" quotePrefix="1" applyNumberFormat="1" applyFont="1" applyFill="1" applyBorder="1" applyAlignment="1" applyProtection="1">
      <alignment vertical="center"/>
    </xf>
    <xf numFmtId="177" fontId="38" fillId="0" borderId="33" xfId="2" quotePrefix="1" applyNumberFormat="1" applyFont="1" applyFill="1" applyBorder="1" applyAlignment="1" applyProtection="1">
      <alignment vertical="center"/>
    </xf>
    <xf numFmtId="177" fontId="39" fillId="0" borderId="0" xfId="2" quotePrefix="1" applyNumberFormat="1" applyFont="1" applyFill="1" applyBorder="1" applyAlignment="1" applyProtection="1">
      <alignment vertical="center"/>
    </xf>
    <xf numFmtId="177" fontId="38" fillId="0" borderId="80" xfId="2" quotePrefix="1" applyNumberFormat="1" applyFont="1" applyFill="1" applyBorder="1" applyAlignment="1" applyProtection="1">
      <alignment vertical="center"/>
    </xf>
    <xf numFmtId="177" fontId="38" fillId="0" borderId="49" xfId="2" quotePrefix="1" applyNumberFormat="1" applyFont="1" applyFill="1" applyBorder="1" applyAlignment="1" applyProtection="1">
      <alignment vertical="center"/>
    </xf>
    <xf numFmtId="49" fontId="36" fillId="0" borderId="0" xfId="2" applyNumberFormat="1" applyFont="1" applyFill="1" applyBorder="1" applyAlignment="1" applyProtection="1">
      <alignment wrapText="1" shrinkToFit="1"/>
    </xf>
    <xf numFmtId="0" fontId="31" fillId="5" borderId="38" xfId="2" quotePrefix="1" applyNumberFormat="1" applyFont="1" applyFill="1" applyBorder="1" applyAlignment="1" applyProtection="1">
      <alignment vertical="center"/>
    </xf>
    <xf numFmtId="177" fontId="38" fillId="0" borderId="50" xfId="2" quotePrefix="1" applyNumberFormat="1" applyFont="1" applyFill="1" applyBorder="1" applyAlignment="1" applyProtection="1">
      <alignment vertical="center"/>
    </xf>
    <xf numFmtId="177" fontId="38" fillId="0" borderId="40" xfId="2" quotePrefix="1" applyNumberFormat="1" applyFont="1" applyFill="1" applyBorder="1" applyAlignment="1" applyProtection="1">
      <alignment vertical="center"/>
    </xf>
    <xf numFmtId="177" fontId="38" fillId="0" borderId="41" xfId="2" quotePrefix="1" applyNumberFormat="1" applyFont="1" applyFill="1" applyBorder="1" applyAlignment="1" applyProtection="1">
      <alignment vertical="center"/>
    </xf>
    <xf numFmtId="177" fontId="38" fillId="0" borderId="38" xfId="2" quotePrefix="1" applyNumberFormat="1" applyFont="1" applyFill="1" applyBorder="1" applyAlignment="1" applyProtection="1">
      <alignment vertical="center"/>
    </xf>
    <xf numFmtId="177" fontId="38" fillId="0" borderId="39" xfId="2" quotePrefix="1" applyNumberFormat="1" applyFont="1" applyFill="1" applyBorder="1" applyAlignment="1" applyProtection="1">
      <alignment vertical="center"/>
    </xf>
    <xf numFmtId="177" fontId="38" fillId="0" borderId="83" xfId="2" quotePrefix="1" applyNumberFormat="1" applyFont="1" applyFill="1" applyBorder="1" applyAlignment="1" applyProtection="1">
      <alignment vertical="center"/>
    </xf>
    <xf numFmtId="0" fontId="31" fillId="5" borderId="94" xfId="2" quotePrefix="1" applyNumberFormat="1" applyFont="1" applyFill="1" applyBorder="1" applyAlignment="1" applyProtection="1">
      <alignment vertical="center"/>
    </xf>
    <xf numFmtId="177" fontId="38" fillId="0" borderId="95" xfId="2" quotePrefix="1" applyNumberFormat="1" applyFont="1" applyFill="1" applyBorder="1" applyAlignment="1" applyProtection="1">
      <alignment vertical="center"/>
    </xf>
    <xf numFmtId="177" fontId="38" fillId="0" borderId="96" xfId="2" quotePrefix="1" applyNumberFormat="1" applyFont="1" applyFill="1" applyBorder="1" applyAlignment="1" applyProtection="1">
      <alignment vertical="center"/>
    </xf>
    <xf numFmtId="177" fontId="38" fillId="0" borderId="97" xfId="2" quotePrefix="1" applyNumberFormat="1" applyFont="1" applyFill="1" applyBorder="1" applyAlignment="1" applyProtection="1">
      <alignment vertical="center"/>
    </xf>
    <xf numFmtId="177" fontId="38" fillId="0" borderId="94" xfId="2" quotePrefix="1" applyNumberFormat="1" applyFont="1" applyFill="1" applyBorder="1" applyAlignment="1" applyProtection="1">
      <alignment vertical="center"/>
    </xf>
    <xf numFmtId="177" fontId="38" fillId="0" borderId="98" xfId="2" quotePrefix="1" applyNumberFormat="1" applyFont="1" applyFill="1" applyBorder="1" applyAlignment="1" applyProtection="1">
      <alignment vertical="center"/>
    </xf>
    <xf numFmtId="177" fontId="38" fillId="0" borderId="99" xfId="2" quotePrefix="1" applyNumberFormat="1" applyFont="1" applyFill="1" applyBorder="1" applyAlignment="1" applyProtection="1">
      <alignment vertical="center"/>
    </xf>
    <xf numFmtId="0" fontId="31" fillId="5" borderId="75" xfId="2" quotePrefix="1" applyNumberFormat="1" applyFont="1" applyFill="1" applyBorder="1" applyAlignment="1" applyProtection="1">
      <alignment vertical="center"/>
    </xf>
    <xf numFmtId="177" fontId="38" fillId="0" borderId="78" xfId="2" quotePrefix="1" applyNumberFormat="1" applyFont="1" applyFill="1" applyBorder="1" applyAlignment="1" applyProtection="1">
      <alignment vertical="center"/>
    </xf>
    <xf numFmtId="177" fontId="38" fillId="0" borderId="86" xfId="2" quotePrefix="1" applyNumberFormat="1" applyFont="1" applyFill="1" applyBorder="1" applyAlignment="1" applyProtection="1">
      <alignment vertical="center"/>
    </xf>
    <xf numFmtId="177" fontId="38" fillId="0" borderId="77" xfId="2" quotePrefix="1" applyNumberFormat="1" applyFont="1" applyFill="1" applyBorder="1" applyAlignment="1" applyProtection="1">
      <alignment vertical="center"/>
    </xf>
    <xf numFmtId="177" fontId="38" fillId="0" borderId="75" xfId="2" quotePrefix="1" applyNumberFormat="1" applyFont="1" applyFill="1" applyBorder="1" applyAlignment="1" applyProtection="1">
      <alignment vertical="center"/>
    </xf>
    <xf numFmtId="177" fontId="38" fillId="0" borderId="76" xfId="2" quotePrefix="1" applyNumberFormat="1" applyFont="1" applyFill="1" applyBorder="1" applyAlignment="1" applyProtection="1">
      <alignment vertical="center"/>
    </xf>
    <xf numFmtId="177" fontId="38" fillId="0" borderId="79" xfId="2" quotePrefix="1" applyNumberFormat="1" applyFont="1" applyFill="1" applyBorder="1" applyAlignment="1" applyProtection="1">
      <alignment vertical="center"/>
    </xf>
    <xf numFmtId="0" fontId="39" fillId="0" borderId="0" xfId="2" applyFont="1"/>
    <xf numFmtId="0" fontId="39" fillId="0" borderId="100" xfId="2" applyFont="1" applyBorder="1"/>
    <xf numFmtId="0" fontId="39" fillId="0" borderId="0" xfId="2" applyFont="1" applyFill="1" applyBorder="1"/>
    <xf numFmtId="0" fontId="39" fillId="0" borderId="0" xfId="2" applyFont="1" applyBorder="1"/>
    <xf numFmtId="49" fontId="36" fillId="0" borderId="0" xfId="2" applyNumberFormat="1" applyFont="1" applyAlignment="1">
      <alignment wrapText="1" shrinkToFit="1"/>
    </xf>
    <xf numFmtId="0" fontId="31" fillId="0" borderId="0" xfId="2" applyNumberFormat="1" applyFont="1" applyFill="1" applyBorder="1" applyAlignment="1" applyProtection="1"/>
    <xf numFmtId="0" fontId="31" fillId="0" borderId="53" xfId="2" applyNumberFormat="1" applyFont="1" applyFill="1" applyBorder="1" applyAlignment="1" applyProtection="1"/>
    <xf numFmtId="0" fontId="38" fillId="0" borderId="53" xfId="2" applyNumberFormat="1" applyFont="1" applyFill="1" applyBorder="1" applyAlignment="1" applyProtection="1"/>
    <xf numFmtId="0" fontId="38" fillId="0" borderId="0" xfId="2" applyNumberFormat="1" applyFont="1" applyFill="1" applyBorder="1" applyAlignment="1" applyProtection="1"/>
    <xf numFmtId="49" fontId="31" fillId="0" borderId="53" xfId="2" applyNumberFormat="1" applyFont="1" applyFill="1" applyBorder="1" applyAlignment="1" applyProtection="1">
      <alignment wrapText="1" shrinkToFit="1"/>
    </xf>
    <xf numFmtId="0" fontId="26" fillId="6" borderId="68" xfId="2" quotePrefix="1" applyNumberFormat="1" applyFont="1" applyFill="1" applyBorder="1" applyAlignment="1" applyProtection="1">
      <alignment horizontal="right"/>
    </xf>
    <xf numFmtId="0" fontId="39" fillId="0" borderId="0" xfId="2" applyNumberFormat="1" applyFont="1" applyFill="1" applyBorder="1" applyAlignment="1" applyProtection="1">
      <alignment horizontal="center" vertical="center" wrapText="1" shrinkToFit="1"/>
    </xf>
    <xf numFmtId="0" fontId="10" fillId="6" borderId="34" xfId="2" applyNumberFormat="1" applyFont="1" applyFill="1" applyBorder="1" applyAlignment="1" applyProtection="1">
      <alignment horizontal="center" vertical="center" shrinkToFit="1"/>
    </xf>
    <xf numFmtId="0" fontId="36" fillId="0" borderId="45" xfId="2" applyNumberFormat="1" applyFont="1" applyFill="1" applyBorder="1" applyAlignment="1" applyProtection="1"/>
    <xf numFmtId="0" fontId="26" fillId="6" borderId="75" xfId="2" quotePrefix="1" applyNumberFormat="1" applyFont="1" applyFill="1" applyBorder="1" applyAlignment="1" applyProtection="1"/>
    <xf numFmtId="0" fontId="10" fillId="6" borderId="76" xfId="2" applyFont="1" applyFill="1" applyBorder="1" applyAlignment="1">
      <alignment horizontal="center" vertical="center"/>
    </xf>
    <xf numFmtId="0" fontId="10" fillId="6" borderId="86" xfId="2" applyFont="1" applyFill="1" applyBorder="1" applyAlignment="1">
      <alignment horizontal="center" vertical="center"/>
    </xf>
    <xf numFmtId="0" fontId="10" fillId="6" borderId="43" xfId="2" applyNumberFormat="1" applyFont="1" applyFill="1" applyBorder="1" applyAlignment="1" applyProtection="1">
      <alignment horizontal="center" vertical="center" shrinkToFit="1"/>
    </xf>
    <xf numFmtId="0" fontId="10" fillId="6" borderId="43" xfId="2" applyFont="1" applyFill="1" applyBorder="1" applyAlignment="1">
      <alignment horizontal="center" vertical="center"/>
    </xf>
    <xf numFmtId="0" fontId="10" fillId="6" borderId="86" xfId="2" applyNumberFormat="1" applyFont="1" applyFill="1" applyBorder="1" applyAlignment="1" applyProtection="1">
      <alignment horizontal="center" vertical="center" shrinkToFit="1"/>
    </xf>
    <xf numFmtId="0" fontId="31" fillId="0" borderId="33" xfId="2" quotePrefix="1" applyNumberFormat="1" applyFont="1" applyFill="1" applyBorder="1" applyAlignment="1" applyProtection="1">
      <alignment vertical="center" shrinkToFit="1"/>
    </xf>
    <xf numFmtId="177" fontId="38" fillId="2" borderId="80" xfId="2" applyNumberFormat="1" applyFont="1" applyFill="1" applyBorder="1" applyAlignment="1" applyProtection="1">
      <alignment horizontal="right" vertical="center"/>
    </xf>
    <xf numFmtId="177" fontId="38" fillId="2" borderId="47" xfId="2" applyNumberFormat="1" applyFont="1" applyFill="1" applyBorder="1" applyAlignment="1" applyProtection="1">
      <alignment horizontal="right" vertical="center"/>
    </xf>
    <xf numFmtId="177" fontId="38" fillId="2" borderId="48" xfId="2" applyNumberFormat="1" applyFont="1" applyFill="1" applyBorder="1" applyAlignment="1" applyProtection="1">
      <alignment horizontal="right" vertical="center"/>
    </xf>
    <xf numFmtId="177" fontId="38" fillId="2" borderId="33" xfId="2" applyNumberFormat="1" applyFont="1" applyFill="1" applyBorder="1" applyAlignment="1" applyProtection="1">
      <alignment horizontal="right" vertical="center"/>
    </xf>
    <xf numFmtId="177" fontId="39" fillId="2" borderId="0" xfId="2" applyNumberFormat="1" applyFont="1" applyFill="1" applyBorder="1" applyAlignment="1" applyProtection="1">
      <alignment horizontal="right" vertical="center"/>
    </xf>
    <xf numFmtId="177" fontId="38" fillId="2" borderId="49" xfId="2" applyNumberFormat="1" applyFont="1" applyFill="1" applyBorder="1" applyAlignment="1" applyProtection="1">
      <alignment horizontal="right" vertical="center"/>
    </xf>
    <xf numFmtId="49" fontId="36" fillId="0" borderId="92" xfId="2" quotePrefix="1" applyNumberFormat="1" applyFont="1" applyFill="1" applyBorder="1" applyAlignment="1" applyProtection="1">
      <alignment vertical="center" wrapText="1" shrinkToFit="1"/>
    </xf>
    <xf numFmtId="177" fontId="16" fillId="0" borderId="0" xfId="2" applyNumberFormat="1" applyFont="1"/>
    <xf numFmtId="177" fontId="38" fillId="2" borderId="80" xfId="2" quotePrefix="1" applyNumberFormat="1" applyFont="1" applyFill="1" applyBorder="1" applyAlignment="1" applyProtection="1">
      <alignment horizontal="right" vertical="center"/>
    </xf>
    <xf numFmtId="177" fontId="38" fillId="2" borderId="47" xfId="2" quotePrefix="1" applyNumberFormat="1" applyFont="1" applyFill="1" applyBorder="1" applyAlignment="1" applyProtection="1">
      <alignment horizontal="right" vertical="center"/>
    </xf>
    <xf numFmtId="177" fontId="38" fillId="2" borderId="48" xfId="2" quotePrefix="1" applyNumberFormat="1" applyFont="1" applyFill="1" applyBorder="1" applyAlignment="1" applyProtection="1">
      <alignment horizontal="right" vertical="center"/>
    </xf>
    <xf numFmtId="177" fontId="38" fillId="2" borderId="33" xfId="2" quotePrefix="1" applyNumberFormat="1" applyFont="1" applyFill="1" applyBorder="1" applyAlignment="1" applyProtection="1">
      <alignment horizontal="right" vertical="center"/>
    </xf>
    <xf numFmtId="177" fontId="39" fillId="0" borderId="0" xfId="2" quotePrefix="1" applyNumberFormat="1" applyFont="1" applyFill="1" applyBorder="1" applyAlignment="1" applyProtection="1">
      <alignment horizontal="right" vertical="center"/>
    </xf>
    <xf numFmtId="0" fontId="31" fillId="2" borderId="33" xfId="2" quotePrefix="1" applyNumberFormat="1" applyFont="1" applyFill="1" applyBorder="1" applyAlignment="1" applyProtection="1">
      <alignment vertical="center" shrinkToFit="1"/>
    </xf>
    <xf numFmtId="177" fontId="39" fillId="0" borderId="0" xfId="2" applyNumberFormat="1" applyFont="1" applyFill="1" applyBorder="1" applyAlignment="1" applyProtection="1">
      <alignment horizontal="right" vertical="center"/>
    </xf>
    <xf numFmtId="49" fontId="36" fillId="0" borderId="92" xfId="2" applyNumberFormat="1" applyFont="1" applyFill="1" applyBorder="1" applyAlignment="1" applyProtection="1">
      <alignment vertical="center" wrapText="1" shrinkToFit="1"/>
    </xf>
    <xf numFmtId="0" fontId="36" fillId="2" borderId="88" xfId="2" applyNumberFormat="1" applyFont="1" applyFill="1" applyBorder="1" applyAlignment="1" applyProtection="1"/>
    <xf numFmtId="177" fontId="38" fillId="2" borderId="49" xfId="2" quotePrefix="1" applyNumberFormat="1" applyFont="1" applyFill="1" applyBorder="1" applyAlignment="1" applyProtection="1">
      <alignment horizontal="right" vertical="center"/>
    </xf>
    <xf numFmtId="49" fontId="36" fillId="2" borderId="92" xfId="2" quotePrefix="1" applyNumberFormat="1" applyFont="1" applyFill="1" applyBorder="1" applyAlignment="1" applyProtection="1">
      <alignment vertical="center" wrapText="1"/>
    </xf>
    <xf numFmtId="0" fontId="36" fillId="2" borderId="45" xfId="2" applyNumberFormat="1" applyFont="1" applyFill="1" applyBorder="1" applyAlignment="1" applyProtection="1"/>
    <xf numFmtId="177" fontId="16" fillId="2" borderId="0" xfId="2" applyNumberFormat="1" applyFont="1" applyFill="1"/>
    <xf numFmtId="0" fontId="36" fillId="2" borderId="0" xfId="2" applyFont="1" applyFill="1"/>
    <xf numFmtId="0" fontId="36" fillId="0" borderId="92" xfId="2" quotePrefix="1" applyNumberFormat="1" applyFont="1" applyFill="1" applyBorder="1" applyAlignment="1" applyProtection="1">
      <alignment vertical="center" wrapText="1" shrinkToFit="1"/>
    </xf>
    <xf numFmtId="0" fontId="36" fillId="2" borderId="92" xfId="2" applyNumberFormat="1" applyFont="1" applyFill="1" applyBorder="1" applyAlignment="1" applyProtection="1">
      <alignment vertical="center" wrapText="1" shrinkToFit="1"/>
    </xf>
    <xf numFmtId="0" fontId="31" fillId="0" borderId="33" xfId="2" quotePrefix="1" applyNumberFormat="1" applyFont="1" applyFill="1" applyBorder="1" applyAlignment="1" applyProtection="1">
      <alignment vertical="center"/>
    </xf>
    <xf numFmtId="0" fontId="31" fillId="0" borderId="33" xfId="2" applyNumberFormat="1" applyFont="1" applyFill="1" applyBorder="1" applyAlignment="1" applyProtection="1">
      <alignment vertical="center" shrinkToFit="1"/>
    </xf>
    <xf numFmtId="177" fontId="38" fillId="0" borderId="80" xfId="2" quotePrefix="1" applyNumberFormat="1" applyFont="1" applyFill="1" applyBorder="1" applyAlignment="1" applyProtection="1">
      <alignment horizontal="right" vertical="center"/>
    </xf>
    <xf numFmtId="177" fontId="38" fillId="0" borderId="47" xfId="2" quotePrefix="1" applyNumberFormat="1" applyFont="1" applyFill="1" applyBorder="1" applyAlignment="1" applyProtection="1">
      <alignment horizontal="right" vertical="center"/>
    </xf>
    <xf numFmtId="177" fontId="38" fillId="0" borderId="47" xfId="2" applyNumberFormat="1" applyFont="1" applyFill="1" applyBorder="1" applyAlignment="1" applyProtection="1">
      <alignment horizontal="right" vertical="center"/>
    </xf>
    <xf numFmtId="177" fontId="38" fillId="0" borderId="48" xfId="2" applyNumberFormat="1" applyFont="1" applyFill="1" applyBorder="1" applyAlignment="1" applyProtection="1">
      <alignment horizontal="right" vertical="center"/>
    </xf>
    <xf numFmtId="0" fontId="36" fillId="0" borderId="92" xfId="2" applyNumberFormat="1" applyFont="1" applyFill="1" applyBorder="1" applyAlignment="1" applyProtection="1">
      <alignment vertical="center" wrapText="1" shrinkToFit="1"/>
    </xf>
    <xf numFmtId="177" fontId="40" fillId="2" borderId="80" xfId="2" quotePrefix="1" applyNumberFormat="1" applyFont="1" applyFill="1" applyBorder="1" applyAlignment="1" applyProtection="1">
      <alignment horizontal="right" vertical="center"/>
    </xf>
    <xf numFmtId="177" fontId="40" fillId="2" borderId="47" xfId="2" quotePrefix="1" applyNumberFormat="1" applyFont="1" applyFill="1" applyBorder="1" applyAlignment="1" applyProtection="1">
      <alignment horizontal="right" vertical="center"/>
    </xf>
    <xf numFmtId="177" fontId="40" fillId="2" borderId="47" xfId="2" applyNumberFormat="1" applyFont="1" applyFill="1" applyBorder="1" applyAlignment="1" applyProtection="1">
      <alignment horizontal="right" vertical="center"/>
    </xf>
    <xf numFmtId="177" fontId="40" fillId="2" borderId="48" xfId="2" applyNumberFormat="1" applyFont="1" applyFill="1" applyBorder="1" applyAlignment="1" applyProtection="1">
      <alignment horizontal="right" vertical="center"/>
    </xf>
    <xf numFmtId="0" fontId="36" fillId="2" borderId="92" xfId="2" quotePrefix="1" applyNumberFormat="1" applyFont="1" applyFill="1" applyBorder="1" applyAlignment="1" applyProtection="1">
      <alignment vertical="center" wrapText="1" shrinkToFit="1"/>
    </xf>
    <xf numFmtId="0" fontId="31" fillId="0" borderId="61" xfId="2" quotePrefix="1" applyNumberFormat="1" applyFont="1" applyFill="1" applyBorder="1" applyAlignment="1" applyProtection="1">
      <alignment vertical="center" shrinkToFit="1"/>
    </xf>
    <xf numFmtId="177" fontId="38" fillId="2" borderId="39" xfId="2" applyNumberFormat="1" applyFont="1" applyFill="1" applyBorder="1" applyAlignment="1" applyProtection="1">
      <alignment horizontal="right" vertical="center"/>
    </xf>
    <xf numFmtId="177" fontId="38" fillId="2" borderId="40" xfId="2" applyNumberFormat="1" applyFont="1" applyFill="1" applyBorder="1" applyAlignment="1" applyProtection="1">
      <alignment horizontal="right" vertical="center"/>
    </xf>
    <xf numFmtId="177" fontId="38" fillId="2" borderId="41" xfId="2" applyNumberFormat="1" applyFont="1" applyFill="1" applyBorder="1" applyAlignment="1" applyProtection="1">
      <alignment horizontal="right" vertical="center"/>
    </xf>
    <xf numFmtId="177" fontId="38" fillId="2" borderId="38" xfId="2" applyNumberFormat="1" applyFont="1" applyFill="1" applyBorder="1" applyAlignment="1" applyProtection="1">
      <alignment horizontal="right" vertical="center"/>
    </xf>
    <xf numFmtId="177" fontId="38" fillId="2" borderId="83" xfId="2" applyNumberFormat="1" applyFont="1" applyFill="1" applyBorder="1" applyAlignment="1" applyProtection="1">
      <alignment horizontal="right" vertical="center"/>
    </xf>
    <xf numFmtId="0" fontId="36" fillId="0" borderId="101" xfId="2" applyNumberFormat="1" applyFont="1" applyFill="1" applyBorder="1" applyAlignment="1" applyProtection="1">
      <alignment vertical="center" wrapText="1" shrinkToFit="1"/>
    </xf>
    <xf numFmtId="0" fontId="31" fillId="0" borderId="38" xfId="2" quotePrefix="1" applyNumberFormat="1" applyFont="1" applyFill="1" applyBorder="1" applyAlignment="1" applyProtection="1">
      <alignment vertical="center"/>
    </xf>
    <xf numFmtId="49" fontId="36" fillId="0" borderId="102" xfId="2" applyNumberFormat="1" applyFont="1" applyFill="1" applyBorder="1" applyAlignment="1" applyProtection="1">
      <alignment vertical="center" wrapText="1" shrinkToFit="1"/>
    </xf>
    <xf numFmtId="0" fontId="31" fillId="2" borderId="42" xfId="2" quotePrefix="1" applyNumberFormat="1" applyFont="1" applyFill="1" applyBorder="1" applyAlignment="1" applyProtection="1">
      <alignment vertical="center"/>
    </xf>
    <xf numFmtId="177" fontId="38" fillId="2" borderId="84" xfId="2" quotePrefix="1" applyNumberFormat="1" applyFont="1" applyFill="1" applyBorder="1" applyAlignment="1" applyProtection="1">
      <alignment horizontal="right" vertical="center"/>
    </xf>
    <xf numFmtId="177" fontId="38" fillId="2" borderId="43" xfId="2" quotePrefix="1" applyNumberFormat="1" applyFont="1" applyFill="1" applyBorder="1" applyAlignment="1" applyProtection="1">
      <alignment horizontal="right" vertical="center"/>
    </xf>
    <xf numFmtId="177" fontId="38" fillId="2" borderId="43" xfId="2" applyNumberFormat="1" applyFont="1" applyFill="1" applyBorder="1" applyAlignment="1" applyProtection="1">
      <alignment horizontal="right" vertical="center"/>
    </xf>
    <xf numFmtId="177" fontId="38" fillId="2" borderId="44" xfId="2" applyNumberFormat="1" applyFont="1" applyFill="1" applyBorder="1" applyAlignment="1" applyProtection="1">
      <alignment horizontal="right" vertical="center"/>
    </xf>
    <xf numFmtId="177" fontId="38" fillId="2" borderId="42" xfId="2" applyNumberFormat="1" applyFont="1" applyFill="1" applyBorder="1" applyAlignment="1" applyProtection="1">
      <alignment horizontal="right" vertical="center"/>
    </xf>
    <xf numFmtId="177" fontId="38" fillId="2" borderId="84" xfId="2" applyNumberFormat="1" applyFont="1" applyFill="1" applyBorder="1" applyAlignment="1" applyProtection="1">
      <alignment horizontal="right" vertical="center"/>
    </xf>
    <xf numFmtId="177" fontId="38" fillId="2" borderId="85" xfId="2" quotePrefix="1" applyNumberFormat="1" applyFont="1" applyFill="1" applyBorder="1" applyAlignment="1" applyProtection="1">
      <alignment horizontal="right" vertical="center"/>
    </xf>
    <xf numFmtId="49" fontId="36" fillId="0" borderId="103" xfId="2" applyNumberFormat="1" applyFont="1" applyFill="1" applyBorder="1" applyAlignment="1" applyProtection="1">
      <alignment vertical="center" wrapText="1" shrinkToFit="1"/>
    </xf>
    <xf numFmtId="0" fontId="31" fillId="0" borderId="75" xfId="2" quotePrefix="1" applyNumberFormat="1" applyFont="1" applyFill="1" applyBorder="1" applyAlignment="1" applyProtection="1">
      <alignment vertical="center" shrinkToFit="1"/>
    </xf>
    <xf numFmtId="177" fontId="38" fillId="0" borderId="53" xfId="2" quotePrefix="1" applyNumberFormat="1" applyFont="1" applyFill="1" applyBorder="1" applyAlignment="1" applyProtection="1">
      <alignment vertical="center"/>
    </xf>
    <xf numFmtId="177" fontId="38" fillId="0" borderId="104" xfId="2" quotePrefix="1" applyNumberFormat="1" applyFont="1" applyFill="1" applyBorder="1" applyAlignment="1" applyProtection="1">
      <alignment vertical="center"/>
    </xf>
    <xf numFmtId="0" fontId="36" fillId="0" borderId="104" xfId="2" applyNumberFormat="1" applyFont="1" applyFill="1" applyBorder="1" applyAlignment="1" applyProtection="1">
      <alignment vertical="center" wrapText="1" shrinkToFit="1"/>
    </xf>
    <xf numFmtId="0" fontId="12" fillId="0" borderId="0" xfId="2" quotePrefix="1" applyNumberFormat="1" applyFont="1" applyFill="1" applyBorder="1" applyAlignment="1" applyProtection="1"/>
    <xf numFmtId="0" fontId="12" fillId="0" borderId="0" xfId="2" quotePrefix="1" applyNumberFormat="1" applyFont="1" applyFill="1" applyBorder="1" applyAlignment="1" applyProtection="1">
      <alignment horizontal="center"/>
    </xf>
    <xf numFmtId="0" fontId="36" fillId="0" borderId="0" xfId="2" applyNumberFormat="1" applyFont="1" applyFill="1" applyBorder="1" applyAlignment="1" applyProtection="1">
      <alignment wrapText="1" shrinkToFit="1"/>
    </xf>
    <xf numFmtId="0" fontId="18" fillId="0" borderId="0" xfId="2" applyFont="1" applyAlignment="1"/>
    <xf numFmtId="0" fontId="18" fillId="0" borderId="0" xfId="2" applyFont="1" applyFill="1" applyBorder="1" applyAlignment="1"/>
    <xf numFmtId="0" fontId="18" fillId="0" borderId="0" xfId="2" applyFont="1" applyAlignment="1">
      <alignment wrapText="1"/>
    </xf>
    <xf numFmtId="0" fontId="36" fillId="0" borderId="0" xfId="2" applyFont="1" applyFill="1" applyBorder="1"/>
    <xf numFmtId="0" fontId="36" fillId="0" borderId="0" xfId="2" applyNumberFormat="1" applyFont="1" applyFill="1" applyBorder="1" applyAlignment="1" applyProtection="1">
      <alignment vertical="center"/>
    </xf>
    <xf numFmtId="0" fontId="17" fillId="0" borderId="0" xfId="2" applyNumberFormat="1" applyFont="1" applyFill="1" applyBorder="1" applyAlignment="1" applyProtection="1">
      <alignment vertical="center"/>
    </xf>
    <xf numFmtId="0" fontId="36" fillId="0" borderId="53" xfId="2" applyNumberFormat="1" applyFont="1" applyFill="1" applyBorder="1" applyAlignment="1" applyProtection="1">
      <alignment vertical="center"/>
    </xf>
    <xf numFmtId="0" fontId="18" fillId="0" borderId="53" xfId="2" applyNumberFormat="1" applyFont="1" applyFill="1" applyBorder="1" applyAlignment="1" applyProtection="1">
      <alignment horizontal="right"/>
    </xf>
    <xf numFmtId="0" fontId="36" fillId="0" borderId="0" xfId="2" applyFont="1" applyAlignment="1">
      <alignment vertical="center"/>
    </xf>
    <xf numFmtId="0" fontId="18" fillId="6" borderId="68" xfId="2" quotePrefix="1" applyNumberFormat="1" applyFont="1" applyFill="1" applyBorder="1" applyAlignment="1" applyProtection="1">
      <alignment horizontal="right"/>
    </xf>
    <xf numFmtId="0" fontId="41" fillId="0" borderId="0" xfId="2" applyNumberFormat="1" applyFont="1" applyFill="1" applyBorder="1" applyAlignment="1" applyProtection="1">
      <alignment horizontal="center" vertical="center" wrapText="1" shrinkToFit="1"/>
    </xf>
    <xf numFmtId="0" fontId="18" fillId="6" borderId="34" xfId="2" applyNumberFormat="1" applyFont="1" applyFill="1" applyBorder="1" applyAlignment="1" applyProtection="1">
      <alignment horizontal="center" vertical="center" shrinkToFit="1"/>
    </xf>
    <xf numFmtId="0" fontId="18" fillId="6" borderId="75" xfId="2" quotePrefix="1" applyNumberFormat="1" applyFont="1" applyFill="1" applyBorder="1" applyAlignment="1" applyProtection="1"/>
    <xf numFmtId="0" fontId="18" fillId="6" borderId="76" xfId="2" applyFont="1" applyFill="1" applyBorder="1" applyAlignment="1">
      <alignment horizontal="center" vertical="center"/>
    </xf>
    <xf numFmtId="0" fontId="18" fillId="6" borderId="86" xfId="2" applyFont="1" applyFill="1" applyBorder="1" applyAlignment="1">
      <alignment horizontal="center" vertical="center"/>
    </xf>
    <xf numFmtId="0" fontId="18" fillId="6" borderId="43" xfId="2" applyNumberFormat="1" applyFont="1" applyFill="1" applyBorder="1" applyAlignment="1" applyProtection="1">
      <alignment horizontal="center" vertical="center" shrinkToFit="1"/>
    </xf>
    <xf numFmtId="0" fontId="18" fillId="6" borderId="43" xfId="2" applyFont="1" applyFill="1" applyBorder="1" applyAlignment="1">
      <alignment horizontal="center" vertical="center"/>
    </xf>
    <xf numFmtId="0" fontId="18" fillId="6" borderId="86" xfId="2" applyNumberFormat="1" applyFont="1" applyFill="1" applyBorder="1" applyAlignment="1" applyProtection="1">
      <alignment horizontal="center" vertical="center" shrinkToFit="1"/>
    </xf>
    <xf numFmtId="0" fontId="18" fillId="2" borderId="33" xfId="2" quotePrefix="1" applyNumberFormat="1" applyFont="1" applyFill="1" applyBorder="1" applyAlignment="1" applyProtection="1">
      <alignment vertical="center"/>
    </xf>
    <xf numFmtId="177" fontId="41" fillId="0" borderId="59" xfId="2" quotePrefix="1" applyNumberFormat="1" applyFont="1" applyFill="1" applyBorder="1" applyAlignment="1" applyProtection="1">
      <alignment horizontal="right" vertical="center"/>
    </xf>
    <xf numFmtId="177" fontId="41" fillId="0" borderId="47" xfId="2" quotePrefix="1" applyNumberFormat="1" applyFont="1" applyFill="1" applyBorder="1" applyAlignment="1" applyProtection="1">
      <alignment horizontal="right" vertical="center"/>
    </xf>
    <xf numFmtId="177" fontId="41" fillId="0" borderId="47" xfId="2" applyNumberFormat="1" applyFont="1" applyFill="1" applyBorder="1" applyAlignment="1" applyProtection="1">
      <alignment horizontal="right" vertical="center"/>
    </xf>
    <xf numFmtId="177" fontId="41" fillId="0" borderId="48" xfId="2" quotePrefix="1" applyNumberFormat="1" applyFont="1" applyFill="1" applyBorder="1" applyAlignment="1" applyProtection="1">
      <alignment horizontal="right" vertical="center"/>
    </xf>
    <xf numFmtId="177" fontId="41" fillId="2" borderId="33" xfId="2" quotePrefix="1" applyNumberFormat="1" applyFont="1" applyFill="1" applyBorder="1" applyAlignment="1" applyProtection="1">
      <alignment horizontal="right" vertical="center"/>
    </xf>
    <xf numFmtId="177" fontId="41" fillId="0" borderId="0" xfId="2" quotePrefix="1" applyNumberFormat="1" applyFont="1" applyFill="1" applyBorder="1" applyAlignment="1" applyProtection="1">
      <alignment horizontal="right" vertical="center"/>
    </xf>
    <xf numFmtId="177" fontId="41" fillId="2" borderId="80" xfId="2" quotePrefix="1" applyNumberFormat="1" applyFont="1" applyFill="1" applyBorder="1" applyAlignment="1" applyProtection="1">
      <alignment horizontal="right" vertical="center"/>
    </xf>
    <xf numFmtId="177" fontId="41" fillId="2" borderId="47" xfId="2" applyNumberFormat="1" applyFont="1" applyFill="1" applyBorder="1" applyAlignment="1" applyProtection="1">
      <alignment horizontal="right" vertical="center"/>
    </xf>
    <xf numFmtId="177" fontId="41" fillId="2" borderId="47" xfId="2" quotePrefix="1" applyNumberFormat="1" applyFont="1" applyFill="1" applyBorder="1" applyAlignment="1" applyProtection="1">
      <alignment horizontal="right" vertical="center"/>
    </xf>
    <xf numFmtId="177" fontId="41" fillId="2" borderId="49" xfId="2" quotePrefix="1" applyNumberFormat="1" applyFont="1" applyFill="1" applyBorder="1" applyAlignment="1" applyProtection="1">
      <alignment horizontal="right" vertical="center"/>
    </xf>
    <xf numFmtId="177" fontId="41" fillId="2" borderId="59" xfId="2" quotePrefix="1" applyNumberFormat="1" applyFont="1" applyFill="1" applyBorder="1" applyAlignment="1" applyProtection="1">
      <alignment horizontal="right" vertical="center"/>
    </xf>
    <xf numFmtId="177" fontId="41" fillId="2" borderId="48" xfId="2" quotePrefix="1" applyNumberFormat="1" applyFont="1" applyFill="1" applyBorder="1" applyAlignment="1" applyProtection="1">
      <alignment horizontal="right" vertical="center"/>
    </xf>
    <xf numFmtId="177" fontId="41" fillId="2" borderId="33" xfId="2" applyNumberFormat="1" applyFont="1" applyFill="1" applyBorder="1" applyAlignment="1" applyProtection="1">
      <alignment horizontal="right" vertical="center"/>
    </xf>
    <xf numFmtId="177" fontId="41" fillId="0" borderId="0" xfId="2" applyNumberFormat="1" applyFont="1" applyFill="1" applyBorder="1" applyAlignment="1" applyProtection="1">
      <alignment horizontal="right" vertical="center"/>
    </xf>
    <xf numFmtId="177" fontId="41" fillId="2" borderId="49" xfId="2" applyNumberFormat="1" applyFont="1" applyFill="1" applyBorder="1" applyAlignment="1" applyProtection="1">
      <alignment horizontal="right" vertical="center"/>
    </xf>
    <xf numFmtId="0" fontId="18" fillId="0" borderId="33" xfId="2" quotePrefix="1" applyNumberFormat="1" applyFont="1" applyFill="1" applyBorder="1" applyAlignment="1" applyProtection="1">
      <alignment vertical="center"/>
    </xf>
    <xf numFmtId="177" fontId="41" fillId="2" borderId="59" xfId="2" applyNumberFormat="1" applyFont="1" applyFill="1" applyBorder="1" applyAlignment="1" applyProtection="1">
      <alignment horizontal="right" vertical="center"/>
    </xf>
    <xf numFmtId="177" fontId="41" fillId="2" borderId="48" xfId="2" applyNumberFormat="1" applyFont="1" applyFill="1" applyBorder="1" applyAlignment="1" applyProtection="1">
      <alignment horizontal="right" vertical="center"/>
    </xf>
    <xf numFmtId="177" fontId="41" fillId="2" borderId="80" xfId="2" applyNumberFormat="1" applyFont="1" applyFill="1" applyBorder="1" applyAlignment="1" applyProtection="1">
      <alignment horizontal="right" vertical="center"/>
    </xf>
    <xf numFmtId="49" fontId="36" fillId="0" borderId="33" xfId="2" applyNumberFormat="1" applyFont="1" applyFill="1" applyBorder="1" applyAlignment="1" applyProtection="1">
      <alignment vertical="center" wrapText="1" shrinkToFit="1"/>
    </xf>
    <xf numFmtId="0" fontId="18" fillId="0" borderId="33" xfId="2" applyNumberFormat="1" applyFont="1" applyFill="1" applyBorder="1" applyAlignment="1" applyProtection="1">
      <alignment horizontal="left" vertical="center"/>
    </xf>
    <xf numFmtId="0" fontId="18" fillId="0" borderId="33" xfId="2" applyNumberFormat="1" applyFont="1" applyFill="1" applyBorder="1" applyAlignment="1" applyProtection="1">
      <alignment vertical="center"/>
    </xf>
    <xf numFmtId="0" fontId="18" fillId="0" borderId="42" xfId="2" quotePrefix="1" applyNumberFormat="1" applyFont="1" applyFill="1" applyBorder="1" applyAlignment="1" applyProtection="1">
      <alignment vertical="center"/>
    </xf>
    <xf numFmtId="177" fontId="41" fillId="2" borderId="51" xfId="2" quotePrefix="1" applyNumberFormat="1" applyFont="1" applyFill="1" applyBorder="1" applyAlignment="1" applyProtection="1">
      <alignment horizontal="right" vertical="center"/>
    </xf>
    <xf numFmtId="177" fontId="41" fillId="2" borderId="43" xfId="2" quotePrefix="1" applyNumberFormat="1" applyFont="1" applyFill="1" applyBorder="1" applyAlignment="1" applyProtection="1">
      <alignment horizontal="right" vertical="center"/>
    </xf>
    <xf numFmtId="177" fontId="41" fillId="2" borderId="43" xfId="2" applyNumberFormat="1" applyFont="1" applyFill="1" applyBorder="1" applyAlignment="1" applyProtection="1">
      <alignment horizontal="right" vertical="center"/>
    </xf>
    <xf numFmtId="177" fontId="41" fillId="2" borderId="44" xfId="2" quotePrefix="1" applyNumberFormat="1" applyFont="1" applyFill="1" applyBorder="1" applyAlignment="1" applyProtection="1">
      <alignment horizontal="right" vertical="center"/>
    </xf>
    <xf numFmtId="177" fontId="41" fillId="2" borderId="42" xfId="2" quotePrefix="1" applyNumberFormat="1" applyFont="1" applyFill="1" applyBorder="1" applyAlignment="1" applyProtection="1">
      <alignment horizontal="right" vertical="center"/>
    </xf>
    <xf numFmtId="177" fontId="41" fillId="2" borderId="84" xfId="2" quotePrefix="1" applyNumberFormat="1" applyFont="1" applyFill="1" applyBorder="1" applyAlignment="1" applyProtection="1">
      <alignment horizontal="right" vertical="center"/>
    </xf>
    <xf numFmtId="177" fontId="41" fillId="2" borderId="85" xfId="2" applyNumberFormat="1" applyFont="1" applyFill="1" applyBorder="1" applyAlignment="1" applyProtection="1">
      <alignment horizontal="right" vertical="center"/>
    </xf>
    <xf numFmtId="0" fontId="18" fillId="0" borderId="75" xfId="2" quotePrefix="1" applyNumberFormat="1" applyFont="1" applyFill="1" applyBorder="1" applyAlignment="1" applyProtection="1">
      <alignment vertical="center"/>
    </xf>
    <xf numFmtId="177" fontId="41" fillId="0" borderId="78" xfId="2" quotePrefix="1" applyNumberFormat="1" applyFont="1" applyFill="1" applyBorder="1" applyAlignment="1" applyProtection="1">
      <alignment vertical="center"/>
    </xf>
    <xf numFmtId="177" fontId="41" fillId="0" borderId="86" xfId="2" quotePrefix="1" applyNumberFormat="1" applyFont="1" applyFill="1" applyBorder="1" applyAlignment="1" applyProtection="1">
      <alignment vertical="center"/>
    </xf>
    <xf numFmtId="177" fontId="41" fillId="0" borderId="77" xfId="2" quotePrefix="1" applyNumberFormat="1" applyFont="1" applyFill="1" applyBorder="1" applyAlignment="1" applyProtection="1">
      <alignment vertical="center"/>
    </xf>
    <xf numFmtId="177" fontId="41" fillId="0" borderId="75" xfId="2" quotePrefix="1" applyNumberFormat="1" applyFont="1" applyFill="1" applyBorder="1" applyAlignment="1" applyProtection="1">
      <alignment vertical="center"/>
    </xf>
    <xf numFmtId="177" fontId="41" fillId="0" borderId="0" xfId="2" quotePrefix="1" applyNumberFormat="1" applyFont="1" applyFill="1" applyBorder="1" applyAlignment="1" applyProtection="1">
      <alignment vertical="center"/>
    </xf>
    <xf numFmtId="177" fontId="41" fillId="0" borderId="76" xfId="2" quotePrefix="1" applyNumberFormat="1" applyFont="1" applyFill="1" applyBorder="1" applyAlignment="1" applyProtection="1">
      <alignment vertical="center"/>
    </xf>
    <xf numFmtId="177" fontId="41" fillId="0" borderId="79" xfId="2" quotePrefix="1" applyNumberFormat="1" applyFont="1" applyFill="1" applyBorder="1" applyAlignment="1" applyProtection="1">
      <alignment vertical="center"/>
    </xf>
    <xf numFmtId="0" fontId="36" fillId="0" borderId="0" xfId="2" applyFont="1" applyAlignment="1"/>
    <xf numFmtId="0" fontId="36" fillId="0" borderId="0" xfId="2" applyFont="1" applyFill="1" applyAlignment="1"/>
    <xf numFmtId="0" fontId="18" fillId="0" borderId="0" xfId="2" applyFont="1" applyFill="1" applyAlignment="1"/>
    <xf numFmtId="0" fontId="36" fillId="0" borderId="0" xfId="2" applyFont="1" applyFill="1"/>
    <xf numFmtId="0" fontId="17" fillId="0" borderId="0" xfId="2" quotePrefix="1" applyNumberFormat="1" applyFont="1" applyFill="1" applyBorder="1" applyAlignment="1" applyProtection="1">
      <alignment vertical="center"/>
    </xf>
    <xf numFmtId="0" fontId="16" fillId="0" borderId="53" xfId="2" applyNumberFormat="1" applyFont="1" applyFill="1" applyBorder="1" applyAlignment="1" applyProtection="1">
      <alignment vertical="center"/>
    </xf>
    <xf numFmtId="0" fontId="36" fillId="0" borderId="53" xfId="2" applyNumberFormat="1" applyFont="1" applyFill="1" applyBorder="1" applyAlignment="1" applyProtection="1">
      <alignment vertical="center" wrapText="1" shrinkToFit="1"/>
    </xf>
    <xf numFmtId="0" fontId="18" fillId="2" borderId="33" xfId="2" applyNumberFormat="1" applyFont="1" applyFill="1" applyBorder="1" applyAlignment="1" applyProtection="1">
      <alignment vertical="center"/>
    </xf>
    <xf numFmtId="0" fontId="41" fillId="2" borderId="50" xfId="2" applyFont="1" applyFill="1" applyBorder="1" applyAlignment="1">
      <alignment horizontal="right" vertical="center"/>
    </xf>
    <xf numFmtId="0" fontId="41" fillId="2" borderId="40" xfId="2" applyFont="1" applyFill="1" applyBorder="1" applyAlignment="1">
      <alignment horizontal="right" vertical="center"/>
    </xf>
    <xf numFmtId="0" fontId="41" fillId="2" borderId="39" xfId="2" applyFont="1" applyFill="1" applyBorder="1" applyAlignment="1">
      <alignment horizontal="right" vertical="center"/>
    </xf>
    <xf numFmtId="177" fontId="41" fillId="2" borderId="50" xfId="2" quotePrefix="1" applyNumberFormat="1" applyFont="1" applyFill="1" applyBorder="1" applyAlignment="1" applyProtection="1">
      <alignment horizontal="right" vertical="center"/>
    </xf>
    <xf numFmtId="177" fontId="41" fillId="2" borderId="40" xfId="2" quotePrefix="1" applyNumberFormat="1" applyFont="1" applyFill="1" applyBorder="1" applyAlignment="1" applyProtection="1">
      <alignment horizontal="right" vertical="center"/>
    </xf>
    <xf numFmtId="177" fontId="41" fillId="2" borderId="105" xfId="2" applyNumberFormat="1" applyFont="1" applyFill="1" applyBorder="1" applyAlignment="1" applyProtection="1">
      <alignment horizontal="right" vertical="center"/>
    </xf>
    <xf numFmtId="177" fontId="41" fillId="2" borderId="106" xfId="2" applyNumberFormat="1" applyFont="1" applyFill="1" applyBorder="1" applyAlignment="1" applyProtection="1">
      <alignment horizontal="right" vertical="center"/>
    </xf>
    <xf numFmtId="177" fontId="41" fillId="2" borderId="60" xfId="2" applyNumberFormat="1" applyFont="1" applyFill="1" applyBorder="1" applyAlignment="1" applyProtection="1">
      <alignment horizontal="right" vertical="center"/>
    </xf>
    <xf numFmtId="177" fontId="41" fillId="2" borderId="107" xfId="2" applyNumberFormat="1" applyFont="1" applyFill="1" applyBorder="1" applyAlignment="1" applyProtection="1">
      <alignment horizontal="right" vertical="center"/>
    </xf>
    <xf numFmtId="177" fontId="41" fillId="2" borderId="108" xfId="2" applyNumberFormat="1" applyFont="1" applyFill="1" applyBorder="1" applyAlignment="1" applyProtection="1">
      <alignment horizontal="right" vertical="center"/>
    </xf>
    <xf numFmtId="0" fontId="18" fillId="2" borderId="75" xfId="2" quotePrefix="1" applyNumberFormat="1" applyFont="1" applyFill="1" applyBorder="1" applyAlignment="1" applyProtection="1">
      <alignment vertical="center"/>
    </xf>
    <xf numFmtId="177" fontId="41" fillId="2" borderId="78" xfId="2" quotePrefix="1" applyNumberFormat="1" applyFont="1" applyFill="1" applyBorder="1" applyAlignment="1" applyProtection="1">
      <alignment horizontal="right" vertical="center"/>
    </xf>
    <xf numFmtId="177" fontId="41" fillId="2" borderId="86" xfId="2" applyNumberFormat="1" applyFont="1" applyFill="1" applyBorder="1" applyAlignment="1" applyProtection="1">
      <alignment horizontal="right" vertical="center"/>
    </xf>
    <xf numFmtId="177" fontId="41" fillId="2" borderId="44" xfId="2" applyNumberFormat="1" applyFont="1" applyFill="1" applyBorder="1" applyAlignment="1" applyProtection="1">
      <alignment horizontal="right" vertical="center"/>
    </xf>
    <xf numFmtId="177" fontId="41" fillId="2" borderId="42" xfId="2" applyNumberFormat="1" applyFont="1" applyFill="1" applyBorder="1" applyAlignment="1" applyProtection="1">
      <alignment horizontal="right" vertical="center"/>
    </xf>
    <xf numFmtId="177" fontId="41" fillId="2" borderId="84" xfId="2" applyNumberFormat="1" applyFont="1" applyFill="1" applyBorder="1" applyAlignment="1" applyProtection="1">
      <alignment horizontal="right" vertical="center"/>
    </xf>
    <xf numFmtId="177" fontId="41" fillId="0" borderId="60" xfId="2" quotePrefix="1" applyNumberFormat="1" applyFont="1" applyFill="1" applyBorder="1" applyAlignment="1" applyProtection="1">
      <alignment vertical="center"/>
    </xf>
    <xf numFmtId="0" fontId="36" fillId="0" borderId="0" xfId="2" applyFont="1" applyAlignment="1">
      <alignment wrapText="1"/>
    </xf>
    <xf numFmtId="0" fontId="17" fillId="0" borderId="0" xfId="2" quotePrefix="1" applyNumberFormat="1" applyFont="1" applyFill="1" applyBorder="1" applyAlignment="1" applyProtection="1"/>
    <xf numFmtId="177" fontId="33" fillId="2" borderId="59" xfId="2" quotePrefix="1" applyNumberFormat="1" applyFont="1" applyFill="1" applyBorder="1" applyAlignment="1" applyProtection="1">
      <alignment horizontal="right" vertical="center"/>
    </xf>
    <xf numFmtId="177" fontId="33" fillId="2" borderId="47" xfId="2" quotePrefix="1" applyNumberFormat="1" applyFont="1" applyFill="1" applyBorder="1" applyAlignment="1" applyProtection="1">
      <alignment horizontal="right" vertical="center"/>
    </xf>
    <xf numFmtId="177" fontId="33" fillId="2" borderId="47" xfId="2" applyNumberFormat="1" applyFont="1" applyFill="1" applyBorder="1" applyAlignment="1" applyProtection="1">
      <alignment horizontal="right" vertical="center"/>
    </xf>
    <xf numFmtId="177" fontId="33" fillId="2" borderId="48" xfId="2" applyNumberFormat="1" applyFont="1" applyFill="1" applyBorder="1" applyAlignment="1" applyProtection="1">
      <alignment horizontal="right" vertical="center"/>
    </xf>
    <xf numFmtId="177" fontId="33" fillId="2" borderId="33" xfId="2" applyNumberFormat="1" applyFont="1" applyFill="1" applyBorder="1" applyAlignment="1" applyProtection="1">
      <alignment horizontal="right" vertical="center"/>
    </xf>
    <xf numFmtId="177" fontId="33" fillId="0" borderId="0" xfId="2" applyNumberFormat="1" applyFont="1" applyFill="1" applyBorder="1" applyAlignment="1" applyProtection="1">
      <alignment horizontal="right" vertical="center"/>
    </xf>
    <xf numFmtId="177" fontId="33" fillId="2" borderId="80" xfId="2" applyNumberFormat="1" applyFont="1" applyFill="1" applyBorder="1" applyAlignment="1" applyProtection="1">
      <alignment horizontal="right" vertical="center"/>
    </xf>
    <xf numFmtId="177" fontId="33" fillId="2" borderId="34" xfId="2" applyNumberFormat="1" applyFont="1" applyFill="1" applyBorder="1" applyAlignment="1" applyProtection="1">
      <alignment horizontal="right" vertical="center"/>
    </xf>
    <xf numFmtId="177" fontId="33" fillId="2" borderId="92" xfId="2" applyNumberFormat="1" applyFont="1" applyFill="1" applyBorder="1" applyAlignment="1" applyProtection="1">
      <alignment horizontal="right" vertical="center"/>
    </xf>
    <xf numFmtId="49" fontId="20" fillId="0" borderId="33" xfId="2" quotePrefix="1" applyNumberFormat="1" applyFont="1" applyFill="1" applyBorder="1" applyAlignment="1" applyProtection="1">
      <alignment vertical="center" wrapText="1" shrinkToFit="1"/>
    </xf>
    <xf numFmtId="177" fontId="33" fillId="2" borderId="48" xfId="2" quotePrefix="1" applyNumberFormat="1" applyFont="1" applyFill="1" applyBorder="1" applyAlignment="1" applyProtection="1">
      <alignment horizontal="right" vertical="center"/>
    </xf>
    <xf numFmtId="177" fontId="33" fillId="2" borderId="92" xfId="2" quotePrefix="1" applyNumberFormat="1" applyFont="1" applyFill="1" applyBorder="1" applyAlignment="1" applyProtection="1">
      <alignment horizontal="right" vertical="center"/>
    </xf>
    <xf numFmtId="49" fontId="20" fillId="0" borderId="33" xfId="2" applyNumberFormat="1" applyFont="1" applyFill="1" applyBorder="1" applyAlignment="1" applyProtection="1">
      <alignment vertical="center" wrapText="1" shrinkToFit="1"/>
    </xf>
    <xf numFmtId="177" fontId="33" fillId="2" borderId="33" xfId="2" quotePrefix="1" applyNumberFormat="1" applyFont="1" applyFill="1" applyBorder="1" applyAlignment="1" applyProtection="1">
      <alignment horizontal="right" vertical="center"/>
    </xf>
    <xf numFmtId="177" fontId="33" fillId="0" borderId="0" xfId="2" quotePrefix="1" applyNumberFormat="1" applyFont="1" applyFill="1" applyBorder="1" applyAlignment="1" applyProtection="1">
      <alignment horizontal="right" vertical="center"/>
    </xf>
    <xf numFmtId="177" fontId="33" fillId="2" borderId="59" xfId="2" applyNumberFormat="1" applyFont="1" applyFill="1" applyBorder="1" applyAlignment="1" applyProtection="1">
      <alignment horizontal="right" vertical="center"/>
    </xf>
    <xf numFmtId="49" fontId="20" fillId="2" borderId="33" xfId="2" quotePrefix="1" applyNumberFormat="1" applyFont="1" applyFill="1" applyBorder="1" applyAlignment="1" applyProtection="1">
      <alignment vertical="center" wrapText="1"/>
    </xf>
    <xf numFmtId="0" fontId="36" fillId="2" borderId="0" xfId="2" applyNumberFormat="1" applyFont="1" applyFill="1" applyBorder="1" applyAlignment="1" applyProtection="1"/>
    <xf numFmtId="49" fontId="36" fillId="0" borderId="33" xfId="2" applyNumberFormat="1" applyFont="1" applyFill="1" applyBorder="1" applyAlignment="1" applyProtection="1">
      <alignment vertical="center" wrapText="1"/>
    </xf>
    <xf numFmtId="177" fontId="33" fillId="2" borderId="80" xfId="2" quotePrefix="1" applyNumberFormat="1" applyFont="1" applyFill="1" applyBorder="1" applyAlignment="1" applyProtection="1">
      <alignment horizontal="right" vertical="center"/>
    </xf>
    <xf numFmtId="49" fontId="20" fillId="0" borderId="33" xfId="2" applyNumberFormat="1" applyFont="1" applyFill="1" applyBorder="1" applyAlignment="1" applyProtection="1">
      <alignment vertical="center" wrapText="1"/>
    </xf>
    <xf numFmtId="49" fontId="20" fillId="0" borderId="33" xfId="2" quotePrefix="1" applyNumberFormat="1" applyFont="1" applyFill="1" applyBorder="1" applyAlignment="1" applyProtection="1">
      <alignment vertical="center" wrapText="1"/>
    </xf>
    <xf numFmtId="177" fontId="33" fillId="2" borderId="64" xfId="2" applyNumberFormat="1" applyFont="1" applyFill="1" applyBorder="1" applyAlignment="1" applyProtection="1">
      <alignment horizontal="right" vertical="center"/>
    </xf>
    <xf numFmtId="49" fontId="20" fillId="2" borderId="33" xfId="2" applyNumberFormat="1" applyFont="1" applyFill="1" applyBorder="1" applyAlignment="1" applyProtection="1">
      <alignment vertical="center" wrapText="1"/>
    </xf>
    <xf numFmtId="177" fontId="33" fillId="2" borderId="41" xfId="2" applyNumberFormat="1" applyFont="1" applyFill="1" applyBorder="1" applyAlignment="1" applyProtection="1">
      <alignment horizontal="right" vertical="center"/>
    </xf>
    <xf numFmtId="177" fontId="33" fillId="2" borderId="51" xfId="2" applyNumberFormat="1" applyFont="1" applyFill="1" applyBorder="1" applyAlignment="1" applyProtection="1">
      <alignment horizontal="right" vertical="center"/>
    </xf>
    <xf numFmtId="177" fontId="33" fillId="2" borderId="43" xfId="2" applyNumberFormat="1" applyFont="1" applyFill="1" applyBorder="1" applyAlignment="1" applyProtection="1">
      <alignment horizontal="right" vertical="center"/>
    </xf>
    <xf numFmtId="177" fontId="33" fillId="2" borderId="43" xfId="2" quotePrefix="1" applyNumberFormat="1" applyFont="1" applyFill="1" applyBorder="1" applyAlignment="1" applyProtection="1">
      <alignment horizontal="right" vertical="center"/>
    </xf>
    <xf numFmtId="177" fontId="33" fillId="2" borderId="44" xfId="2" applyNumberFormat="1" applyFont="1" applyFill="1" applyBorder="1" applyAlignment="1" applyProtection="1">
      <alignment horizontal="right" vertical="center"/>
    </xf>
    <xf numFmtId="177" fontId="33" fillId="2" borderId="42" xfId="2" applyNumberFormat="1" applyFont="1" applyFill="1" applyBorder="1" applyAlignment="1" applyProtection="1">
      <alignment horizontal="right" vertical="center"/>
    </xf>
    <xf numFmtId="177" fontId="33" fillId="2" borderId="84" xfId="2" applyNumberFormat="1" applyFont="1" applyFill="1" applyBorder="1" applyAlignment="1" applyProtection="1">
      <alignment horizontal="right" vertical="center"/>
    </xf>
    <xf numFmtId="177" fontId="33" fillId="2" borderId="103" xfId="2" applyNumberFormat="1" applyFont="1" applyFill="1" applyBorder="1" applyAlignment="1" applyProtection="1">
      <alignment horizontal="right" vertical="center"/>
    </xf>
    <xf numFmtId="49" fontId="36" fillId="0" borderId="42" xfId="2" applyNumberFormat="1" applyFont="1" applyFill="1" applyBorder="1" applyAlignment="1" applyProtection="1">
      <alignment vertical="center" wrapText="1"/>
    </xf>
    <xf numFmtId="177" fontId="33" fillId="0" borderId="78" xfId="2" quotePrefix="1" applyNumberFormat="1" applyFont="1" applyFill="1" applyBorder="1" applyAlignment="1" applyProtection="1">
      <alignment vertical="center"/>
    </xf>
    <xf numFmtId="177" fontId="33" fillId="0" borderId="86" xfId="2" quotePrefix="1" applyNumberFormat="1" applyFont="1" applyFill="1" applyBorder="1" applyAlignment="1" applyProtection="1">
      <alignment vertical="center"/>
    </xf>
    <xf numFmtId="177" fontId="33" fillId="0" borderId="77" xfId="2" quotePrefix="1" applyNumberFormat="1" applyFont="1" applyFill="1" applyBorder="1" applyAlignment="1" applyProtection="1">
      <alignment vertical="center"/>
    </xf>
    <xf numFmtId="177" fontId="33" fillId="0" borderId="75" xfId="2" quotePrefix="1" applyNumberFormat="1" applyFont="1" applyFill="1" applyBorder="1" applyAlignment="1" applyProtection="1">
      <alignment vertical="center"/>
    </xf>
    <xf numFmtId="177" fontId="33" fillId="0" borderId="0" xfId="2" quotePrefix="1" applyNumberFormat="1" applyFont="1" applyFill="1" applyBorder="1" applyAlignment="1" applyProtection="1">
      <alignment vertical="center"/>
    </xf>
    <xf numFmtId="177" fontId="33" fillId="0" borderId="76" xfId="2" quotePrefix="1" applyNumberFormat="1" applyFont="1" applyFill="1" applyBorder="1" applyAlignment="1" applyProtection="1">
      <alignment vertical="center"/>
    </xf>
    <xf numFmtId="177" fontId="33" fillId="0" borderId="104" xfId="2" quotePrefix="1" applyNumberFormat="1" applyFont="1" applyFill="1" applyBorder="1" applyAlignment="1" applyProtection="1">
      <alignment vertical="center"/>
    </xf>
    <xf numFmtId="49" fontId="20" fillId="0" borderId="75" xfId="2" applyNumberFormat="1" applyFont="1" applyFill="1" applyBorder="1" applyAlignment="1" applyProtection="1">
      <alignment vertical="center" wrapText="1"/>
    </xf>
    <xf numFmtId="49" fontId="36" fillId="0" borderId="100" xfId="2" applyNumberFormat="1" applyFont="1" applyBorder="1" applyAlignment="1">
      <alignment wrapText="1"/>
    </xf>
    <xf numFmtId="0" fontId="18" fillId="0" borderId="0" xfId="2" quotePrefix="1" applyNumberFormat="1" applyFont="1" applyFill="1" applyBorder="1" applyAlignment="1" applyProtection="1"/>
    <xf numFmtId="0" fontId="36" fillId="0" borderId="0" xfId="2" quotePrefix="1" applyNumberFormat="1" applyFont="1" applyFill="1" applyBorder="1" applyAlignment="1" applyProtection="1"/>
    <xf numFmtId="0" fontId="9" fillId="0" borderId="0" xfId="2" applyNumberFormat="1" applyFont="1" applyFill="1" applyBorder="1" applyAlignment="1" applyProtection="1"/>
    <xf numFmtId="0" fontId="9" fillId="3" borderId="3" xfId="2" applyNumberFormat="1" applyFont="1" applyFill="1" applyBorder="1" applyAlignment="1" applyProtection="1">
      <alignment horizontal="left" vertical="center"/>
    </xf>
    <xf numFmtId="0" fontId="42" fillId="3" borderId="110" xfId="2" applyNumberFormat="1" applyFont="1" applyFill="1" applyBorder="1" applyAlignment="1" applyProtection="1">
      <alignment horizontal="center" vertical="center"/>
    </xf>
    <xf numFmtId="0" fontId="42" fillId="3" borderId="111" xfId="2" applyNumberFormat="1" applyFont="1" applyFill="1" applyBorder="1" applyAlignment="1" applyProtection="1">
      <alignment horizontal="center" vertical="center"/>
    </xf>
    <xf numFmtId="0" fontId="42" fillId="3" borderId="112" xfId="2" applyNumberFormat="1" applyFont="1" applyFill="1" applyBorder="1" applyAlignment="1" applyProtection="1">
      <alignment horizontal="center" vertical="center"/>
    </xf>
    <xf numFmtId="0" fontId="9" fillId="0" borderId="113" xfId="2" quotePrefix="1" applyNumberFormat="1" applyFont="1" applyFill="1" applyBorder="1" applyAlignment="1" applyProtection="1">
      <alignment vertical="center"/>
    </xf>
    <xf numFmtId="177" fontId="43" fillId="0" borderId="59" xfId="2" quotePrefix="1" applyNumberFormat="1" applyFont="1" applyFill="1" applyBorder="1" applyAlignment="1" applyProtection="1">
      <alignment vertical="center"/>
    </xf>
    <xf numFmtId="177" fontId="43" fillId="0" borderId="114" xfId="2" quotePrefix="1" applyNumberFormat="1" applyFont="1" applyFill="1" applyBorder="1" applyAlignment="1" applyProtection="1">
      <alignment vertical="center"/>
    </xf>
    <xf numFmtId="177" fontId="36" fillId="0" borderId="0" xfId="2" applyNumberFormat="1" applyFont="1"/>
    <xf numFmtId="0" fontId="9" fillId="0" borderId="115" xfId="2" quotePrefix="1" applyNumberFormat="1" applyFont="1" applyFill="1" applyBorder="1" applyAlignment="1" applyProtection="1">
      <alignment vertical="center"/>
    </xf>
    <xf numFmtId="177" fontId="43" fillId="0" borderId="95" xfId="2" quotePrefix="1" applyNumberFormat="1" applyFont="1" applyFill="1" applyBorder="1" applyAlignment="1" applyProtection="1">
      <alignment vertical="center"/>
    </xf>
    <xf numFmtId="177" fontId="43" fillId="0" borderId="116" xfId="2" quotePrefix="1" applyNumberFormat="1" applyFont="1" applyFill="1" applyBorder="1" applyAlignment="1" applyProtection="1">
      <alignment vertical="center"/>
    </xf>
    <xf numFmtId="0" fontId="9" fillId="0" borderId="16" xfId="2" quotePrefix="1" applyNumberFormat="1" applyFont="1" applyFill="1" applyBorder="1" applyAlignment="1" applyProtection="1">
      <alignment vertical="center"/>
    </xf>
    <xf numFmtId="177" fontId="43" fillId="0" borderId="117" xfId="2" quotePrefix="1" applyNumberFormat="1" applyFont="1" applyFill="1" applyBorder="1" applyAlignment="1" applyProtection="1">
      <alignment vertical="center"/>
    </xf>
    <xf numFmtId="177" fontId="43" fillId="0" borderId="118" xfId="2" quotePrefix="1" applyNumberFormat="1" applyFont="1" applyFill="1" applyBorder="1" applyAlignment="1" applyProtection="1">
      <alignment vertical="center"/>
    </xf>
    <xf numFmtId="177" fontId="43" fillId="0" borderId="119" xfId="2" quotePrefix="1" applyNumberFormat="1" applyFont="1" applyFill="1" applyBorder="1" applyAlignment="1" applyProtection="1">
      <alignment vertical="center"/>
    </xf>
    <xf numFmtId="0" fontId="44" fillId="0" borderId="0" xfId="2" applyFont="1"/>
    <xf numFmtId="0" fontId="9" fillId="0" borderId="0" xfId="2" quotePrefix="1" applyNumberFormat="1" applyFont="1" applyFill="1" applyBorder="1" applyAlignment="1" applyProtection="1">
      <alignment vertical="center"/>
    </xf>
    <xf numFmtId="0" fontId="44" fillId="0" borderId="0" xfId="2" applyNumberFormat="1" applyFont="1" applyFill="1" applyBorder="1" applyAlignment="1" applyProtection="1"/>
    <xf numFmtId="0" fontId="9" fillId="4" borderId="3" xfId="2" quotePrefix="1" applyNumberFormat="1" applyFont="1" applyFill="1" applyBorder="1" applyAlignment="1" applyProtection="1">
      <alignment vertical="center"/>
    </xf>
    <xf numFmtId="0" fontId="42" fillId="4" borderId="110" xfId="2" applyNumberFormat="1" applyFont="1" applyFill="1" applyBorder="1" applyAlignment="1" applyProtection="1">
      <alignment horizontal="center" vertical="center"/>
    </xf>
    <xf numFmtId="0" fontId="42" fillId="4" borderId="111" xfId="2" applyNumberFormat="1" applyFont="1" applyFill="1" applyBorder="1" applyAlignment="1" applyProtection="1">
      <alignment horizontal="center" vertical="center"/>
    </xf>
    <xf numFmtId="0" fontId="42" fillId="4" borderId="112" xfId="2" applyNumberFormat="1" applyFont="1" applyFill="1" applyBorder="1" applyAlignment="1" applyProtection="1">
      <alignment horizontal="center" vertical="center"/>
    </xf>
    <xf numFmtId="177" fontId="43" fillId="2" borderId="93" xfId="2" applyNumberFormat="1" applyFont="1" applyFill="1" applyBorder="1" applyAlignment="1" applyProtection="1">
      <alignment horizontal="center" vertical="center"/>
    </xf>
    <xf numFmtId="177" fontId="43" fillId="2" borderId="120" xfId="2" applyNumberFormat="1" applyFont="1" applyFill="1" applyBorder="1" applyAlignment="1" applyProtection="1">
      <alignment horizontal="center" vertical="center"/>
    </xf>
    <xf numFmtId="177" fontId="43" fillId="2" borderId="114" xfId="2" quotePrefix="1" applyNumberFormat="1" applyFont="1" applyFill="1" applyBorder="1" applyAlignment="1" applyProtection="1">
      <alignment vertical="center"/>
    </xf>
    <xf numFmtId="177" fontId="43" fillId="2" borderId="93" xfId="2" quotePrefix="1" applyNumberFormat="1" applyFont="1" applyFill="1" applyBorder="1" applyAlignment="1" applyProtection="1">
      <alignment horizontal="right" vertical="center"/>
    </xf>
    <xf numFmtId="177" fontId="43" fillId="2" borderId="47" xfId="2" quotePrefix="1" applyNumberFormat="1" applyFont="1" applyFill="1" applyBorder="1" applyAlignment="1" applyProtection="1">
      <alignment horizontal="right" vertical="center"/>
    </xf>
    <xf numFmtId="0" fontId="9" fillId="0" borderId="121" xfId="2" quotePrefix="1" applyNumberFormat="1" applyFont="1" applyFill="1" applyBorder="1" applyAlignment="1" applyProtection="1">
      <alignment vertical="center"/>
    </xf>
    <xf numFmtId="177" fontId="43" fillId="2" borderId="59" xfId="2" applyNumberFormat="1" applyFont="1" applyFill="1" applyBorder="1" applyAlignment="1" applyProtection="1">
      <alignment horizontal="right" vertical="center"/>
    </xf>
    <xf numFmtId="177" fontId="43" fillId="2" borderId="47" xfId="2" applyNumberFormat="1" applyFont="1" applyFill="1" applyBorder="1" applyAlignment="1" applyProtection="1">
      <alignment horizontal="right" vertical="center"/>
    </xf>
    <xf numFmtId="177" fontId="43" fillId="2" borderId="48" xfId="2" quotePrefix="1" applyNumberFormat="1" applyFont="1" applyFill="1" applyBorder="1" applyAlignment="1" applyProtection="1">
      <alignment horizontal="right" vertical="center"/>
    </xf>
    <xf numFmtId="0" fontId="9" fillId="2" borderId="113" xfId="2" applyNumberFormat="1" applyFont="1" applyFill="1" applyBorder="1" applyAlignment="1" applyProtection="1">
      <alignment vertical="center"/>
    </xf>
    <xf numFmtId="177" fontId="43" fillId="2" borderId="59" xfId="2" quotePrefix="1" applyNumberFormat="1" applyFont="1" applyFill="1" applyBorder="1" applyAlignment="1" applyProtection="1">
      <alignment horizontal="right" vertical="center"/>
    </xf>
    <xf numFmtId="177" fontId="36" fillId="2" borderId="0" xfId="2" applyNumberFormat="1" applyFont="1" applyFill="1"/>
    <xf numFmtId="177" fontId="43" fillId="2" borderId="122" xfId="2" quotePrefix="1" applyNumberFormat="1" applyFont="1" applyFill="1" applyBorder="1" applyAlignment="1" applyProtection="1">
      <alignment horizontal="right" vertical="center"/>
    </xf>
    <xf numFmtId="3" fontId="43" fillId="2" borderId="114" xfId="2" quotePrefix="1" applyNumberFormat="1" applyFont="1" applyFill="1" applyBorder="1" applyAlignment="1" applyProtection="1">
      <alignment vertical="center"/>
    </xf>
    <xf numFmtId="3" fontId="36" fillId="0" borderId="0" xfId="2" applyNumberFormat="1" applyFont="1"/>
    <xf numFmtId="177" fontId="43" fillId="0" borderId="59" xfId="2" quotePrefix="1" applyNumberFormat="1" applyFont="1" applyFill="1" applyBorder="1" applyAlignment="1" applyProtection="1">
      <alignment horizontal="right" vertical="center"/>
    </xf>
    <xf numFmtId="177" fontId="43" fillId="0" borderId="47" xfId="2" quotePrefix="1" applyNumberFormat="1" applyFont="1" applyFill="1" applyBorder="1" applyAlignment="1" applyProtection="1">
      <alignment horizontal="right" vertical="center"/>
    </xf>
    <xf numFmtId="0" fontId="9" fillId="2" borderId="113" xfId="2" quotePrefix="1" applyNumberFormat="1" applyFont="1" applyFill="1" applyBorder="1" applyAlignment="1" applyProtection="1">
      <alignment vertical="center"/>
    </xf>
    <xf numFmtId="177" fontId="43" fillId="2" borderId="40" xfId="2" quotePrefix="1" applyNumberFormat="1" applyFont="1" applyFill="1" applyBorder="1" applyAlignment="1" applyProtection="1">
      <alignment horizontal="right" vertical="center"/>
    </xf>
    <xf numFmtId="177" fontId="43" fillId="2" borderId="50" xfId="2" applyNumberFormat="1" applyFont="1" applyFill="1" applyBorder="1" applyAlignment="1" applyProtection="1">
      <alignment horizontal="right" vertical="center"/>
    </xf>
    <xf numFmtId="177" fontId="43" fillId="2" borderId="40" xfId="2" applyNumberFormat="1" applyFont="1" applyFill="1" applyBorder="1" applyAlignment="1" applyProtection="1">
      <alignment horizontal="right" vertical="center"/>
    </xf>
    <xf numFmtId="177" fontId="43" fillId="2" borderId="123" xfId="2" quotePrefix="1" applyNumberFormat="1" applyFont="1" applyFill="1" applyBorder="1" applyAlignment="1" applyProtection="1">
      <alignment vertical="center"/>
    </xf>
    <xf numFmtId="177" fontId="43" fillId="0" borderId="122" xfId="2" applyNumberFormat="1" applyFont="1" applyFill="1" applyBorder="1" applyAlignment="1" applyProtection="1">
      <alignment horizontal="right" vertical="center"/>
    </xf>
    <xf numFmtId="177" fontId="43" fillId="0" borderId="47" xfId="2" applyNumberFormat="1" applyFont="1" applyFill="1" applyBorder="1" applyAlignment="1" applyProtection="1">
      <alignment horizontal="right" vertical="center"/>
    </xf>
    <xf numFmtId="3" fontId="43" fillId="0" borderId="114" xfId="2" quotePrefix="1" applyNumberFormat="1" applyFont="1" applyFill="1" applyBorder="1" applyAlignment="1" applyProtection="1">
      <alignment vertical="center"/>
    </xf>
    <xf numFmtId="0" fontId="9" fillId="2" borderId="124" xfId="2" quotePrefix="1" applyNumberFormat="1" applyFont="1" applyFill="1" applyBorder="1" applyAlignment="1" applyProtection="1">
      <alignment vertical="center"/>
    </xf>
    <xf numFmtId="177" fontId="43" fillId="2" borderId="125" xfId="2" quotePrefix="1" applyNumberFormat="1" applyFont="1" applyFill="1" applyBorder="1" applyAlignment="1" applyProtection="1">
      <alignment horizontal="right" vertical="center"/>
    </xf>
    <xf numFmtId="177" fontId="43" fillId="2" borderId="126" xfId="2" quotePrefix="1" applyNumberFormat="1" applyFont="1" applyFill="1" applyBorder="1" applyAlignment="1" applyProtection="1">
      <alignment horizontal="right" vertical="center"/>
    </xf>
    <xf numFmtId="3" fontId="43" fillId="2" borderId="127" xfId="2" quotePrefix="1" applyNumberFormat="1" applyFont="1" applyFill="1" applyBorder="1" applyAlignment="1" applyProtection="1">
      <alignment vertical="center"/>
    </xf>
    <xf numFmtId="0" fontId="9" fillId="4" borderId="6" xfId="2" quotePrefix="1" applyNumberFormat="1" applyFont="1" applyFill="1" applyBorder="1" applyAlignment="1" applyProtection="1">
      <alignment vertical="center"/>
    </xf>
    <xf numFmtId="0" fontId="46" fillId="4" borderId="128" xfId="2" applyNumberFormat="1" applyFont="1" applyFill="1" applyBorder="1" applyAlignment="1" applyProtection="1">
      <alignment horizontal="center" vertical="center"/>
    </xf>
    <xf numFmtId="0" fontId="46" fillId="4" borderId="111" xfId="2" applyNumberFormat="1" applyFont="1" applyFill="1" applyBorder="1" applyAlignment="1" applyProtection="1">
      <alignment horizontal="center" vertical="center"/>
    </xf>
    <xf numFmtId="0" fontId="46" fillId="4" borderId="112" xfId="2" applyNumberFormat="1" applyFont="1" applyFill="1" applyBorder="1" applyAlignment="1" applyProtection="1">
      <alignment horizontal="center" vertical="center"/>
    </xf>
    <xf numFmtId="177" fontId="41" fillId="2" borderId="122" xfId="2" quotePrefix="1" applyNumberFormat="1" applyFont="1" applyFill="1" applyBorder="1" applyAlignment="1" applyProtection="1">
      <alignment horizontal="right" vertical="center"/>
    </xf>
    <xf numFmtId="3" fontId="41" fillId="2" borderId="114" xfId="2" quotePrefix="1" applyNumberFormat="1" applyFont="1" applyFill="1" applyBorder="1" applyAlignment="1" applyProtection="1">
      <alignment vertical="center"/>
    </xf>
    <xf numFmtId="3" fontId="36" fillId="2" borderId="0" xfId="2" applyNumberFormat="1" applyFont="1" applyFill="1"/>
    <xf numFmtId="177" fontId="41" fillId="2" borderId="122" xfId="2" quotePrefix="1" applyNumberFormat="1" applyFont="1" applyFill="1" applyBorder="1" applyAlignment="1" applyProtection="1">
      <alignment horizontal="center" vertical="center"/>
    </xf>
    <xf numFmtId="177" fontId="41" fillId="2" borderId="47" xfId="2" quotePrefix="1" applyNumberFormat="1" applyFont="1" applyFill="1" applyBorder="1" applyAlignment="1" applyProtection="1">
      <alignment horizontal="center" vertical="center"/>
    </xf>
    <xf numFmtId="0" fontId="9" fillId="0" borderId="113" xfId="2" applyNumberFormat="1" applyFont="1" applyFill="1" applyBorder="1" applyAlignment="1" applyProtection="1">
      <alignment vertical="center"/>
    </xf>
    <xf numFmtId="177" fontId="41" fillId="2" borderId="122" xfId="2" applyNumberFormat="1" applyFont="1" applyFill="1" applyBorder="1" applyAlignment="1" applyProtection="1">
      <alignment horizontal="right" vertical="center"/>
    </xf>
    <xf numFmtId="0" fontId="47" fillId="2" borderId="0" xfId="2" applyFont="1" applyFill="1"/>
    <xf numFmtId="0" fontId="9" fillId="0" borderId="3" xfId="2" quotePrefix="1" applyNumberFormat="1" applyFont="1" applyFill="1" applyBorder="1" applyAlignment="1" applyProtection="1">
      <alignment vertical="center"/>
    </xf>
    <xf numFmtId="177" fontId="41" fillId="0" borderId="128" xfId="2" quotePrefix="1" applyNumberFormat="1" applyFont="1" applyFill="1" applyBorder="1" applyAlignment="1" applyProtection="1">
      <alignment vertical="center"/>
    </xf>
    <xf numFmtId="177" fontId="41" fillId="0" borderId="111" xfId="2" quotePrefix="1" applyNumberFormat="1" applyFont="1" applyFill="1" applyBorder="1" applyAlignment="1" applyProtection="1">
      <alignment vertical="center"/>
    </xf>
    <xf numFmtId="177" fontId="41" fillId="0" borderId="112" xfId="2" quotePrefix="1" applyNumberFormat="1" applyFont="1" applyFill="1" applyBorder="1" applyAlignment="1" applyProtection="1">
      <alignment vertical="center"/>
    </xf>
    <xf numFmtId="0" fontId="9" fillId="0" borderId="0" xfId="2" applyNumberFormat="1" applyFont="1" applyFill="1" applyBorder="1" applyAlignment="1" applyProtection="1">
      <alignment vertical="center"/>
    </xf>
    <xf numFmtId="0" fontId="9" fillId="4" borderId="3" xfId="2" applyNumberFormat="1" applyFont="1" applyFill="1" applyBorder="1" applyAlignment="1" applyProtection="1">
      <alignment horizontal="center" vertical="center"/>
    </xf>
    <xf numFmtId="0" fontId="46" fillId="4" borderId="110" xfId="2" applyNumberFormat="1" applyFont="1" applyFill="1" applyBorder="1" applyAlignment="1" applyProtection="1">
      <alignment horizontal="center" vertical="center"/>
    </xf>
    <xf numFmtId="0" fontId="36" fillId="2" borderId="0" xfId="2" applyNumberFormat="1" applyFont="1" applyFill="1" applyBorder="1" applyAlignment="1" applyProtection="1">
      <alignment vertical="center"/>
    </xf>
    <xf numFmtId="177" fontId="41" fillId="2" borderId="59" xfId="2" quotePrefix="1" applyNumberFormat="1" applyFont="1" applyFill="1" applyBorder="1" applyAlignment="1" applyProtection="1">
      <alignment vertical="center"/>
    </xf>
    <xf numFmtId="177" fontId="41" fillId="2" borderId="47" xfId="2" quotePrefix="1" applyNumberFormat="1" applyFont="1" applyFill="1" applyBorder="1" applyAlignment="1" applyProtection="1">
      <alignment vertical="center"/>
    </xf>
    <xf numFmtId="177" fontId="41" fillId="2" borderId="114" xfId="2" quotePrefix="1" applyNumberFormat="1" applyFont="1" applyFill="1" applyBorder="1" applyAlignment="1" applyProtection="1">
      <alignment vertical="center"/>
    </xf>
    <xf numFmtId="177" fontId="36" fillId="2" borderId="0" xfId="2" applyNumberFormat="1" applyFont="1" applyFill="1" applyAlignment="1">
      <alignment vertical="center"/>
    </xf>
    <xf numFmtId="0" fontId="36" fillId="2" borderId="0" xfId="2" applyFont="1" applyFill="1" applyAlignment="1">
      <alignment vertical="center"/>
    </xf>
    <xf numFmtId="0" fontId="9" fillId="2" borderId="0" xfId="2" applyFont="1" applyFill="1" applyAlignment="1">
      <alignment vertical="center"/>
    </xf>
    <xf numFmtId="177" fontId="36" fillId="0" borderId="0" xfId="2" applyNumberFormat="1" applyFont="1" applyAlignment="1">
      <alignment vertical="center"/>
    </xf>
    <xf numFmtId="177" fontId="41" fillId="2" borderId="47" xfId="2" applyNumberFormat="1" applyFont="1" applyFill="1" applyBorder="1" applyAlignment="1" applyProtection="1">
      <alignment vertical="center"/>
    </xf>
    <xf numFmtId="177" fontId="41" fillId="2" borderId="59" xfId="2" applyNumberFormat="1" applyFont="1" applyFill="1" applyBorder="1" applyAlignment="1" applyProtection="1">
      <alignment vertical="center"/>
    </xf>
    <xf numFmtId="177" fontId="41" fillId="2" borderId="91" xfId="2" quotePrefix="1" applyNumberFormat="1" applyFont="1" applyFill="1" applyBorder="1" applyAlignment="1" applyProtection="1">
      <alignment vertical="center"/>
    </xf>
    <xf numFmtId="177" fontId="41" fillId="2" borderId="105" xfId="2" quotePrefix="1" applyNumberFormat="1" applyFont="1" applyFill="1" applyBorder="1" applyAlignment="1" applyProtection="1">
      <alignment vertical="center"/>
    </xf>
    <xf numFmtId="177" fontId="41" fillId="2" borderId="105" xfId="2" applyNumberFormat="1" applyFont="1" applyFill="1" applyBorder="1" applyAlignment="1" applyProtection="1">
      <alignment vertical="center"/>
    </xf>
    <xf numFmtId="177" fontId="41" fillId="2" borderId="129" xfId="2" applyNumberFormat="1" applyFont="1" applyFill="1" applyBorder="1" applyAlignment="1" applyProtection="1">
      <alignment vertical="center"/>
    </xf>
    <xf numFmtId="177" fontId="41" fillId="2" borderId="126" xfId="2" quotePrefix="1" applyNumberFormat="1" applyFont="1" applyFill="1" applyBorder="1" applyAlignment="1" applyProtection="1">
      <alignment vertical="center"/>
    </xf>
    <xf numFmtId="177" fontId="41" fillId="2" borderId="127" xfId="2" quotePrefix="1" applyNumberFormat="1" applyFont="1" applyFill="1" applyBorder="1" applyAlignment="1" applyProtection="1">
      <alignment vertical="center"/>
    </xf>
    <xf numFmtId="177" fontId="41" fillId="0" borderId="110" xfId="2" quotePrefix="1" applyNumberFormat="1" applyFont="1" applyFill="1" applyBorder="1" applyAlignment="1" applyProtection="1">
      <alignment vertical="center"/>
    </xf>
    <xf numFmtId="0" fontId="9" fillId="0" borderId="109" xfId="2" applyNumberFormat="1" applyFont="1" applyFill="1" applyBorder="1" applyAlignment="1" applyProtection="1"/>
    <xf numFmtId="0" fontId="36" fillId="0" borderId="109" xfId="2" applyNumberFormat="1" applyFont="1" applyFill="1" applyBorder="1" applyAlignment="1" applyProtection="1"/>
    <xf numFmtId="0" fontId="9" fillId="4" borderId="110" xfId="2" applyNumberFormat="1" applyFont="1" applyFill="1" applyBorder="1" applyAlignment="1" applyProtection="1">
      <alignment horizontal="center" vertical="center"/>
    </xf>
    <xf numFmtId="0" fontId="9" fillId="4" borderId="111" xfId="2" applyNumberFormat="1" applyFont="1" applyFill="1" applyBorder="1" applyAlignment="1" applyProtection="1">
      <alignment horizontal="center" vertical="center"/>
    </xf>
    <xf numFmtId="0" fontId="9" fillId="4" borderId="112" xfId="2" applyNumberFormat="1" applyFont="1" applyFill="1" applyBorder="1" applyAlignment="1" applyProtection="1">
      <alignment horizontal="center" vertical="center"/>
    </xf>
    <xf numFmtId="0" fontId="9" fillId="0" borderId="130" xfId="2" quotePrefix="1" applyNumberFormat="1" applyFont="1" applyFill="1" applyBorder="1" applyAlignment="1" applyProtection="1">
      <alignment horizontal="center" vertical="center"/>
    </xf>
    <xf numFmtId="177" fontId="18" fillId="2" borderId="59" xfId="2" applyNumberFormat="1" applyFont="1" applyFill="1" applyBorder="1" applyAlignment="1" applyProtection="1">
      <alignment horizontal="center" vertical="center"/>
    </xf>
    <xf numFmtId="177" fontId="18" fillId="2" borderId="131" xfId="2" quotePrefix="1" applyNumberFormat="1" applyFont="1" applyFill="1" applyBorder="1" applyAlignment="1" applyProtection="1">
      <alignment horizontal="right" vertical="center"/>
    </xf>
    <xf numFmtId="0" fontId="9" fillId="0" borderId="113" xfId="2" quotePrefix="1" applyNumberFormat="1" applyFont="1" applyFill="1" applyBorder="1" applyAlignment="1" applyProtection="1">
      <alignment horizontal="center" vertical="center"/>
    </xf>
    <xf numFmtId="177" fontId="18" fillId="2" borderId="50" xfId="2" quotePrefix="1" applyNumberFormat="1" applyFont="1" applyFill="1" applyBorder="1" applyAlignment="1" applyProtection="1">
      <alignment horizontal="right" vertical="center"/>
    </xf>
    <xf numFmtId="177" fontId="18" fillId="2" borderId="40" xfId="2" quotePrefix="1" applyNumberFormat="1" applyFont="1" applyFill="1" applyBorder="1" applyAlignment="1" applyProtection="1">
      <alignment horizontal="right" vertical="center"/>
    </xf>
    <xf numFmtId="177" fontId="18" fillId="2" borderId="40" xfId="2" applyNumberFormat="1" applyFont="1" applyFill="1" applyBorder="1" applyAlignment="1" applyProtection="1">
      <alignment horizontal="right" vertical="center"/>
    </xf>
    <xf numFmtId="177" fontId="18" fillId="2" borderId="123" xfId="2" quotePrefix="1" applyNumberFormat="1" applyFont="1" applyFill="1" applyBorder="1" applyAlignment="1" applyProtection="1">
      <alignment horizontal="right" vertical="center"/>
    </xf>
    <xf numFmtId="0" fontId="9" fillId="2" borderId="113" xfId="2" quotePrefix="1" applyNumberFormat="1" applyFont="1" applyFill="1" applyBorder="1" applyAlignment="1" applyProtection="1">
      <alignment horizontal="center" vertical="center"/>
    </xf>
    <xf numFmtId="0" fontId="18" fillId="2" borderId="40" xfId="2" applyFont="1" applyFill="1" applyBorder="1" applyAlignment="1">
      <alignment horizontal="right" vertical="center"/>
    </xf>
    <xf numFmtId="0" fontId="9" fillId="0" borderId="121" xfId="2" quotePrefix="1" applyNumberFormat="1" applyFont="1" applyFill="1" applyBorder="1" applyAlignment="1" applyProtection="1">
      <alignment horizontal="center" vertical="center"/>
    </xf>
    <xf numFmtId="177" fontId="18" fillId="2" borderId="40" xfId="2" applyNumberFormat="1" applyFont="1" applyFill="1" applyBorder="1" applyAlignment="1">
      <alignment horizontal="right" vertical="center"/>
    </xf>
    <xf numFmtId="177" fontId="18" fillId="2" borderId="105" xfId="2" applyNumberFormat="1" applyFont="1" applyFill="1" applyBorder="1" applyAlignment="1" applyProtection="1">
      <alignment horizontal="right" vertical="center"/>
    </xf>
    <xf numFmtId="177" fontId="18" fillId="2" borderId="50" xfId="2" applyNumberFormat="1" applyFont="1" applyFill="1" applyBorder="1" applyAlignment="1" applyProtection="1">
      <alignment horizontal="right" vertical="center"/>
    </xf>
    <xf numFmtId="0" fontId="9" fillId="2" borderId="113" xfId="2" applyNumberFormat="1" applyFont="1" applyFill="1" applyBorder="1" applyAlignment="1" applyProtection="1">
      <alignment horizontal="center" vertical="center"/>
    </xf>
    <xf numFmtId="0" fontId="18" fillId="2" borderId="132" xfId="2" applyFont="1" applyFill="1" applyBorder="1" applyAlignment="1">
      <alignment horizontal="right" vertical="center"/>
    </xf>
    <xf numFmtId="0" fontId="9" fillId="0" borderId="124" xfId="2" applyNumberFormat="1" applyFont="1" applyFill="1" applyBorder="1" applyAlignment="1" applyProtection="1">
      <alignment horizontal="center" vertical="center"/>
    </xf>
    <xf numFmtId="177" fontId="18" fillId="2" borderId="129" xfId="2" quotePrefix="1" applyNumberFormat="1" applyFont="1" applyFill="1" applyBorder="1" applyAlignment="1" applyProtection="1">
      <alignment horizontal="right" vertical="center"/>
    </xf>
    <xf numFmtId="177" fontId="18" fillId="2" borderId="126" xfId="2" quotePrefix="1" applyNumberFormat="1" applyFont="1" applyFill="1" applyBorder="1" applyAlignment="1" applyProtection="1">
      <alignment horizontal="right" vertical="center"/>
    </xf>
    <xf numFmtId="177" fontId="18" fillId="2" borderId="133" xfId="2" quotePrefix="1" applyNumberFormat="1" applyFont="1" applyFill="1" applyBorder="1" applyAlignment="1" applyProtection="1">
      <alignment horizontal="right" vertical="center"/>
    </xf>
    <xf numFmtId="0" fontId="9" fillId="0" borderId="16" xfId="2" quotePrefix="1" applyNumberFormat="1" applyFont="1" applyFill="1" applyBorder="1" applyAlignment="1" applyProtection="1">
      <alignment horizontal="center" vertical="center"/>
    </xf>
    <xf numFmtId="177" fontId="18" fillId="0" borderId="128" xfId="2" quotePrefix="1" applyNumberFormat="1" applyFont="1" applyFill="1" applyBorder="1" applyAlignment="1" applyProtection="1">
      <alignment horizontal="right" vertical="center"/>
    </xf>
    <xf numFmtId="177" fontId="18" fillId="0" borderId="111" xfId="2" quotePrefix="1" applyNumberFormat="1" applyFont="1" applyFill="1" applyBorder="1" applyAlignment="1" applyProtection="1">
      <alignment horizontal="right" vertical="center"/>
    </xf>
    <xf numFmtId="177" fontId="18" fillId="0" borderId="112" xfId="2" quotePrefix="1" applyNumberFormat="1" applyFont="1" applyFill="1" applyBorder="1" applyAlignment="1" applyProtection="1">
      <alignment horizontal="right" vertical="center"/>
    </xf>
    <xf numFmtId="0" fontId="10" fillId="0" borderId="0" xfId="2" quotePrefix="1" applyNumberFormat="1" applyFont="1" applyFill="1" applyBorder="1" applyAlignment="1" applyProtection="1"/>
    <xf numFmtId="0" fontId="26" fillId="0" borderId="0" xfId="2" applyFont="1" applyAlignment="1">
      <alignment wrapText="1"/>
    </xf>
    <xf numFmtId="182" fontId="26" fillId="0" borderId="0" xfId="2" applyNumberFormat="1" applyFont="1"/>
    <xf numFmtId="0" fontId="18" fillId="0" borderId="0" xfId="2" applyFont="1"/>
    <xf numFmtId="182" fontId="36" fillId="0" borderId="0" xfId="2" applyNumberFormat="1" applyFont="1"/>
    <xf numFmtId="0" fontId="12" fillId="0" borderId="0" xfId="2" quotePrefix="1" applyNumberFormat="1" applyFont="1" applyFill="1" applyBorder="1" applyAlignment="1" applyProtection="1">
      <alignment vertical="center"/>
    </xf>
    <xf numFmtId="0" fontId="16" fillId="0" borderId="0" xfId="2" applyNumberFormat="1" applyFont="1" applyFill="1" applyBorder="1" applyAlignment="1" applyProtection="1"/>
    <xf numFmtId="0" fontId="16" fillId="0" borderId="0" xfId="2" applyNumberFormat="1" applyFont="1" applyFill="1" applyBorder="1" applyAlignment="1" applyProtection="1">
      <alignment wrapText="1"/>
    </xf>
    <xf numFmtId="182" fontId="16" fillId="0" borderId="0" xfId="2" applyNumberFormat="1" applyFont="1" applyFill="1" applyBorder="1" applyAlignment="1" applyProtection="1"/>
    <xf numFmtId="0" fontId="48" fillId="0" borderId="88" xfId="2" applyNumberFormat="1" applyFont="1" applyFill="1" applyBorder="1" applyAlignment="1" applyProtection="1">
      <alignment vertical="center"/>
    </xf>
    <xf numFmtId="0" fontId="49" fillId="4" borderId="87" xfId="2" applyNumberFormat="1" applyFont="1" applyFill="1" applyBorder="1" applyAlignment="1" applyProtection="1">
      <alignment horizontal="center" vertical="center"/>
    </xf>
    <xf numFmtId="0" fontId="49" fillId="4" borderId="31" xfId="2" quotePrefix="1" applyNumberFormat="1" applyFont="1" applyFill="1" applyBorder="1" applyAlignment="1" applyProtection="1">
      <alignment vertical="center" wrapText="1"/>
    </xf>
    <xf numFmtId="182" fontId="18" fillId="4" borderId="32" xfId="2" quotePrefix="1" applyNumberFormat="1" applyFont="1" applyFill="1" applyBorder="1" applyAlignment="1" applyProtection="1">
      <alignment horizontal="center" vertical="center"/>
    </xf>
    <xf numFmtId="0" fontId="18" fillId="4" borderId="46" xfId="2" quotePrefix="1" applyNumberFormat="1" applyFont="1" applyFill="1" applyBorder="1" applyAlignment="1" applyProtection="1">
      <alignment horizontal="center" vertical="center"/>
    </xf>
    <xf numFmtId="0" fontId="49" fillId="4" borderId="46" xfId="2" quotePrefix="1" applyNumberFormat="1" applyFont="1" applyFill="1" applyBorder="1" applyAlignment="1" applyProtection="1">
      <alignment horizontal="center" vertical="center"/>
    </xf>
    <xf numFmtId="0" fontId="49" fillId="4" borderId="89" xfId="2" applyNumberFormat="1" applyFont="1" applyFill="1" applyBorder="1" applyAlignment="1" applyProtection="1">
      <alignment horizontal="center" vertical="center"/>
    </xf>
    <xf numFmtId="0" fontId="49" fillId="4" borderId="30" xfId="2" quotePrefix="1" applyNumberFormat="1" applyFont="1" applyFill="1" applyBorder="1" applyAlignment="1" applyProtection="1">
      <alignment horizontal="center" vertical="center"/>
    </xf>
    <xf numFmtId="0" fontId="49" fillId="4" borderId="30" xfId="2" applyNumberFormat="1" applyFont="1" applyFill="1" applyBorder="1" applyAlignment="1" applyProtection="1">
      <alignment horizontal="center" vertical="center"/>
    </xf>
    <xf numFmtId="0" fontId="49" fillId="4" borderId="32" xfId="2" applyNumberFormat="1" applyFont="1" applyFill="1" applyBorder="1" applyAlignment="1" applyProtection="1">
      <alignment horizontal="center" vertical="center"/>
    </xf>
    <xf numFmtId="0" fontId="48" fillId="0" borderId="45" xfId="2" applyNumberFormat="1" applyFont="1" applyFill="1" applyBorder="1" applyAlignment="1" applyProtection="1">
      <alignment vertical="center"/>
    </xf>
    <xf numFmtId="0" fontId="48" fillId="0" borderId="0" xfId="2" applyFont="1" applyAlignment="1">
      <alignment vertical="center"/>
    </xf>
    <xf numFmtId="0" fontId="36" fillId="0" borderId="88" xfId="2" applyNumberFormat="1" applyFont="1" applyFill="1" applyBorder="1" applyAlignment="1" applyProtection="1">
      <alignment vertical="center"/>
    </xf>
    <xf numFmtId="0" fontId="18" fillId="0" borderId="80" xfId="2" quotePrefix="1" applyNumberFormat="1" applyFont="1" applyFill="1" applyBorder="1" applyAlignment="1" applyProtection="1">
      <alignment vertical="center"/>
    </xf>
    <xf numFmtId="0" fontId="18" fillId="2" borderId="48" xfId="2" applyNumberFormat="1" applyFont="1" applyFill="1" applyBorder="1" applyAlignment="1" applyProtection="1">
      <alignment vertical="center" wrapText="1" shrinkToFit="1"/>
    </xf>
    <xf numFmtId="177" fontId="16" fillId="2" borderId="83" xfId="2" quotePrefix="1" applyNumberFormat="1" applyFont="1" applyFill="1" applyBorder="1" applyAlignment="1" applyProtection="1">
      <alignment horizontal="right" vertical="center"/>
    </xf>
    <xf numFmtId="177" fontId="16" fillId="2" borderId="66" xfId="2" quotePrefix="1" applyNumberFormat="1" applyFont="1" applyFill="1" applyBorder="1" applyAlignment="1" applyProtection="1">
      <alignment vertical="center"/>
    </xf>
    <xf numFmtId="177" fontId="50" fillId="2" borderId="66" xfId="2" quotePrefix="1" applyNumberFormat="1" applyFont="1" applyFill="1" applyBorder="1" applyAlignment="1" applyProtection="1">
      <alignment vertical="center"/>
    </xf>
    <xf numFmtId="180" fontId="16" fillId="2" borderId="90" xfId="2" applyNumberFormat="1" applyFont="1" applyFill="1" applyBorder="1" applyAlignment="1" applyProtection="1">
      <alignment horizontal="right" vertical="center"/>
    </xf>
    <xf numFmtId="180" fontId="16" fillId="2" borderId="34" xfId="2" applyNumberFormat="1" applyFont="1" applyFill="1" applyBorder="1" applyAlignment="1" applyProtection="1">
      <alignment horizontal="right" vertical="center"/>
    </xf>
    <xf numFmtId="180" fontId="18" fillId="2" borderId="65" xfId="2" applyNumberFormat="1" applyFont="1" applyFill="1" applyBorder="1" applyAlignment="1" applyProtection="1">
      <alignment horizontal="right" vertical="center"/>
    </xf>
    <xf numFmtId="0" fontId="18" fillId="2" borderId="48" xfId="2" quotePrefix="1" applyNumberFormat="1" applyFont="1" applyFill="1" applyBorder="1" applyAlignment="1" applyProtection="1">
      <alignment vertical="center" wrapText="1" shrinkToFit="1"/>
    </xf>
    <xf numFmtId="177" fontId="16" fillId="2" borderId="83" xfId="2" quotePrefix="1" applyNumberFormat="1" applyFont="1" applyFill="1" applyBorder="1" applyAlignment="1" applyProtection="1">
      <alignment vertical="center"/>
    </xf>
    <xf numFmtId="177" fontId="16" fillId="2" borderId="38" xfId="2" quotePrefix="1" applyNumberFormat="1" applyFont="1" applyFill="1" applyBorder="1" applyAlignment="1" applyProtection="1">
      <alignment vertical="center"/>
    </xf>
    <xf numFmtId="177" fontId="50" fillId="2" borderId="38" xfId="2" quotePrefix="1" applyNumberFormat="1" applyFont="1" applyFill="1" applyBorder="1" applyAlignment="1" applyProtection="1">
      <alignment vertical="center"/>
    </xf>
    <xf numFmtId="180" fontId="16" fillId="2" borderId="39" xfId="2" applyNumberFormat="1" applyFont="1" applyFill="1" applyBorder="1" applyAlignment="1" applyProtection="1">
      <alignment horizontal="right" vertical="center"/>
    </xf>
    <xf numFmtId="180" fontId="16" fillId="2" borderId="40" xfId="2" applyNumberFormat="1" applyFont="1" applyFill="1" applyBorder="1" applyAlignment="1" applyProtection="1">
      <alignment horizontal="right" vertical="center"/>
    </xf>
    <xf numFmtId="180" fontId="18" fillId="2" borderId="83" xfId="2" applyNumberFormat="1" applyFont="1" applyFill="1" applyBorder="1" applyAlignment="1" applyProtection="1">
      <alignment horizontal="right" vertical="center"/>
    </xf>
    <xf numFmtId="177" fontId="16" fillId="2" borderId="49" xfId="2" quotePrefix="1" applyNumberFormat="1" applyFont="1" applyFill="1" applyBorder="1" applyAlignment="1" applyProtection="1">
      <alignment vertical="center"/>
    </xf>
    <xf numFmtId="177" fontId="16" fillId="2" borderId="134" xfId="2" quotePrefix="1" applyNumberFormat="1" applyFont="1" applyFill="1" applyBorder="1" applyAlignment="1" applyProtection="1">
      <alignment vertical="center"/>
    </xf>
    <xf numFmtId="177" fontId="50" fillId="2" borderId="134" xfId="2" quotePrefix="1" applyNumberFormat="1" applyFont="1" applyFill="1" applyBorder="1" applyAlignment="1" applyProtection="1">
      <alignment vertical="center"/>
    </xf>
    <xf numFmtId="177" fontId="16" fillId="2" borderId="33" xfId="2" quotePrefix="1" applyNumberFormat="1" applyFont="1" applyFill="1" applyBorder="1" applyAlignment="1" applyProtection="1">
      <alignment vertical="center"/>
    </xf>
    <xf numFmtId="177" fontId="50" fillId="2" borderId="33" xfId="2" quotePrefix="1" applyNumberFormat="1" applyFont="1" applyFill="1" applyBorder="1" applyAlignment="1" applyProtection="1">
      <alignment vertical="center"/>
    </xf>
    <xf numFmtId="180" fontId="16" fillId="2" borderId="80" xfId="2" applyNumberFormat="1" applyFont="1" applyFill="1" applyBorder="1" applyAlignment="1" applyProtection="1">
      <alignment horizontal="right" vertical="center"/>
    </xf>
    <xf numFmtId="180" fontId="16" fillId="2" borderId="47" xfId="2" applyNumberFormat="1" applyFont="1" applyFill="1" applyBorder="1" applyAlignment="1" applyProtection="1">
      <alignment horizontal="right" vertical="center"/>
    </xf>
    <xf numFmtId="180" fontId="18" fillId="2" borderId="49" xfId="2" applyNumberFormat="1" applyFont="1" applyFill="1" applyBorder="1" applyAlignment="1" applyProtection="1">
      <alignment horizontal="right" vertical="center"/>
    </xf>
    <xf numFmtId="180" fontId="16" fillId="2" borderId="39" xfId="3" applyNumberFormat="1" applyFont="1" applyFill="1" applyBorder="1" applyAlignment="1">
      <alignment horizontal="right" vertical="center"/>
    </xf>
    <xf numFmtId="180" fontId="16" fillId="2" borderId="40" xfId="3" applyNumberFormat="1" applyFont="1" applyFill="1" applyBorder="1" applyAlignment="1">
      <alignment horizontal="right" vertical="center"/>
    </xf>
    <xf numFmtId="180" fontId="18" fillId="2" borderId="83" xfId="3" applyNumberFormat="1" applyFont="1" applyFill="1" applyBorder="1" applyAlignment="1">
      <alignment horizontal="right" vertical="center" wrapText="1"/>
    </xf>
    <xf numFmtId="38" fontId="18" fillId="0" borderId="45" xfId="3" applyFont="1" applyBorder="1" applyAlignment="1">
      <alignment vertical="center"/>
    </xf>
    <xf numFmtId="38" fontId="18" fillId="0" borderId="0" xfId="3" applyFont="1" applyBorder="1" applyAlignment="1">
      <alignment vertical="center"/>
    </xf>
    <xf numFmtId="180" fontId="18" fillId="2" borderId="83" xfId="3" applyNumberFormat="1" applyFont="1" applyFill="1" applyBorder="1" applyAlignment="1" applyProtection="1">
      <alignment horizontal="right" vertical="center" wrapText="1"/>
    </xf>
    <xf numFmtId="180" fontId="16" fillId="2" borderId="135" xfId="3" applyNumberFormat="1" applyFont="1" applyFill="1" applyBorder="1" applyAlignment="1">
      <alignment horizontal="right" vertical="center"/>
    </xf>
    <xf numFmtId="180" fontId="16" fillId="2" borderId="63" xfId="3" applyNumberFormat="1" applyFont="1" applyFill="1" applyBorder="1" applyAlignment="1">
      <alignment horizontal="right" vertical="center"/>
    </xf>
    <xf numFmtId="180" fontId="18" fillId="2" borderId="136" xfId="3" applyNumberFormat="1" applyFont="1" applyFill="1" applyBorder="1" applyAlignment="1" applyProtection="1">
      <alignment horizontal="right" vertical="center"/>
    </xf>
    <xf numFmtId="0" fontId="18" fillId="0" borderId="0" xfId="2" applyNumberFormat="1" applyFont="1" applyFill="1" applyBorder="1" applyAlignment="1" applyProtection="1">
      <alignment vertical="center"/>
    </xf>
    <xf numFmtId="180" fontId="16" fillId="2" borderId="39" xfId="3" quotePrefix="1" applyNumberFormat="1" applyFont="1" applyFill="1" applyBorder="1" applyAlignment="1" applyProtection="1">
      <alignment horizontal="right" vertical="center"/>
    </xf>
    <xf numFmtId="180" fontId="16" fillId="2" borderId="40" xfId="3" quotePrefix="1" applyNumberFormat="1" applyFont="1" applyFill="1" applyBorder="1" applyAlignment="1" applyProtection="1">
      <alignment horizontal="right" vertical="center"/>
    </xf>
    <xf numFmtId="180" fontId="18" fillId="2" borderId="83" xfId="3" applyNumberFormat="1" applyFont="1" applyFill="1" applyBorder="1" applyAlignment="1" applyProtection="1">
      <alignment horizontal="right" vertical="center"/>
    </xf>
    <xf numFmtId="180" fontId="16" fillId="2" borderId="39" xfId="3" applyNumberFormat="1" applyFont="1" applyFill="1" applyBorder="1" applyAlignment="1" applyProtection="1">
      <alignment horizontal="right" vertical="center"/>
    </xf>
    <xf numFmtId="0" fontId="18" fillId="0" borderId="48" xfId="2" quotePrefix="1" applyNumberFormat="1" applyFont="1" applyFill="1" applyBorder="1" applyAlignment="1" applyProtection="1">
      <alignment vertical="center" wrapText="1" shrinkToFit="1"/>
    </xf>
    <xf numFmtId="177" fontId="16" fillId="0" borderId="83" xfId="2" quotePrefix="1" applyNumberFormat="1" applyFont="1" applyFill="1" applyBorder="1" applyAlignment="1" applyProtection="1">
      <alignment vertical="center"/>
    </xf>
    <xf numFmtId="180" fontId="16" fillId="0" borderId="39" xfId="2" applyNumberFormat="1" applyFont="1" applyFill="1" applyBorder="1" applyAlignment="1" applyProtection="1">
      <alignment horizontal="right" vertical="center"/>
    </xf>
    <xf numFmtId="180" fontId="18" fillId="0" borderId="83" xfId="2" applyNumberFormat="1" applyFont="1" applyFill="1" applyBorder="1" applyAlignment="1" applyProtection="1">
      <alignment horizontal="right" vertical="center"/>
    </xf>
    <xf numFmtId="0" fontId="36" fillId="2" borderId="88" xfId="2" applyNumberFormat="1" applyFont="1" applyFill="1" applyBorder="1" applyAlignment="1" applyProtection="1">
      <alignment vertical="center"/>
    </xf>
    <xf numFmtId="0" fontId="18" fillId="2" borderId="76" xfId="2" quotePrefix="1" applyNumberFormat="1" applyFont="1" applyFill="1" applyBorder="1" applyAlignment="1" applyProtection="1">
      <alignment vertical="center"/>
    </xf>
    <xf numFmtId="0" fontId="18" fillId="2" borderId="77" xfId="2" applyNumberFormat="1" applyFont="1" applyFill="1" applyBorder="1" applyAlignment="1" applyProtection="1">
      <alignment vertical="center" wrapText="1" shrinkToFit="1"/>
    </xf>
    <xf numFmtId="177" fontId="16" fillId="2" borderId="79" xfId="2" applyNumberFormat="1" applyFont="1" applyFill="1" applyBorder="1" applyAlignment="1" applyProtection="1">
      <alignment horizontal="right" vertical="center"/>
    </xf>
    <xf numFmtId="177" fontId="16" fillId="2" borderId="137" xfId="2" quotePrefix="1" applyNumberFormat="1" applyFont="1" applyFill="1" applyBorder="1" applyAlignment="1" applyProtection="1">
      <alignment vertical="center"/>
    </xf>
    <xf numFmtId="177" fontId="50" fillId="2" borderId="137" xfId="2" quotePrefix="1" applyNumberFormat="1" applyFont="1" applyFill="1" applyBorder="1" applyAlignment="1" applyProtection="1">
      <alignment vertical="center"/>
    </xf>
    <xf numFmtId="180" fontId="16" fillId="2" borderId="84" xfId="3" applyNumberFormat="1" applyFont="1" applyFill="1" applyBorder="1" applyAlignment="1" applyProtection="1">
      <alignment horizontal="right" vertical="center"/>
    </xf>
    <xf numFmtId="180" fontId="16" fillId="2" borderId="43" xfId="3" applyNumberFormat="1" applyFont="1" applyFill="1" applyBorder="1" applyAlignment="1" applyProtection="1">
      <alignment horizontal="right" vertical="center"/>
    </xf>
    <xf numFmtId="180" fontId="16" fillId="2" borderId="43" xfId="3" quotePrefix="1" applyNumberFormat="1" applyFont="1" applyFill="1" applyBorder="1" applyAlignment="1" applyProtection="1">
      <alignment horizontal="right" vertical="center"/>
    </xf>
    <xf numFmtId="180" fontId="18" fillId="2" borderId="85" xfId="3" applyNumberFormat="1" applyFont="1" applyFill="1" applyBorder="1" applyAlignment="1" applyProtection="1">
      <alignment horizontal="right" vertical="center"/>
    </xf>
    <xf numFmtId="0" fontId="9" fillId="2" borderId="0" xfId="2" quotePrefix="1" applyNumberFormat="1" applyFont="1" applyFill="1" applyBorder="1" applyAlignment="1" applyProtection="1">
      <alignment vertical="center" wrapText="1" shrinkToFit="1"/>
    </xf>
    <xf numFmtId="177" fontId="9" fillId="2" borderId="0" xfId="2" quotePrefix="1" applyNumberFormat="1" applyFont="1" applyFill="1" applyBorder="1" applyAlignment="1" applyProtection="1">
      <alignment vertical="center"/>
    </xf>
    <xf numFmtId="177" fontId="48" fillId="2" borderId="0" xfId="2" quotePrefix="1" applyNumberFormat="1" applyFont="1" applyFill="1" applyBorder="1" applyAlignment="1" applyProtection="1">
      <alignment vertical="center"/>
    </xf>
    <xf numFmtId="180" fontId="9" fillId="2" borderId="0" xfId="2" quotePrefix="1" applyNumberFormat="1" applyFont="1" applyFill="1" applyBorder="1" applyAlignment="1" applyProtection="1">
      <alignment vertical="center"/>
    </xf>
    <xf numFmtId="0" fontId="18" fillId="2" borderId="80" xfId="2" quotePrefix="1" applyNumberFormat="1" applyFont="1" applyFill="1" applyBorder="1" applyAlignment="1" applyProtection="1">
      <alignment vertical="center" wrapText="1"/>
    </xf>
    <xf numFmtId="180" fontId="16" fillId="2" borderId="40" xfId="3" applyNumberFormat="1" applyFont="1" applyFill="1" applyBorder="1" applyAlignment="1" applyProtection="1">
      <alignment horizontal="right" vertical="center"/>
    </xf>
    <xf numFmtId="0" fontId="18" fillId="0" borderId="48" xfId="2" applyNumberFormat="1" applyFont="1" applyFill="1" applyBorder="1" applyAlignment="1" applyProtection="1">
      <alignment vertical="center" wrapText="1" shrinkToFit="1"/>
    </xf>
    <xf numFmtId="0" fontId="18" fillId="2" borderId="80" xfId="2" quotePrefix="1" applyNumberFormat="1" applyFont="1" applyFill="1" applyBorder="1" applyAlignment="1" applyProtection="1">
      <alignment vertical="center"/>
    </xf>
    <xf numFmtId="177" fontId="16" fillId="0" borderId="49" xfId="2" quotePrefix="1" applyNumberFormat="1" applyFont="1" applyFill="1" applyBorder="1" applyAlignment="1" applyProtection="1">
      <alignment vertical="center"/>
    </xf>
    <xf numFmtId="177" fontId="16" fillId="0" borderId="83" xfId="2" quotePrefix="1" applyNumberFormat="1" applyFont="1" applyFill="1" applyBorder="1" applyAlignment="1" applyProtection="1">
      <alignment horizontal="right" vertical="center"/>
    </xf>
    <xf numFmtId="180" fontId="16" fillId="0" borderId="90" xfId="2" applyNumberFormat="1" applyFont="1" applyFill="1" applyBorder="1" applyAlignment="1" applyProtection="1">
      <alignment horizontal="right" vertical="center"/>
    </xf>
    <xf numFmtId="180" fontId="16" fillId="0" borderId="34" xfId="2" applyNumberFormat="1" applyFont="1" applyFill="1" applyBorder="1" applyAlignment="1" applyProtection="1">
      <alignment horizontal="right" vertical="center"/>
    </xf>
    <xf numFmtId="180" fontId="18" fillId="0" borderId="65" xfId="2" applyNumberFormat="1" applyFont="1" applyFill="1" applyBorder="1" applyAlignment="1" applyProtection="1">
      <alignment horizontal="right" vertical="center"/>
    </xf>
    <xf numFmtId="0" fontId="18" fillId="2" borderId="48" xfId="2" applyNumberFormat="1" applyFont="1" applyFill="1" applyBorder="1" applyAlignment="1" applyProtection="1">
      <alignment vertical="center" wrapText="1"/>
    </xf>
    <xf numFmtId="180" fontId="16" fillId="0" borderId="80" xfId="2" applyNumberFormat="1" applyFont="1" applyFill="1" applyBorder="1" applyAlignment="1" applyProtection="1">
      <alignment horizontal="right" vertical="center"/>
    </xf>
    <xf numFmtId="180" fontId="16" fillId="0" borderId="47" xfId="2" applyNumberFormat="1" applyFont="1" applyFill="1" applyBorder="1" applyAlignment="1" applyProtection="1">
      <alignment horizontal="right" vertical="center"/>
    </xf>
    <xf numFmtId="180" fontId="18" fillId="0" borderId="49" xfId="2" applyNumberFormat="1" applyFont="1" applyFill="1" applyBorder="1" applyAlignment="1" applyProtection="1">
      <alignment horizontal="right" vertical="center"/>
    </xf>
    <xf numFmtId="0" fontId="18" fillId="0" borderId="76" xfId="2" quotePrefix="1" applyNumberFormat="1" applyFont="1" applyFill="1" applyBorder="1" applyAlignment="1" applyProtection="1">
      <alignment vertical="center"/>
    </xf>
    <xf numFmtId="0" fontId="18" fillId="2" borderId="77" xfId="2" quotePrefix="1" applyNumberFormat="1" applyFont="1" applyFill="1" applyBorder="1" applyAlignment="1" applyProtection="1">
      <alignment vertical="center" wrapText="1" shrinkToFit="1"/>
    </xf>
    <xf numFmtId="177" fontId="16" fillId="2" borderId="79" xfId="2" quotePrefix="1" applyNumberFormat="1" applyFont="1" applyFill="1" applyBorder="1" applyAlignment="1" applyProtection="1">
      <alignment vertical="center"/>
    </xf>
    <xf numFmtId="0" fontId="18" fillId="0" borderId="80" xfId="2" quotePrefix="1" applyNumberFormat="1" applyFont="1" applyFill="1" applyBorder="1" applyAlignment="1" applyProtection="1">
      <alignment vertical="center" wrapText="1"/>
    </xf>
    <xf numFmtId="180" fontId="16" fillId="2" borderId="135" xfId="3" applyNumberFormat="1" applyFont="1" applyFill="1" applyBorder="1" applyAlignment="1" applyProtection="1">
      <alignment horizontal="right" vertical="center"/>
    </xf>
    <xf numFmtId="180" fontId="16" fillId="2" borderId="63" xfId="3" quotePrefix="1" applyNumberFormat="1" applyFont="1" applyFill="1" applyBorder="1" applyAlignment="1" applyProtection="1">
      <alignment horizontal="right" vertical="center"/>
    </xf>
    <xf numFmtId="0" fontId="18" fillId="0" borderId="39" xfId="2" quotePrefix="1" applyNumberFormat="1" applyFont="1" applyFill="1" applyBorder="1" applyAlignment="1" applyProtection="1">
      <alignment vertical="center"/>
    </xf>
    <xf numFmtId="0" fontId="18" fillId="2" borderId="41" xfId="2" applyNumberFormat="1" applyFont="1" applyFill="1" applyBorder="1" applyAlignment="1" applyProtection="1">
      <alignment vertical="center" wrapText="1" shrinkToFit="1"/>
    </xf>
    <xf numFmtId="0" fontId="18" fillId="2" borderId="40" xfId="2" applyNumberFormat="1" applyFont="1" applyFill="1" applyBorder="1" applyAlignment="1" applyProtection="1">
      <alignment vertical="center" wrapText="1" shrinkToFit="1"/>
    </xf>
    <xf numFmtId="177" fontId="16" fillId="2" borderId="138" xfId="2" quotePrefix="1" applyNumberFormat="1" applyFont="1" applyFill="1" applyBorder="1" applyAlignment="1" applyProtection="1">
      <alignment vertical="center"/>
    </xf>
    <xf numFmtId="177" fontId="50" fillId="2" borderId="138" xfId="2" quotePrefix="1" applyNumberFormat="1" applyFont="1" applyFill="1" applyBorder="1" applyAlignment="1" applyProtection="1">
      <alignment vertical="center"/>
    </xf>
    <xf numFmtId="180" fontId="16" fillId="2" borderId="39" xfId="2" quotePrefix="1" applyNumberFormat="1" applyFont="1" applyFill="1" applyBorder="1" applyAlignment="1" applyProtection="1">
      <alignment horizontal="right" vertical="center"/>
    </xf>
    <xf numFmtId="180" fontId="16" fillId="2" borderId="40" xfId="2" quotePrefix="1" applyNumberFormat="1" applyFont="1" applyFill="1" applyBorder="1" applyAlignment="1" applyProtection="1">
      <alignment horizontal="right" vertical="center"/>
    </xf>
    <xf numFmtId="180" fontId="16" fillId="2" borderId="40" xfId="2" applyNumberFormat="1" applyFont="1" applyFill="1" applyBorder="1" applyAlignment="1" applyProtection="1">
      <alignment horizontal="right" vertical="center" wrapText="1"/>
    </xf>
    <xf numFmtId="38" fontId="36" fillId="0" borderId="0" xfId="3" applyFont="1" applyFill="1" applyBorder="1" applyAlignment="1" applyProtection="1">
      <alignment vertical="center"/>
    </xf>
    <xf numFmtId="38" fontId="18" fillId="0" borderId="80" xfId="3" quotePrefix="1" applyFont="1" applyFill="1" applyBorder="1" applyAlignment="1" applyProtection="1">
      <alignment vertical="center"/>
    </xf>
    <xf numFmtId="38" fontId="18" fillId="2" borderId="48" xfId="3" applyFont="1" applyFill="1" applyBorder="1" applyAlignment="1" applyProtection="1">
      <alignment vertical="center" wrapText="1"/>
    </xf>
    <xf numFmtId="38" fontId="16" fillId="2" borderId="49" xfId="3" quotePrefix="1" applyFont="1" applyFill="1" applyBorder="1" applyAlignment="1" applyProtection="1">
      <alignment vertical="center"/>
    </xf>
    <xf numFmtId="183" fontId="16" fillId="2" borderId="138" xfId="3" quotePrefix="1" applyNumberFormat="1" applyFont="1" applyFill="1" applyBorder="1" applyAlignment="1" applyProtection="1">
      <alignment vertical="center"/>
    </xf>
    <xf numFmtId="183" fontId="50" fillId="2" borderId="138" xfId="3" quotePrefix="1" applyNumberFormat="1" applyFont="1" applyFill="1" applyBorder="1" applyAlignment="1" applyProtection="1">
      <alignment vertical="center"/>
    </xf>
    <xf numFmtId="38" fontId="36" fillId="0" borderId="0" xfId="3" applyFont="1" applyAlignment="1">
      <alignment vertical="center"/>
    </xf>
    <xf numFmtId="3" fontId="9" fillId="0" borderId="0" xfId="2" applyNumberFormat="1" applyFont="1" applyFill="1" applyBorder="1" applyAlignment="1" applyProtection="1"/>
    <xf numFmtId="3" fontId="18" fillId="0" borderId="39" xfId="2" quotePrefix="1" applyNumberFormat="1" applyFont="1" applyFill="1" applyBorder="1" applyAlignment="1" applyProtection="1">
      <alignment vertical="center"/>
    </xf>
    <xf numFmtId="3" fontId="18" fillId="2" borderId="41" xfId="2" applyNumberFormat="1" applyFont="1" applyFill="1" applyBorder="1" applyAlignment="1" applyProtection="1">
      <alignment horizontal="left" vertical="center" wrapText="1" shrinkToFit="1"/>
    </xf>
    <xf numFmtId="180" fontId="16" fillId="2" borderId="83" xfId="2" applyNumberFormat="1" applyFont="1" applyFill="1" applyBorder="1" applyAlignment="1" applyProtection="1">
      <alignment horizontal="right" vertical="center"/>
    </xf>
    <xf numFmtId="180" fontId="16" fillId="2" borderId="38" xfId="2" quotePrefix="1" applyNumberFormat="1" applyFont="1" applyFill="1" applyBorder="1" applyAlignment="1" applyProtection="1">
      <alignment horizontal="right" vertical="center"/>
    </xf>
    <xf numFmtId="180" fontId="50" fillId="2" borderId="38" xfId="2" quotePrefix="1" applyNumberFormat="1" applyFont="1" applyFill="1" applyBorder="1" applyAlignment="1" applyProtection="1">
      <alignment horizontal="right" vertical="center"/>
    </xf>
    <xf numFmtId="3" fontId="9" fillId="0" borderId="0" xfId="2" applyNumberFormat="1" applyFont="1"/>
    <xf numFmtId="3" fontId="18" fillId="0" borderId="80" xfId="2" quotePrefix="1" applyNumberFormat="1" applyFont="1" applyFill="1" applyBorder="1" applyAlignment="1" applyProtection="1">
      <alignment vertical="center"/>
    </xf>
    <xf numFmtId="3" fontId="18" fillId="2" borderId="48" xfId="2" quotePrefix="1" applyNumberFormat="1" applyFont="1" applyFill="1" applyBorder="1" applyAlignment="1" applyProtection="1">
      <alignment horizontal="left" vertical="center" wrapText="1" shrinkToFit="1"/>
    </xf>
    <xf numFmtId="180" fontId="16" fillId="2" borderId="49" xfId="2" quotePrefix="1" applyNumberFormat="1" applyFont="1" applyFill="1" applyBorder="1" applyAlignment="1" applyProtection="1">
      <alignment vertical="center"/>
    </xf>
    <xf numFmtId="180" fontId="16" fillId="2" borderId="33" xfId="2" quotePrefix="1" applyNumberFormat="1" applyFont="1" applyFill="1" applyBorder="1" applyAlignment="1" applyProtection="1">
      <alignment horizontal="right" vertical="center"/>
    </xf>
    <xf numFmtId="180" fontId="50" fillId="2" borderId="33" xfId="2" quotePrefix="1" applyNumberFormat="1" applyFont="1" applyFill="1" applyBorder="1" applyAlignment="1" applyProtection="1">
      <alignment horizontal="right" vertical="center"/>
    </xf>
    <xf numFmtId="3" fontId="18" fillId="2" borderId="48" xfId="2" applyNumberFormat="1" applyFont="1" applyFill="1" applyBorder="1" applyAlignment="1" applyProtection="1">
      <alignment horizontal="left" vertical="center" wrapText="1" shrinkToFit="1"/>
    </xf>
    <xf numFmtId="180" fontId="16" fillId="2" borderId="49" xfId="2" applyNumberFormat="1" applyFont="1" applyFill="1" applyBorder="1" applyAlignment="1" applyProtection="1">
      <alignment horizontal="right" vertical="center"/>
    </xf>
    <xf numFmtId="180" fontId="16" fillId="2" borderId="50" xfId="3" applyNumberFormat="1" applyFont="1" applyFill="1" applyBorder="1" applyAlignment="1" applyProtection="1">
      <alignment horizontal="right" vertical="center"/>
    </xf>
    <xf numFmtId="0" fontId="18" fillId="2" borderId="41" xfId="2" applyNumberFormat="1" applyFont="1" applyFill="1" applyBorder="1" applyAlignment="1" applyProtection="1">
      <alignment horizontal="left" vertical="center" wrapText="1"/>
    </xf>
    <xf numFmtId="180" fontId="16" fillId="2" borderId="62" xfId="3" applyNumberFormat="1" applyFont="1" applyFill="1" applyBorder="1" applyAlignment="1" applyProtection="1">
      <alignment horizontal="right" vertical="center"/>
    </xf>
    <xf numFmtId="180" fontId="16" fillId="2" borderId="63" xfId="3" applyNumberFormat="1" applyFont="1" applyFill="1" applyBorder="1" applyAlignment="1" applyProtection="1">
      <alignment horizontal="right" vertical="center"/>
    </xf>
    <xf numFmtId="38" fontId="18" fillId="2" borderId="48" xfId="3" quotePrefix="1" applyFont="1" applyFill="1" applyBorder="1" applyAlignment="1" applyProtection="1">
      <alignment vertical="center" wrapText="1"/>
    </xf>
    <xf numFmtId="177" fontId="16" fillId="2" borderId="138" xfId="2" quotePrefix="1" applyNumberFormat="1" applyFont="1" applyFill="1" applyBorder="1" applyAlignment="1" applyProtection="1">
      <alignment horizontal="right" vertical="center"/>
    </xf>
    <xf numFmtId="177" fontId="50" fillId="2" borderId="138" xfId="2" quotePrefix="1" applyNumberFormat="1" applyFont="1" applyFill="1" applyBorder="1" applyAlignment="1" applyProtection="1">
      <alignment horizontal="right" vertical="center"/>
    </xf>
    <xf numFmtId="180" fontId="16" fillId="2" borderId="47" xfId="3" applyNumberFormat="1" applyFont="1" applyFill="1" applyBorder="1" applyAlignment="1">
      <alignment horizontal="right" vertical="center"/>
    </xf>
    <xf numFmtId="38" fontId="16" fillId="2" borderId="49" xfId="3" applyFont="1" applyFill="1" applyBorder="1" applyAlignment="1" applyProtection="1">
      <alignment horizontal="right" vertical="center"/>
    </xf>
    <xf numFmtId="0" fontId="18" fillId="0" borderId="80" xfId="2" applyNumberFormat="1" applyFont="1" applyFill="1" applyBorder="1" applyAlignment="1" applyProtection="1">
      <alignment vertical="center"/>
    </xf>
    <xf numFmtId="38" fontId="18" fillId="0" borderId="76" xfId="3" quotePrefix="1" applyFont="1" applyFill="1" applyBorder="1" applyAlignment="1" applyProtection="1">
      <alignment vertical="center"/>
    </xf>
    <xf numFmtId="38" fontId="18" fillId="2" borderId="77" xfId="3" quotePrefix="1" applyFont="1" applyFill="1" applyBorder="1" applyAlignment="1" applyProtection="1">
      <alignment vertical="center" wrapText="1"/>
    </xf>
    <xf numFmtId="38" fontId="16" fillId="2" borderId="79" xfId="3" quotePrefix="1" applyFont="1" applyFill="1" applyBorder="1" applyAlignment="1" applyProtection="1">
      <alignment vertical="center"/>
    </xf>
    <xf numFmtId="177" fontId="16" fillId="2" borderId="139" xfId="2" quotePrefix="1" applyNumberFormat="1" applyFont="1" applyFill="1" applyBorder="1" applyAlignment="1" applyProtection="1">
      <alignment horizontal="right" vertical="center"/>
    </xf>
    <xf numFmtId="177" fontId="50" fillId="2" borderId="139" xfId="2" quotePrefix="1" applyNumberFormat="1" applyFont="1" applyFill="1" applyBorder="1" applyAlignment="1" applyProtection="1">
      <alignment horizontal="right" vertical="center"/>
    </xf>
    <xf numFmtId="180" fontId="16" fillId="2" borderId="84" xfId="3" applyNumberFormat="1" applyFont="1" applyFill="1" applyBorder="1" applyAlignment="1">
      <alignment horizontal="right" vertical="center"/>
    </xf>
    <xf numFmtId="180" fontId="16" fillId="2" borderId="43" xfId="3" applyNumberFormat="1" applyFont="1" applyFill="1" applyBorder="1" applyAlignment="1">
      <alignment horizontal="right" vertical="center"/>
    </xf>
    <xf numFmtId="180" fontId="16" fillId="2" borderId="86" xfId="3" applyNumberFormat="1" applyFont="1" applyFill="1" applyBorder="1" applyAlignment="1">
      <alignment horizontal="right" vertical="center"/>
    </xf>
    <xf numFmtId="38" fontId="18" fillId="0" borderId="80" xfId="3" quotePrefix="1" applyFont="1" applyFill="1" applyBorder="1" applyAlignment="1" applyProtection="1">
      <alignment vertical="center" wrapText="1"/>
    </xf>
    <xf numFmtId="180" fontId="16" fillId="2" borderId="39" xfId="2" applyNumberFormat="1" applyFont="1" applyFill="1" applyBorder="1" applyAlignment="1">
      <alignment horizontal="right" vertical="center"/>
    </xf>
    <xf numFmtId="180" fontId="16" fillId="2" borderId="40" xfId="2" applyNumberFormat="1" applyFont="1" applyFill="1" applyBorder="1" applyAlignment="1">
      <alignment horizontal="right" vertical="center"/>
    </xf>
    <xf numFmtId="177" fontId="16" fillId="2" borderId="49" xfId="2" applyNumberFormat="1" applyFont="1" applyFill="1" applyBorder="1" applyAlignment="1" applyProtection="1">
      <alignment vertical="center"/>
    </xf>
    <xf numFmtId="0" fontId="18" fillId="2" borderId="39" xfId="2" quotePrefix="1" applyNumberFormat="1" applyFont="1" applyFill="1" applyBorder="1" applyAlignment="1" applyProtection="1">
      <alignment vertical="center"/>
    </xf>
    <xf numFmtId="177" fontId="16" fillId="2" borderId="83" xfId="2" applyNumberFormat="1" applyFont="1" applyFill="1" applyBorder="1" applyAlignment="1" applyProtection="1">
      <alignment horizontal="right" vertical="center"/>
    </xf>
    <xf numFmtId="177" fontId="16" fillId="2" borderId="134" xfId="2" quotePrefix="1" applyNumberFormat="1" applyFont="1" applyFill="1" applyBorder="1" applyAlignment="1" applyProtection="1">
      <alignment horizontal="right" vertical="center"/>
    </xf>
    <xf numFmtId="177" fontId="50" fillId="2" borderId="38" xfId="2" quotePrefix="1" applyNumberFormat="1" applyFont="1" applyFill="1" applyBorder="1" applyAlignment="1" applyProtection="1">
      <alignment horizontal="right" vertical="center"/>
    </xf>
    <xf numFmtId="180" fontId="16" fillId="2" borderId="135" xfId="2" applyNumberFormat="1" applyFont="1" applyFill="1" applyBorder="1" applyAlignment="1">
      <alignment horizontal="right" vertical="center"/>
    </xf>
    <xf numFmtId="180" fontId="16" fillId="2" borderId="63" xfId="2" applyNumberFormat="1" applyFont="1" applyFill="1" applyBorder="1" applyAlignment="1">
      <alignment horizontal="right" vertical="center"/>
    </xf>
    <xf numFmtId="180" fontId="18" fillId="2" borderId="136" xfId="2" quotePrefix="1" applyNumberFormat="1" applyFont="1" applyFill="1" applyBorder="1" applyAlignment="1" applyProtection="1">
      <alignment horizontal="right" vertical="center"/>
    </xf>
    <xf numFmtId="0" fontId="18" fillId="2" borderId="135" xfId="2" quotePrefix="1" applyNumberFormat="1" applyFont="1" applyFill="1" applyBorder="1" applyAlignment="1" applyProtection="1">
      <alignment vertical="center"/>
    </xf>
    <xf numFmtId="0" fontId="18" fillId="2" borderId="64" xfId="2" applyNumberFormat="1" applyFont="1" applyFill="1" applyBorder="1" applyAlignment="1" applyProtection="1">
      <alignment vertical="center" wrapText="1" shrinkToFit="1"/>
    </xf>
    <xf numFmtId="177" fontId="16" fillId="2" borderId="140" xfId="2" quotePrefix="1" applyNumberFormat="1" applyFont="1" applyFill="1" applyBorder="1" applyAlignment="1" applyProtection="1">
      <alignment horizontal="right" vertical="center"/>
    </xf>
    <xf numFmtId="177" fontId="50" fillId="2" borderId="140" xfId="2" quotePrefix="1" applyNumberFormat="1" applyFont="1" applyFill="1" applyBorder="1" applyAlignment="1" applyProtection="1">
      <alignment horizontal="right" vertical="center"/>
    </xf>
    <xf numFmtId="180" fontId="16" fillId="2" borderId="80" xfId="3" applyNumberFormat="1" applyFont="1" applyFill="1" applyBorder="1" applyAlignment="1">
      <alignment horizontal="right" vertical="center"/>
    </xf>
    <xf numFmtId="180" fontId="16" fillId="2" borderId="59" xfId="3" applyNumberFormat="1" applyFont="1" applyFill="1" applyBorder="1" applyAlignment="1">
      <alignment horizontal="right" vertical="center"/>
    </xf>
    <xf numFmtId="3" fontId="9" fillId="0" borderId="88" xfId="2" applyNumberFormat="1" applyFont="1" applyFill="1" applyBorder="1" applyAlignment="1" applyProtection="1"/>
    <xf numFmtId="3" fontId="18" fillId="2" borderId="40" xfId="2" quotePrefix="1" applyNumberFormat="1" applyFont="1" applyFill="1" applyBorder="1" applyAlignment="1" applyProtection="1">
      <alignment vertical="center" wrapText="1" shrinkToFit="1"/>
    </xf>
    <xf numFmtId="180" fontId="18" fillId="2" borderId="38" xfId="2" quotePrefix="1" applyNumberFormat="1" applyFont="1" applyFill="1" applyBorder="1" applyAlignment="1" applyProtection="1">
      <alignment horizontal="right" vertical="center"/>
    </xf>
    <xf numFmtId="180" fontId="49" fillId="2" borderId="38" xfId="2" quotePrefix="1" applyNumberFormat="1" applyFont="1" applyFill="1" applyBorder="1" applyAlignment="1" applyProtection="1">
      <alignment horizontal="right" vertical="center"/>
    </xf>
    <xf numFmtId="180" fontId="18" fillId="2" borderId="80" xfId="2" applyNumberFormat="1" applyFont="1" applyFill="1" applyBorder="1" applyAlignment="1" applyProtection="1">
      <alignment horizontal="right" vertical="center"/>
    </xf>
    <xf numFmtId="180" fontId="18" fillId="2" borderId="59" xfId="2" applyNumberFormat="1" applyFont="1" applyFill="1" applyBorder="1" applyAlignment="1" applyProtection="1">
      <alignment horizontal="right" vertical="center"/>
    </xf>
    <xf numFmtId="180" fontId="18" fillId="2" borderId="47" xfId="2" applyNumberFormat="1" applyFont="1" applyFill="1" applyBorder="1" applyAlignment="1" applyProtection="1">
      <alignment horizontal="right" vertical="center"/>
    </xf>
    <xf numFmtId="180" fontId="18" fillId="2" borderId="47" xfId="2" quotePrefix="1" applyNumberFormat="1" applyFont="1" applyFill="1" applyBorder="1" applyAlignment="1" applyProtection="1">
      <alignment horizontal="right" vertical="center"/>
    </xf>
    <xf numFmtId="3" fontId="9" fillId="0" borderId="45" xfId="2" applyNumberFormat="1" applyFont="1" applyFill="1" applyBorder="1" applyAlignment="1" applyProtection="1"/>
    <xf numFmtId="3" fontId="18" fillId="2" borderId="48" xfId="2" applyNumberFormat="1" applyFont="1" applyFill="1" applyBorder="1" applyAlignment="1" applyProtection="1">
      <alignment vertical="center" wrapText="1" shrinkToFit="1"/>
    </xf>
    <xf numFmtId="180" fontId="18" fillId="2" borderId="80" xfId="2" quotePrefix="1" applyNumberFormat="1" applyFont="1" applyFill="1" applyBorder="1" applyAlignment="1" applyProtection="1">
      <alignment horizontal="right" vertical="center"/>
    </xf>
    <xf numFmtId="180" fontId="18" fillId="2" borderId="50" xfId="2" quotePrefix="1" applyNumberFormat="1" applyFont="1" applyFill="1" applyBorder="1" applyAlignment="1" applyProtection="1">
      <alignment horizontal="right" vertical="center"/>
    </xf>
    <xf numFmtId="180" fontId="18" fillId="2" borderId="40" xfId="2" quotePrefix="1" applyNumberFormat="1" applyFont="1" applyFill="1" applyBorder="1" applyAlignment="1" applyProtection="1">
      <alignment horizontal="right" vertical="center"/>
    </xf>
    <xf numFmtId="3" fontId="18" fillId="2" borderId="48" xfId="2" quotePrefix="1" applyNumberFormat="1" applyFont="1" applyFill="1" applyBorder="1" applyAlignment="1" applyProtection="1">
      <alignment vertical="center" wrapText="1" shrinkToFit="1"/>
    </xf>
    <xf numFmtId="180" fontId="18" fillId="2" borderId="49" xfId="2" quotePrefix="1" applyNumberFormat="1" applyFont="1" applyFill="1" applyBorder="1" applyAlignment="1" applyProtection="1">
      <alignment vertical="center"/>
    </xf>
    <xf numFmtId="180" fontId="18" fillId="2" borderId="33" xfId="2" quotePrefix="1" applyNumberFormat="1" applyFont="1" applyFill="1" applyBorder="1" applyAlignment="1" applyProtection="1">
      <alignment horizontal="right" vertical="center"/>
    </xf>
    <xf numFmtId="180" fontId="49" fillId="2" borderId="33" xfId="2" quotePrefix="1" applyNumberFormat="1" applyFont="1" applyFill="1" applyBorder="1" applyAlignment="1" applyProtection="1">
      <alignment horizontal="right" vertical="center"/>
    </xf>
    <xf numFmtId="3" fontId="18" fillId="0" borderId="135" xfId="2" quotePrefix="1" applyNumberFormat="1" applyFont="1" applyFill="1" applyBorder="1" applyAlignment="1" applyProtection="1">
      <alignment vertical="center"/>
    </xf>
    <xf numFmtId="3" fontId="18" fillId="2" borderId="106" xfId="2" quotePrefix="1" applyNumberFormat="1" applyFont="1" applyFill="1" applyBorder="1" applyAlignment="1" applyProtection="1">
      <alignment vertical="center" wrapText="1" shrinkToFit="1"/>
    </xf>
    <xf numFmtId="180" fontId="18" fillId="2" borderId="108" xfId="2" quotePrefix="1" applyNumberFormat="1" applyFont="1" applyFill="1" applyBorder="1" applyAlignment="1" applyProtection="1">
      <alignment vertical="center"/>
    </xf>
    <xf numFmtId="180" fontId="18" fillId="2" borderId="61" xfId="2" quotePrefix="1" applyNumberFormat="1" applyFont="1" applyFill="1" applyBorder="1" applyAlignment="1" applyProtection="1">
      <alignment horizontal="right" vertical="center"/>
    </xf>
    <xf numFmtId="180" fontId="49" fillId="2" borderId="61" xfId="2" quotePrefix="1" applyNumberFormat="1" applyFont="1" applyFill="1" applyBorder="1" applyAlignment="1" applyProtection="1">
      <alignment horizontal="right" vertical="center"/>
    </xf>
    <xf numFmtId="180" fontId="18" fillId="2" borderId="91" xfId="2" quotePrefix="1" applyNumberFormat="1" applyFont="1" applyFill="1" applyBorder="1" applyAlignment="1" applyProtection="1">
      <alignment horizontal="right" vertical="center"/>
    </xf>
    <xf numFmtId="180" fontId="18" fillId="2" borderId="63" xfId="2" quotePrefix="1" applyNumberFormat="1" applyFont="1" applyFill="1" applyBorder="1" applyAlignment="1" applyProtection="1">
      <alignment horizontal="right" vertical="center"/>
    </xf>
    <xf numFmtId="180" fontId="18" fillId="2" borderId="136" xfId="2" applyNumberFormat="1" applyFont="1" applyFill="1" applyBorder="1" applyAlignment="1" applyProtection="1">
      <alignment horizontal="right" vertical="center"/>
    </xf>
    <xf numFmtId="3" fontId="18" fillId="2" borderId="41" xfId="2" applyNumberFormat="1" applyFont="1" applyFill="1" applyBorder="1" applyAlignment="1" applyProtection="1">
      <alignment vertical="center" wrapText="1" shrinkToFit="1"/>
    </xf>
    <xf numFmtId="180" fontId="18" fillId="2" borderId="83" xfId="2" quotePrefix="1" applyNumberFormat="1" applyFont="1" applyFill="1" applyBorder="1" applyAlignment="1" applyProtection="1">
      <alignment vertical="center"/>
    </xf>
    <xf numFmtId="180" fontId="18" fillId="2" borderId="50" xfId="2" applyNumberFormat="1" applyFont="1" applyFill="1" applyBorder="1" applyAlignment="1" applyProtection="1">
      <alignment horizontal="right" vertical="center"/>
    </xf>
    <xf numFmtId="180" fontId="18" fillId="2" borderId="40" xfId="2" applyNumberFormat="1" applyFont="1" applyFill="1" applyBorder="1" applyAlignment="1" applyProtection="1">
      <alignment horizontal="right" vertical="center"/>
    </xf>
    <xf numFmtId="177" fontId="16" fillId="2" borderId="79" xfId="2" applyNumberFormat="1" applyFont="1" applyFill="1" applyBorder="1" applyAlignment="1" applyProtection="1">
      <alignment vertical="center"/>
    </xf>
    <xf numFmtId="180" fontId="18" fillId="2" borderId="85" xfId="2" applyNumberFormat="1" applyFont="1" applyFill="1" applyBorder="1" applyAlignment="1" applyProtection="1">
      <alignment horizontal="right" vertical="center"/>
    </xf>
    <xf numFmtId="177" fontId="50" fillId="2" borderId="134" xfId="2" quotePrefix="1" applyNumberFormat="1" applyFont="1" applyFill="1" applyBorder="1" applyAlignment="1" applyProtection="1">
      <alignment horizontal="right" vertical="center"/>
    </xf>
    <xf numFmtId="3" fontId="18" fillId="0" borderId="88" xfId="2" applyNumberFormat="1" applyFont="1" applyFill="1" applyBorder="1" applyAlignment="1" applyProtection="1"/>
    <xf numFmtId="3" fontId="18" fillId="0" borderId="107" xfId="2" applyNumberFormat="1" applyFont="1" applyFill="1" applyBorder="1" applyAlignment="1" applyProtection="1">
      <alignment vertical="center"/>
    </xf>
    <xf numFmtId="183" fontId="18" fillId="2" borderId="83" xfId="3" quotePrefix="1" applyNumberFormat="1" applyFont="1" applyFill="1" applyBorder="1" applyAlignment="1" applyProtection="1">
      <alignment vertical="center"/>
    </xf>
    <xf numFmtId="183" fontId="18" fillId="2" borderId="38" xfId="3" quotePrefix="1" applyNumberFormat="1" applyFont="1" applyFill="1" applyBorder="1" applyAlignment="1" applyProtection="1">
      <alignment horizontal="right" vertical="center"/>
    </xf>
    <xf numFmtId="183" fontId="49" fillId="2" borderId="38" xfId="3" quotePrefix="1" applyNumberFormat="1" applyFont="1" applyFill="1" applyBorder="1" applyAlignment="1" applyProtection="1">
      <alignment horizontal="right" vertical="center"/>
    </xf>
    <xf numFmtId="180" fontId="18" fillId="2" borderId="91" xfId="3" applyNumberFormat="1" applyFont="1" applyFill="1" applyBorder="1" applyAlignment="1">
      <alignment horizontal="right" vertical="center"/>
    </xf>
    <xf numFmtId="180" fontId="18" fillId="2" borderId="0" xfId="3" quotePrefix="1" applyNumberFormat="1" applyFont="1" applyFill="1" applyBorder="1" applyAlignment="1" applyProtection="1">
      <alignment horizontal="right" vertical="center"/>
    </xf>
    <xf numFmtId="180" fontId="18" fillId="2" borderId="105" xfId="3" quotePrefix="1" applyNumberFormat="1" applyFont="1" applyFill="1" applyBorder="1" applyAlignment="1" applyProtection="1">
      <alignment horizontal="right" vertical="center"/>
    </xf>
    <xf numFmtId="180" fontId="18" fillId="2" borderId="108" xfId="3" applyNumberFormat="1" applyFont="1" applyFill="1" applyBorder="1" applyAlignment="1" applyProtection="1">
      <alignment horizontal="right" vertical="center"/>
    </xf>
    <xf numFmtId="183" fontId="18" fillId="2" borderId="49" xfId="3" quotePrefix="1" applyNumberFormat="1" applyFont="1" applyFill="1" applyBorder="1" applyAlignment="1" applyProtection="1">
      <alignment vertical="center"/>
    </xf>
    <xf numFmtId="183" fontId="18" fillId="2" borderId="33" xfId="3" quotePrefix="1" applyNumberFormat="1" applyFont="1" applyFill="1" applyBorder="1" applyAlignment="1" applyProtection="1">
      <alignment horizontal="right" vertical="center"/>
    </xf>
    <xf numFmtId="183" fontId="49" fillId="2" borderId="33" xfId="3" quotePrefix="1" applyNumberFormat="1" applyFont="1" applyFill="1" applyBorder="1" applyAlignment="1" applyProtection="1">
      <alignment horizontal="right" vertical="center"/>
    </xf>
    <xf numFmtId="180" fontId="18" fillId="2" borderId="39" xfId="3" applyNumberFormat="1" applyFont="1" applyFill="1" applyBorder="1" applyAlignment="1">
      <alignment horizontal="right" vertical="center"/>
    </xf>
    <xf numFmtId="180" fontId="18" fillId="2" borderId="40" xfId="3" applyNumberFormat="1" applyFont="1" applyFill="1" applyBorder="1" applyAlignment="1">
      <alignment horizontal="right" vertical="center"/>
    </xf>
    <xf numFmtId="180" fontId="18" fillId="2" borderId="62" xfId="3" applyNumberFormat="1" applyFont="1" applyFill="1" applyBorder="1" applyAlignment="1">
      <alignment horizontal="right" vertical="center"/>
    </xf>
    <xf numFmtId="180" fontId="18" fillId="2" borderId="141" xfId="3" quotePrefix="1" applyNumberFormat="1" applyFont="1" applyFill="1" applyBorder="1" applyAlignment="1" applyProtection="1">
      <alignment horizontal="right" vertical="center"/>
    </xf>
    <xf numFmtId="3" fontId="18" fillId="2" borderId="41" xfId="2" quotePrefix="1" applyNumberFormat="1" applyFont="1" applyFill="1" applyBorder="1" applyAlignment="1" applyProtection="1">
      <alignment vertical="center" wrapText="1" shrinkToFit="1"/>
    </xf>
    <xf numFmtId="183" fontId="18" fillId="2" borderId="49" xfId="3" applyNumberFormat="1" applyFont="1" applyFill="1" applyBorder="1" applyAlignment="1" applyProtection="1">
      <alignment horizontal="right" vertical="center"/>
    </xf>
    <xf numFmtId="3" fontId="18" fillId="0" borderId="76" xfId="2" quotePrefix="1" applyNumberFormat="1" applyFont="1" applyFill="1" applyBorder="1" applyAlignment="1" applyProtection="1">
      <alignment vertical="center"/>
    </xf>
    <xf numFmtId="3" fontId="18" fillId="2" borderId="43" xfId="2" applyNumberFormat="1" applyFont="1" applyFill="1" applyBorder="1" applyAlignment="1" applyProtection="1">
      <alignment vertical="center" wrapText="1" shrinkToFit="1"/>
    </xf>
    <xf numFmtId="183" fontId="18" fillId="2" borderId="85" xfId="3" applyNumberFormat="1" applyFont="1" applyFill="1" applyBorder="1" applyAlignment="1" applyProtection="1">
      <alignment horizontal="right" vertical="center"/>
    </xf>
    <xf numFmtId="183" fontId="18" fillId="2" borderId="42" xfId="3" quotePrefix="1" applyNumberFormat="1" applyFont="1" applyFill="1" applyBorder="1" applyAlignment="1" applyProtection="1">
      <alignment horizontal="right" vertical="center"/>
    </xf>
    <xf numFmtId="183" fontId="49" fillId="2" borderId="42" xfId="3" quotePrefix="1" applyNumberFormat="1" applyFont="1" applyFill="1" applyBorder="1" applyAlignment="1" applyProtection="1">
      <alignment horizontal="right" vertical="center"/>
    </xf>
    <xf numFmtId="180" fontId="18" fillId="2" borderId="84" xfId="3" applyNumberFormat="1" applyFont="1" applyFill="1" applyBorder="1" applyAlignment="1">
      <alignment horizontal="right" vertical="center"/>
    </xf>
    <xf numFmtId="180" fontId="18" fillId="2" borderId="43" xfId="3" applyNumberFormat="1" applyFont="1" applyFill="1" applyBorder="1" applyAlignment="1">
      <alignment horizontal="right" vertical="center"/>
    </xf>
    <xf numFmtId="0" fontId="36" fillId="0" borderId="0" xfId="2" applyFont="1" applyBorder="1"/>
    <xf numFmtId="0" fontId="36" fillId="0" borderId="100" xfId="2" applyFont="1" applyBorder="1"/>
    <xf numFmtId="3" fontId="9" fillId="0" borderId="0" xfId="2" applyNumberFormat="1" applyFont="1" applyAlignment="1">
      <alignment shrinkToFit="1"/>
    </xf>
    <xf numFmtId="3" fontId="48" fillId="0" borderId="0" xfId="2" applyNumberFormat="1" applyFont="1"/>
    <xf numFmtId="3" fontId="12" fillId="0" borderId="0" xfId="2" quotePrefix="1" applyNumberFormat="1" applyFont="1" applyFill="1" applyBorder="1" applyAlignment="1" applyProtection="1">
      <alignment vertical="center"/>
    </xf>
    <xf numFmtId="3" fontId="16" fillId="0" borderId="0" xfId="2" applyNumberFormat="1" applyFont="1" applyFill="1" applyBorder="1" applyAlignment="1" applyProtection="1"/>
    <xf numFmtId="3" fontId="9" fillId="0" borderId="0" xfId="2" applyNumberFormat="1" applyFont="1" applyFill="1" applyBorder="1" applyAlignment="1" applyProtection="1">
      <alignment shrinkToFit="1"/>
    </xf>
    <xf numFmtId="3" fontId="48" fillId="0" borderId="0" xfId="2" applyNumberFormat="1" applyFont="1" applyFill="1" applyBorder="1" applyAlignment="1" applyProtection="1"/>
    <xf numFmtId="3" fontId="18" fillId="0" borderId="88" xfId="2" applyNumberFormat="1" applyFont="1" applyFill="1" applyBorder="1" applyAlignment="1" applyProtection="1">
      <alignment horizontal="center"/>
    </xf>
    <xf numFmtId="0" fontId="49" fillId="4" borderId="31" xfId="2" quotePrefix="1" applyNumberFormat="1" applyFont="1" applyFill="1" applyBorder="1" applyAlignment="1" applyProtection="1">
      <alignment vertical="center"/>
    </xf>
    <xf numFmtId="3" fontId="18" fillId="0" borderId="0" xfId="2" applyNumberFormat="1" applyFont="1" applyFill="1" applyBorder="1" applyAlignment="1" applyProtection="1">
      <alignment horizontal="center"/>
    </xf>
    <xf numFmtId="3" fontId="18" fillId="0" borderId="0" xfId="2" applyNumberFormat="1" applyFont="1" applyAlignment="1">
      <alignment horizontal="center"/>
    </xf>
    <xf numFmtId="3" fontId="9" fillId="2" borderId="88" xfId="2" applyNumberFormat="1" applyFont="1" applyFill="1" applyBorder="1" applyAlignment="1" applyProtection="1"/>
    <xf numFmtId="3" fontId="18" fillId="2" borderId="90" xfId="2" quotePrefix="1" applyNumberFormat="1" applyFont="1" applyFill="1" applyBorder="1" applyAlignment="1" applyProtection="1">
      <alignment vertical="center"/>
    </xf>
    <xf numFmtId="3" fontId="9" fillId="2" borderId="35" xfId="2" applyNumberFormat="1" applyFill="1" applyBorder="1" applyAlignment="1" applyProtection="1">
      <alignment horizontal="left" vertical="center" wrapText="1" shrinkToFit="1"/>
    </xf>
    <xf numFmtId="180" fontId="16" fillId="2" borderId="33" xfId="2" quotePrefix="1" applyNumberFormat="1" applyFont="1" applyFill="1" applyBorder="1" applyAlignment="1" applyProtection="1">
      <alignment vertical="center"/>
    </xf>
    <xf numFmtId="180" fontId="50" fillId="2" borderId="33" xfId="2" quotePrefix="1" applyNumberFormat="1" applyFont="1" applyFill="1" applyBorder="1" applyAlignment="1" applyProtection="1">
      <alignment vertical="center"/>
    </xf>
    <xf numFmtId="180" fontId="16" fillId="2" borderId="80" xfId="2" applyNumberFormat="1" applyFont="1" applyFill="1" applyBorder="1" applyAlignment="1">
      <alignment horizontal="right" vertical="center"/>
    </xf>
    <xf numFmtId="180" fontId="16" fillId="2" borderId="47" xfId="2" applyNumberFormat="1" applyFont="1" applyFill="1" applyBorder="1" applyAlignment="1">
      <alignment horizontal="right" vertical="center"/>
    </xf>
    <xf numFmtId="180" fontId="18" fillId="2" borderId="49" xfId="2" quotePrefix="1" applyNumberFormat="1" applyFont="1" applyFill="1" applyBorder="1" applyAlignment="1" applyProtection="1">
      <alignment horizontal="right" vertical="center"/>
    </xf>
    <xf numFmtId="3" fontId="9" fillId="2" borderId="0" xfId="2" applyNumberFormat="1" applyFont="1" applyFill="1" applyBorder="1" applyAlignment="1" applyProtection="1"/>
    <xf numFmtId="3" fontId="9" fillId="2" borderId="0" xfId="2" applyNumberFormat="1" applyFont="1" applyFill="1"/>
    <xf numFmtId="3" fontId="18" fillId="2" borderId="80" xfId="2" quotePrefix="1" applyNumberFormat="1" applyFont="1" applyFill="1" applyBorder="1" applyAlignment="1" applyProtection="1">
      <alignment vertical="center"/>
    </xf>
    <xf numFmtId="3" fontId="9" fillId="2" borderId="48" xfId="2" quotePrefix="1" applyNumberFormat="1" applyFont="1" applyFill="1" applyBorder="1" applyAlignment="1" applyProtection="1">
      <alignment horizontal="left" vertical="center" shrinkToFit="1"/>
    </xf>
    <xf numFmtId="180" fontId="18" fillId="2" borderId="83" xfId="2" quotePrefix="1" applyNumberFormat="1" applyFont="1" applyFill="1" applyBorder="1" applyAlignment="1" applyProtection="1">
      <alignment horizontal="right" vertical="center"/>
    </xf>
    <xf numFmtId="3" fontId="9" fillId="2" borderId="48" xfId="2" applyNumberFormat="1" applyFill="1" applyBorder="1" applyAlignment="1" applyProtection="1">
      <alignment horizontal="left" vertical="center" shrinkToFit="1"/>
    </xf>
    <xf numFmtId="3" fontId="9" fillId="2" borderId="48" xfId="2" quotePrefix="1" applyNumberFormat="1" applyFill="1" applyBorder="1" applyAlignment="1" applyProtection="1">
      <alignment horizontal="left" vertical="center" shrinkToFit="1"/>
    </xf>
    <xf numFmtId="180" fontId="18" fillId="2" borderId="83" xfId="3" applyNumberFormat="1" applyFont="1" applyFill="1" applyBorder="1" applyAlignment="1">
      <alignment horizontal="right" vertical="center"/>
    </xf>
    <xf numFmtId="183" fontId="16" fillId="2" borderId="83" xfId="3" applyNumberFormat="1" applyFont="1" applyFill="1" applyBorder="1" applyAlignment="1" applyProtection="1">
      <alignment horizontal="right" vertical="center"/>
    </xf>
    <xf numFmtId="3" fontId="9" fillId="2" borderId="41" xfId="2" applyNumberFormat="1" applyFont="1" applyFill="1" applyBorder="1" applyAlignment="1" applyProtection="1">
      <alignment horizontal="left" vertical="center" shrinkToFit="1"/>
    </xf>
    <xf numFmtId="180" fontId="16" fillId="2" borderId="38" xfId="2" quotePrefix="1" applyNumberFormat="1" applyFont="1" applyFill="1" applyBorder="1" applyAlignment="1" applyProtection="1">
      <alignment vertical="center"/>
    </xf>
    <xf numFmtId="180" fontId="50" fillId="2" borderId="38" xfId="2" quotePrefix="1" applyNumberFormat="1" applyFont="1" applyFill="1" applyBorder="1" applyAlignment="1" applyProtection="1">
      <alignment vertical="center"/>
    </xf>
    <xf numFmtId="3" fontId="9" fillId="2" borderId="41" xfId="2" quotePrefix="1" applyNumberFormat="1" applyFill="1" applyBorder="1" applyAlignment="1" applyProtection="1">
      <alignment horizontal="left" vertical="center" shrinkToFit="1"/>
    </xf>
    <xf numFmtId="3" fontId="9" fillId="0" borderId="88" xfId="2" applyNumberFormat="1" applyFont="1" applyFill="1" applyBorder="1" applyAlignment="1" applyProtection="1">
      <alignment vertical="center"/>
    </xf>
    <xf numFmtId="3" fontId="9" fillId="2" borderId="48" xfId="2" applyNumberFormat="1" applyFont="1" applyFill="1" applyBorder="1" applyAlignment="1" applyProtection="1">
      <alignment vertical="center" shrinkToFit="1"/>
    </xf>
    <xf numFmtId="180" fontId="16" fillId="2" borderId="80" xfId="2" quotePrefix="1" applyNumberFormat="1" applyFont="1" applyFill="1" applyBorder="1" applyAlignment="1" applyProtection="1">
      <alignment horizontal="right" vertical="center"/>
    </xf>
    <xf numFmtId="180" fontId="16" fillId="2" borderId="47" xfId="2" quotePrefix="1" applyNumberFormat="1" applyFont="1" applyFill="1" applyBorder="1" applyAlignment="1" applyProtection="1">
      <alignment horizontal="right" vertical="center"/>
    </xf>
    <xf numFmtId="3" fontId="9" fillId="0" borderId="45" xfId="2" applyNumberFormat="1" applyFont="1" applyFill="1" applyBorder="1" applyAlignment="1" applyProtection="1">
      <alignment vertical="center"/>
    </xf>
    <xf numFmtId="3" fontId="9" fillId="0" borderId="0" xfId="2" applyNumberFormat="1" applyFont="1" applyAlignment="1">
      <alignment vertical="center"/>
    </xf>
    <xf numFmtId="3" fontId="9" fillId="2" borderId="48" xfId="2" applyNumberFormat="1" applyFill="1" applyBorder="1" applyAlignment="1" applyProtection="1">
      <alignment vertical="center" shrinkToFit="1"/>
    </xf>
    <xf numFmtId="3" fontId="9" fillId="2" borderId="77" xfId="2" applyNumberFormat="1" applyFill="1" applyBorder="1" applyAlignment="1" applyProtection="1">
      <alignment vertical="center" shrinkToFit="1"/>
    </xf>
    <xf numFmtId="180" fontId="16" fillId="2" borderId="79" xfId="2" applyNumberFormat="1" applyFont="1" applyFill="1" applyBorder="1" applyAlignment="1" applyProtection="1">
      <alignment horizontal="right" vertical="center"/>
    </xf>
    <xf numFmtId="180" fontId="16" fillId="2" borderId="75" xfId="2" quotePrefix="1" applyNumberFormat="1" applyFont="1" applyFill="1" applyBorder="1" applyAlignment="1" applyProtection="1">
      <alignment vertical="center"/>
    </xf>
    <xf numFmtId="180" fontId="50" fillId="2" borderId="75" xfId="2" quotePrefix="1" applyNumberFormat="1" applyFont="1" applyFill="1" applyBorder="1" applyAlignment="1" applyProtection="1">
      <alignment vertical="center"/>
    </xf>
    <xf numFmtId="180" fontId="16" fillId="2" borderId="84" xfId="2" applyNumberFormat="1" applyFont="1" applyFill="1" applyBorder="1" applyAlignment="1" applyProtection="1">
      <alignment horizontal="right" vertical="center"/>
    </xf>
    <xf numFmtId="180" fontId="16" fillId="2" borderId="43" xfId="2" applyNumberFormat="1" applyFont="1" applyFill="1" applyBorder="1" applyAlignment="1" applyProtection="1">
      <alignment horizontal="right" vertical="center"/>
    </xf>
    <xf numFmtId="180" fontId="16" fillId="2" borderId="43" xfId="2" quotePrefix="1" applyNumberFormat="1" applyFont="1" applyFill="1" applyBorder="1" applyAlignment="1" applyProtection="1">
      <alignment horizontal="right" vertical="center"/>
    </xf>
    <xf numFmtId="3" fontId="12" fillId="0" borderId="0" xfId="2" quotePrefix="1" applyNumberFormat="1" applyFont="1" applyFill="1" applyBorder="1" applyAlignment="1" applyProtection="1"/>
    <xf numFmtId="3" fontId="9" fillId="0" borderId="0" xfId="2" applyNumberFormat="1" applyFont="1" applyFill="1" applyBorder="1" applyAlignment="1" applyProtection="1">
      <alignment vertical="center"/>
    </xf>
    <xf numFmtId="3" fontId="9" fillId="2" borderId="0" xfId="2" applyNumberFormat="1" applyFont="1" applyFill="1" applyBorder="1" applyAlignment="1" applyProtection="1">
      <alignment shrinkToFit="1"/>
    </xf>
    <xf numFmtId="3" fontId="48" fillId="2" borderId="0" xfId="2" applyNumberFormat="1" applyFont="1" applyFill="1" applyBorder="1" applyAlignment="1" applyProtection="1"/>
    <xf numFmtId="0" fontId="49" fillId="7" borderId="87" xfId="2" applyNumberFormat="1" applyFont="1" applyFill="1" applyBorder="1" applyAlignment="1" applyProtection="1">
      <alignment horizontal="center" vertical="center"/>
    </xf>
    <xf numFmtId="0" fontId="49" fillId="7" borderId="31" xfId="2" quotePrefix="1" applyNumberFormat="1" applyFont="1" applyFill="1" applyBorder="1" applyAlignment="1" applyProtection="1">
      <alignment vertical="center"/>
    </xf>
    <xf numFmtId="182" fontId="18" fillId="7" borderId="32" xfId="2" quotePrefix="1" applyNumberFormat="1" applyFont="1" applyFill="1" applyBorder="1" applyAlignment="1" applyProtection="1">
      <alignment horizontal="center" vertical="center"/>
    </xf>
    <xf numFmtId="0" fontId="18" fillId="7" borderId="46" xfId="2" quotePrefix="1" applyNumberFormat="1" applyFont="1" applyFill="1" applyBorder="1" applyAlignment="1" applyProtection="1">
      <alignment horizontal="center" vertical="center"/>
    </xf>
    <xf numFmtId="0" fontId="49" fillId="7" borderId="46" xfId="2" quotePrefix="1" applyNumberFormat="1" applyFont="1" applyFill="1" applyBorder="1" applyAlignment="1" applyProtection="1">
      <alignment horizontal="center" vertical="center"/>
    </xf>
    <xf numFmtId="0" fontId="49" fillId="7" borderId="89" xfId="2" applyNumberFormat="1" applyFont="1" applyFill="1" applyBorder="1" applyAlignment="1" applyProtection="1">
      <alignment horizontal="center" vertical="center"/>
    </xf>
    <xf numFmtId="0" fontId="49" fillId="7" borderId="30" xfId="2" quotePrefix="1" applyNumberFormat="1" applyFont="1" applyFill="1" applyBorder="1" applyAlignment="1" applyProtection="1">
      <alignment horizontal="center" vertical="center"/>
    </xf>
    <xf numFmtId="0" fontId="49" fillId="7" borderId="30" xfId="2" applyNumberFormat="1" applyFont="1" applyFill="1" applyBorder="1" applyAlignment="1" applyProtection="1">
      <alignment horizontal="center" vertical="center"/>
    </xf>
    <xf numFmtId="0" fontId="49" fillId="7" borderId="32" xfId="2" applyNumberFormat="1" applyFont="1" applyFill="1" applyBorder="1" applyAlignment="1" applyProtection="1">
      <alignment horizontal="center" vertical="center"/>
    </xf>
    <xf numFmtId="3" fontId="18" fillId="0" borderId="80" xfId="2" applyNumberFormat="1" applyFont="1" applyFill="1" applyBorder="1" applyAlignment="1" applyProtection="1">
      <alignment vertical="center"/>
    </xf>
    <xf numFmtId="3" fontId="9" fillId="2" borderId="41" xfId="2" quotePrefix="1" applyNumberFormat="1" applyFont="1" applyFill="1" applyBorder="1" applyAlignment="1" applyProtection="1">
      <alignment vertical="center" shrinkToFit="1"/>
    </xf>
    <xf numFmtId="180" fontId="16" fillId="2" borderId="83" xfId="2" quotePrefix="1" applyNumberFormat="1" applyFont="1" applyFill="1" applyBorder="1" applyAlignment="1" applyProtection="1">
      <alignment vertical="center"/>
    </xf>
    <xf numFmtId="180" fontId="16" fillId="2" borderId="62" xfId="2" quotePrefix="1" applyNumberFormat="1" applyFont="1" applyFill="1" applyBorder="1" applyAlignment="1" applyProtection="1">
      <alignment horizontal="right" vertical="center"/>
    </xf>
    <xf numFmtId="180" fontId="16" fillId="2" borderId="63" xfId="2" quotePrefix="1" applyNumberFormat="1" applyFont="1" applyFill="1" applyBorder="1" applyAlignment="1" applyProtection="1">
      <alignment horizontal="right" vertical="center"/>
    </xf>
    <xf numFmtId="3" fontId="9" fillId="2" borderId="88" xfId="2" applyNumberFormat="1" applyFont="1" applyFill="1" applyBorder="1" applyAlignment="1" applyProtection="1">
      <alignment vertical="center"/>
    </xf>
    <xf numFmtId="3" fontId="9" fillId="2" borderId="48" xfId="2" quotePrefix="1" applyNumberFormat="1" applyFill="1" applyBorder="1" applyAlignment="1" applyProtection="1">
      <alignment vertical="center" shrinkToFit="1"/>
    </xf>
    <xf numFmtId="180" fontId="16" fillId="2" borderId="50" xfId="3" applyNumberFormat="1" applyFont="1" applyFill="1" applyBorder="1" applyAlignment="1">
      <alignment horizontal="right" vertical="center"/>
    </xf>
    <xf numFmtId="3" fontId="9" fillId="2" borderId="0" xfId="2" applyNumberFormat="1" applyFont="1" applyFill="1" applyBorder="1" applyAlignment="1" applyProtection="1">
      <alignment vertical="center"/>
    </xf>
    <xf numFmtId="3" fontId="9" fillId="2" borderId="0" xfId="2" applyNumberFormat="1" applyFont="1" applyFill="1" applyAlignment="1">
      <alignment vertical="center"/>
    </xf>
    <xf numFmtId="3" fontId="9" fillId="2" borderId="48" xfId="2" quotePrefix="1" applyNumberFormat="1" applyFont="1" applyFill="1" applyBorder="1" applyAlignment="1" applyProtection="1">
      <alignment vertical="center" shrinkToFit="1"/>
    </xf>
    <xf numFmtId="180" fontId="16" fillId="2" borderId="138" xfId="2" quotePrefix="1" applyNumberFormat="1" applyFont="1" applyFill="1" applyBorder="1" applyAlignment="1" applyProtection="1">
      <alignment vertical="center"/>
    </xf>
    <xf numFmtId="180" fontId="50" fillId="2" borderId="138" xfId="2" quotePrefix="1" applyNumberFormat="1" applyFont="1" applyFill="1" applyBorder="1" applyAlignment="1" applyProtection="1">
      <alignment vertical="center"/>
    </xf>
    <xf numFmtId="3" fontId="18" fillId="2" borderId="39" xfId="2" quotePrefix="1" applyNumberFormat="1" applyFont="1" applyFill="1" applyBorder="1" applyAlignment="1" applyProtection="1">
      <alignment vertical="center"/>
    </xf>
    <xf numFmtId="3" fontId="18" fillId="2" borderId="135" xfId="2" quotePrefix="1" applyNumberFormat="1" applyFont="1" applyFill="1" applyBorder="1" applyAlignment="1" applyProtection="1">
      <alignment vertical="center"/>
    </xf>
    <xf numFmtId="3" fontId="9" fillId="2" borderId="64" xfId="2" quotePrefix="1" applyNumberFormat="1" applyFont="1" applyFill="1" applyBorder="1" applyAlignment="1" applyProtection="1">
      <alignment vertical="center" shrinkToFit="1"/>
    </xf>
    <xf numFmtId="180" fontId="16" fillId="2" borderId="136" xfId="2" quotePrefix="1" applyNumberFormat="1" applyFont="1" applyFill="1" applyBorder="1" applyAlignment="1" applyProtection="1">
      <alignment vertical="center"/>
    </xf>
    <xf numFmtId="180" fontId="16" fillId="2" borderId="140" xfId="2" quotePrefix="1" applyNumberFormat="1" applyFont="1" applyFill="1" applyBorder="1" applyAlignment="1" applyProtection="1">
      <alignment vertical="center"/>
    </xf>
    <xf numFmtId="180" fontId="50" fillId="2" borderId="140" xfId="2" quotePrefix="1" applyNumberFormat="1" applyFont="1" applyFill="1" applyBorder="1" applyAlignment="1" applyProtection="1">
      <alignment vertical="center"/>
    </xf>
    <xf numFmtId="3" fontId="9" fillId="2" borderId="64" xfId="2" quotePrefix="1" applyNumberFormat="1" applyFill="1" applyBorder="1" applyAlignment="1" applyProtection="1">
      <alignment vertical="center" shrinkToFit="1"/>
    </xf>
    <xf numFmtId="3" fontId="9" fillId="2" borderId="41" xfId="2" applyNumberFormat="1" applyFont="1" applyFill="1" applyBorder="1" applyAlignment="1" applyProtection="1">
      <alignment vertical="center" shrinkToFit="1"/>
    </xf>
    <xf numFmtId="3" fontId="18" fillId="2" borderId="76" xfId="2" quotePrefix="1" applyNumberFormat="1" applyFont="1" applyFill="1" applyBorder="1" applyAlignment="1" applyProtection="1">
      <alignment vertical="center"/>
    </xf>
    <xf numFmtId="3" fontId="9" fillId="2" borderId="77" xfId="2" quotePrefix="1" applyNumberFormat="1" applyFont="1" applyFill="1" applyBorder="1" applyAlignment="1" applyProtection="1">
      <alignment vertical="center" shrinkToFit="1"/>
    </xf>
    <xf numFmtId="180" fontId="16" fillId="2" borderId="139" xfId="2" quotePrefix="1" applyNumberFormat="1" applyFont="1" applyFill="1" applyBorder="1" applyAlignment="1" applyProtection="1">
      <alignment vertical="center"/>
    </xf>
    <xf numFmtId="180" fontId="50" fillId="2" borderId="139" xfId="2" quotePrefix="1" applyNumberFormat="1" applyFont="1" applyFill="1" applyBorder="1" applyAlignment="1" applyProtection="1">
      <alignment vertical="center"/>
    </xf>
    <xf numFmtId="180" fontId="18" fillId="2" borderId="85" xfId="2" quotePrefix="1" applyNumberFormat="1" applyFont="1" applyFill="1" applyBorder="1" applyAlignment="1" applyProtection="1">
      <alignment horizontal="right" vertical="center"/>
    </xf>
    <xf numFmtId="3" fontId="9" fillId="0" borderId="53" xfId="2" quotePrefix="1" applyNumberFormat="1" applyFont="1" applyFill="1" applyBorder="1" applyAlignment="1" applyProtection="1">
      <alignment vertical="center"/>
    </xf>
    <xf numFmtId="3" fontId="9" fillId="2" borderId="53" xfId="2" quotePrefix="1" applyNumberFormat="1" applyFont="1" applyFill="1" applyBorder="1" applyAlignment="1" applyProtection="1">
      <alignment vertical="center" shrinkToFit="1"/>
    </xf>
    <xf numFmtId="3" fontId="9" fillId="2" borderId="53" xfId="2" quotePrefix="1" applyNumberFormat="1" applyFont="1" applyFill="1" applyBorder="1" applyAlignment="1" applyProtection="1">
      <alignment vertical="center"/>
    </xf>
    <xf numFmtId="3" fontId="48" fillId="2" borderId="53" xfId="2" quotePrefix="1" applyNumberFormat="1" applyFont="1" applyFill="1" applyBorder="1" applyAlignment="1" applyProtection="1">
      <alignment vertical="center"/>
    </xf>
    <xf numFmtId="3" fontId="9" fillId="2" borderId="53" xfId="2" quotePrefix="1" applyNumberFormat="1" applyFont="1" applyFill="1" applyBorder="1" applyAlignment="1" applyProtection="1">
      <alignment horizontal="right" vertical="center"/>
    </xf>
    <xf numFmtId="3" fontId="18" fillId="0" borderId="45" xfId="2" applyNumberFormat="1" applyFont="1" applyFill="1" applyBorder="1" applyAlignment="1" applyProtection="1"/>
    <xf numFmtId="3" fontId="18" fillId="0" borderId="0" xfId="2" applyNumberFormat="1" applyFont="1"/>
    <xf numFmtId="3" fontId="20" fillId="2" borderId="80" xfId="2" quotePrefix="1" applyNumberFormat="1" applyFont="1" applyFill="1" applyBorder="1" applyAlignment="1" applyProtection="1">
      <alignment vertical="center" wrapText="1"/>
    </xf>
    <xf numFmtId="180" fontId="18" fillId="2" borderId="33" xfId="2" quotePrefix="1" applyNumberFormat="1" applyFont="1" applyFill="1" applyBorder="1" applyAlignment="1" applyProtection="1">
      <alignment vertical="center"/>
    </xf>
    <xf numFmtId="180" fontId="49" fillId="2" borderId="33" xfId="2" quotePrefix="1" applyNumberFormat="1" applyFont="1" applyFill="1" applyBorder="1" applyAlignment="1" applyProtection="1">
      <alignment vertical="center"/>
    </xf>
    <xf numFmtId="180" fontId="18" fillId="2" borderId="39" xfId="3" applyNumberFormat="1" applyFont="1" applyFill="1" applyBorder="1" applyAlignment="1">
      <alignment vertical="center"/>
    </xf>
    <xf numFmtId="180" fontId="18" fillId="2" borderId="40" xfId="3" applyNumberFormat="1" applyFont="1" applyFill="1" applyBorder="1" applyAlignment="1">
      <alignment vertical="center"/>
    </xf>
    <xf numFmtId="180" fontId="18" fillId="2" borderId="39" xfId="2" applyNumberFormat="1" applyFont="1" applyFill="1" applyBorder="1" applyAlignment="1">
      <alignment horizontal="right" vertical="center"/>
    </xf>
    <xf numFmtId="180" fontId="18" fillId="2" borderId="40" xfId="2" applyNumberFormat="1" applyFont="1" applyFill="1" applyBorder="1" applyAlignment="1">
      <alignment horizontal="right" vertical="center"/>
    </xf>
    <xf numFmtId="180" fontId="18" fillId="2" borderId="39" xfId="2" quotePrefix="1" applyNumberFormat="1" applyFont="1" applyFill="1" applyBorder="1" applyAlignment="1" applyProtection="1">
      <alignment vertical="center"/>
    </xf>
    <xf numFmtId="180" fontId="18" fillId="2" borderId="40" xfId="2" quotePrefix="1" applyNumberFormat="1" applyFont="1" applyFill="1" applyBorder="1" applyAlignment="1" applyProtection="1">
      <alignment vertical="center"/>
    </xf>
    <xf numFmtId="180" fontId="16" fillId="2" borderId="134" xfId="2" quotePrefix="1" applyNumberFormat="1" applyFont="1" applyFill="1" applyBorder="1" applyAlignment="1" applyProtection="1">
      <alignment vertical="center"/>
    </xf>
    <xf numFmtId="3" fontId="9" fillId="2" borderId="40" xfId="2" quotePrefix="1" applyNumberFormat="1" applyFill="1" applyBorder="1" applyAlignment="1" applyProtection="1">
      <alignment vertical="center" shrinkToFit="1"/>
    </xf>
    <xf numFmtId="180" fontId="50" fillId="2" borderId="134" xfId="2" quotePrefix="1" applyNumberFormat="1" applyFont="1" applyFill="1" applyBorder="1" applyAlignment="1" applyProtection="1">
      <alignment vertical="center"/>
    </xf>
    <xf numFmtId="180" fontId="18" fillId="2" borderId="80" xfId="3" applyNumberFormat="1" applyFont="1" applyFill="1" applyBorder="1" applyAlignment="1">
      <alignment vertical="center"/>
    </xf>
    <xf numFmtId="180" fontId="18" fillId="2" borderId="47" xfId="3" applyNumberFormat="1" applyFont="1" applyFill="1" applyBorder="1" applyAlignment="1">
      <alignment vertical="center"/>
    </xf>
    <xf numFmtId="3" fontId="18" fillId="2" borderId="88" xfId="2" applyNumberFormat="1" applyFont="1" applyFill="1" applyBorder="1" applyAlignment="1" applyProtection="1">
      <alignment vertical="center"/>
    </xf>
    <xf numFmtId="3" fontId="18" fillId="2" borderId="80" xfId="2" applyNumberFormat="1" applyFont="1" applyFill="1" applyBorder="1" applyAlignment="1" applyProtection="1">
      <alignment vertical="center"/>
    </xf>
    <xf numFmtId="183" fontId="18" fillId="2" borderId="33" xfId="3" quotePrefix="1" applyNumberFormat="1" applyFont="1" applyFill="1" applyBorder="1" applyAlignment="1" applyProtection="1">
      <alignment vertical="center"/>
    </xf>
    <xf numFmtId="183" fontId="49" fillId="2" borderId="33" xfId="3" quotePrefix="1" applyNumberFormat="1" applyFont="1" applyFill="1" applyBorder="1" applyAlignment="1" applyProtection="1">
      <alignment vertical="center"/>
    </xf>
    <xf numFmtId="183" fontId="18" fillId="2" borderId="39" xfId="3" applyNumberFormat="1" applyFont="1" applyFill="1" applyBorder="1" applyAlignment="1" applyProtection="1">
      <alignment horizontal="right" vertical="center"/>
    </xf>
    <xf numFmtId="183" fontId="18" fillId="2" borderId="40" xfId="3" quotePrefix="1" applyNumberFormat="1" applyFont="1" applyFill="1" applyBorder="1" applyAlignment="1" applyProtection="1">
      <alignment horizontal="right" vertical="center"/>
    </xf>
    <xf numFmtId="183" fontId="18" fillId="2" borderId="40" xfId="3" applyNumberFormat="1" applyFont="1" applyFill="1" applyBorder="1" applyAlignment="1" applyProtection="1">
      <alignment horizontal="right" vertical="center"/>
    </xf>
    <xf numFmtId="183" fontId="18" fillId="2" borderId="83" xfId="3" applyNumberFormat="1" applyFont="1" applyFill="1" applyBorder="1" applyAlignment="1" applyProtection="1">
      <alignment horizontal="right" vertical="center"/>
    </xf>
    <xf numFmtId="3" fontId="9" fillId="2" borderId="45" xfId="2" applyNumberFormat="1" applyFont="1" applyFill="1" applyBorder="1" applyAlignment="1" applyProtection="1">
      <alignment vertical="center"/>
    </xf>
    <xf numFmtId="183" fontId="18" fillId="2" borderId="79" xfId="3" quotePrefix="1" applyNumberFormat="1" applyFont="1" applyFill="1" applyBorder="1" applyAlignment="1" applyProtection="1">
      <alignment vertical="center"/>
    </xf>
    <xf numFmtId="183" fontId="18" fillId="2" borderId="75" xfId="3" quotePrefix="1" applyNumberFormat="1" applyFont="1" applyFill="1" applyBorder="1" applyAlignment="1" applyProtection="1">
      <alignment vertical="center"/>
    </xf>
    <xf numFmtId="183" fontId="49" fillId="2" borderId="75" xfId="3" quotePrefix="1" applyNumberFormat="1" applyFont="1" applyFill="1" applyBorder="1" applyAlignment="1" applyProtection="1">
      <alignment vertical="center"/>
    </xf>
    <xf numFmtId="183" fontId="18" fillId="2" borderId="84" xfId="3" applyNumberFormat="1" applyFont="1" applyFill="1" applyBorder="1" applyAlignment="1">
      <alignment horizontal="right" vertical="center"/>
    </xf>
    <xf numFmtId="183" fontId="18" fillId="2" borderId="43" xfId="3" applyNumberFormat="1" applyFont="1" applyFill="1" applyBorder="1" applyAlignment="1">
      <alignment horizontal="right" vertical="center"/>
    </xf>
    <xf numFmtId="183" fontId="18" fillId="2" borderId="39" xfId="3" applyNumberFormat="1" applyFont="1" applyFill="1" applyBorder="1" applyAlignment="1">
      <alignment horizontal="right" vertical="center"/>
    </xf>
    <xf numFmtId="183" fontId="18" fillId="2" borderId="40" xfId="3" applyNumberFormat="1" applyFont="1" applyFill="1" applyBorder="1" applyAlignment="1">
      <alignment horizontal="right" vertical="center"/>
    </xf>
    <xf numFmtId="3" fontId="9" fillId="2" borderId="64" xfId="2" applyNumberFormat="1" applyFont="1" applyFill="1" applyBorder="1" applyAlignment="1" applyProtection="1">
      <alignment vertical="center" shrinkToFit="1"/>
    </xf>
    <xf numFmtId="183" fontId="18" fillId="2" borderId="136" xfId="3" quotePrefix="1" applyNumberFormat="1" applyFont="1" applyFill="1" applyBorder="1" applyAlignment="1" applyProtection="1">
      <alignment vertical="center"/>
    </xf>
    <xf numFmtId="183" fontId="18" fillId="2" borderId="61" xfId="3" quotePrefix="1" applyNumberFormat="1" applyFont="1" applyFill="1" applyBorder="1" applyAlignment="1" applyProtection="1">
      <alignment vertical="center"/>
    </xf>
    <xf numFmtId="183" fontId="49" fillId="2" borderId="61" xfId="3" quotePrefix="1" applyNumberFormat="1" applyFont="1" applyFill="1" applyBorder="1" applyAlignment="1" applyProtection="1">
      <alignment vertical="center"/>
    </xf>
    <xf numFmtId="183" fontId="18" fillId="2" borderId="38" xfId="3" quotePrefix="1" applyNumberFormat="1" applyFont="1" applyFill="1" applyBorder="1" applyAlignment="1" applyProtection="1">
      <alignment vertical="center"/>
    </xf>
    <xf numFmtId="183" fontId="49" fillId="2" borderId="38" xfId="3" quotePrefix="1" applyNumberFormat="1" applyFont="1" applyFill="1" applyBorder="1" applyAlignment="1" applyProtection="1">
      <alignment vertical="center"/>
    </xf>
    <xf numFmtId="183" fontId="18" fillId="2" borderId="135" xfId="3" applyNumberFormat="1" applyFont="1" applyFill="1" applyBorder="1" applyAlignment="1">
      <alignment horizontal="right" vertical="center"/>
    </xf>
    <xf numFmtId="183" fontId="18" fillId="2" borderId="62" xfId="3" applyNumberFormat="1" applyFont="1" applyFill="1" applyBorder="1" applyAlignment="1">
      <alignment horizontal="right" vertical="center"/>
    </xf>
    <xf numFmtId="183" fontId="18" fillId="2" borderId="63" xfId="3" applyNumberFormat="1" applyFont="1" applyFill="1" applyBorder="1" applyAlignment="1">
      <alignment horizontal="right" vertical="center"/>
    </xf>
    <xf numFmtId="3" fontId="9" fillId="2" borderId="40" xfId="2" quotePrefix="1" applyNumberFormat="1" applyFont="1" applyFill="1" applyBorder="1" applyAlignment="1" applyProtection="1">
      <alignment vertical="center" shrinkToFit="1"/>
    </xf>
    <xf numFmtId="3" fontId="9" fillId="2" borderId="40" xfId="2" applyNumberFormat="1" applyFill="1" applyBorder="1" applyAlignment="1" applyProtection="1">
      <alignment vertical="center" shrinkToFit="1"/>
    </xf>
    <xf numFmtId="3" fontId="18" fillId="2" borderId="107" xfId="2" quotePrefix="1" applyNumberFormat="1" applyFont="1" applyFill="1" applyBorder="1" applyAlignment="1" applyProtection="1">
      <alignment vertical="center"/>
    </xf>
    <xf numFmtId="3" fontId="18" fillId="0" borderId="88" xfId="2" applyNumberFormat="1" applyFont="1" applyFill="1" applyBorder="1" applyAlignment="1" applyProtection="1">
      <alignment vertical="center"/>
    </xf>
    <xf numFmtId="0" fontId="18" fillId="2" borderId="39" xfId="3" applyNumberFormat="1" applyFont="1" applyFill="1" applyBorder="1" applyAlignment="1">
      <alignment horizontal="right" vertical="center"/>
    </xf>
    <xf numFmtId="0" fontId="18" fillId="2" borderId="40" xfId="3" applyNumberFormat="1" applyFont="1" applyFill="1" applyBorder="1" applyAlignment="1">
      <alignment horizontal="right" vertical="center"/>
    </xf>
    <xf numFmtId="3" fontId="18" fillId="2" borderId="39" xfId="2" applyNumberFormat="1" applyFont="1" applyFill="1" applyBorder="1" applyAlignment="1" applyProtection="1">
      <alignment vertical="center"/>
    </xf>
    <xf numFmtId="3" fontId="18" fillId="0" borderId="39" xfId="2" applyNumberFormat="1" applyFont="1" applyFill="1" applyBorder="1" applyAlignment="1" applyProtection="1">
      <alignment vertical="center"/>
    </xf>
    <xf numFmtId="180" fontId="18" fillId="2" borderId="38" xfId="2" quotePrefix="1" applyNumberFormat="1" applyFont="1" applyFill="1" applyBorder="1" applyAlignment="1" applyProtection="1">
      <alignment vertical="center"/>
    </xf>
    <xf numFmtId="180" fontId="49" fillId="2" borderId="38" xfId="2" quotePrefix="1" applyNumberFormat="1" applyFont="1" applyFill="1" applyBorder="1" applyAlignment="1" applyProtection="1">
      <alignment vertical="center"/>
    </xf>
    <xf numFmtId="180" fontId="18" fillId="2" borderId="135" xfId="2" applyNumberFormat="1" applyFont="1" applyFill="1" applyBorder="1" applyAlignment="1" applyProtection="1">
      <alignment horizontal="right" vertical="center"/>
    </xf>
    <xf numFmtId="180" fontId="18" fillId="2" borderId="62" xfId="2" applyNumberFormat="1" applyFont="1" applyFill="1" applyBorder="1" applyAlignment="1" applyProtection="1">
      <alignment horizontal="right" vertical="center"/>
    </xf>
    <xf numFmtId="180" fontId="18" fillId="2" borderId="63" xfId="2" applyNumberFormat="1" applyFont="1" applyFill="1" applyBorder="1" applyAlignment="1" applyProtection="1">
      <alignment horizontal="right" vertical="center"/>
    </xf>
    <xf numFmtId="180" fontId="18" fillId="2" borderId="63" xfId="2" quotePrefix="1" applyNumberFormat="1" applyFont="1" applyFill="1" applyBorder="1" applyAlignment="1" applyProtection="1">
      <alignment vertical="center"/>
    </xf>
    <xf numFmtId="3" fontId="18" fillId="2" borderId="76" xfId="2" applyNumberFormat="1" applyFont="1" applyFill="1" applyBorder="1" applyAlignment="1" applyProtection="1">
      <alignment vertical="center"/>
    </xf>
    <xf numFmtId="183" fontId="18" fillId="2" borderId="79" xfId="3" applyNumberFormat="1" applyFont="1" applyFill="1" applyBorder="1" applyAlignment="1" applyProtection="1">
      <alignment horizontal="right" vertical="center"/>
    </xf>
    <xf numFmtId="183" fontId="49" fillId="2" borderId="42" xfId="3" quotePrefix="1" applyNumberFormat="1" applyFont="1" applyFill="1" applyBorder="1" applyAlignment="1" applyProtection="1">
      <alignment vertical="center"/>
    </xf>
    <xf numFmtId="3" fontId="20" fillId="2" borderId="135" xfId="2" quotePrefix="1" applyNumberFormat="1" applyFont="1" applyFill="1" applyBorder="1" applyAlignment="1" applyProtection="1">
      <alignment vertical="center"/>
    </xf>
    <xf numFmtId="3" fontId="18" fillId="2" borderId="107" xfId="2" applyNumberFormat="1" applyFont="1" applyFill="1" applyBorder="1" applyAlignment="1" applyProtection="1">
      <alignment vertical="center"/>
    </xf>
    <xf numFmtId="183" fontId="18" fillId="2" borderId="39" xfId="3" quotePrefix="1" applyNumberFormat="1" applyFont="1" applyFill="1" applyBorder="1" applyAlignment="1" applyProtection="1">
      <alignment horizontal="right" vertical="center"/>
    </xf>
    <xf numFmtId="183" fontId="18" fillId="2" borderId="83" xfId="3" quotePrefix="1" applyNumberFormat="1" applyFont="1" applyFill="1" applyBorder="1" applyAlignment="1" applyProtection="1">
      <alignment horizontal="right" vertical="center"/>
    </xf>
    <xf numFmtId="183" fontId="18" fillId="2" borderId="59" xfId="3" quotePrefix="1" applyNumberFormat="1" applyFont="1" applyFill="1" applyBorder="1" applyAlignment="1" applyProtection="1">
      <alignment horizontal="right" vertical="center"/>
    </xf>
    <xf numFmtId="183" fontId="18" fillId="2" borderId="47" xfId="3" quotePrefix="1" applyNumberFormat="1" applyFont="1" applyFill="1" applyBorder="1" applyAlignment="1" applyProtection="1">
      <alignment horizontal="right" vertical="center"/>
    </xf>
    <xf numFmtId="183" fontId="18" fillId="2" borderId="49" xfId="3" quotePrefix="1" applyNumberFormat="1" applyFont="1" applyFill="1" applyBorder="1" applyAlignment="1" applyProtection="1">
      <alignment horizontal="right" vertical="center"/>
    </xf>
    <xf numFmtId="180" fontId="18" fillId="2" borderId="59" xfId="2" quotePrefix="1" applyNumberFormat="1" applyFont="1" applyFill="1" applyBorder="1" applyAlignment="1" applyProtection="1">
      <alignment horizontal="right" vertical="center"/>
    </xf>
    <xf numFmtId="3" fontId="9" fillId="2" borderId="77" xfId="2" applyNumberFormat="1" applyFont="1" applyFill="1" applyBorder="1" applyAlignment="1" applyProtection="1">
      <alignment vertical="center" shrinkToFit="1"/>
    </xf>
    <xf numFmtId="183" fontId="18" fillId="2" borderId="78" xfId="3" quotePrefix="1" applyNumberFormat="1" applyFont="1" applyFill="1" applyBorder="1" applyAlignment="1" applyProtection="1">
      <alignment horizontal="right" vertical="center"/>
    </xf>
    <xf numFmtId="183" fontId="18" fillId="2" borderId="86" xfId="3" quotePrefix="1" applyNumberFormat="1" applyFont="1" applyFill="1" applyBorder="1" applyAlignment="1" applyProtection="1">
      <alignment horizontal="right" vertical="center"/>
    </xf>
    <xf numFmtId="183" fontId="18" fillId="2" borderId="79" xfId="3" quotePrefix="1" applyNumberFormat="1" applyFont="1" applyFill="1" applyBorder="1" applyAlignment="1" applyProtection="1">
      <alignment horizontal="right" vertical="center"/>
    </xf>
    <xf numFmtId="3" fontId="20" fillId="2" borderId="80" xfId="2" quotePrefix="1" applyNumberFormat="1" applyFont="1" applyFill="1" applyBorder="1" applyAlignment="1" applyProtection="1">
      <alignment vertical="center"/>
    </xf>
    <xf numFmtId="183" fontId="18" fillId="2" borderId="80" xfId="3" quotePrefix="1" applyNumberFormat="1" applyFont="1" applyFill="1" applyBorder="1" applyAlignment="1" applyProtection="1">
      <alignment horizontal="right" vertical="center"/>
    </xf>
    <xf numFmtId="3" fontId="18" fillId="0" borderId="100" xfId="2" quotePrefix="1" applyNumberFormat="1" applyFont="1" applyFill="1" applyBorder="1" applyAlignment="1" applyProtection="1">
      <alignment vertical="center"/>
    </xf>
    <xf numFmtId="3" fontId="9" fillId="0" borderId="100" xfId="2" quotePrefix="1" applyNumberFormat="1" applyFont="1" applyFill="1" applyBorder="1" applyAlignment="1" applyProtection="1">
      <alignment vertical="center" shrinkToFit="1"/>
    </xf>
    <xf numFmtId="3" fontId="9" fillId="0" borderId="100" xfId="2" quotePrefix="1" applyNumberFormat="1" applyFont="1" applyFill="1" applyBorder="1" applyAlignment="1" applyProtection="1">
      <alignment vertical="center"/>
    </xf>
    <xf numFmtId="3" fontId="48" fillId="0" borderId="100" xfId="2" quotePrefix="1" applyNumberFormat="1" applyFont="1" applyFill="1" applyBorder="1" applyAlignment="1" applyProtection="1">
      <alignment vertical="center"/>
    </xf>
    <xf numFmtId="3" fontId="9" fillId="0" borderId="0" xfId="2" applyNumberFormat="1" applyFont="1" applyFill="1"/>
    <xf numFmtId="3" fontId="48" fillId="0" borderId="0" xfId="2" applyNumberFormat="1" applyFont="1" applyFill="1"/>
    <xf numFmtId="0" fontId="9" fillId="0" borderId="0" xfId="2" applyNumberFormat="1" applyFont="1" applyFill="1" applyBorder="1" applyAlignment="1" applyProtection="1">
      <alignment vertical="center" shrinkToFit="1"/>
    </xf>
    <xf numFmtId="0" fontId="18" fillId="0" borderId="0" xfId="2" applyNumberFormat="1" applyFont="1" applyFill="1" applyBorder="1" applyAlignment="1" applyProtection="1">
      <alignment horizontal="center"/>
    </xf>
    <xf numFmtId="0" fontId="18" fillId="0" borderId="0" xfId="2" applyFont="1" applyAlignment="1">
      <alignment horizontal="center"/>
    </xf>
    <xf numFmtId="0" fontId="9" fillId="2" borderId="0" xfId="2" applyNumberFormat="1" applyFont="1" applyFill="1" applyBorder="1" applyAlignment="1" applyProtection="1"/>
    <xf numFmtId="0" fontId="18" fillId="2" borderId="90" xfId="2" quotePrefix="1" applyNumberFormat="1" applyFont="1" applyFill="1" applyBorder="1" applyAlignment="1" applyProtection="1">
      <alignment vertical="center"/>
    </xf>
    <xf numFmtId="0" fontId="9" fillId="2" borderId="35" xfId="2" quotePrefix="1" applyNumberFormat="1" applyFont="1" applyFill="1" applyBorder="1" applyAlignment="1" applyProtection="1">
      <alignment vertical="center" shrinkToFit="1"/>
    </xf>
    <xf numFmtId="180" fontId="18" fillId="2" borderId="65" xfId="2" quotePrefix="1" applyNumberFormat="1" applyFont="1" applyFill="1" applyBorder="1" applyAlignment="1" applyProtection="1">
      <alignment vertical="center"/>
    </xf>
    <xf numFmtId="177" fontId="49" fillId="2" borderId="66" xfId="2" quotePrefix="1" applyNumberFormat="1" applyFont="1" applyFill="1" applyBorder="1" applyAlignment="1" applyProtection="1">
      <alignment vertical="center"/>
    </xf>
    <xf numFmtId="177" fontId="18" fillId="2" borderId="90" xfId="2" quotePrefix="1" applyNumberFormat="1" applyFont="1" applyFill="1" applyBorder="1" applyAlignment="1" applyProtection="1">
      <alignment horizontal="right" vertical="center"/>
    </xf>
    <xf numFmtId="177" fontId="18" fillId="2" borderId="34" xfId="2" quotePrefix="1" applyNumberFormat="1" applyFont="1" applyFill="1" applyBorder="1" applyAlignment="1" applyProtection="1">
      <alignment horizontal="right" vertical="center"/>
    </xf>
    <xf numFmtId="180" fontId="18" fillId="2" borderId="65" xfId="2" quotePrefix="1" applyNumberFormat="1" applyFont="1" applyFill="1" applyBorder="1" applyAlignment="1" applyProtection="1">
      <alignment horizontal="right" vertical="center"/>
    </xf>
    <xf numFmtId="0" fontId="9" fillId="2" borderId="48" xfId="2" quotePrefix="1" applyNumberFormat="1" applyFont="1" applyFill="1" applyBorder="1" applyAlignment="1" applyProtection="1">
      <alignment vertical="center" shrinkToFit="1"/>
    </xf>
    <xf numFmtId="177" fontId="49" fillId="2" borderId="33" xfId="2" quotePrefix="1" applyNumberFormat="1" applyFont="1" applyFill="1" applyBorder="1" applyAlignment="1" applyProtection="1">
      <alignment vertical="center"/>
    </xf>
    <xf numFmtId="177" fontId="18" fillId="2" borderId="39" xfId="2" quotePrefix="1" applyNumberFormat="1" applyFont="1" applyFill="1" applyBorder="1" applyAlignment="1" applyProtection="1">
      <alignment horizontal="right" vertical="center"/>
    </xf>
    <xf numFmtId="0" fontId="9" fillId="2" borderId="48" xfId="2" applyNumberFormat="1" applyFont="1" applyFill="1" applyBorder="1" applyAlignment="1" applyProtection="1">
      <alignment vertical="center" shrinkToFit="1"/>
    </xf>
    <xf numFmtId="177" fontId="18" fillId="2" borderId="39" xfId="2" applyNumberFormat="1" applyFont="1" applyFill="1" applyBorder="1" applyAlignment="1" applyProtection="1">
      <alignment horizontal="right" vertical="center"/>
    </xf>
    <xf numFmtId="0" fontId="9" fillId="2" borderId="48" xfId="2" applyNumberFormat="1" applyFill="1" applyBorder="1" applyAlignment="1" applyProtection="1">
      <alignment vertical="center" shrinkToFit="1"/>
    </xf>
    <xf numFmtId="177" fontId="18" fillId="2" borderId="39" xfId="2" applyNumberFormat="1" applyFont="1" applyFill="1" applyBorder="1" applyAlignment="1">
      <alignment horizontal="right" vertical="center"/>
    </xf>
    <xf numFmtId="38" fontId="9" fillId="0" borderId="0" xfId="3" applyFont="1" applyFill="1" applyBorder="1" applyAlignment="1" applyProtection="1"/>
    <xf numFmtId="38" fontId="18" fillId="0" borderId="39" xfId="3" quotePrefix="1" applyFont="1" applyFill="1" applyBorder="1" applyAlignment="1" applyProtection="1">
      <alignment vertical="center"/>
    </xf>
    <xf numFmtId="38" fontId="9" fillId="2" borderId="41" xfId="3" applyFont="1" applyFill="1" applyBorder="1" applyAlignment="1" applyProtection="1">
      <alignment vertical="center" shrinkToFit="1"/>
    </xf>
    <xf numFmtId="177" fontId="49" fillId="2" borderId="38" xfId="2" quotePrefix="1" applyNumberFormat="1" applyFont="1" applyFill="1" applyBorder="1" applyAlignment="1" applyProtection="1">
      <alignment vertical="center"/>
    </xf>
    <xf numFmtId="38" fontId="18" fillId="2" borderId="39" xfId="3" applyFont="1" applyFill="1" applyBorder="1" applyAlignment="1">
      <alignment horizontal="right" vertical="center"/>
    </xf>
    <xf numFmtId="38" fontId="18" fillId="2" borderId="40" xfId="3" applyFont="1" applyFill="1" applyBorder="1" applyAlignment="1">
      <alignment horizontal="right" vertical="center"/>
    </xf>
    <xf numFmtId="38" fontId="9" fillId="0" borderId="0" xfId="3" applyFont="1"/>
    <xf numFmtId="177" fontId="18" fillId="2" borderId="80" xfId="2" applyNumberFormat="1" applyFont="1" applyFill="1" applyBorder="1" applyAlignment="1">
      <alignment horizontal="right" vertical="center"/>
    </xf>
    <xf numFmtId="177" fontId="18" fillId="2" borderId="47" xfId="2" applyNumberFormat="1" applyFont="1" applyFill="1" applyBorder="1" applyAlignment="1">
      <alignment horizontal="right" vertical="center"/>
    </xf>
    <xf numFmtId="38" fontId="9" fillId="2" borderId="48" xfId="3" applyFont="1" applyFill="1" applyBorder="1" applyAlignment="1" applyProtection="1">
      <alignment vertical="center" shrinkToFit="1"/>
    </xf>
    <xf numFmtId="180" fontId="18" fillId="2" borderId="49" xfId="3" applyNumberFormat="1" applyFont="1" applyFill="1" applyBorder="1" applyAlignment="1" applyProtection="1">
      <alignment horizontal="right" vertical="center"/>
    </xf>
    <xf numFmtId="38" fontId="18" fillId="2" borderId="135" xfId="3" applyFont="1" applyFill="1" applyBorder="1" applyAlignment="1">
      <alignment horizontal="right" vertical="center"/>
    </xf>
    <xf numFmtId="38" fontId="18" fillId="2" borderId="63" xfId="3" applyFont="1" applyFill="1" applyBorder="1" applyAlignment="1">
      <alignment horizontal="right" vertical="center"/>
    </xf>
    <xf numFmtId="0" fontId="9" fillId="2" borderId="41" xfId="2" quotePrefix="1" applyNumberFormat="1" applyFont="1" applyFill="1" applyBorder="1" applyAlignment="1" applyProtection="1">
      <alignment vertical="center" shrinkToFit="1"/>
    </xf>
    <xf numFmtId="177" fontId="18" fillId="2" borderId="80" xfId="2" quotePrefix="1" applyNumberFormat="1" applyFont="1" applyFill="1" applyBorder="1" applyAlignment="1" applyProtection="1">
      <alignment horizontal="right" vertical="center"/>
    </xf>
    <xf numFmtId="177" fontId="18" fillId="2" borderId="47" xfId="2" quotePrefix="1" applyNumberFormat="1" applyFont="1" applyFill="1" applyBorder="1" applyAlignment="1" applyProtection="1">
      <alignment horizontal="right" vertical="center"/>
    </xf>
    <xf numFmtId="38" fontId="18" fillId="2" borderId="80" xfId="3" applyFont="1" applyFill="1" applyBorder="1" applyAlignment="1">
      <alignment horizontal="right" vertical="center"/>
    </xf>
    <xf numFmtId="38" fontId="18" fillId="2" borderId="47" xfId="3" applyFont="1" applyFill="1" applyBorder="1" applyAlignment="1">
      <alignment horizontal="right" vertical="center"/>
    </xf>
    <xf numFmtId="0" fontId="9" fillId="2" borderId="0" xfId="2" applyNumberFormat="1" applyFill="1" applyBorder="1" applyAlignment="1" applyProtection="1"/>
    <xf numFmtId="0" fontId="9" fillId="2" borderId="77" xfId="2" quotePrefix="1" applyNumberFormat="1" applyFont="1" applyFill="1" applyBorder="1" applyAlignment="1" applyProtection="1">
      <alignment vertical="center" shrinkToFit="1"/>
    </xf>
    <xf numFmtId="180" fontId="18" fillId="2" borderId="79" xfId="2" quotePrefix="1" applyNumberFormat="1" applyFont="1" applyFill="1" applyBorder="1" applyAlignment="1" applyProtection="1">
      <alignment vertical="center"/>
    </xf>
    <xf numFmtId="177" fontId="49" fillId="2" borderId="75" xfId="2" quotePrefix="1" applyNumberFormat="1" applyFont="1" applyFill="1" applyBorder="1" applyAlignment="1" applyProtection="1">
      <alignment vertical="center"/>
    </xf>
    <xf numFmtId="38" fontId="18" fillId="2" borderId="84" xfId="3" applyFont="1" applyFill="1" applyBorder="1" applyAlignment="1">
      <alignment horizontal="right" vertical="center"/>
    </xf>
    <xf numFmtId="38" fontId="18" fillId="2" borderId="43" xfId="3" applyFont="1" applyFill="1" applyBorder="1" applyAlignment="1">
      <alignment horizontal="right" vertical="center"/>
    </xf>
    <xf numFmtId="0" fontId="9" fillId="2" borderId="0" xfId="2" applyNumberFormat="1" applyFont="1" applyFill="1" applyBorder="1" applyAlignment="1" applyProtection="1">
      <alignment vertical="center" shrinkToFit="1"/>
    </xf>
    <xf numFmtId="0" fontId="9" fillId="2" borderId="0" xfId="2" applyNumberFormat="1" applyFont="1" applyFill="1" applyBorder="1" applyAlignment="1" applyProtection="1">
      <alignment vertical="center"/>
    </xf>
    <xf numFmtId="0" fontId="9" fillId="2" borderId="48" xfId="2" quotePrefix="1" applyNumberFormat="1" applyFill="1" applyBorder="1" applyAlignment="1" applyProtection="1">
      <alignment vertical="center" shrinkToFit="1"/>
    </xf>
    <xf numFmtId="180" fontId="9" fillId="0" borderId="0" xfId="2" applyNumberFormat="1" applyFont="1"/>
    <xf numFmtId="0" fontId="9" fillId="2" borderId="41" xfId="2" applyNumberFormat="1" applyFill="1" applyBorder="1" applyAlignment="1" applyProtection="1">
      <alignment vertical="center" shrinkToFit="1"/>
    </xf>
    <xf numFmtId="180" fontId="18" fillId="2" borderId="80" xfId="2" applyNumberFormat="1" applyFont="1" applyFill="1" applyBorder="1" applyAlignment="1">
      <alignment horizontal="right" vertical="center"/>
    </xf>
    <xf numFmtId="180" fontId="18" fillId="2" borderId="47" xfId="2" applyNumberFormat="1" applyFont="1" applyFill="1" applyBorder="1" applyAlignment="1">
      <alignment horizontal="right" vertical="center"/>
    </xf>
    <xf numFmtId="180" fontId="18" fillId="2" borderId="108" xfId="2" applyNumberFormat="1" applyFont="1" applyFill="1" applyBorder="1" applyAlignment="1" applyProtection="1">
      <alignment horizontal="right" vertical="center"/>
    </xf>
    <xf numFmtId="180" fontId="18" fillId="2" borderId="41" xfId="2" applyNumberFormat="1" applyFont="1" applyFill="1" applyBorder="1" applyAlignment="1">
      <alignment horizontal="right" vertical="center"/>
    </xf>
    <xf numFmtId="177" fontId="49" fillId="2" borderId="33" xfId="2" quotePrefix="1" applyNumberFormat="1" applyFont="1" applyFill="1" applyBorder="1" applyAlignment="1" applyProtection="1">
      <alignment horizontal="right" vertical="center"/>
    </xf>
    <xf numFmtId="0" fontId="9" fillId="2" borderId="41" xfId="2" applyNumberFormat="1" applyFont="1" applyFill="1" applyBorder="1" applyAlignment="1" applyProtection="1">
      <alignment vertical="center" shrinkToFit="1"/>
    </xf>
    <xf numFmtId="177" fontId="49" fillId="2" borderId="38" xfId="2" quotePrefix="1" applyNumberFormat="1" applyFont="1" applyFill="1" applyBorder="1" applyAlignment="1" applyProtection="1">
      <alignment horizontal="right" vertical="center"/>
    </xf>
    <xf numFmtId="0" fontId="18" fillId="0" borderId="107" xfId="2" quotePrefix="1" applyNumberFormat="1" applyFont="1" applyFill="1" applyBorder="1" applyAlignment="1" applyProtection="1">
      <alignment vertical="center"/>
    </xf>
    <xf numFmtId="0" fontId="18" fillId="2" borderId="47" xfId="2" applyFont="1" applyFill="1" applyBorder="1" applyAlignment="1">
      <alignment horizontal="right" vertical="center"/>
    </xf>
    <xf numFmtId="0" fontId="18" fillId="2" borderId="105" xfId="2" applyFont="1" applyFill="1" applyBorder="1" applyAlignment="1">
      <alignment horizontal="right" vertical="center"/>
    </xf>
    <xf numFmtId="0" fontId="18" fillId="2" borderId="39" xfId="2" applyFont="1" applyFill="1" applyBorder="1" applyAlignment="1">
      <alignment horizontal="right" vertical="center"/>
    </xf>
    <xf numFmtId="0" fontId="18" fillId="2" borderId="80" xfId="2" applyFont="1" applyFill="1" applyBorder="1" applyAlignment="1">
      <alignment horizontal="right" vertical="center"/>
    </xf>
    <xf numFmtId="0" fontId="18" fillId="2" borderId="63" xfId="2" applyFont="1" applyFill="1" applyBorder="1" applyAlignment="1">
      <alignment horizontal="right" vertical="center"/>
    </xf>
    <xf numFmtId="177" fontId="18" fillId="2" borderId="49" xfId="2" applyNumberFormat="1" applyFont="1" applyFill="1" applyBorder="1" applyAlignment="1" applyProtection="1">
      <alignment horizontal="right" vertical="center"/>
    </xf>
    <xf numFmtId="177" fontId="18" fillId="2" borderId="49" xfId="2" quotePrefix="1" applyNumberFormat="1" applyFont="1" applyFill="1" applyBorder="1" applyAlignment="1" applyProtection="1">
      <alignment vertical="center"/>
    </xf>
    <xf numFmtId="38" fontId="9" fillId="2" borderId="40" xfId="3" applyFont="1" applyFill="1" applyBorder="1" applyAlignment="1">
      <alignment vertical="center" wrapText="1"/>
    </xf>
    <xf numFmtId="177" fontId="18" fillId="2" borderId="83" xfId="2" applyNumberFormat="1" applyFont="1" applyFill="1" applyBorder="1" applyAlignment="1" applyProtection="1">
      <alignment horizontal="right" vertical="center"/>
    </xf>
    <xf numFmtId="0" fontId="9" fillId="2" borderId="77" xfId="2" applyNumberFormat="1" applyFont="1" applyFill="1" applyBorder="1" applyAlignment="1" applyProtection="1">
      <alignment vertical="center" shrinkToFit="1"/>
    </xf>
    <xf numFmtId="177" fontId="18" fillId="2" borderId="79" xfId="2" quotePrefix="1" applyNumberFormat="1" applyFont="1" applyFill="1" applyBorder="1" applyAlignment="1" applyProtection="1">
      <alignment vertical="center"/>
    </xf>
    <xf numFmtId="0" fontId="18" fillId="0" borderId="142" xfId="2" quotePrefix="1" applyNumberFormat="1" applyFont="1" applyFill="1" applyBorder="1" applyAlignment="1" applyProtection="1">
      <alignment vertical="center"/>
    </xf>
    <xf numFmtId="0" fontId="9" fillId="2" borderId="143" xfId="2" quotePrefix="1" applyNumberFormat="1" applyFont="1" applyFill="1" applyBorder="1" applyAlignment="1" applyProtection="1">
      <alignment vertical="center" shrinkToFit="1"/>
    </xf>
    <xf numFmtId="177" fontId="18" fillId="2" borderId="144" xfId="2" quotePrefix="1" applyNumberFormat="1" applyFont="1" applyFill="1" applyBorder="1" applyAlignment="1" applyProtection="1">
      <alignment vertical="center"/>
    </xf>
    <xf numFmtId="177" fontId="49" fillId="2" borderId="145" xfId="2" quotePrefix="1" applyNumberFormat="1" applyFont="1" applyFill="1" applyBorder="1" applyAlignment="1" applyProtection="1">
      <alignment vertical="center"/>
    </xf>
    <xf numFmtId="177" fontId="18" fillId="2" borderId="142" xfId="2" quotePrefix="1" applyNumberFormat="1" applyFont="1" applyFill="1" applyBorder="1" applyAlignment="1" applyProtection="1">
      <alignment horizontal="right" vertical="center"/>
    </xf>
    <xf numFmtId="177" fontId="18" fillId="2" borderId="120" xfId="2" quotePrefix="1" applyNumberFormat="1" applyFont="1" applyFill="1" applyBorder="1" applyAlignment="1" applyProtection="1">
      <alignment horizontal="right" vertical="center"/>
    </xf>
    <xf numFmtId="180" fontId="18" fillId="2" borderId="144" xfId="2" quotePrefix="1" applyNumberFormat="1" applyFont="1" applyFill="1" applyBorder="1" applyAlignment="1" applyProtection="1">
      <alignment horizontal="right" vertical="center"/>
    </xf>
    <xf numFmtId="180" fontId="9" fillId="0" borderId="0" xfId="2" applyNumberFormat="1" applyFont="1" applyFill="1" applyBorder="1" applyAlignment="1" applyProtection="1"/>
    <xf numFmtId="0" fontId="18" fillId="0" borderId="146" xfId="2" quotePrefix="1" applyNumberFormat="1" applyFont="1" applyFill="1" applyBorder="1" applyAlignment="1" applyProtection="1">
      <alignment vertical="center"/>
    </xf>
    <xf numFmtId="0" fontId="9" fillId="2" borderId="147" xfId="2" applyNumberFormat="1" applyFont="1" applyFill="1" applyBorder="1" applyAlignment="1" applyProtection="1">
      <alignment vertical="center" shrinkToFit="1"/>
    </xf>
    <xf numFmtId="177" fontId="18" fillId="2" borderId="148" xfId="2" applyNumberFormat="1" applyFont="1" applyFill="1" applyBorder="1" applyAlignment="1" applyProtection="1">
      <alignment horizontal="right" vertical="center"/>
    </xf>
    <xf numFmtId="177" fontId="49" fillId="2" borderId="149" xfId="2" quotePrefix="1" applyNumberFormat="1" applyFont="1" applyFill="1" applyBorder="1" applyAlignment="1" applyProtection="1">
      <alignment vertical="center"/>
    </xf>
    <xf numFmtId="177" fontId="18" fillId="2" borderId="150" xfId="2" quotePrefix="1" applyNumberFormat="1" applyFont="1" applyFill="1" applyBorder="1" applyAlignment="1" applyProtection="1">
      <alignment horizontal="right" vertical="center"/>
    </xf>
    <xf numFmtId="180" fontId="18" fillId="2" borderId="151" xfId="2" quotePrefix="1" applyNumberFormat="1" applyFont="1" applyFill="1" applyBorder="1" applyAlignment="1" applyProtection="1">
      <alignment horizontal="right" vertical="center"/>
    </xf>
    <xf numFmtId="177" fontId="18" fillId="2" borderId="83" xfId="2" quotePrefix="1" applyNumberFormat="1" applyFont="1" applyFill="1" applyBorder="1" applyAlignment="1" applyProtection="1">
      <alignment vertical="center"/>
    </xf>
    <xf numFmtId="177" fontId="18" fillId="2" borderId="47" xfId="2" applyNumberFormat="1" applyFont="1" applyFill="1" applyBorder="1" applyAlignment="1" applyProtection="1">
      <alignment horizontal="right" vertical="center"/>
    </xf>
    <xf numFmtId="180" fontId="18" fillId="2" borderId="102" xfId="2" applyNumberFormat="1" applyFont="1" applyFill="1" applyBorder="1" applyAlignment="1" applyProtection="1">
      <alignment horizontal="right" vertical="center"/>
    </xf>
    <xf numFmtId="180" fontId="18" fillId="2" borderId="102" xfId="2" quotePrefix="1" applyNumberFormat="1" applyFont="1" applyFill="1" applyBorder="1" applyAlignment="1" applyProtection="1">
      <alignment horizontal="right" vertical="center"/>
    </xf>
    <xf numFmtId="177" fontId="18" fillId="2" borderId="41" xfId="2" applyNumberFormat="1" applyFont="1" applyFill="1" applyBorder="1" applyAlignment="1" applyProtection="1">
      <alignment horizontal="right" vertical="center"/>
    </xf>
    <xf numFmtId="177" fontId="18" fillId="2" borderId="80" xfId="2" applyNumberFormat="1" applyFont="1" applyFill="1" applyBorder="1" applyAlignment="1" applyProtection="1">
      <alignment horizontal="right" vertical="center"/>
    </xf>
    <xf numFmtId="180" fontId="18" fillId="2" borderId="92" xfId="2" quotePrefix="1" applyNumberFormat="1" applyFont="1" applyFill="1" applyBorder="1" applyAlignment="1" applyProtection="1">
      <alignment horizontal="right" vertical="center"/>
    </xf>
    <xf numFmtId="0" fontId="9" fillId="0" borderId="0" xfId="2" applyFont="1" applyFill="1"/>
    <xf numFmtId="0" fontId="9" fillId="8" borderId="0" xfId="2" applyFont="1" applyFill="1"/>
    <xf numFmtId="3" fontId="18" fillId="2" borderId="39" xfId="2" applyNumberFormat="1" applyFont="1" applyFill="1" applyBorder="1" applyAlignment="1">
      <alignment horizontal="right" vertical="center"/>
    </xf>
    <xf numFmtId="3" fontId="18" fillId="2" borderId="40" xfId="2" applyNumberFormat="1" applyFont="1" applyFill="1" applyBorder="1" applyAlignment="1">
      <alignment horizontal="right" vertical="center"/>
    </xf>
    <xf numFmtId="0" fontId="18" fillId="0" borderId="138" xfId="2" quotePrefix="1" applyNumberFormat="1" applyFont="1" applyFill="1" applyBorder="1" applyAlignment="1" applyProtection="1">
      <alignment vertical="center"/>
    </xf>
    <xf numFmtId="0" fontId="9" fillId="2" borderId="40" xfId="2" applyFont="1" applyFill="1" applyBorder="1" applyAlignment="1">
      <alignment vertical="center"/>
    </xf>
    <xf numFmtId="177" fontId="18" fillId="2" borderId="102" xfId="2" applyNumberFormat="1" applyFont="1" applyFill="1" applyBorder="1" applyAlignment="1">
      <alignment horizontal="right" vertical="center"/>
    </xf>
    <xf numFmtId="0" fontId="18" fillId="0" borderId="39" xfId="2" applyNumberFormat="1" applyFont="1" applyFill="1" applyBorder="1" applyAlignment="1" applyProtection="1">
      <alignment vertical="center"/>
    </xf>
    <xf numFmtId="177" fontId="18" fillId="2" borderId="85" xfId="2" applyNumberFormat="1" applyFont="1" applyFill="1" applyBorder="1" applyAlignment="1" applyProtection="1">
      <alignment vertical="center"/>
    </xf>
    <xf numFmtId="177" fontId="18" fillId="2" borderId="84" xfId="2" applyNumberFormat="1" applyFont="1" applyFill="1" applyBorder="1" applyAlignment="1">
      <alignment horizontal="right" vertical="center"/>
    </xf>
    <xf numFmtId="177" fontId="18" fillId="2" borderId="43" xfId="2" applyNumberFormat="1" applyFont="1" applyFill="1" applyBorder="1" applyAlignment="1">
      <alignment horizontal="right" vertical="center"/>
    </xf>
    <xf numFmtId="180" fontId="9" fillId="2" borderId="0" xfId="2" applyNumberFormat="1" applyFont="1" applyFill="1"/>
    <xf numFmtId="0" fontId="9" fillId="0" borderId="0" xfId="2" applyFont="1" applyAlignment="1">
      <alignment shrinkToFit="1"/>
    </xf>
    <xf numFmtId="180" fontId="9" fillId="0" borderId="0" xfId="2" applyNumberFormat="1" applyFont="1" applyBorder="1"/>
    <xf numFmtId="0" fontId="9" fillId="0" borderId="0" xfId="2" applyNumberFormat="1" applyFont="1" applyFill="1" applyBorder="1" applyAlignment="1" applyProtection="1">
      <alignment shrinkToFit="1"/>
    </xf>
    <xf numFmtId="0" fontId="9" fillId="0" borderId="45" xfId="2" applyNumberFormat="1" applyFont="1" applyFill="1" applyBorder="1" applyAlignment="1" applyProtection="1"/>
    <xf numFmtId="0" fontId="18" fillId="2" borderId="0" xfId="2" applyNumberFormat="1" applyFont="1" applyFill="1" applyBorder="1" applyAlignment="1" applyProtection="1">
      <alignment horizontal="center"/>
    </xf>
    <xf numFmtId="177" fontId="18" fillId="2" borderId="59" xfId="2" applyNumberFormat="1" applyFont="1" applyFill="1" applyBorder="1" applyAlignment="1" applyProtection="1">
      <alignment horizontal="right" vertical="center"/>
    </xf>
    <xf numFmtId="177" fontId="18" fillId="2" borderId="108" xfId="2" applyNumberFormat="1" applyFont="1" applyFill="1" applyBorder="1" applyAlignment="1" applyProtection="1">
      <alignment horizontal="right" vertical="center"/>
    </xf>
    <xf numFmtId="177" fontId="18" fillId="2" borderId="49" xfId="2" quotePrefix="1" applyNumberFormat="1" applyFont="1" applyFill="1" applyBorder="1" applyAlignment="1" applyProtection="1">
      <alignment horizontal="right" vertical="center"/>
    </xf>
    <xf numFmtId="177" fontId="49" fillId="8" borderId="33" xfId="2" quotePrefix="1" applyNumberFormat="1" applyFont="1" applyFill="1" applyBorder="1" applyAlignment="1" applyProtection="1">
      <alignment horizontal="right" vertical="center"/>
    </xf>
    <xf numFmtId="38" fontId="18" fillId="8" borderId="39" xfId="3" applyFont="1" applyFill="1" applyBorder="1" applyAlignment="1">
      <alignment horizontal="right" vertical="center"/>
    </xf>
    <xf numFmtId="38" fontId="18" fillId="8" borderId="40" xfId="3" applyFont="1" applyFill="1" applyBorder="1" applyAlignment="1">
      <alignment horizontal="right" vertical="center"/>
    </xf>
    <xf numFmtId="180" fontId="18" fillId="8" borderId="83" xfId="2" quotePrefix="1" applyNumberFormat="1" applyFont="1" applyFill="1" applyBorder="1" applyAlignment="1" applyProtection="1">
      <alignment horizontal="right" vertical="center"/>
    </xf>
    <xf numFmtId="177" fontId="18" fillId="2" borderId="83" xfId="2" quotePrefix="1" applyNumberFormat="1" applyFont="1" applyFill="1" applyBorder="1" applyAlignment="1" applyProtection="1">
      <alignment horizontal="right" vertical="center"/>
    </xf>
    <xf numFmtId="177" fontId="18" fillId="2" borderId="85" xfId="2" quotePrefix="1" applyNumberFormat="1" applyFont="1" applyFill="1" applyBorder="1" applyAlignment="1" applyProtection="1">
      <alignment horizontal="right" vertical="center"/>
    </xf>
    <xf numFmtId="177" fontId="49" fillId="2" borderId="75" xfId="2" quotePrefix="1" applyNumberFormat="1" applyFont="1" applyFill="1" applyBorder="1" applyAlignment="1" applyProtection="1">
      <alignment horizontal="right" vertical="center"/>
    </xf>
    <xf numFmtId="177" fontId="18" fillId="2" borderId="84" xfId="2" quotePrefix="1" applyNumberFormat="1" applyFont="1" applyFill="1" applyBorder="1" applyAlignment="1" applyProtection="1">
      <alignment horizontal="right" vertical="center"/>
    </xf>
    <xf numFmtId="177" fontId="18" fillId="2" borderId="43" xfId="2" quotePrefix="1" applyNumberFormat="1" applyFont="1" applyFill="1" applyBorder="1" applyAlignment="1" applyProtection="1">
      <alignment horizontal="right" vertical="center"/>
    </xf>
    <xf numFmtId="180" fontId="18" fillId="2" borderId="39" xfId="2" quotePrefix="1" applyNumberFormat="1" applyFont="1" applyFill="1" applyBorder="1" applyAlignment="1" applyProtection="1">
      <alignment horizontal="right" vertical="center"/>
    </xf>
    <xf numFmtId="0" fontId="18" fillId="2" borderId="84" xfId="2" quotePrefix="1" applyNumberFormat="1" applyFont="1" applyFill="1" applyBorder="1" applyAlignment="1" applyProtection="1">
      <alignment vertical="center"/>
    </xf>
    <xf numFmtId="0" fontId="9" fillId="2" borderId="44" xfId="2" applyNumberFormat="1" applyFill="1" applyBorder="1" applyAlignment="1" applyProtection="1">
      <alignment vertical="center" shrinkToFit="1"/>
    </xf>
    <xf numFmtId="177" fontId="18" fillId="2" borderId="85" xfId="2" applyNumberFormat="1" applyFont="1" applyFill="1" applyBorder="1" applyAlignment="1" applyProtection="1">
      <alignment horizontal="right" vertical="center"/>
    </xf>
    <xf numFmtId="177" fontId="49" fillId="2" borderId="42" xfId="2" quotePrefix="1" applyNumberFormat="1" applyFont="1" applyFill="1" applyBorder="1" applyAlignment="1" applyProtection="1">
      <alignment horizontal="right" vertical="center"/>
    </xf>
    <xf numFmtId="0" fontId="9" fillId="2" borderId="0" xfId="2" applyNumberFormat="1" applyFont="1" applyFill="1" applyBorder="1" applyAlignment="1" applyProtection="1">
      <alignment shrinkToFit="1"/>
    </xf>
    <xf numFmtId="0" fontId="9" fillId="2" borderId="45" xfId="2" applyNumberFormat="1" applyFont="1" applyFill="1" applyBorder="1" applyAlignment="1" applyProtection="1"/>
    <xf numFmtId="0" fontId="18" fillId="0" borderId="0" xfId="2" applyNumberFormat="1" applyFont="1" applyFill="1" applyBorder="1" applyAlignment="1" applyProtection="1"/>
    <xf numFmtId="180" fontId="18" fillId="2" borderId="39" xfId="2" applyNumberFormat="1" applyFont="1" applyFill="1" applyBorder="1" applyAlignment="1" applyProtection="1">
      <alignment horizontal="right" vertical="center"/>
    </xf>
    <xf numFmtId="0" fontId="18" fillId="0" borderId="135" xfId="2" quotePrefix="1" applyNumberFormat="1" applyFont="1" applyFill="1" applyBorder="1" applyAlignment="1" applyProtection="1">
      <alignment vertical="center"/>
    </xf>
    <xf numFmtId="0" fontId="9" fillId="2" borderId="63" xfId="2" applyNumberFormat="1" applyFont="1" applyFill="1" applyBorder="1" applyAlignment="1" applyProtection="1">
      <alignment vertical="center" shrinkToFit="1"/>
    </xf>
    <xf numFmtId="177" fontId="18" fillId="2" borderId="136" xfId="2" applyNumberFormat="1" applyFont="1" applyFill="1" applyBorder="1" applyAlignment="1" applyProtection="1">
      <alignment horizontal="right" vertical="center"/>
    </xf>
    <xf numFmtId="177" fontId="49" fillId="2" borderId="61" xfId="2" quotePrefix="1" applyNumberFormat="1" applyFont="1" applyFill="1" applyBorder="1" applyAlignment="1" applyProtection="1">
      <alignment horizontal="right" vertical="center"/>
    </xf>
    <xf numFmtId="180" fontId="18" fillId="2" borderId="63" xfId="2" applyNumberFormat="1" applyFont="1" applyFill="1" applyBorder="1" applyAlignment="1">
      <alignment horizontal="right" vertical="center"/>
    </xf>
    <xf numFmtId="0" fontId="9" fillId="2" borderId="40" xfId="2" applyNumberFormat="1" applyFill="1" applyBorder="1" applyAlignment="1" applyProtection="1">
      <alignment vertical="center" shrinkToFit="1"/>
    </xf>
    <xf numFmtId="0" fontId="9" fillId="2" borderId="40" xfId="2" applyNumberFormat="1" applyFont="1" applyFill="1" applyBorder="1" applyAlignment="1" applyProtection="1">
      <alignment vertical="center" shrinkToFit="1"/>
    </xf>
    <xf numFmtId="0" fontId="9" fillId="0" borderId="48" xfId="2" quotePrefix="1" applyNumberFormat="1" applyFill="1" applyBorder="1" applyAlignment="1" applyProtection="1">
      <alignment vertical="center" shrinkToFit="1"/>
    </xf>
    <xf numFmtId="177" fontId="18" fillId="0" borderId="83" xfId="2" quotePrefix="1" applyNumberFormat="1" applyFont="1" applyFill="1" applyBorder="1" applyAlignment="1" applyProtection="1">
      <alignment vertical="center"/>
    </xf>
    <xf numFmtId="180" fontId="18" fillId="2" borderId="83" xfId="2" applyNumberFormat="1" applyFont="1" applyFill="1" applyBorder="1" applyAlignment="1">
      <alignment horizontal="right" vertical="center"/>
    </xf>
    <xf numFmtId="177" fontId="18" fillId="0" borderId="49" xfId="2" quotePrefix="1" applyNumberFormat="1" applyFont="1" applyFill="1" applyBorder="1" applyAlignment="1" applyProtection="1">
      <alignment vertical="center"/>
    </xf>
    <xf numFmtId="0" fontId="9" fillId="0" borderId="48" xfId="2" applyNumberFormat="1" applyFill="1" applyBorder="1" applyAlignment="1" applyProtection="1">
      <alignment vertical="center" shrinkToFit="1"/>
    </xf>
    <xf numFmtId="180" fontId="18" fillId="2" borderId="135" xfId="2" applyNumberFormat="1" applyFont="1" applyFill="1" applyBorder="1" applyAlignment="1">
      <alignment horizontal="right" vertical="center"/>
    </xf>
    <xf numFmtId="177" fontId="18" fillId="0" borderId="49" xfId="2" applyNumberFormat="1" applyFont="1" applyFill="1" applyBorder="1" applyAlignment="1" applyProtection="1">
      <alignment horizontal="right" vertical="center"/>
    </xf>
    <xf numFmtId="0" fontId="18" fillId="0" borderId="84" xfId="2" quotePrefix="1" applyNumberFormat="1" applyFont="1" applyFill="1" applyBorder="1" applyAlignment="1" applyProtection="1">
      <alignment vertical="center"/>
    </xf>
    <xf numFmtId="0" fontId="9" fillId="0" borderId="44" xfId="2" applyNumberFormat="1" applyFont="1" applyFill="1" applyBorder="1" applyAlignment="1" applyProtection="1">
      <alignment vertical="center" shrinkToFit="1"/>
    </xf>
    <xf numFmtId="177" fontId="18" fillId="0" borderId="85" xfId="2" applyNumberFormat="1" applyFont="1" applyFill="1" applyBorder="1" applyAlignment="1" applyProtection="1">
      <alignment horizontal="right" vertical="center"/>
    </xf>
    <xf numFmtId="180" fontId="18" fillId="2" borderId="84" xfId="2" applyNumberFormat="1" applyFont="1" applyFill="1" applyBorder="1" applyAlignment="1">
      <alignment horizontal="right" vertical="center"/>
    </xf>
    <xf numFmtId="180" fontId="18" fillId="2" borderId="43" xfId="2" applyNumberFormat="1" applyFont="1" applyFill="1" applyBorder="1" applyAlignment="1">
      <alignment horizontal="right" vertical="center"/>
    </xf>
    <xf numFmtId="180" fontId="18" fillId="2" borderId="85" xfId="2" applyNumberFormat="1" applyFont="1" applyFill="1" applyBorder="1" applyAlignment="1">
      <alignment horizontal="right" vertical="center"/>
    </xf>
    <xf numFmtId="0" fontId="9" fillId="0" borderId="0" xfId="2" quotePrefix="1" applyNumberFormat="1" applyFont="1" applyFill="1" applyBorder="1" applyAlignment="1" applyProtection="1">
      <alignment shrinkToFit="1"/>
    </xf>
    <xf numFmtId="0" fontId="9" fillId="0" borderId="0" xfId="2" quotePrefix="1" applyNumberFormat="1" applyFont="1" applyFill="1" applyBorder="1" applyAlignment="1" applyProtection="1"/>
    <xf numFmtId="177" fontId="9" fillId="0" borderId="0" xfId="2" applyNumberFormat="1" applyFont="1" applyBorder="1"/>
    <xf numFmtId="177" fontId="9" fillId="0" borderId="0" xfId="2" quotePrefix="1" applyNumberFormat="1" applyFont="1" applyFill="1" applyBorder="1" applyAlignment="1" applyProtection="1"/>
    <xf numFmtId="180" fontId="9" fillId="0" borderId="0" xfId="2" quotePrefix="1" applyNumberFormat="1" applyFont="1" applyFill="1" applyBorder="1" applyAlignment="1" applyProtection="1"/>
    <xf numFmtId="0" fontId="22" fillId="0" borderId="0" xfId="4" applyFont="1"/>
    <xf numFmtId="0" fontId="55" fillId="0" borderId="0" xfId="4" quotePrefix="1" applyNumberFormat="1" applyFont="1" applyFill="1" applyBorder="1" applyAlignment="1" applyProtection="1"/>
    <xf numFmtId="0" fontId="16" fillId="0" borderId="0" xfId="4" applyFont="1"/>
    <xf numFmtId="0" fontId="55" fillId="0" borderId="0" xfId="4" applyNumberFormat="1" applyFont="1" applyFill="1" applyBorder="1" applyAlignment="1" applyProtection="1">
      <alignment horizontal="left"/>
    </xf>
    <xf numFmtId="0" fontId="56" fillId="0" borderId="0" xfId="4" applyNumberFormat="1" applyFont="1" applyFill="1" applyBorder="1" applyAlignment="1" applyProtection="1">
      <alignment horizontal="left"/>
    </xf>
    <xf numFmtId="0" fontId="55" fillId="0" borderId="0" xfId="4" quotePrefix="1" applyNumberFormat="1" applyFont="1" applyFill="1" applyBorder="1" applyAlignment="1" applyProtection="1">
      <alignment horizontal="left"/>
    </xf>
    <xf numFmtId="0" fontId="31" fillId="0" borderId="0" xfId="4" applyFont="1"/>
    <xf numFmtId="0" fontId="26" fillId="0" borderId="0" xfId="4" applyFont="1"/>
    <xf numFmtId="0" fontId="57" fillId="0" borderId="0" xfId="4" quotePrefix="1" applyNumberFormat="1" applyFont="1" applyFill="1" applyBorder="1" applyAlignment="1" applyProtection="1"/>
    <xf numFmtId="0" fontId="12" fillId="0" borderId="0" xfId="4" applyFont="1" applyAlignment="1">
      <alignment vertical="center"/>
    </xf>
    <xf numFmtId="0" fontId="58" fillId="0" borderId="0" xfId="4" applyNumberFormat="1" applyFont="1" applyFill="1" applyBorder="1" applyAlignment="1" applyProtection="1">
      <alignment vertical="center"/>
    </xf>
    <xf numFmtId="0" fontId="58" fillId="0" borderId="53" xfId="4" applyNumberFormat="1" applyFont="1" applyFill="1" applyBorder="1" applyAlignment="1" applyProtection="1">
      <alignment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Border="1" applyAlignment="1">
      <alignment vertical="center"/>
    </xf>
    <xf numFmtId="0" fontId="59" fillId="0" borderId="154" xfId="4" applyFont="1" applyBorder="1" applyAlignment="1">
      <alignment horizontal="center" vertical="center"/>
    </xf>
    <xf numFmtId="0" fontId="60" fillId="0" borderId="154" xfId="4" applyFont="1" applyBorder="1" applyAlignment="1">
      <alignment horizontal="center" vertical="center"/>
    </xf>
    <xf numFmtId="0" fontId="60" fillId="2" borderId="154" xfId="4" applyFont="1" applyFill="1" applyBorder="1" applyAlignment="1">
      <alignment horizontal="center" vertical="center"/>
    </xf>
    <xf numFmtId="0" fontId="60" fillId="2" borderId="153" xfId="4" applyFont="1" applyFill="1" applyBorder="1" applyAlignment="1">
      <alignment horizontal="center" vertical="center"/>
    </xf>
    <xf numFmtId="0" fontId="60" fillId="2" borderId="46" xfId="4" applyFont="1" applyFill="1" applyBorder="1" applyAlignment="1">
      <alignment horizontal="center" vertical="center"/>
    </xf>
    <xf numFmtId="0" fontId="58" fillId="0" borderId="0" xfId="4" quotePrefix="1" applyNumberFormat="1" applyFont="1" applyFill="1" applyBorder="1" applyAlignment="1" applyProtection="1">
      <alignment vertical="center"/>
    </xf>
    <xf numFmtId="177" fontId="59" fillId="0" borderId="154" xfId="4" applyNumberFormat="1" applyFont="1" applyBorder="1" applyAlignment="1">
      <alignment horizontal="center" vertical="center"/>
    </xf>
    <xf numFmtId="177" fontId="60" fillId="0" borderId="154" xfId="4" applyNumberFormat="1" applyFont="1" applyBorder="1" applyAlignment="1">
      <alignment horizontal="center" vertical="center"/>
    </xf>
    <xf numFmtId="177" fontId="60" fillId="2" borderId="154" xfId="4" applyNumberFormat="1" applyFont="1" applyFill="1" applyBorder="1" applyAlignment="1">
      <alignment horizontal="center" vertical="center"/>
    </xf>
    <xf numFmtId="177" fontId="60" fillId="2" borderId="153" xfId="4" applyNumberFormat="1" applyFont="1" applyFill="1" applyBorder="1" applyAlignment="1">
      <alignment horizontal="center" vertical="center"/>
    </xf>
    <xf numFmtId="177" fontId="60" fillId="0" borderId="46" xfId="4" applyNumberFormat="1" applyFont="1" applyFill="1" applyBorder="1" applyAlignment="1">
      <alignment horizontal="center" vertical="center"/>
    </xf>
    <xf numFmtId="0" fontId="58" fillId="0" borderId="0" xfId="4" applyNumberFormat="1" applyFont="1" applyFill="1" applyBorder="1" applyAlignment="1" applyProtection="1">
      <alignment horizontal="right"/>
    </xf>
    <xf numFmtId="0" fontId="59" fillId="0" borderId="158" xfId="4" applyFont="1" applyBorder="1" applyAlignment="1">
      <alignment horizontal="center" vertical="center"/>
    </xf>
    <xf numFmtId="0" fontId="60" fillId="2" borderId="159" xfId="4" applyFont="1" applyFill="1" applyBorder="1" applyAlignment="1">
      <alignment horizontal="center" vertical="center"/>
    </xf>
    <xf numFmtId="0" fontId="60" fillId="2" borderId="160" xfId="4" applyFont="1" applyFill="1" applyBorder="1" applyAlignment="1">
      <alignment horizontal="center" vertical="center"/>
    </xf>
    <xf numFmtId="0" fontId="58" fillId="0" borderId="45" xfId="4" applyNumberFormat="1" applyFont="1" applyFill="1" applyBorder="1" applyAlignment="1" applyProtection="1">
      <alignment vertical="center"/>
    </xf>
    <xf numFmtId="177" fontId="59" fillId="0" borderId="158" xfId="4" applyNumberFormat="1" applyFont="1" applyBorder="1" applyAlignment="1">
      <alignment horizontal="center" vertical="center"/>
    </xf>
    <xf numFmtId="177" fontId="60" fillId="2" borderId="159" xfId="4" applyNumberFormat="1" applyFont="1" applyFill="1" applyBorder="1" applyAlignment="1">
      <alignment horizontal="center" vertical="center"/>
    </xf>
    <xf numFmtId="177" fontId="60" fillId="2" borderId="160" xfId="4" applyNumberFormat="1" applyFont="1" applyFill="1" applyBorder="1" applyAlignment="1">
      <alignment horizontal="center" vertical="center"/>
    </xf>
    <xf numFmtId="0" fontId="58" fillId="0" borderId="0" xfId="4" applyNumberFormat="1" applyFont="1" applyFill="1" applyBorder="1" applyAlignment="1" applyProtection="1"/>
    <xf numFmtId="0" fontId="58" fillId="0" borderId="0" xfId="4" applyNumberFormat="1" applyFont="1" applyFill="1" applyBorder="1" applyAlignment="1" applyProtection="1">
      <alignment horizontal="center" vertical="center"/>
    </xf>
    <xf numFmtId="0" fontId="58" fillId="0" borderId="0" xfId="4" applyNumberFormat="1" applyFont="1" applyFill="1" applyBorder="1" applyAlignment="1" applyProtection="1">
      <alignment horizontal="right" vertical="center"/>
    </xf>
    <xf numFmtId="0" fontId="58" fillId="0" borderId="46" xfId="4" applyNumberFormat="1" applyFont="1" applyFill="1" applyBorder="1" applyAlignment="1" applyProtection="1">
      <alignment horizontal="center" vertical="center"/>
    </xf>
    <xf numFmtId="0" fontId="58" fillId="0" borderId="159" xfId="4" applyNumberFormat="1" applyFont="1" applyFill="1" applyBorder="1" applyAlignment="1" applyProtection="1">
      <alignment horizontal="center" vertical="center"/>
    </xf>
    <xf numFmtId="0" fontId="12" fillId="0" borderId="158" xfId="4" applyFont="1" applyBorder="1" applyAlignment="1">
      <alignment horizontal="center" vertical="center"/>
    </xf>
    <xf numFmtId="0" fontId="58" fillId="0" borderId="149" xfId="4" applyNumberFormat="1" applyFont="1" applyFill="1" applyBorder="1" applyAlignment="1" applyProtection="1">
      <alignment horizontal="center" vertical="center" wrapText="1"/>
    </xf>
    <xf numFmtId="3" fontId="59" fillId="0" borderId="11" xfId="4" quotePrefix="1" applyNumberFormat="1" applyFont="1" applyFill="1" applyBorder="1" applyAlignment="1" applyProtection="1">
      <alignment horizontal="center" vertical="center"/>
    </xf>
    <xf numFmtId="177" fontId="12" fillId="0" borderId="10" xfId="4" applyNumberFormat="1" applyFont="1" applyBorder="1" applyAlignment="1">
      <alignment horizontal="center" vertical="center"/>
    </xf>
    <xf numFmtId="177" fontId="59" fillId="0" borderId="10" xfId="4" applyNumberFormat="1" applyFont="1" applyBorder="1" applyAlignment="1">
      <alignment horizontal="center" vertical="center"/>
    </xf>
    <xf numFmtId="177" fontId="59" fillId="0" borderId="9" xfId="4" applyNumberFormat="1" applyFont="1" applyBorder="1" applyAlignment="1">
      <alignment horizontal="center" vertical="center"/>
    </xf>
    <xf numFmtId="177" fontId="60" fillId="2" borderId="161" xfId="4" applyNumberFormat="1" applyFont="1" applyFill="1" applyBorder="1" applyAlignment="1">
      <alignment horizontal="center" vertical="center"/>
    </xf>
    <xf numFmtId="177" fontId="60" fillId="2" borderId="162" xfId="4" applyNumberFormat="1" applyFont="1" applyFill="1" applyBorder="1" applyAlignment="1">
      <alignment horizontal="center" vertical="center"/>
    </xf>
    <xf numFmtId="0" fontId="58" fillId="0" borderId="163" xfId="4" applyNumberFormat="1" applyFont="1" applyFill="1" applyBorder="1" applyAlignment="1" applyProtection="1">
      <alignment horizontal="center" vertical="center" wrapText="1"/>
    </xf>
    <xf numFmtId="3" fontId="59" fillId="0" borderId="15" xfId="4" quotePrefix="1" applyNumberFormat="1" applyFont="1" applyFill="1" applyBorder="1" applyAlignment="1" applyProtection="1">
      <alignment horizontal="center" vertical="center"/>
    </xf>
    <xf numFmtId="177" fontId="12" fillId="0" borderId="6" xfId="4" applyNumberFormat="1" applyFont="1" applyBorder="1" applyAlignment="1">
      <alignment horizontal="center" vertical="center"/>
    </xf>
    <xf numFmtId="177" fontId="59" fillId="0" borderId="6" xfId="4" applyNumberFormat="1" applyFont="1" applyBorder="1" applyAlignment="1">
      <alignment horizontal="center" vertical="center"/>
    </xf>
    <xf numFmtId="177" fontId="60" fillId="2" borderId="17" xfId="4" applyNumberFormat="1" applyFont="1" applyFill="1" applyBorder="1" applyAlignment="1">
      <alignment horizontal="center" vertical="center"/>
    </xf>
    <xf numFmtId="177" fontId="60" fillId="2" borderId="163" xfId="4" applyNumberFormat="1" applyFont="1" applyFill="1" applyBorder="1" applyAlignment="1">
      <alignment horizontal="center" vertical="center"/>
    </xf>
    <xf numFmtId="0" fontId="58" fillId="0" borderId="163" xfId="4" applyNumberFormat="1" applyFont="1" applyFill="1" applyBorder="1" applyAlignment="1" applyProtection="1">
      <alignment horizontal="center" vertical="center"/>
    </xf>
    <xf numFmtId="0" fontId="58" fillId="0" borderId="164" xfId="4" applyNumberFormat="1" applyFont="1" applyFill="1" applyBorder="1" applyAlignment="1" applyProtection="1">
      <alignment horizontal="center" vertical="center"/>
    </xf>
    <xf numFmtId="3" fontId="59" fillId="0" borderId="165" xfId="4" quotePrefix="1" applyNumberFormat="1" applyFont="1" applyFill="1" applyBorder="1" applyAlignment="1" applyProtection="1">
      <alignment horizontal="center" vertical="center"/>
    </xf>
    <xf numFmtId="177" fontId="12" fillId="0" borderId="166" xfId="4" applyNumberFormat="1" applyFont="1" applyBorder="1" applyAlignment="1">
      <alignment horizontal="center" vertical="center"/>
    </xf>
    <xf numFmtId="177" fontId="59" fillId="0" borderId="166" xfId="4" applyNumberFormat="1" applyFont="1" applyBorder="1" applyAlignment="1">
      <alignment horizontal="center" vertical="center"/>
    </xf>
    <xf numFmtId="177" fontId="60" fillId="2" borderId="167" xfId="4" applyNumberFormat="1" applyFont="1" applyFill="1" applyBorder="1" applyAlignment="1">
      <alignment horizontal="center" vertical="center"/>
    </xf>
    <xf numFmtId="177" fontId="60" fillId="2" borderId="164" xfId="4" applyNumberFormat="1" applyFont="1" applyFill="1" applyBorder="1" applyAlignment="1">
      <alignment horizontal="center" vertical="center"/>
    </xf>
    <xf numFmtId="0" fontId="17" fillId="0" borderId="0" xfId="4" applyFont="1"/>
    <xf numFmtId="0" fontId="59" fillId="0" borderId="0" xfId="4" applyNumberFormat="1" applyFont="1" applyFill="1" applyBorder="1" applyAlignment="1" applyProtection="1"/>
    <xf numFmtId="0" fontId="17" fillId="0" borderId="0" xfId="4" applyFont="1" applyBorder="1"/>
    <xf numFmtId="0" fontId="12" fillId="0" borderId="0" xfId="4" applyFont="1"/>
    <xf numFmtId="0" fontId="58" fillId="0" borderId="46" xfId="4" quotePrefix="1" applyNumberFormat="1" applyFont="1" applyFill="1" applyBorder="1" applyAlignment="1" applyProtection="1">
      <alignment vertical="center"/>
    </xf>
    <xf numFmtId="0" fontId="12" fillId="0" borderId="45" xfId="4" applyFont="1" applyBorder="1" applyAlignment="1">
      <alignment vertical="center"/>
    </xf>
    <xf numFmtId="0" fontId="58" fillId="0" borderId="162" xfId="4" quotePrefix="1" applyNumberFormat="1" applyFont="1" applyFill="1" applyBorder="1" applyAlignment="1" applyProtection="1">
      <alignment horizontal="center" vertical="center"/>
    </xf>
    <xf numFmtId="177" fontId="12" fillId="0" borderId="15" xfId="4" applyNumberFormat="1" applyFont="1" applyBorder="1" applyAlignment="1">
      <alignment horizontal="center" vertical="center"/>
    </xf>
    <xf numFmtId="177" fontId="12" fillId="0" borderId="168" xfId="4" applyNumberFormat="1" applyFont="1" applyBorder="1" applyAlignment="1">
      <alignment horizontal="center" vertical="center"/>
    </xf>
    <xf numFmtId="177" fontId="59" fillId="0" borderId="168" xfId="4" applyNumberFormat="1" applyFont="1" applyBorder="1" applyAlignment="1">
      <alignment horizontal="center" vertical="center"/>
    </xf>
    <xf numFmtId="177" fontId="59" fillId="0" borderId="157" xfId="4" applyNumberFormat="1" applyFont="1" applyBorder="1" applyAlignment="1">
      <alignment horizontal="center" vertical="center"/>
    </xf>
    <xf numFmtId="177" fontId="60" fillId="2" borderId="13" xfId="4" applyNumberFormat="1" applyFont="1" applyFill="1" applyBorder="1" applyAlignment="1">
      <alignment horizontal="center" vertical="center"/>
    </xf>
    <xf numFmtId="177" fontId="60" fillId="2" borderId="68" xfId="4" applyNumberFormat="1" applyFont="1" applyFill="1" applyBorder="1" applyAlignment="1">
      <alignment horizontal="center" vertical="center"/>
    </xf>
    <xf numFmtId="0" fontId="58" fillId="0" borderId="164" xfId="4" quotePrefix="1" applyNumberFormat="1" applyFont="1" applyFill="1" applyBorder="1" applyAlignment="1" applyProtection="1">
      <alignment horizontal="center" vertical="center"/>
    </xf>
    <xf numFmtId="178" fontId="12" fillId="0" borderId="166" xfId="4" applyNumberFormat="1" applyFont="1" applyBorder="1" applyAlignment="1">
      <alignment horizontal="center" vertical="center"/>
    </xf>
    <xf numFmtId="178" fontId="59" fillId="0" borderId="166" xfId="4" applyNumberFormat="1" applyFont="1" applyBorder="1" applyAlignment="1">
      <alignment horizontal="center" vertical="center"/>
    </xf>
    <xf numFmtId="178" fontId="59" fillId="0" borderId="169" xfId="4" applyNumberFormat="1" applyFont="1" applyBorder="1" applyAlignment="1">
      <alignment horizontal="center" vertical="center"/>
    </xf>
    <xf numFmtId="178" fontId="60" fillId="2" borderId="170" xfId="4" applyNumberFormat="1" applyFont="1" applyFill="1" applyBorder="1" applyAlignment="1">
      <alignment horizontal="center" vertical="center"/>
    </xf>
    <xf numFmtId="178" fontId="60" fillId="2" borderId="164" xfId="4" applyNumberFormat="1" applyFont="1" applyFill="1" applyBorder="1" applyAlignment="1">
      <alignment horizontal="center" vertical="center"/>
    </xf>
    <xf numFmtId="0" fontId="12" fillId="0" borderId="0" xfId="4" applyFont="1" applyBorder="1"/>
    <xf numFmtId="0" fontId="12" fillId="0" borderId="0" xfId="4" applyFont="1" applyAlignment="1">
      <alignment horizontal="center" vertical="center"/>
    </xf>
    <xf numFmtId="0" fontId="58" fillId="0" borderId="46" xfId="4" quotePrefix="1" applyNumberFormat="1" applyFont="1" applyFill="1" applyBorder="1" applyAlignment="1" applyProtection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58" fillId="0" borderId="0" xfId="4" quotePrefix="1" applyNumberFormat="1" applyFont="1" applyFill="1" applyBorder="1" applyAlignment="1" applyProtection="1">
      <alignment horizontal="center" vertical="center"/>
    </xf>
    <xf numFmtId="0" fontId="58" fillId="0" borderId="66" xfId="4" quotePrefix="1" applyNumberFormat="1" applyFont="1" applyFill="1" applyBorder="1" applyAlignment="1" applyProtection="1">
      <alignment horizontal="center" vertical="center" shrinkToFit="1"/>
    </xf>
    <xf numFmtId="177" fontId="12" fillId="0" borderId="171" xfId="4" applyNumberFormat="1" applyFont="1" applyBorder="1" applyAlignment="1">
      <alignment horizontal="center" vertical="center"/>
    </xf>
    <xf numFmtId="180" fontId="12" fillId="0" borderId="172" xfId="4" applyNumberFormat="1" applyFont="1" applyBorder="1" applyAlignment="1">
      <alignment horizontal="center" vertical="center"/>
    </xf>
    <xf numFmtId="180" fontId="59" fillId="0" borderId="168" xfId="4" applyNumberFormat="1" applyFont="1" applyBorder="1" applyAlignment="1">
      <alignment horizontal="center" vertical="center"/>
    </xf>
    <xf numFmtId="180" fontId="59" fillId="0" borderId="157" xfId="4" applyNumberFormat="1" applyFont="1" applyBorder="1" applyAlignment="1">
      <alignment horizontal="center" vertical="center"/>
    </xf>
    <xf numFmtId="180" fontId="60" fillId="2" borderId="13" xfId="4" applyNumberFormat="1" applyFont="1" applyFill="1" applyBorder="1" applyAlignment="1">
      <alignment horizontal="center" vertical="center"/>
    </xf>
    <xf numFmtId="180" fontId="60" fillId="2" borderId="68" xfId="4" applyNumberFormat="1" applyFont="1" applyFill="1" applyBorder="1" applyAlignment="1">
      <alignment horizontal="center" vertical="center"/>
    </xf>
    <xf numFmtId="0" fontId="58" fillId="0" borderId="145" xfId="4" quotePrefix="1" applyNumberFormat="1" applyFont="1" applyFill="1" applyBorder="1" applyAlignment="1" applyProtection="1">
      <alignment horizontal="center" vertical="center" shrinkToFit="1"/>
    </xf>
    <xf numFmtId="177" fontId="12" fillId="0" borderId="173" xfId="4" applyNumberFormat="1" applyFont="1" applyBorder="1" applyAlignment="1">
      <alignment horizontal="center" vertical="center"/>
    </xf>
    <xf numFmtId="180" fontId="12" fillId="0" borderId="1" xfId="4" applyNumberFormat="1" applyFont="1" applyBorder="1" applyAlignment="1">
      <alignment horizontal="center" vertical="center"/>
    </xf>
    <xf numFmtId="180" fontId="59" fillId="0" borderId="1" xfId="4" applyNumberFormat="1" applyFont="1" applyBorder="1" applyAlignment="1">
      <alignment horizontal="center" vertical="center"/>
    </xf>
    <xf numFmtId="180" fontId="59" fillId="0" borderId="174" xfId="4" applyNumberFormat="1" applyFont="1" applyBorder="1" applyAlignment="1">
      <alignment horizontal="center" vertical="center"/>
    </xf>
    <xf numFmtId="180" fontId="60" fillId="2" borderId="175" xfId="4" applyNumberFormat="1" applyFont="1" applyFill="1" applyBorder="1" applyAlignment="1">
      <alignment horizontal="center" vertical="center"/>
    </xf>
    <xf numFmtId="180" fontId="60" fillId="2" borderId="145" xfId="4" applyNumberFormat="1" applyFont="1" applyFill="1" applyBorder="1" applyAlignment="1">
      <alignment horizontal="center" vertical="center"/>
    </xf>
    <xf numFmtId="0" fontId="58" fillId="0" borderId="163" xfId="4" quotePrefix="1" applyNumberFormat="1" applyFont="1" applyFill="1" applyBorder="1" applyAlignment="1" applyProtection="1">
      <alignment horizontal="center" vertical="center" shrinkToFit="1"/>
    </xf>
    <xf numFmtId="180" fontId="12" fillId="0" borderId="6" xfId="4" applyNumberFormat="1" applyFont="1" applyBorder="1" applyAlignment="1">
      <alignment horizontal="center" vertical="center"/>
    </xf>
    <xf numFmtId="180" fontId="59" fillId="0" borderId="6" xfId="4" applyNumberFormat="1" applyFont="1" applyBorder="1" applyAlignment="1">
      <alignment horizontal="center" vertical="center"/>
    </xf>
    <xf numFmtId="180" fontId="59" fillId="0" borderId="3" xfId="4" applyNumberFormat="1" applyFont="1" applyBorder="1" applyAlignment="1">
      <alignment horizontal="center" vertical="center"/>
    </xf>
    <xf numFmtId="180" fontId="60" fillId="2" borderId="18" xfId="4" applyNumberFormat="1" applyFont="1" applyFill="1" applyBorder="1" applyAlignment="1">
      <alignment horizontal="center" vertical="center"/>
    </xf>
    <xf numFmtId="180" fontId="60" fillId="2" borderId="163" xfId="4" applyNumberFormat="1" applyFont="1" applyFill="1" applyBorder="1" applyAlignment="1">
      <alignment horizontal="center" vertical="center"/>
    </xf>
    <xf numFmtId="0" fontId="58" fillId="0" borderId="24" xfId="4" quotePrefix="1" applyNumberFormat="1" applyFont="1" applyFill="1" applyBorder="1" applyAlignment="1" applyProtection="1">
      <alignment horizontal="center" vertical="center" shrinkToFit="1"/>
      <protection locked="0" hidden="1"/>
    </xf>
    <xf numFmtId="177" fontId="12" fillId="0" borderId="176" xfId="4" applyNumberFormat="1" applyFont="1" applyBorder="1" applyAlignment="1" applyProtection="1">
      <alignment horizontal="center" vertical="center"/>
      <protection locked="0" hidden="1"/>
    </xf>
    <xf numFmtId="180" fontId="12" fillId="0" borderId="1" xfId="4" applyNumberFormat="1" applyFont="1" applyBorder="1" applyAlignment="1" applyProtection="1">
      <alignment horizontal="center" vertical="center"/>
      <protection locked="0" hidden="1"/>
    </xf>
    <xf numFmtId="180" fontId="59" fillId="0" borderId="1" xfId="4" applyNumberFormat="1" applyFont="1" applyBorder="1" applyAlignment="1" applyProtection="1">
      <alignment horizontal="center" vertical="center"/>
      <protection locked="0" hidden="1"/>
    </xf>
    <xf numFmtId="180" fontId="59" fillId="0" borderId="174" xfId="4" applyNumberFormat="1" applyFont="1" applyBorder="1" applyAlignment="1" applyProtection="1">
      <alignment horizontal="center" vertical="center"/>
      <protection locked="0" hidden="1"/>
    </xf>
    <xf numFmtId="0" fontId="58" fillId="0" borderId="163" xfId="4" applyNumberFormat="1" applyFont="1" applyFill="1" applyBorder="1" applyAlignment="1" applyProtection="1">
      <alignment horizontal="center" vertical="center" shrinkToFit="1"/>
    </xf>
    <xf numFmtId="0" fontId="58" fillId="0" borderId="149" xfId="4" quotePrefix="1" applyNumberFormat="1" applyFont="1" applyFill="1" applyBorder="1" applyAlignment="1" applyProtection="1">
      <alignment horizontal="center" vertical="center" shrinkToFit="1"/>
    </xf>
    <xf numFmtId="177" fontId="12" fillId="0" borderId="109" xfId="4" applyNumberFormat="1" applyFont="1" applyBorder="1" applyAlignment="1">
      <alignment horizontal="center" vertical="center"/>
    </xf>
    <xf numFmtId="180" fontId="12" fillId="0" borderId="4" xfId="4" applyNumberFormat="1" applyFont="1" applyBorder="1" applyAlignment="1">
      <alignment horizontal="center" vertical="center"/>
    </xf>
    <xf numFmtId="180" fontId="59" fillId="0" borderId="4" xfId="4" applyNumberFormat="1" applyFont="1" applyBorder="1" applyAlignment="1">
      <alignment horizontal="center" vertical="center"/>
    </xf>
    <xf numFmtId="180" fontId="59" fillId="0" borderId="16" xfId="4" applyNumberFormat="1" applyFont="1" applyBorder="1" applyAlignment="1">
      <alignment horizontal="center" vertical="center"/>
    </xf>
    <xf numFmtId="180" fontId="60" fillId="2" borderId="177" xfId="4" applyNumberFormat="1" applyFont="1" applyFill="1" applyBorder="1" applyAlignment="1">
      <alignment horizontal="center" vertical="center"/>
    </xf>
    <xf numFmtId="180" fontId="60" fillId="2" borderId="60" xfId="4" applyNumberFormat="1" applyFont="1" applyFill="1" applyBorder="1" applyAlignment="1" applyProtection="1">
      <alignment horizontal="center" vertical="center"/>
      <protection locked="0" hidden="1"/>
    </xf>
    <xf numFmtId="0" fontId="58" fillId="0" borderId="24" xfId="4" applyNumberFormat="1" applyFont="1" applyFill="1" applyBorder="1" applyAlignment="1" applyProtection="1">
      <alignment horizontal="center" vertical="center" shrinkToFit="1"/>
    </xf>
    <xf numFmtId="177" fontId="12" fillId="0" borderId="176" xfId="4" applyNumberFormat="1" applyFont="1" applyBorder="1" applyAlignment="1">
      <alignment horizontal="center" vertical="center"/>
    </xf>
    <xf numFmtId="180" fontId="60" fillId="2" borderId="178" xfId="4" applyNumberFormat="1" applyFont="1" applyFill="1" applyBorder="1" applyAlignment="1">
      <alignment horizontal="center" vertical="center"/>
    </xf>
    <xf numFmtId="180" fontId="60" fillId="2" borderId="24" xfId="4" applyNumberFormat="1" applyFont="1" applyFill="1" applyBorder="1" applyAlignment="1">
      <alignment horizontal="center" vertical="center"/>
    </xf>
    <xf numFmtId="0" fontId="58" fillId="0" borderId="100" xfId="4" quotePrefix="1" applyNumberFormat="1" applyFont="1" applyFill="1" applyBorder="1" applyAlignment="1" applyProtection="1">
      <alignment horizontal="center" vertical="center" shrinkToFit="1"/>
    </xf>
    <xf numFmtId="177" fontId="58" fillId="0" borderId="100" xfId="4" applyNumberFormat="1" applyFont="1" applyFill="1" applyBorder="1" applyAlignment="1" applyProtection="1">
      <alignment vertical="center"/>
    </xf>
    <xf numFmtId="177" fontId="12" fillId="0" borderId="100" xfId="4" applyNumberFormat="1" applyFont="1" applyBorder="1" applyAlignment="1">
      <alignment vertical="center"/>
    </xf>
    <xf numFmtId="177" fontId="12" fillId="0" borderId="0" xfId="4" applyNumberFormat="1" applyFont="1" applyBorder="1" applyAlignment="1">
      <alignment vertical="center"/>
    </xf>
    <xf numFmtId="0" fontId="57" fillId="0" borderId="0" xfId="4" applyNumberFormat="1" applyFont="1" applyFill="1" applyBorder="1" applyAlignment="1" applyProtection="1"/>
    <xf numFmtId="0" fontId="58" fillId="0" borderId="152" xfId="4" quotePrefix="1" applyNumberFormat="1" applyFont="1" applyFill="1" applyBorder="1" applyAlignment="1" applyProtection="1">
      <alignment vertical="center"/>
    </xf>
    <xf numFmtId="0" fontId="58" fillId="0" borderId="153" xfId="4" applyNumberFormat="1" applyFont="1" applyFill="1" applyBorder="1" applyAlignment="1" applyProtection="1">
      <alignment vertical="center"/>
    </xf>
    <xf numFmtId="0" fontId="59" fillId="0" borderId="154" xfId="4" applyNumberFormat="1" applyFont="1" applyFill="1" applyBorder="1" applyAlignment="1" applyProtection="1">
      <alignment horizontal="center" vertical="center"/>
    </xf>
    <xf numFmtId="0" fontId="59" fillId="0" borderId="159" xfId="4" applyNumberFormat="1" applyFont="1" applyFill="1" applyBorder="1" applyAlignment="1" applyProtection="1">
      <alignment horizontal="center" vertical="center"/>
    </xf>
    <xf numFmtId="0" fontId="59" fillId="0" borderId="158" xfId="4" applyNumberFormat="1" applyFont="1" applyFill="1" applyBorder="1" applyAlignment="1" applyProtection="1">
      <alignment horizontal="center" vertical="center"/>
    </xf>
    <xf numFmtId="0" fontId="60" fillId="2" borderId="160" xfId="4" applyNumberFormat="1" applyFont="1" applyFill="1" applyBorder="1" applyAlignment="1" applyProtection="1">
      <alignment horizontal="center" vertical="center"/>
    </xf>
    <xf numFmtId="0" fontId="60" fillId="2" borderId="46" xfId="4" applyNumberFormat="1" applyFont="1" applyFill="1" applyBorder="1" applyAlignment="1" applyProtection="1">
      <alignment horizontal="center" vertical="center"/>
    </xf>
    <xf numFmtId="177" fontId="59" fillId="0" borderId="16" xfId="4" applyNumberFormat="1" applyFont="1" applyFill="1" applyBorder="1" applyAlignment="1" applyProtection="1">
      <alignment horizontal="center" vertical="center"/>
    </xf>
    <xf numFmtId="177" fontId="59" fillId="0" borderId="109" xfId="4" applyNumberFormat="1" applyFont="1" applyFill="1" applyBorder="1" applyAlignment="1" applyProtection="1">
      <alignment horizontal="center" vertical="center"/>
    </xf>
    <xf numFmtId="177" fontId="60" fillId="2" borderId="12" xfId="4" applyNumberFormat="1" applyFont="1" applyFill="1" applyBorder="1" applyAlignment="1">
      <alignment horizontal="center" vertical="center"/>
    </xf>
    <xf numFmtId="177" fontId="60" fillId="2" borderId="180" xfId="4" applyNumberFormat="1" applyFont="1" applyFill="1" applyBorder="1" applyAlignment="1">
      <alignment horizontal="center" vertical="center"/>
    </xf>
    <xf numFmtId="178" fontId="59" fillId="0" borderId="3" xfId="4" applyNumberFormat="1" applyFont="1" applyFill="1" applyBorder="1" applyAlignment="1" applyProtection="1">
      <alignment horizontal="center" vertical="center"/>
    </xf>
    <xf numFmtId="178" fontId="59" fillId="0" borderId="6" xfId="4" applyNumberFormat="1" applyFont="1" applyFill="1" applyBorder="1" applyAlignment="1" applyProtection="1">
      <alignment horizontal="center" vertical="center"/>
    </xf>
    <xf numFmtId="178" fontId="60" fillId="2" borderId="17" xfId="4" applyNumberFormat="1" applyFont="1" applyFill="1" applyBorder="1" applyAlignment="1" applyProtection="1">
      <alignment horizontal="center" vertical="center"/>
    </xf>
    <xf numFmtId="178" fontId="60" fillId="2" borderId="18" xfId="4" applyNumberFormat="1" applyFont="1" applyFill="1" applyBorder="1" applyAlignment="1" applyProtection="1">
      <alignment horizontal="center" vertical="center"/>
    </xf>
    <xf numFmtId="3" fontId="59" fillId="0" borderId="182" xfId="4" quotePrefix="1" applyNumberFormat="1" applyFont="1" applyFill="1" applyBorder="1" applyAlignment="1" applyProtection="1">
      <alignment horizontal="center" vertical="center"/>
    </xf>
    <xf numFmtId="3" fontId="59" fillId="0" borderId="0" xfId="4" quotePrefix="1" applyNumberFormat="1" applyFont="1" applyFill="1" applyBorder="1" applyAlignment="1" applyProtection="1">
      <alignment horizontal="center" vertical="center"/>
    </xf>
    <xf numFmtId="178" fontId="59" fillId="0" borderId="169" xfId="4" applyNumberFormat="1" applyFont="1" applyFill="1" applyBorder="1" applyAlignment="1" applyProtection="1">
      <alignment horizontal="center" vertical="center"/>
    </xf>
    <xf numFmtId="178" fontId="59" fillId="0" borderId="166" xfId="4" applyNumberFormat="1" applyFont="1" applyFill="1" applyBorder="1" applyAlignment="1" applyProtection="1">
      <alignment horizontal="center" vertical="center"/>
    </xf>
    <xf numFmtId="178" fontId="60" fillId="2" borderId="167" xfId="4" applyNumberFormat="1" applyFont="1" applyFill="1" applyBorder="1" applyAlignment="1" applyProtection="1">
      <alignment horizontal="center" vertical="center"/>
    </xf>
    <xf numFmtId="178" fontId="60" fillId="2" borderId="170" xfId="4" applyNumberFormat="1" applyFont="1" applyFill="1" applyBorder="1" applyAlignment="1" applyProtection="1">
      <alignment horizontal="center" vertical="center"/>
    </xf>
    <xf numFmtId="177" fontId="12" fillId="0" borderId="4" xfId="4" applyNumberFormat="1" applyFont="1" applyBorder="1" applyAlignment="1">
      <alignment horizontal="center" vertical="center"/>
    </xf>
    <xf numFmtId="177" fontId="59" fillId="0" borderId="4" xfId="4" applyNumberFormat="1" applyFont="1" applyBorder="1" applyAlignment="1">
      <alignment horizontal="center" vertical="center"/>
    </xf>
    <xf numFmtId="177" fontId="60" fillId="2" borderId="177" xfId="4" applyNumberFormat="1" applyFont="1" applyFill="1" applyBorder="1" applyAlignment="1">
      <alignment horizontal="center" vertical="center"/>
    </xf>
    <xf numFmtId="0" fontId="61" fillId="0" borderId="0" xfId="4" applyNumberFormat="1" applyFont="1" applyFill="1" applyBorder="1" applyAlignment="1" applyProtection="1"/>
    <xf numFmtId="0" fontId="12" fillId="0" borderId="0" xfId="4" applyFont="1" applyAlignment="1">
      <alignment horizontal="right"/>
    </xf>
    <xf numFmtId="0" fontId="58" fillId="0" borderId="68" xfId="4" quotePrefix="1" applyNumberFormat="1" applyFont="1" applyFill="1" applyBorder="1" applyAlignment="1" applyProtection="1">
      <alignment vertical="top"/>
    </xf>
    <xf numFmtId="0" fontId="54" fillId="0" borderId="75" xfId="4" applyBorder="1" applyAlignment="1"/>
    <xf numFmtId="0" fontId="58" fillId="2" borderId="184" xfId="4" applyNumberFormat="1" applyFont="1" applyFill="1" applyBorder="1" applyAlignment="1" applyProtection="1">
      <alignment horizontal="center" vertical="center"/>
    </xf>
    <xf numFmtId="0" fontId="58" fillId="2" borderId="169" xfId="4" applyNumberFormat="1" applyFont="1" applyFill="1" applyBorder="1" applyAlignment="1" applyProtection="1">
      <alignment horizontal="center" vertical="center"/>
    </xf>
    <xf numFmtId="0" fontId="58" fillId="2" borderId="167" xfId="4" applyNumberFormat="1" applyFont="1" applyFill="1" applyBorder="1" applyAlignment="1" applyProtection="1">
      <alignment horizontal="center" vertical="center"/>
    </xf>
    <xf numFmtId="0" fontId="27" fillId="0" borderId="149" xfId="4" applyNumberFormat="1" applyFont="1" applyFill="1" applyBorder="1" applyAlignment="1" applyProtection="1">
      <alignment vertical="center"/>
    </xf>
    <xf numFmtId="3" fontId="59" fillId="2" borderId="185" xfId="4" applyNumberFormat="1" applyFont="1" applyFill="1" applyBorder="1" applyAlignment="1" applyProtection="1">
      <alignment horizontal="center" vertical="center"/>
    </xf>
    <xf numFmtId="3" fontId="59" fillId="2" borderId="16" xfId="4" quotePrefix="1" applyNumberFormat="1" applyFont="1" applyFill="1" applyBorder="1" applyAlignment="1" applyProtection="1">
      <alignment horizontal="center" vertical="center"/>
    </xf>
    <xf numFmtId="3" fontId="59" fillId="2" borderId="186" xfId="4" quotePrefix="1" applyNumberFormat="1" applyFont="1" applyFill="1" applyBorder="1" applyAlignment="1" applyProtection="1">
      <alignment horizontal="center" vertical="center"/>
    </xf>
    <xf numFmtId="3" fontId="59" fillId="2" borderId="185" xfId="4" quotePrefix="1" applyNumberFormat="1" applyFont="1" applyFill="1" applyBorder="1" applyAlignment="1" applyProtection="1">
      <alignment horizontal="center" vertical="center"/>
    </xf>
    <xf numFmtId="3" fontId="59" fillId="0" borderId="177" xfId="4" applyNumberFormat="1" applyFont="1" applyFill="1" applyBorder="1" applyAlignment="1" applyProtection="1">
      <alignment horizontal="center" vertical="center"/>
    </xf>
    <xf numFmtId="3" fontId="62" fillId="0" borderId="0" xfId="4" quotePrefix="1" applyNumberFormat="1" applyFont="1" applyFill="1" applyBorder="1" applyAlignment="1" applyProtection="1"/>
    <xf numFmtId="3" fontId="62" fillId="0" borderId="0" xfId="4" quotePrefix="1" applyNumberFormat="1" applyFont="1" applyFill="1" applyBorder="1" applyAlignment="1" applyProtection="1">
      <alignment vertical="center"/>
    </xf>
    <xf numFmtId="0" fontId="16" fillId="0" borderId="163" xfId="4" applyFont="1" applyBorder="1" applyAlignment="1">
      <alignment vertical="center"/>
    </xf>
    <xf numFmtId="3" fontId="59" fillId="2" borderId="14" xfId="4" applyNumberFormat="1" applyFont="1" applyFill="1" applyBorder="1" applyAlignment="1" applyProtection="1">
      <alignment horizontal="center" vertical="center"/>
    </xf>
    <xf numFmtId="3" fontId="59" fillId="2" borderId="3" xfId="4" quotePrefix="1" applyNumberFormat="1" applyFont="1" applyFill="1" applyBorder="1" applyAlignment="1" applyProtection="1">
      <alignment horizontal="center" vertical="center"/>
    </xf>
    <xf numFmtId="3" fontId="59" fillId="2" borderId="17" xfId="4" quotePrefix="1" applyNumberFormat="1" applyFont="1" applyFill="1" applyBorder="1" applyAlignment="1" applyProtection="1">
      <alignment horizontal="center" vertical="center"/>
    </xf>
    <xf numFmtId="3" fontId="59" fillId="2" borderId="14" xfId="4" quotePrefix="1" applyNumberFormat="1" applyFont="1" applyFill="1" applyBorder="1" applyAlignment="1" applyProtection="1">
      <alignment horizontal="center" vertical="center"/>
    </xf>
    <xf numFmtId="3" fontId="59" fillId="0" borderId="18" xfId="4" applyNumberFormat="1" applyFont="1" applyFill="1" applyBorder="1" applyAlignment="1" applyProtection="1">
      <alignment horizontal="center" vertical="center"/>
    </xf>
    <xf numFmtId="3" fontId="62" fillId="0" borderId="0" xfId="4" applyNumberFormat="1" applyFont="1" applyFill="1" applyBorder="1" applyAlignment="1" applyProtection="1"/>
    <xf numFmtId="3" fontId="60" fillId="2" borderId="14" xfId="4" applyNumberFormat="1" applyFont="1" applyFill="1" applyBorder="1" applyAlignment="1" applyProtection="1">
      <alignment horizontal="center" vertical="center"/>
    </xf>
    <xf numFmtId="3" fontId="60" fillId="2" borderId="3" xfId="4" applyNumberFormat="1" applyFont="1" applyFill="1" applyBorder="1" applyAlignment="1" applyProtection="1">
      <alignment horizontal="center" vertical="center"/>
    </xf>
    <xf numFmtId="3" fontId="62" fillId="0" borderId="0" xfId="4" applyNumberFormat="1" applyFont="1" applyFill="1" applyBorder="1" applyAlignment="1" applyProtection="1">
      <alignment vertical="center"/>
    </xf>
    <xf numFmtId="0" fontId="16" fillId="0" borderId="24" xfId="4" applyFont="1" applyBorder="1" applyAlignment="1">
      <alignment vertical="center"/>
    </xf>
    <xf numFmtId="3" fontId="59" fillId="2" borderId="187" xfId="4" applyNumberFormat="1" applyFont="1" applyFill="1" applyBorder="1" applyAlignment="1" applyProtection="1">
      <alignment horizontal="center" vertical="center"/>
    </xf>
    <xf numFmtId="3" fontId="59" fillId="2" borderId="174" xfId="4" quotePrefix="1" applyNumberFormat="1" applyFont="1" applyFill="1" applyBorder="1" applyAlignment="1" applyProtection="1">
      <alignment horizontal="center" vertical="center"/>
    </xf>
    <xf numFmtId="3" fontId="59" fillId="2" borderId="188" xfId="4" quotePrefix="1" applyNumberFormat="1" applyFont="1" applyFill="1" applyBorder="1" applyAlignment="1" applyProtection="1">
      <alignment horizontal="center" vertical="center"/>
    </xf>
    <xf numFmtId="3" fontId="59" fillId="2" borderId="187" xfId="4" quotePrefix="1" applyNumberFormat="1" applyFont="1" applyFill="1" applyBorder="1" applyAlignment="1" applyProtection="1">
      <alignment horizontal="center" vertical="center"/>
    </xf>
    <xf numFmtId="3" fontId="59" fillId="0" borderId="178" xfId="4" applyNumberFormat="1" applyFont="1" applyFill="1" applyBorder="1" applyAlignment="1" applyProtection="1">
      <alignment horizontal="center" vertical="center"/>
    </xf>
    <xf numFmtId="0" fontId="27" fillId="0" borderId="46" xfId="4" applyNumberFormat="1" applyFont="1" applyFill="1" applyBorder="1" applyAlignment="1" applyProtection="1">
      <alignment vertical="center"/>
    </xf>
    <xf numFmtId="3" fontId="60" fillId="2" borderId="189" xfId="4" applyNumberFormat="1" applyFont="1" applyFill="1" applyBorder="1" applyAlignment="1" applyProtection="1">
      <alignment horizontal="center" vertical="center"/>
    </xf>
    <xf numFmtId="3" fontId="60" fillId="2" borderId="154" xfId="4" applyNumberFormat="1" applyFont="1" applyFill="1" applyBorder="1" applyAlignment="1" applyProtection="1">
      <alignment horizontal="center" vertical="center"/>
    </xf>
    <xf numFmtId="3" fontId="59" fillId="2" borderId="160" xfId="4" quotePrefix="1" applyNumberFormat="1" applyFont="1" applyFill="1" applyBorder="1" applyAlignment="1" applyProtection="1">
      <alignment horizontal="center" vertical="center"/>
    </xf>
    <xf numFmtId="3" fontId="60" fillId="2" borderId="160" xfId="4" applyNumberFormat="1" applyFont="1" applyFill="1" applyBorder="1" applyAlignment="1" applyProtection="1">
      <alignment horizontal="center" vertical="center"/>
    </xf>
    <xf numFmtId="3" fontId="59" fillId="0" borderId="153" xfId="4" applyNumberFormat="1" applyFont="1" applyFill="1" applyBorder="1" applyAlignment="1" applyProtection="1">
      <alignment horizontal="center" vertical="center"/>
    </xf>
    <xf numFmtId="0" fontId="58" fillId="0" borderId="149" xfId="4" quotePrefix="1" applyNumberFormat="1" applyFont="1" applyFill="1" applyBorder="1" applyAlignment="1" applyProtection="1">
      <alignment vertical="top"/>
    </xf>
    <xf numFmtId="0" fontId="27" fillId="0" borderId="163" xfId="4" applyNumberFormat="1" applyFont="1" applyFill="1" applyBorder="1" applyAlignment="1" applyProtection="1">
      <alignment vertical="center"/>
    </xf>
    <xf numFmtId="3" fontId="59" fillId="2" borderId="16" xfId="4" applyNumberFormat="1" applyFont="1" applyFill="1" applyBorder="1" applyAlignment="1" applyProtection="1">
      <alignment horizontal="center" vertical="center"/>
    </xf>
    <xf numFmtId="0" fontId="27" fillId="0" borderId="164" xfId="4" applyNumberFormat="1" applyFont="1" applyFill="1" applyBorder="1" applyAlignment="1" applyProtection="1">
      <alignment vertical="center"/>
    </xf>
    <xf numFmtId="3" fontId="60" fillId="2" borderId="184" xfId="4" applyNumberFormat="1" applyFont="1" applyFill="1" applyBorder="1" applyAlignment="1" applyProtection="1">
      <alignment horizontal="center" vertical="center"/>
    </xf>
    <xf numFmtId="3" fontId="60" fillId="2" borderId="169" xfId="4" applyNumberFormat="1" applyFont="1" applyFill="1" applyBorder="1" applyAlignment="1" applyProtection="1">
      <alignment horizontal="center" vertical="center"/>
    </xf>
    <xf numFmtId="3" fontId="60" fillId="2" borderId="167" xfId="4" applyNumberFormat="1" applyFont="1" applyFill="1" applyBorder="1" applyAlignment="1" applyProtection="1">
      <alignment horizontal="center" vertical="center"/>
    </xf>
    <xf numFmtId="3" fontId="59" fillId="0" borderId="170" xfId="4" applyNumberFormat="1" applyFont="1" applyFill="1" applyBorder="1" applyAlignment="1" applyProtection="1">
      <alignment horizontal="center" vertical="center"/>
    </xf>
    <xf numFmtId="0" fontId="36" fillId="0" borderId="0" xfId="4" applyFont="1"/>
    <xf numFmtId="0" fontId="36" fillId="0" borderId="0" xfId="4" applyFont="1" applyBorder="1"/>
    <xf numFmtId="0" fontId="26" fillId="0" borderId="0" xfId="4" applyNumberFormat="1" applyFont="1" applyFill="1" applyBorder="1" applyAlignment="1" applyProtection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0" xfId="2" applyFont="1" applyAlignment="1">
      <alignment horizontal="right" vertical="top" wrapText="1"/>
    </xf>
    <xf numFmtId="0" fontId="13" fillId="2" borderId="0" xfId="2" applyFont="1" applyFill="1" applyAlignment="1">
      <alignment horizontal="left" vertical="distributed" wrapText="1"/>
    </xf>
    <xf numFmtId="0" fontId="19" fillId="0" borderId="0" xfId="2" applyFont="1" applyAlignment="1">
      <alignment wrapText="1" readingOrder="1"/>
    </xf>
    <xf numFmtId="0" fontId="16" fillId="0" borderId="0" xfId="2" applyFont="1" applyAlignment="1">
      <alignment horizontal="left" vertical="top" wrapText="1"/>
    </xf>
    <xf numFmtId="0" fontId="20" fillId="0" borderId="0" xfId="2" applyFont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8" fillId="0" borderId="0" xfId="2" applyFont="1" applyAlignment="1">
      <alignment vertical="distributed" wrapText="1"/>
    </xf>
    <xf numFmtId="0" fontId="18" fillId="0" borderId="0" xfId="2" applyFont="1" applyBorder="1" applyAlignment="1">
      <alignment horizontal="center" vertical="center"/>
    </xf>
    <xf numFmtId="0" fontId="12" fillId="0" borderId="0" xfId="2" applyFont="1" applyAlignment="1">
      <alignment horizontal="left" vertical="distributed" wrapText="1"/>
    </xf>
    <xf numFmtId="0" fontId="18" fillId="0" borderId="0" xfId="2" applyFont="1" applyAlignment="1">
      <alignment horizontal="left" vertical="center" wrapText="1"/>
    </xf>
    <xf numFmtId="0" fontId="9" fillId="0" borderId="53" xfId="2" applyBorder="1" applyAlignment="1">
      <alignment horizontal="right"/>
    </xf>
    <xf numFmtId="0" fontId="9" fillId="0" borderId="53" xfId="2" applyFont="1" applyBorder="1" applyAlignment="1">
      <alignment horizontal="right"/>
    </xf>
    <xf numFmtId="0" fontId="9" fillId="0" borderId="0" xfId="2" applyFont="1" applyBorder="1" applyAlignment="1">
      <alignment horizontal="center" vertical="center"/>
    </xf>
    <xf numFmtId="0" fontId="16" fillId="2" borderId="0" xfId="2" applyFont="1" applyFill="1" applyAlignment="1">
      <alignment vertical="center" wrapText="1"/>
    </xf>
    <xf numFmtId="0" fontId="9" fillId="0" borderId="53" xfId="2" applyBorder="1" applyAlignment="1">
      <alignment horizontal="center"/>
    </xf>
    <xf numFmtId="0" fontId="9" fillId="0" borderId="53" xfId="2" applyFont="1" applyBorder="1" applyAlignment="1">
      <alignment horizontal="center"/>
    </xf>
    <xf numFmtId="0" fontId="12" fillId="0" borderId="0" xfId="2" applyFont="1" applyBorder="1" applyAlignment="1">
      <alignment horizontal="left"/>
    </xf>
    <xf numFmtId="0" fontId="16" fillId="0" borderId="0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/>
    </xf>
    <xf numFmtId="0" fontId="16" fillId="4" borderId="72" xfId="2" applyNumberFormat="1" applyFont="1" applyFill="1" applyBorder="1" applyAlignment="1" applyProtection="1">
      <alignment horizontal="center" vertical="center"/>
    </xf>
    <xf numFmtId="0" fontId="16" fillId="4" borderId="73" xfId="2" applyNumberFormat="1" applyFont="1" applyFill="1" applyBorder="1" applyAlignment="1" applyProtection="1">
      <alignment horizontal="center" vertical="center"/>
    </xf>
    <xf numFmtId="0" fontId="16" fillId="4" borderId="74" xfId="2" applyNumberFormat="1" applyFont="1" applyFill="1" applyBorder="1" applyAlignment="1" applyProtection="1">
      <alignment horizontal="center" vertical="center"/>
    </xf>
    <xf numFmtId="0" fontId="30" fillId="0" borderId="53" xfId="2" applyNumberFormat="1" applyFont="1" applyFill="1" applyBorder="1" applyAlignment="1" applyProtection="1">
      <alignment horizontal="center" vertical="center"/>
    </xf>
    <xf numFmtId="0" fontId="26" fillId="0" borderId="53" xfId="2" applyNumberFormat="1" applyFont="1" applyFill="1" applyBorder="1" applyAlignment="1" applyProtection="1">
      <alignment horizontal="center" vertical="center"/>
    </xf>
    <xf numFmtId="0" fontId="16" fillId="0" borderId="53" xfId="2" applyNumberFormat="1" applyFont="1" applyFill="1" applyBorder="1" applyAlignment="1" applyProtection="1">
      <alignment horizontal="right" vertical="center"/>
    </xf>
    <xf numFmtId="0" fontId="24" fillId="4" borderId="72" xfId="2" applyNumberFormat="1" applyFont="1" applyFill="1" applyBorder="1" applyAlignment="1" applyProtection="1">
      <alignment horizontal="center" vertical="center"/>
    </xf>
    <xf numFmtId="0" fontId="24" fillId="4" borderId="73" xfId="2" applyNumberFormat="1" applyFont="1" applyFill="1" applyBorder="1" applyAlignment="1" applyProtection="1">
      <alignment horizontal="center" vertical="center"/>
    </xf>
    <xf numFmtId="0" fontId="24" fillId="4" borderId="74" xfId="2" applyNumberFormat="1" applyFont="1" applyFill="1" applyBorder="1" applyAlignment="1" applyProtection="1">
      <alignment horizontal="center" vertical="center"/>
    </xf>
    <xf numFmtId="0" fontId="16" fillId="3" borderId="72" xfId="2" applyNumberFormat="1" applyFont="1" applyFill="1" applyBorder="1" applyAlignment="1" applyProtection="1">
      <alignment horizontal="center" vertical="center"/>
    </xf>
    <xf numFmtId="0" fontId="16" fillId="3" borderId="73" xfId="2" applyNumberFormat="1" applyFont="1" applyFill="1" applyBorder="1" applyAlignment="1" applyProtection="1">
      <alignment horizontal="center" vertical="center"/>
    </xf>
    <xf numFmtId="0" fontId="16" fillId="3" borderId="74" xfId="2" applyNumberFormat="1" applyFont="1" applyFill="1" applyBorder="1" applyAlignment="1" applyProtection="1">
      <alignment horizontal="center" vertical="center"/>
    </xf>
    <xf numFmtId="0" fontId="25" fillId="0" borderId="53" xfId="2" applyNumberFormat="1" applyFont="1" applyFill="1" applyBorder="1" applyAlignment="1" applyProtection="1">
      <alignment horizontal="center" vertical="center"/>
    </xf>
    <xf numFmtId="0" fontId="32" fillId="4" borderId="72" xfId="2" applyNumberFormat="1" applyFont="1" applyFill="1" applyBorder="1" applyAlignment="1" applyProtection="1">
      <alignment horizontal="center" vertical="center"/>
    </xf>
    <xf numFmtId="0" fontId="32" fillId="4" borderId="73" xfId="2" applyNumberFormat="1" applyFont="1" applyFill="1" applyBorder="1" applyAlignment="1" applyProtection="1">
      <alignment horizontal="center" vertical="center"/>
    </xf>
    <xf numFmtId="0" fontId="32" fillId="4" borderId="74" xfId="2" applyNumberFormat="1" applyFont="1" applyFill="1" applyBorder="1" applyAlignment="1" applyProtection="1">
      <alignment horizontal="center" vertical="center"/>
    </xf>
    <xf numFmtId="3" fontId="26" fillId="0" borderId="53" xfId="2" applyNumberFormat="1" applyFont="1" applyFill="1" applyBorder="1" applyAlignment="1" applyProtection="1">
      <alignment horizontal="center" vertical="center"/>
    </xf>
    <xf numFmtId="3" fontId="16" fillId="0" borderId="53" xfId="2" applyNumberFormat="1" applyFont="1" applyFill="1" applyBorder="1" applyAlignment="1" applyProtection="1">
      <alignment horizontal="right"/>
    </xf>
    <xf numFmtId="0" fontId="33" fillId="4" borderId="72" xfId="2" applyNumberFormat="1" applyFont="1" applyFill="1" applyBorder="1" applyAlignment="1" applyProtection="1">
      <alignment horizontal="center" vertical="center"/>
    </xf>
    <xf numFmtId="0" fontId="33" fillId="4" borderId="73" xfId="2" applyNumberFormat="1" applyFont="1" applyFill="1" applyBorder="1" applyAlignment="1" applyProtection="1">
      <alignment horizontal="center" vertical="center"/>
    </xf>
    <xf numFmtId="0" fontId="33" fillId="4" borderId="74" xfId="2" applyNumberFormat="1" applyFont="1" applyFill="1" applyBorder="1" applyAlignment="1" applyProtection="1">
      <alignment horizontal="center" vertical="center"/>
    </xf>
    <xf numFmtId="49" fontId="18" fillId="6" borderId="68" xfId="2" applyNumberFormat="1" applyFont="1" applyFill="1" applyBorder="1" applyAlignment="1" applyProtection="1">
      <alignment horizontal="center" vertical="center" wrapText="1" shrinkToFit="1"/>
    </xf>
    <xf numFmtId="49" fontId="18" fillId="6" borderId="75" xfId="2" applyNumberFormat="1" applyFont="1" applyFill="1" applyBorder="1" applyAlignment="1" applyProtection="1">
      <alignment horizontal="center" vertical="center" wrapText="1" shrinkToFit="1"/>
    </xf>
    <xf numFmtId="0" fontId="18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38" fillId="0" borderId="53" xfId="2" applyNumberFormat="1" applyFont="1" applyFill="1" applyBorder="1" applyAlignment="1" applyProtection="1">
      <alignment horizontal="right"/>
    </xf>
    <xf numFmtId="0" fontId="37" fillId="6" borderId="81" xfId="2" applyNumberFormat="1" applyFont="1" applyFill="1" applyBorder="1" applyAlignment="1" applyProtection="1">
      <alignment horizontal="center" vertical="center" shrinkToFit="1"/>
    </xf>
    <xf numFmtId="0" fontId="37" fillId="6" borderId="76" xfId="2" applyFont="1" applyFill="1" applyBorder="1" applyAlignment="1">
      <alignment horizontal="center" vertical="center"/>
    </xf>
    <xf numFmtId="0" fontId="37" fillId="6" borderId="36" xfId="2" applyNumberFormat="1" applyFont="1" applyFill="1" applyBorder="1" applyAlignment="1" applyProtection="1">
      <alignment horizontal="center" vertical="center" wrapText="1" shrinkToFit="1"/>
    </xf>
    <xf numFmtId="0" fontId="37" fillId="6" borderId="86" xfId="2" applyFont="1" applyFill="1" applyBorder="1" applyAlignment="1">
      <alignment horizontal="center" vertical="center"/>
    </xf>
    <xf numFmtId="0" fontId="37" fillId="6" borderId="36" xfId="2" quotePrefix="1" applyNumberFormat="1" applyFont="1" applyFill="1" applyBorder="1" applyAlignment="1" applyProtection="1">
      <alignment horizontal="center" vertical="center" wrapText="1" shrinkToFit="1"/>
    </xf>
    <xf numFmtId="0" fontId="37" fillId="6" borderId="86" xfId="2" quotePrefix="1" applyNumberFormat="1" applyFont="1" applyFill="1" applyBorder="1" applyAlignment="1" applyProtection="1">
      <alignment horizontal="center" vertical="center" wrapText="1" shrinkToFit="1"/>
    </xf>
    <xf numFmtId="0" fontId="37" fillId="6" borderId="86" xfId="2" applyNumberFormat="1" applyFont="1" applyFill="1" applyBorder="1" applyAlignment="1" applyProtection="1">
      <alignment horizontal="center" vertical="center" wrapText="1" shrinkToFit="1"/>
    </xf>
    <xf numFmtId="0" fontId="37" fillId="6" borderId="86" xfId="2" applyNumberFormat="1" applyFont="1" applyFill="1" applyBorder="1" applyAlignment="1" applyProtection="1">
      <alignment horizontal="center" vertical="center" shrinkToFit="1"/>
    </xf>
    <xf numFmtId="0" fontId="37" fillId="6" borderId="86" xfId="2" applyFont="1" applyFill="1" applyBorder="1" applyAlignment="1">
      <alignment horizontal="center" vertical="center" wrapText="1"/>
    </xf>
    <xf numFmtId="0" fontId="37" fillId="6" borderId="67" xfId="2" applyNumberFormat="1" applyFont="1" applyFill="1" applyBorder="1" applyAlignment="1" applyProtection="1">
      <alignment horizontal="center" vertical="center" wrapText="1" shrinkToFit="1"/>
    </xf>
    <xf numFmtId="0" fontId="37" fillId="6" borderId="77" xfId="2" applyFont="1" applyFill="1" applyBorder="1" applyAlignment="1">
      <alignment horizontal="center" vertical="center" wrapText="1"/>
    </xf>
    <xf numFmtId="0" fontId="37" fillId="6" borderId="68" xfId="2" applyNumberFormat="1" applyFont="1" applyFill="1" applyBorder="1" applyAlignment="1" applyProtection="1">
      <alignment horizontal="center" vertical="center" wrapText="1" shrinkToFit="1"/>
    </xf>
    <xf numFmtId="0" fontId="37" fillId="6" borderId="75" xfId="2" applyNumberFormat="1" applyFont="1" applyFill="1" applyBorder="1" applyAlignment="1" applyProtection="1">
      <alignment horizontal="center" vertical="center" wrapText="1" shrinkToFit="1"/>
    </xf>
    <xf numFmtId="0" fontId="10" fillId="6" borderId="72" xfId="2" applyNumberFormat="1" applyFont="1" applyFill="1" applyBorder="1" applyAlignment="1" applyProtection="1">
      <alignment horizontal="center" vertical="center" shrinkToFit="1"/>
    </xf>
    <xf numFmtId="0" fontId="10" fillId="6" borderId="73" xfId="2" applyNumberFormat="1" applyFont="1" applyFill="1" applyBorder="1" applyAlignment="1" applyProtection="1">
      <alignment horizontal="center" vertical="center" shrinkToFit="1"/>
    </xf>
    <xf numFmtId="0" fontId="10" fillId="6" borderId="82" xfId="2" applyNumberFormat="1" applyFont="1" applyFill="1" applyBorder="1" applyAlignment="1" applyProtection="1">
      <alignment horizontal="center" vertical="center" shrinkToFit="1"/>
    </xf>
    <xf numFmtId="0" fontId="10" fillId="6" borderId="35" xfId="2" applyNumberFormat="1" applyFont="1" applyFill="1" applyBorder="1" applyAlignment="1" applyProtection="1">
      <alignment horizontal="center" vertical="center" shrinkToFit="1"/>
    </xf>
    <xf numFmtId="0" fontId="10" fillId="6" borderId="37" xfId="2" applyNumberFormat="1" applyFont="1" applyFill="1" applyBorder="1" applyAlignment="1" applyProtection="1">
      <alignment horizontal="center" vertical="center" shrinkToFit="1"/>
    </xf>
    <xf numFmtId="0" fontId="10" fillId="6" borderId="79" xfId="2" applyNumberFormat="1" applyFont="1" applyFill="1" applyBorder="1" applyAlignment="1" applyProtection="1">
      <alignment horizontal="center" vertical="center" shrinkToFit="1"/>
    </xf>
    <xf numFmtId="0" fontId="26" fillId="5" borderId="65" xfId="2" applyNumberFormat="1" applyFont="1" applyFill="1" applyBorder="1" applyAlignment="1" applyProtection="1">
      <alignment horizontal="center" vertical="center" shrinkToFit="1"/>
    </xf>
    <xf numFmtId="0" fontId="26" fillId="5" borderId="85" xfId="2" applyFont="1" applyFill="1" applyBorder="1" applyAlignment="1">
      <alignment horizontal="center" vertical="center"/>
    </xf>
    <xf numFmtId="0" fontId="31" fillId="0" borderId="0" xfId="2" applyNumberFormat="1" applyFont="1" applyFill="1" applyBorder="1" applyAlignment="1" applyProtection="1">
      <alignment horizontal="left"/>
    </xf>
    <xf numFmtId="0" fontId="37" fillId="5" borderId="81" xfId="2" applyNumberFormat="1" applyFont="1" applyFill="1" applyBorder="1" applyAlignment="1" applyProtection="1">
      <alignment horizontal="center" vertical="center" shrinkToFit="1"/>
    </xf>
    <xf numFmtId="0" fontId="37" fillId="5" borderId="76" xfId="2" applyFont="1" applyFill="1" applyBorder="1" applyAlignment="1">
      <alignment horizontal="center" vertical="center"/>
    </xf>
    <xf numFmtId="0" fontId="37" fillId="5" borderId="36" xfId="2" applyNumberFormat="1" applyFont="1" applyFill="1" applyBorder="1" applyAlignment="1" applyProtection="1">
      <alignment horizontal="center" vertical="center" wrapText="1" shrinkToFit="1"/>
    </xf>
    <xf numFmtId="0" fontId="37" fillId="5" borderId="86" xfId="2" applyFont="1" applyFill="1" applyBorder="1" applyAlignment="1">
      <alignment horizontal="center" vertical="center"/>
    </xf>
    <xf numFmtId="0" fontId="37" fillId="5" borderId="36" xfId="2" quotePrefix="1" applyNumberFormat="1" applyFont="1" applyFill="1" applyBorder="1" applyAlignment="1" applyProtection="1">
      <alignment horizontal="center" vertical="center" wrapText="1" shrinkToFit="1"/>
    </xf>
    <xf numFmtId="0" fontId="37" fillId="5" borderId="86" xfId="2" quotePrefix="1" applyNumberFormat="1" applyFont="1" applyFill="1" applyBorder="1" applyAlignment="1" applyProtection="1">
      <alignment horizontal="center" vertical="center" wrapText="1" shrinkToFit="1"/>
    </xf>
    <xf numFmtId="0" fontId="37" fillId="5" borderId="86" xfId="2" applyNumberFormat="1" applyFont="1" applyFill="1" applyBorder="1" applyAlignment="1" applyProtection="1">
      <alignment horizontal="center" vertical="center" wrapText="1" shrinkToFit="1"/>
    </xf>
    <xf numFmtId="0" fontId="37" fillId="5" borderId="86" xfId="2" applyNumberFormat="1" applyFont="1" applyFill="1" applyBorder="1" applyAlignment="1" applyProtection="1">
      <alignment horizontal="center" vertical="center" shrinkToFit="1"/>
    </xf>
    <xf numFmtId="0" fontId="37" fillId="5" borderId="86" xfId="2" applyFont="1" applyFill="1" applyBorder="1" applyAlignment="1">
      <alignment horizontal="center" vertical="center" wrapText="1"/>
    </xf>
    <xf numFmtId="0" fontId="37" fillId="5" borderId="67" xfId="2" applyNumberFormat="1" applyFont="1" applyFill="1" applyBorder="1" applyAlignment="1" applyProtection="1">
      <alignment horizontal="center" vertical="center" wrapText="1" shrinkToFit="1"/>
    </xf>
    <xf numFmtId="0" fontId="37" fillId="5" borderId="77" xfId="2" applyFont="1" applyFill="1" applyBorder="1" applyAlignment="1">
      <alignment horizontal="center" vertical="center" wrapText="1"/>
    </xf>
    <xf numFmtId="0" fontId="26" fillId="5" borderId="68" xfId="2" applyNumberFormat="1" applyFont="1" applyFill="1" applyBorder="1" applyAlignment="1" applyProtection="1">
      <alignment horizontal="center" vertical="center" shrinkToFit="1"/>
    </xf>
    <xf numFmtId="0" fontId="26" fillId="5" borderId="75" xfId="2" applyNumberFormat="1" applyFont="1" applyFill="1" applyBorder="1" applyAlignment="1" applyProtection="1">
      <alignment horizontal="center" vertical="center" shrinkToFit="1"/>
    </xf>
    <xf numFmtId="0" fontId="26" fillId="5" borderId="72" xfId="2" applyNumberFormat="1" applyFont="1" applyFill="1" applyBorder="1" applyAlignment="1" applyProtection="1">
      <alignment horizontal="center" vertical="center" shrinkToFit="1"/>
    </xf>
    <xf numFmtId="0" fontId="26" fillId="5" borderId="73" xfId="2" applyNumberFormat="1" applyFont="1" applyFill="1" applyBorder="1" applyAlignment="1" applyProtection="1">
      <alignment horizontal="center" vertical="center" shrinkToFit="1"/>
    </xf>
    <xf numFmtId="0" fontId="26" fillId="5" borderId="82" xfId="2" applyNumberFormat="1" applyFont="1" applyFill="1" applyBorder="1" applyAlignment="1" applyProtection="1">
      <alignment horizontal="center" vertical="center" shrinkToFit="1"/>
    </xf>
    <xf numFmtId="0" fontId="26" fillId="5" borderId="35" xfId="2" applyNumberFormat="1" applyFont="1" applyFill="1" applyBorder="1" applyAlignment="1" applyProtection="1">
      <alignment horizontal="center" vertical="center" shrinkToFit="1"/>
    </xf>
    <xf numFmtId="0" fontId="41" fillId="6" borderId="67" xfId="2" applyNumberFormat="1" applyFont="1" applyFill="1" applyBorder="1" applyAlignment="1" applyProtection="1">
      <alignment horizontal="center" vertical="center" wrapText="1" shrinkToFit="1"/>
    </xf>
    <xf numFmtId="0" fontId="41" fillId="6" borderId="77" xfId="2" applyFont="1" applyFill="1" applyBorder="1" applyAlignment="1">
      <alignment horizontal="center" vertical="center" wrapText="1"/>
    </xf>
    <xf numFmtId="0" fontId="41" fillId="6" borderId="68" xfId="2" applyNumberFormat="1" applyFont="1" applyFill="1" applyBorder="1" applyAlignment="1" applyProtection="1">
      <alignment horizontal="center" vertical="center" wrapText="1" shrinkToFit="1"/>
    </xf>
    <xf numFmtId="0" fontId="41" fillId="6" borderId="75" xfId="2" applyNumberFormat="1" applyFont="1" applyFill="1" applyBorder="1" applyAlignment="1" applyProtection="1">
      <alignment horizontal="center" vertical="center" wrapText="1" shrinkToFit="1"/>
    </xf>
    <xf numFmtId="0" fontId="18" fillId="6" borderId="72" xfId="2" applyNumberFormat="1" applyFont="1" applyFill="1" applyBorder="1" applyAlignment="1" applyProtection="1">
      <alignment horizontal="center" vertical="center" shrinkToFit="1"/>
    </xf>
    <xf numFmtId="0" fontId="18" fillId="6" borderId="73" xfId="2" applyNumberFormat="1" applyFont="1" applyFill="1" applyBorder="1" applyAlignment="1" applyProtection="1">
      <alignment horizontal="center" vertical="center" shrinkToFit="1"/>
    </xf>
    <xf numFmtId="0" fontId="18" fillId="6" borderId="82" xfId="2" applyNumberFormat="1" applyFont="1" applyFill="1" applyBorder="1" applyAlignment="1" applyProtection="1">
      <alignment horizontal="center" vertical="center" shrinkToFit="1"/>
    </xf>
    <xf numFmtId="0" fontId="18" fillId="6" borderId="35" xfId="2" applyNumberFormat="1" applyFont="1" applyFill="1" applyBorder="1" applyAlignment="1" applyProtection="1">
      <alignment horizontal="center" vertical="center" shrinkToFit="1"/>
    </xf>
    <xf numFmtId="0" fontId="18" fillId="6" borderId="65" xfId="2" applyNumberFormat="1" applyFont="1" applyFill="1" applyBorder="1" applyAlignment="1" applyProtection="1">
      <alignment horizontal="center" vertical="center" shrinkToFit="1"/>
    </xf>
    <xf numFmtId="0" fontId="18" fillId="6" borderId="85" xfId="2" applyFont="1" applyFill="1" applyBorder="1" applyAlignment="1">
      <alignment horizontal="center" vertical="center"/>
    </xf>
    <xf numFmtId="0" fontId="41" fillId="6" borderId="81" xfId="2" applyNumberFormat="1" applyFont="1" applyFill="1" applyBorder="1" applyAlignment="1" applyProtection="1">
      <alignment horizontal="center" vertical="center" shrinkToFit="1"/>
    </xf>
    <xf numFmtId="0" fontId="41" fillId="6" borderId="76" xfId="2" applyFont="1" applyFill="1" applyBorder="1" applyAlignment="1">
      <alignment horizontal="center" vertical="center"/>
    </xf>
    <xf numFmtId="0" fontId="41" fillId="6" borderId="36" xfId="2" applyNumberFormat="1" applyFont="1" applyFill="1" applyBorder="1" applyAlignment="1" applyProtection="1">
      <alignment horizontal="center" vertical="center" wrapText="1" shrinkToFit="1"/>
    </xf>
    <xf numFmtId="0" fontId="41" fillId="6" borderId="86" xfId="2" applyFont="1" applyFill="1" applyBorder="1" applyAlignment="1">
      <alignment horizontal="center" vertical="center"/>
    </xf>
    <xf numFmtId="0" fontId="41" fillId="6" borderId="36" xfId="2" quotePrefix="1" applyNumberFormat="1" applyFont="1" applyFill="1" applyBorder="1" applyAlignment="1" applyProtection="1">
      <alignment horizontal="center" vertical="center" wrapText="1" shrinkToFit="1"/>
    </xf>
    <xf numFmtId="0" fontId="41" fillId="6" borderId="86" xfId="2" quotePrefix="1" applyNumberFormat="1" applyFont="1" applyFill="1" applyBorder="1" applyAlignment="1" applyProtection="1">
      <alignment horizontal="center" vertical="center" wrapText="1" shrinkToFit="1"/>
    </xf>
    <xf numFmtId="0" fontId="41" fillId="6" borderId="86" xfId="2" applyNumberFormat="1" applyFont="1" applyFill="1" applyBorder="1" applyAlignment="1" applyProtection="1">
      <alignment horizontal="center" vertical="center" wrapText="1" shrinkToFit="1"/>
    </xf>
    <xf numFmtId="0" fontId="41" fillId="6" borderId="86" xfId="2" applyNumberFormat="1" applyFont="1" applyFill="1" applyBorder="1" applyAlignment="1" applyProtection="1">
      <alignment horizontal="center" vertical="center" shrinkToFit="1"/>
    </xf>
    <xf numFmtId="0" fontId="41" fillId="6" borderId="86" xfId="2" applyFont="1" applyFill="1" applyBorder="1" applyAlignment="1">
      <alignment horizontal="center" vertical="center" wrapText="1"/>
    </xf>
    <xf numFmtId="0" fontId="18" fillId="0" borderId="100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41" fillId="4" borderId="67" xfId="2" applyNumberFormat="1" applyFont="1" applyFill="1" applyBorder="1" applyAlignment="1" applyProtection="1">
      <alignment horizontal="center" vertical="center" shrinkToFit="1"/>
    </xf>
    <xf numFmtId="0" fontId="41" fillId="4" borderId="77" xfId="2" applyFont="1" applyFill="1" applyBorder="1" applyAlignment="1">
      <alignment horizontal="center" vertical="center"/>
    </xf>
    <xf numFmtId="49" fontId="18" fillId="4" borderId="68" xfId="2" applyNumberFormat="1" applyFont="1" applyFill="1" applyBorder="1" applyAlignment="1" applyProtection="1">
      <alignment horizontal="center" vertical="center" wrapText="1" shrinkToFit="1"/>
    </xf>
    <xf numFmtId="49" fontId="18" fillId="4" borderId="75" xfId="2" applyNumberFormat="1" applyFont="1" applyFill="1" applyBorder="1" applyAlignment="1">
      <alignment horizontal="center" vertical="center" wrapText="1"/>
    </xf>
    <xf numFmtId="0" fontId="18" fillId="6" borderId="37" xfId="2" applyNumberFormat="1" applyFont="1" applyFill="1" applyBorder="1" applyAlignment="1" applyProtection="1">
      <alignment horizontal="center" vertical="center" shrinkToFit="1"/>
    </xf>
    <xf numFmtId="0" fontId="18" fillId="6" borderId="79" xfId="2" applyNumberFormat="1" applyFont="1" applyFill="1" applyBorder="1" applyAlignment="1" applyProtection="1">
      <alignment horizontal="center" vertical="center" shrinkToFit="1"/>
    </xf>
    <xf numFmtId="0" fontId="41" fillId="4" borderId="36" xfId="2" applyNumberFormat="1" applyFont="1" applyFill="1" applyBorder="1" applyAlignment="1" applyProtection="1">
      <alignment vertical="center" shrinkToFit="1"/>
    </xf>
    <xf numFmtId="0" fontId="41" fillId="4" borderId="86" xfId="2" applyFont="1" applyFill="1" applyBorder="1" applyAlignment="1">
      <alignment vertical="center"/>
    </xf>
    <xf numFmtId="0" fontId="20" fillId="0" borderId="109" xfId="2" applyNumberFormat="1" applyFont="1" applyFill="1" applyBorder="1" applyAlignment="1" applyProtection="1">
      <alignment horizontal="center" vertical="center"/>
    </xf>
    <xf numFmtId="0" fontId="45" fillId="0" borderId="109" xfId="2" applyNumberFormat="1" applyFont="1" applyFill="1" applyBorder="1" applyAlignment="1" applyProtection="1">
      <alignment horizontal="center" vertical="center"/>
    </xf>
    <xf numFmtId="0" fontId="16" fillId="0" borderId="53" xfId="2" applyNumberFormat="1" applyFont="1" applyFill="1" applyBorder="1" applyAlignment="1" applyProtection="1">
      <alignment horizontal="center" vertical="center"/>
    </xf>
    <xf numFmtId="180" fontId="16" fillId="2" borderId="53" xfId="2" applyNumberFormat="1" applyFont="1" applyFill="1" applyBorder="1" applyAlignment="1" applyProtection="1">
      <alignment horizontal="center" vertical="center"/>
    </xf>
    <xf numFmtId="3" fontId="16" fillId="0" borderId="53" xfId="2" applyNumberFormat="1" applyFont="1" applyFill="1" applyBorder="1" applyAlignment="1" applyProtection="1">
      <alignment horizontal="center" vertical="center"/>
    </xf>
    <xf numFmtId="3" fontId="16" fillId="2" borderId="53" xfId="2" applyNumberFormat="1" applyFont="1" applyFill="1" applyBorder="1" applyAlignment="1" applyProtection="1">
      <alignment horizontal="right" vertical="center"/>
    </xf>
    <xf numFmtId="3" fontId="16" fillId="2" borderId="53" xfId="2" applyNumberFormat="1" applyFont="1" applyFill="1" applyBorder="1" applyAlignment="1" applyProtection="1">
      <alignment horizontal="center" vertical="center"/>
    </xf>
    <xf numFmtId="180" fontId="16" fillId="0" borderId="0" xfId="2" applyNumberFormat="1" applyFont="1" applyFill="1" applyBorder="1" applyAlignment="1" applyProtection="1">
      <alignment horizontal="center" vertical="center"/>
    </xf>
    <xf numFmtId="180" fontId="16" fillId="2" borderId="0" xfId="2" applyNumberFormat="1" applyFont="1" applyFill="1" applyBorder="1" applyAlignment="1" applyProtection="1">
      <alignment horizontal="center" vertical="center"/>
    </xf>
    <xf numFmtId="180" fontId="16" fillId="2" borderId="53" xfId="2" applyNumberFormat="1" applyFont="1" applyFill="1" applyBorder="1" applyAlignment="1" applyProtection="1">
      <alignment horizontal="center"/>
    </xf>
    <xf numFmtId="0" fontId="58" fillId="0" borderId="179" xfId="4" applyNumberFormat="1" applyFont="1" applyFill="1" applyBorder="1" applyAlignment="1" applyProtection="1">
      <alignment horizontal="center" vertical="center"/>
    </xf>
    <xf numFmtId="0" fontId="58" fillId="0" borderId="11" xfId="4" applyNumberFormat="1" applyFont="1" applyFill="1" applyBorder="1" applyAlignment="1" applyProtection="1">
      <alignment horizontal="center" vertical="center"/>
    </xf>
    <xf numFmtId="0" fontId="58" fillId="0" borderId="161" xfId="4" applyNumberFormat="1" applyFont="1" applyFill="1" applyBorder="1" applyAlignment="1" applyProtection="1">
      <alignment horizontal="center" vertical="center"/>
    </xf>
    <xf numFmtId="0" fontId="58" fillId="0" borderId="190" xfId="4" applyNumberFormat="1" applyFont="1" applyFill="1" applyBorder="1" applyAlignment="1" applyProtection="1">
      <alignment horizontal="center" vertical="center"/>
    </xf>
    <xf numFmtId="0" fontId="58" fillId="0" borderId="9" xfId="4" applyNumberFormat="1" applyFont="1" applyFill="1" applyBorder="1" applyAlignment="1" applyProtection="1">
      <alignment horizontal="center" vertical="center"/>
    </xf>
    <xf numFmtId="0" fontId="58" fillId="0" borderId="12" xfId="4" applyNumberFormat="1" applyFont="1" applyFill="1" applyBorder="1" applyAlignment="1" applyProtection="1">
      <alignment horizontal="center" vertical="center"/>
    </xf>
    <xf numFmtId="0" fontId="12" fillId="0" borderId="13" xfId="4" applyFont="1" applyBorder="1" applyAlignment="1">
      <alignment horizontal="center" vertical="center"/>
    </xf>
    <xf numFmtId="0" fontId="12" fillId="0" borderId="177" xfId="4" applyFont="1" applyBorder="1" applyAlignment="1">
      <alignment horizontal="center" vertical="center"/>
    </xf>
    <xf numFmtId="0" fontId="59" fillId="0" borderId="183" xfId="4" quotePrefix="1" applyNumberFormat="1" applyFont="1" applyFill="1" applyBorder="1" applyAlignment="1" applyProtection="1">
      <alignment horizontal="center" vertical="center"/>
    </xf>
    <xf numFmtId="0" fontId="54" fillId="0" borderId="170" xfId="4" applyBorder="1"/>
    <xf numFmtId="0" fontId="59" fillId="0" borderId="179" xfId="4" quotePrefix="1" applyNumberFormat="1" applyFont="1" applyFill="1" applyBorder="1" applyAlignment="1" applyProtection="1">
      <alignment horizontal="center" vertical="center"/>
    </xf>
    <xf numFmtId="0" fontId="59" fillId="0" borderId="161" xfId="4" quotePrefix="1" applyNumberFormat="1" applyFont="1" applyFill="1" applyBorder="1" applyAlignment="1" applyProtection="1">
      <alignment horizontal="center" vertical="center"/>
    </xf>
    <xf numFmtId="0" fontId="59" fillId="0" borderId="170" xfId="4" quotePrefix="1" applyNumberFormat="1" applyFont="1" applyFill="1" applyBorder="1" applyAlignment="1" applyProtection="1">
      <alignment horizontal="center" vertical="center"/>
    </xf>
    <xf numFmtId="0" fontId="58" fillId="0" borderId="13" xfId="4" applyNumberFormat="1" applyFont="1" applyFill="1" applyBorder="1" applyAlignment="1" applyProtection="1">
      <alignment horizontal="center" vertical="center"/>
    </xf>
    <xf numFmtId="0" fontId="58" fillId="0" borderId="104" xfId="4" applyNumberFormat="1" applyFont="1" applyFill="1" applyBorder="1" applyAlignment="1" applyProtection="1">
      <alignment horizontal="center" vertical="center"/>
    </xf>
    <xf numFmtId="0" fontId="59" fillId="0" borderId="181" xfId="4" quotePrefix="1" applyNumberFormat="1" applyFont="1" applyFill="1" applyBorder="1" applyAlignment="1" applyProtection="1">
      <alignment horizontal="center" vertical="center"/>
    </xf>
    <xf numFmtId="0" fontId="59" fillId="0" borderId="18" xfId="4" quotePrefix="1" applyNumberFormat="1" applyFont="1" applyFill="1" applyBorder="1" applyAlignment="1" applyProtection="1">
      <alignment horizontal="center" vertical="center"/>
    </xf>
    <xf numFmtId="0" fontId="59" fillId="0" borderId="0" xfId="4" applyNumberFormat="1" applyFont="1" applyFill="1" applyBorder="1" applyAlignment="1" applyProtection="1">
      <alignment horizontal="left"/>
    </xf>
    <xf numFmtId="0" fontId="58" fillId="0" borderId="0" xfId="4" applyNumberFormat="1" applyFont="1" applyFill="1" applyBorder="1" applyAlignment="1" applyProtection="1">
      <alignment horizontal="center" vertical="center"/>
    </xf>
    <xf numFmtId="0" fontId="58" fillId="0" borderId="53" xfId="4" applyNumberFormat="1" applyFont="1" applyFill="1" applyBorder="1" applyAlignment="1" applyProtection="1">
      <alignment horizontal="center" vertical="center"/>
    </xf>
    <xf numFmtId="0" fontId="54" fillId="0" borderId="18" xfId="4" applyBorder="1"/>
    <xf numFmtId="177" fontId="60" fillId="0" borderId="68" xfId="4" applyNumberFormat="1" applyFont="1" applyFill="1" applyBorder="1" applyAlignment="1">
      <alignment horizontal="center" vertical="center"/>
    </xf>
    <xf numFmtId="177" fontId="60" fillId="0" borderId="75" xfId="4" applyNumberFormat="1" applyFont="1" applyFill="1" applyBorder="1" applyAlignment="1">
      <alignment horizontal="center" vertical="center"/>
    </xf>
    <xf numFmtId="0" fontId="58" fillId="0" borderId="139" xfId="4" quotePrefix="1" applyNumberFormat="1" applyFont="1" applyFill="1" applyBorder="1" applyAlignment="1" applyProtection="1">
      <alignment horizontal="center" vertical="center"/>
    </xf>
    <xf numFmtId="0" fontId="58" fillId="0" borderId="104" xfId="4" quotePrefix="1" applyNumberFormat="1" applyFont="1" applyFill="1" applyBorder="1" applyAlignment="1" applyProtection="1">
      <alignment horizontal="center" vertical="center"/>
    </xf>
    <xf numFmtId="0" fontId="58" fillId="0" borderId="152" xfId="4" quotePrefix="1" applyNumberFormat="1" applyFont="1" applyFill="1" applyBorder="1" applyAlignment="1" applyProtection="1">
      <alignment horizontal="center" vertical="center"/>
    </xf>
    <xf numFmtId="0" fontId="58" fillId="0" borderId="153" xfId="4" quotePrefix="1" applyNumberFormat="1" applyFont="1" applyFill="1" applyBorder="1" applyAlignment="1" applyProtection="1">
      <alignment horizontal="center" vertical="center"/>
    </xf>
    <xf numFmtId="0" fontId="17" fillId="0" borderId="0" xfId="4" applyFont="1" applyBorder="1" applyAlignment="1">
      <alignment horizontal="left" vertical="top"/>
    </xf>
    <xf numFmtId="0" fontId="58" fillId="0" borderId="152" xfId="4" applyNumberFormat="1" applyFont="1" applyFill="1" applyBorder="1" applyAlignment="1" applyProtection="1">
      <alignment horizontal="center" vertical="center"/>
    </xf>
    <xf numFmtId="177" fontId="60" fillId="2" borderId="157" xfId="4" applyNumberFormat="1" applyFont="1" applyFill="1" applyBorder="1" applyAlignment="1">
      <alignment horizontal="center" vertical="center"/>
    </xf>
    <xf numFmtId="177" fontId="60" fillId="2" borderId="26" xfId="4" applyNumberFormat="1" applyFont="1" applyFill="1" applyBorder="1" applyAlignment="1">
      <alignment horizontal="center" vertical="center"/>
    </xf>
    <xf numFmtId="177" fontId="60" fillId="2" borderId="13" xfId="4" applyNumberFormat="1" applyFont="1" applyFill="1" applyBorder="1" applyAlignment="1">
      <alignment horizontal="center" vertical="center"/>
    </xf>
    <xf numFmtId="177" fontId="60" fillId="2" borderId="104" xfId="4" applyNumberFormat="1" applyFont="1" applyFill="1" applyBorder="1" applyAlignment="1">
      <alignment horizontal="center" vertical="center"/>
    </xf>
    <xf numFmtId="0" fontId="58" fillId="0" borderId="155" xfId="4" quotePrefix="1" applyNumberFormat="1" applyFont="1" applyFill="1" applyBorder="1" applyAlignment="1" applyProtection="1">
      <alignment horizontal="center" vertical="center"/>
    </xf>
    <xf numFmtId="0" fontId="58" fillId="0" borderId="13" xfId="4" quotePrefix="1" applyNumberFormat="1" applyFont="1" applyFill="1" applyBorder="1" applyAlignment="1" applyProtection="1">
      <alignment horizontal="center" vertical="center"/>
    </xf>
    <xf numFmtId="177" fontId="59" fillId="0" borderId="156" xfId="4" applyNumberFormat="1" applyFont="1" applyBorder="1" applyAlignment="1">
      <alignment horizontal="center" vertical="center"/>
    </xf>
    <xf numFmtId="177" fontId="59" fillId="0" borderId="25" xfId="4" applyNumberFormat="1" applyFont="1" applyBorder="1" applyAlignment="1">
      <alignment horizontal="center" vertical="center"/>
    </xf>
    <xf numFmtId="177" fontId="60" fillId="0" borderId="157" xfId="4" applyNumberFormat="1" applyFont="1" applyBorder="1" applyAlignment="1">
      <alignment horizontal="center" vertical="center"/>
    </xf>
    <xf numFmtId="177" fontId="60" fillId="0" borderId="26" xfId="4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地区別入込客数の推移（平成１９～２８年）</a:t>
            </a:r>
          </a:p>
        </c:rich>
      </c:tx>
      <c:layout>
        <c:manualLayout>
          <c:xMode val="edge"/>
          <c:yMode val="edge"/>
          <c:x val="2.7186942361206452E-2"/>
          <c:y val="2.7638190954773965E-2"/>
        </c:manualLayout>
      </c:layout>
      <c:overlay val="0"/>
    </c:title>
    <c:autoTitleDeleted val="0"/>
    <c:view3D>
      <c:rotX val="10"/>
      <c:hPercent val="100"/>
      <c:rotY val="33"/>
      <c:depthPercent val="3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968725880200981E-2"/>
          <c:y val="0.20447717830805814"/>
          <c:w val="0.90185323685692487"/>
          <c:h val="0.63993893242780608"/>
        </c:manualLayout>
      </c:layout>
      <c:area3DChart>
        <c:grouping val="standard"/>
        <c:varyColors val="0"/>
        <c:ser>
          <c:idx val="2"/>
          <c:order val="0"/>
          <c:tx>
            <c:strRef>
              <c:f>'Ｐ２　概況'!$A$14</c:f>
              <c:strCache>
                <c:ptCount val="1"/>
                <c:pt idx="0">
                  <c:v>筑豊地区</c:v>
                </c:pt>
              </c:strCache>
            </c:strRef>
          </c:tx>
          <c:cat>
            <c:strRef>
              <c:f>'Ｐ２　概況'!$B$11:$K$11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'Ｐ２　概況'!$B$14:$K$14</c:f>
              <c:numCache>
                <c:formatCode>#,##0_ </c:formatCode>
                <c:ptCount val="10"/>
                <c:pt idx="0">
                  <c:v>9566</c:v>
                </c:pt>
                <c:pt idx="1">
                  <c:v>9593</c:v>
                </c:pt>
                <c:pt idx="2">
                  <c:v>9323</c:v>
                </c:pt>
                <c:pt idx="3">
                  <c:v>9875</c:v>
                </c:pt>
                <c:pt idx="4">
                  <c:v>10568</c:v>
                </c:pt>
                <c:pt idx="5">
                  <c:v>10105</c:v>
                </c:pt>
                <c:pt idx="6">
                  <c:v>9782</c:v>
                </c:pt>
                <c:pt idx="7">
                  <c:v>10071</c:v>
                </c:pt>
                <c:pt idx="8">
                  <c:v>10178</c:v>
                </c:pt>
                <c:pt idx="9">
                  <c:v>9918</c:v>
                </c:pt>
              </c:numCache>
            </c:numRef>
          </c:val>
        </c:ser>
        <c:ser>
          <c:idx val="1"/>
          <c:order val="1"/>
          <c:tx>
            <c:strRef>
              <c:f>'Ｐ２　概況'!$A$13</c:f>
              <c:strCache>
                <c:ptCount val="1"/>
                <c:pt idx="0">
                  <c:v>筑後地区</c:v>
                </c:pt>
              </c:strCache>
            </c:strRef>
          </c:tx>
          <c:cat>
            <c:strRef>
              <c:f>'Ｐ２　概況'!$B$11:$K$11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'Ｐ２　概況'!$B$13:$K$13</c:f>
              <c:numCache>
                <c:formatCode>#,##0_ </c:formatCode>
                <c:ptCount val="10"/>
                <c:pt idx="0">
                  <c:v>15044</c:v>
                </c:pt>
                <c:pt idx="1">
                  <c:v>15711</c:v>
                </c:pt>
                <c:pt idx="2">
                  <c:v>15718</c:v>
                </c:pt>
                <c:pt idx="3">
                  <c:v>15713</c:v>
                </c:pt>
                <c:pt idx="4">
                  <c:v>16169</c:v>
                </c:pt>
                <c:pt idx="5">
                  <c:v>16059</c:v>
                </c:pt>
                <c:pt idx="6">
                  <c:v>15960</c:v>
                </c:pt>
                <c:pt idx="7">
                  <c:v>15892</c:v>
                </c:pt>
                <c:pt idx="8">
                  <c:v>16356</c:v>
                </c:pt>
                <c:pt idx="9">
                  <c:v>16196</c:v>
                </c:pt>
              </c:numCache>
            </c:numRef>
          </c:val>
        </c:ser>
        <c:ser>
          <c:idx val="3"/>
          <c:order val="2"/>
          <c:tx>
            <c:strRef>
              <c:f>'Ｐ２　概況'!$A$15</c:f>
              <c:strCache>
                <c:ptCount val="1"/>
                <c:pt idx="0">
                  <c:v>北九州地区</c:v>
                </c:pt>
              </c:strCache>
            </c:strRef>
          </c:tx>
          <c:cat>
            <c:strRef>
              <c:f>'Ｐ２　概況'!$B$11:$K$11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'Ｐ２　概況'!$B$15:$K$15</c:f>
              <c:numCache>
                <c:formatCode>#,##0_ </c:formatCode>
                <c:ptCount val="10"/>
                <c:pt idx="0">
                  <c:v>24041</c:v>
                </c:pt>
                <c:pt idx="1">
                  <c:v>24221</c:v>
                </c:pt>
                <c:pt idx="2">
                  <c:v>23806</c:v>
                </c:pt>
                <c:pt idx="3">
                  <c:v>23638</c:v>
                </c:pt>
                <c:pt idx="4">
                  <c:v>24621</c:v>
                </c:pt>
                <c:pt idx="5">
                  <c:v>27407</c:v>
                </c:pt>
                <c:pt idx="6">
                  <c:v>27903</c:v>
                </c:pt>
                <c:pt idx="7">
                  <c:v>28600</c:v>
                </c:pt>
                <c:pt idx="8">
                  <c:v>33243</c:v>
                </c:pt>
                <c:pt idx="9">
                  <c:v>32809</c:v>
                </c:pt>
              </c:numCache>
            </c:numRef>
          </c:val>
        </c:ser>
        <c:ser>
          <c:idx val="0"/>
          <c:order val="3"/>
          <c:tx>
            <c:strRef>
              <c:f>'Ｐ２　概況'!$A$12</c:f>
              <c:strCache>
                <c:ptCount val="1"/>
                <c:pt idx="0">
                  <c:v>福岡地区</c:v>
                </c:pt>
              </c:strCache>
            </c:strRef>
          </c:tx>
          <c:cat>
            <c:strRef>
              <c:f>'Ｐ２　概況'!$B$11:$K$11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'Ｐ２　概況'!$B$12:$K$12</c:f>
              <c:numCache>
                <c:formatCode>#,##0_ </c:formatCode>
                <c:ptCount val="10"/>
                <c:pt idx="0">
                  <c:v>50593</c:v>
                </c:pt>
                <c:pt idx="1">
                  <c:v>50381</c:v>
                </c:pt>
                <c:pt idx="2">
                  <c:v>50168</c:v>
                </c:pt>
                <c:pt idx="3">
                  <c:v>50900</c:v>
                </c:pt>
                <c:pt idx="4">
                  <c:v>51678</c:v>
                </c:pt>
                <c:pt idx="5">
                  <c:v>53166</c:v>
                </c:pt>
                <c:pt idx="6">
                  <c:v>53585</c:v>
                </c:pt>
                <c:pt idx="7">
                  <c:v>55261</c:v>
                </c:pt>
                <c:pt idx="8">
                  <c:v>58293</c:v>
                </c:pt>
                <c:pt idx="9">
                  <c:v>61557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184936"/>
        <c:axId val="328185328"/>
        <c:axId val="326967992"/>
      </c:area3DChart>
      <c:catAx>
        <c:axId val="328184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900" baseline="0"/>
            </a:pPr>
            <a:endParaRPr lang="ja-JP"/>
          </a:p>
        </c:txPr>
        <c:crossAx val="32818532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28185328"/>
        <c:scaling>
          <c:orientation val="minMax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28184936"/>
        <c:crosses val="autoZero"/>
        <c:crossBetween val="midCat"/>
      </c:valAx>
      <c:serAx>
        <c:axId val="3269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900000" vert="horz"/>
          <a:lstStyle/>
          <a:p>
            <a:pPr>
              <a:defRPr/>
            </a:pPr>
            <a:endParaRPr lang="ja-JP"/>
          </a:p>
        </c:txPr>
        <c:crossAx val="328185328"/>
        <c:crosses val="autoZero"/>
        <c:tickLblSkip val="1"/>
        <c:tickMarkSkip val="1"/>
      </c:serAx>
    </c:plotArea>
    <c:plotVisOnly val="1"/>
    <c:dispBlanksAs val="zero"/>
    <c:showDLblsOverMax val="0"/>
  </c:chart>
  <c:spPr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'Ｐ３　推移'!$B$3:$J$3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'Ｐ３　推移'!$B$4:$J$4</c:f>
              <c:numCache>
                <c:formatCode>#,##0_ </c:formatCode>
                <c:ptCount val="9"/>
                <c:pt idx="0">
                  <c:v>99244</c:v>
                </c:pt>
                <c:pt idx="1">
                  <c:v>99906</c:v>
                </c:pt>
                <c:pt idx="2">
                  <c:v>99015</c:v>
                </c:pt>
                <c:pt idx="3">
                  <c:v>100126</c:v>
                </c:pt>
                <c:pt idx="4">
                  <c:v>103036</c:v>
                </c:pt>
                <c:pt idx="5">
                  <c:v>106737</c:v>
                </c:pt>
                <c:pt idx="6">
                  <c:v>107230</c:v>
                </c:pt>
                <c:pt idx="7">
                  <c:v>109824</c:v>
                </c:pt>
                <c:pt idx="8">
                  <c:v>118070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186112"/>
        <c:axId val="328186504"/>
      </c:barChart>
      <c:catAx>
        <c:axId val="3281861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328186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186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328186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'Ｐ３　推移'!$A$4</c:f>
              <c:strCache>
                <c:ptCount val="1"/>
                <c:pt idx="0">
                  <c:v>総数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3.2022583279809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3.20225832798094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319869441044498E-3"/>
                  <c:y val="-7.230455709652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125865309132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2639738882088445E-3"/>
                  <c:y val="-7.230455709652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319869441044498E-3"/>
                  <c:y val="8.259390536908005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263973888208906E-3"/>
                  <c:y val="-7.230455709652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263973888208906E-3"/>
                  <c:y val="-2.33432452363394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-1.125865309132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12586530913243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'Ｐ３　推移'!$B$3:$K$3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'Ｐ３　推移'!$B$4:$K$4</c:f>
              <c:numCache>
                <c:formatCode>#,##0_ </c:formatCode>
                <c:ptCount val="10"/>
                <c:pt idx="0">
                  <c:v>99244</c:v>
                </c:pt>
                <c:pt idx="1">
                  <c:v>99906</c:v>
                </c:pt>
                <c:pt idx="2">
                  <c:v>99015</c:v>
                </c:pt>
                <c:pt idx="3">
                  <c:v>100126</c:v>
                </c:pt>
                <c:pt idx="4">
                  <c:v>103036</c:v>
                </c:pt>
                <c:pt idx="5">
                  <c:v>106737</c:v>
                </c:pt>
                <c:pt idx="6">
                  <c:v>107230</c:v>
                </c:pt>
                <c:pt idx="7">
                  <c:v>109824</c:v>
                </c:pt>
                <c:pt idx="8">
                  <c:v>118070</c:v>
                </c:pt>
                <c:pt idx="9">
                  <c:v>120480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328187288"/>
        <c:axId val="328187680"/>
      </c:barChart>
      <c:catAx>
        <c:axId val="32818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32818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187680"/>
        <c:scaling>
          <c:orientation val="minMax"/>
          <c:min val="5000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28187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12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05198919100628E-2"/>
          <c:y val="2.7865386689677571E-2"/>
          <c:w val="0.89827443983295086"/>
          <c:h val="0.83491245101211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'Ｐ３　推移'!$A$33</c:f>
              <c:strCache>
                <c:ptCount val="1"/>
                <c:pt idx="0">
                  <c:v> 消 費 額  （百万円）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0.341783338726494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341064969618524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3407528853413873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2840722495895008E-3"/>
                  <c:y val="-0.3238098646760070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331274840644919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0.329075910965675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-0.349931485836997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6420361247947513E-3"/>
                  <c:y val="-0.354032109622661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6420361247947513E-3"/>
                  <c:y val="-0.401518901046460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5508211273857092E-3"/>
                  <c:y val="-0.412884071309269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'Ｐ３　推移'!$B$32:$K$32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'Ｐ３　推移'!$B$33:$K$33</c:f>
              <c:numCache>
                <c:formatCode>#,##0_ </c:formatCode>
                <c:ptCount val="10"/>
                <c:pt idx="0">
                  <c:v>432384</c:v>
                </c:pt>
                <c:pt idx="1">
                  <c:v>427796</c:v>
                </c:pt>
                <c:pt idx="2">
                  <c:v>427285</c:v>
                </c:pt>
                <c:pt idx="3">
                  <c:v>429553</c:v>
                </c:pt>
                <c:pt idx="4">
                  <c:v>457594</c:v>
                </c:pt>
                <c:pt idx="5">
                  <c:v>484451</c:v>
                </c:pt>
                <c:pt idx="6">
                  <c:v>495769</c:v>
                </c:pt>
                <c:pt idx="7">
                  <c:v>543145</c:v>
                </c:pt>
                <c:pt idx="8">
                  <c:v>561593</c:v>
                </c:pt>
                <c:pt idx="9">
                  <c:v>729899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28188464"/>
        <c:axId val="328188856"/>
      </c:barChart>
      <c:catAx>
        <c:axId val="32818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28188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8188856"/>
        <c:scaling>
          <c:orientation val="minMax"/>
          <c:min val="5000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2818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50"/>
              <a:t>【</a:t>
            </a:r>
            <a:r>
              <a:rPr lang="ja-JP" altLang="en-US" sz="1050"/>
              <a:t>日帰り・宿泊別</a:t>
            </a:r>
            <a:r>
              <a:rPr lang="en-US" altLang="ja-JP" sz="1050"/>
              <a:t>】</a:t>
            </a:r>
            <a:r>
              <a:rPr lang="ja-JP" altLang="en-US" sz="1050"/>
              <a:t>　入込客数の推移</a:t>
            </a:r>
          </a:p>
        </c:rich>
      </c:tx>
      <c:layout>
        <c:manualLayout>
          <c:xMode val="edge"/>
          <c:yMode val="edge"/>
          <c:x val="0.22773946360153274"/>
          <c:y val="6.1302681992337404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'Ｐ４　日帰り・宿泊、県内外'!$A$6</c:f>
              <c:strCache>
                <c:ptCount val="1"/>
                <c:pt idx="0">
                  <c:v>日帰り</c:v>
                </c:pt>
              </c:strCache>
            </c:strRef>
          </c:tx>
          <c:invertIfNegative val="0"/>
          <c:cat>
            <c:strRef>
              <c:f>'Ｐ４　日帰り・宿泊、県内外'!$B$5:$K$5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'Ｐ４　日帰り・宿泊、県内外'!$B$6:$K$6</c:f>
              <c:numCache>
                <c:formatCode>#,##0_ </c:formatCode>
                <c:ptCount val="10"/>
                <c:pt idx="0">
                  <c:v>90652</c:v>
                </c:pt>
                <c:pt idx="1">
                  <c:v>91260</c:v>
                </c:pt>
                <c:pt idx="2">
                  <c:v>90837</c:v>
                </c:pt>
                <c:pt idx="3">
                  <c:v>91760</c:v>
                </c:pt>
                <c:pt idx="4">
                  <c:v>94144</c:v>
                </c:pt>
                <c:pt idx="5">
                  <c:v>97586</c:v>
                </c:pt>
                <c:pt idx="6">
                  <c:v>97540</c:v>
                </c:pt>
                <c:pt idx="7">
                  <c:v>99713</c:v>
                </c:pt>
                <c:pt idx="8">
                  <c:v>105195</c:v>
                </c:pt>
                <c:pt idx="9">
                  <c:v>106524</c:v>
                </c:pt>
              </c:numCache>
            </c:numRef>
          </c:val>
        </c:ser>
        <c:ser>
          <c:idx val="1"/>
          <c:order val="1"/>
          <c:tx>
            <c:strRef>
              <c:f>'Ｐ４　日帰り・宿泊、県内外'!$A$10</c:f>
              <c:strCache>
                <c:ptCount val="1"/>
                <c:pt idx="0">
                  <c:v>宿泊</c:v>
                </c:pt>
              </c:strCache>
            </c:strRef>
          </c:tx>
          <c:invertIfNegative val="0"/>
          <c:cat>
            <c:numRef>
              <c:f>'Ｐ４　日帰り・宿泊、県内外'!$N$5:$W$5</c:f>
              <c:numCache>
                <c:formatCode>General</c:formatCode>
                <c:ptCount val="10"/>
              </c:numCache>
            </c:numRef>
          </c:cat>
          <c:val>
            <c:numRef>
              <c:f>'Ｐ４　日帰り・宿泊、県内外'!$B$10:$K$10</c:f>
              <c:numCache>
                <c:formatCode>#,##0_ </c:formatCode>
                <c:ptCount val="10"/>
                <c:pt idx="0">
                  <c:v>8592</c:v>
                </c:pt>
                <c:pt idx="1">
                  <c:v>8646</c:v>
                </c:pt>
                <c:pt idx="2">
                  <c:v>8178</c:v>
                </c:pt>
                <c:pt idx="3">
                  <c:v>8366</c:v>
                </c:pt>
                <c:pt idx="4">
                  <c:v>8892</c:v>
                </c:pt>
                <c:pt idx="5">
                  <c:v>9151</c:v>
                </c:pt>
                <c:pt idx="6">
                  <c:v>9690</c:v>
                </c:pt>
                <c:pt idx="7">
                  <c:v>10111</c:v>
                </c:pt>
                <c:pt idx="8">
                  <c:v>12875</c:v>
                </c:pt>
                <c:pt idx="9">
                  <c:v>13956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28189640"/>
        <c:axId val="328190032"/>
      </c:barChart>
      <c:catAx>
        <c:axId val="32818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8190032"/>
        <c:crosses val="autoZero"/>
        <c:auto val="1"/>
        <c:lblAlgn val="ctr"/>
        <c:lblOffset val="100"/>
        <c:noMultiLvlLbl val="0"/>
      </c:catAx>
      <c:valAx>
        <c:axId val="328190032"/>
        <c:scaling>
          <c:orientation val="minMax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crossAx val="328189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790449853989301"/>
          <c:y val="0.14642575219659293"/>
          <c:w val="0.17028539536006312"/>
          <c:h val="0.1944399288798577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50"/>
              <a:t>【</a:t>
            </a:r>
            <a:r>
              <a:rPr lang="ja-JP" altLang="en-US" sz="1050"/>
              <a:t>県内・県外別</a:t>
            </a:r>
            <a:r>
              <a:rPr lang="en-US" altLang="ja-JP" sz="1050"/>
              <a:t>】</a:t>
            </a:r>
            <a:r>
              <a:rPr lang="ja-JP" altLang="en-US" sz="1050"/>
              <a:t>　入込客数の推移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'Ｐ４　日帰り・宿泊、県内外'!$A$32</c:f>
              <c:strCache>
                <c:ptCount val="1"/>
                <c:pt idx="0">
                  <c:v>県内客</c:v>
                </c:pt>
              </c:strCache>
            </c:strRef>
          </c:tx>
          <c:invertIfNegative val="0"/>
          <c:cat>
            <c:strRef>
              <c:f>'Ｐ４　日帰り・宿泊、県内外'!$B$31:$K$31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'Ｐ４　日帰り・宿泊、県内外'!$B$32:$K$32</c:f>
              <c:numCache>
                <c:formatCode>#,##0_ </c:formatCode>
                <c:ptCount val="10"/>
                <c:pt idx="0">
                  <c:v>68596</c:v>
                </c:pt>
                <c:pt idx="1">
                  <c:v>69631</c:v>
                </c:pt>
                <c:pt idx="2">
                  <c:v>68301</c:v>
                </c:pt>
                <c:pt idx="3">
                  <c:v>68568</c:v>
                </c:pt>
                <c:pt idx="4">
                  <c:v>70664</c:v>
                </c:pt>
                <c:pt idx="5">
                  <c:v>72743</c:v>
                </c:pt>
                <c:pt idx="6">
                  <c:v>71930</c:v>
                </c:pt>
                <c:pt idx="7">
                  <c:v>72986</c:v>
                </c:pt>
                <c:pt idx="8">
                  <c:v>77892</c:v>
                </c:pt>
                <c:pt idx="9">
                  <c:v>85021</c:v>
                </c:pt>
              </c:numCache>
            </c:numRef>
          </c:val>
        </c:ser>
        <c:ser>
          <c:idx val="1"/>
          <c:order val="1"/>
          <c:tx>
            <c:strRef>
              <c:f>'Ｐ４　日帰り・宿泊、県内外'!$A$36</c:f>
              <c:strCache>
                <c:ptCount val="1"/>
                <c:pt idx="0">
                  <c:v>県外客</c:v>
                </c:pt>
              </c:strCache>
            </c:strRef>
          </c:tx>
          <c:invertIfNegative val="0"/>
          <c:cat>
            <c:strRef>
              <c:f>'Ｐ４　日帰り・宿泊、県内外'!$B$31:$K$31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'Ｐ４　日帰り・宿泊、県内外'!$B$36:$K$36</c:f>
              <c:numCache>
                <c:formatCode>#,##0_ </c:formatCode>
                <c:ptCount val="10"/>
                <c:pt idx="0">
                  <c:v>30648</c:v>
                </c:pt>
                <c:pt idx="1">
                  <c:v>30275</c:v>
                </c:pt>
                <c:pt idx="2">
                  <c:v>30714</c:v>
                </c:pt>
                <c:pt idx="3">
                  <c:v>31558</c:v>
                </c:pt>
                <c:pt idx="4">
                  <c:v>32372</c:v>
                </c:pt>
                <c:pt idx="5">
                  <c:v>33994</c:v>
                </c:pt>
                <c:pt idx="6">
                  <c:v>35300</c:v>
                </c:pt>
                <c:pt idx="7">
                  <c:v>36838</c:v>
                </c:pt>
                <c:pt idx="8">
                  <c:v>40178</c:v>
                </c:pt>
                <c:pt idx="9">
                  <c:v>35459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28190816"/>
        <c:axId val="328191208"/>
      </c:barChart>
      <c:catAx>
        <c:axId val="32819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8191208"/>
        <c:crosses val="autoZero"/>
        <c:auto val="1"/>
        <c:lblAlgn val="ctr"/>
        <c:lblOffset val="100"/>
        <c:noMultiLvlLbl val="0"/>
      </c:catAx>
      <c:valAx>
        <c:axId val="328191208"/>
        <c:scaling>
          <c:orientation val="minMax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crossAx val="32819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052868603468908"/>
          <c:y val="0.13801875178008691"/>
          <c:w val="0.16754015034643926"/>
          <c:h val="0.1992607535628298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50"/>
              <a:t>【</a:t>
            </a:r>
            <a:r>
              <a:rPr lang="ja-JP" altLang="en-US" sz="1050"/>
              <a:t>県内・県外別</a:t>
            </a:r>
            <a:r>
              <a:rPr lang="en-US" altLang="ja-JP" sz="1050"/>
              <a:t>】</a:t>
            </a:r>
            <a:r>
              <a:rPr lang="ja-JP" altLang="en-US" sz="1050"/>
              <a:t>　入込客数の割合の推移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'Ｐ４　日帰り・宿泊、県内外'!$A$32</c:f>
              <c:strCache>
                <c:ptCount val="1"/>
                <c:pt idx="0">
                  <c:v>県内客</c:v>
                </c:pt>
              </c:strCache>
            </c:strRef>
          </c:tx>
          <c:invertIfNegative val="0"/>
          <c:cat>
            <c:strRef>
              <c:f>'Ｐ４　日帰り・宿泊、県内外'!$B$31:$K$31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'Ｐ４　日帰り・宿泊、県内外'!$B$35:$K$35</c:f>
              <c:numCache>
                <c:formatCode>0.0%</c:formatCode>
                <c:ptCount val="10"/>
                <c:pt idx="0">
                  <c:v>0.72094034751973557</c:v>
                </c:pt>
                <c:pt idx="1">
                  <c:v>0.69696514723840408</c:v>
                </c:pt>
                <c:pt idx="2">
                  <c:v>0.6898045750643842</c:v>
                </c:pt>
                <c:pt idx="3">
                  <c:v>0.68481713041567627</c:v>
                </c:pt>
                <c:pt idx="4">
                  <c:v>0.68581854885671023</c:v>
                </c:pt>
                <c:pt idx="5">
                  <c:v>0.6815162502225095</c:v>
                </c:pt>
                <c:pt idx="6">
                  <c:v>0.67080108178681341</c:v>
                </c:pt>
                <c:pt idx="7">
                  <c:v>0.66457240675990681</c:v>
                </c:pt>
                <c:pt idx="8">
                  <c:v>0.65971034132294404</c:v>
                </c:pt>
                <c:pt idx="9">
                  <c:v>0.70568559096945549</c:v>
                </c:pt>
              </c:numCache>
            </c:numRef>
          </c:val>
        </c:ser>
        <c:ser>
          <c:idx val="1"/>
          <c:order val="1"/>
          <c:tx>
            <c:strRef>
              <c:f>'Ｐ４　日帰り・宿泊、県内外'!$A$36</c:f>
              <c:strCache>
                <c:ptCount val="1"/>
                <c:pt idx="0">
                  <c:v>県外客</c:v>
                </c:pt>
              </c:strCache>
            </c:strRef>
          </c:tx>
          <c:invertIfNegative val="0"/>
          <c:cat>
            <c:strRef>
              <c:f>'Ｐ４　日帰り・宿泊、県内外'!$B$31:$K$31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'Ｐ４　日帰り・宿泊、県内外'!$B$39:$K$39</c:f>
              <c:numCache>
                <c:formatCode>0.0%</c:formatCode>
                <c:ptCount val="10"/>
                <c:pt idx="0">
                  <c:v>0.27900000000000003</c:v>
                </c:pt>
                <c:pt idx="1">
                  <c:v>0.30303485276159592</c:v>
                </c:pt>
                <c:pt idx="2">
                  <c:v>0.3101954249356158</c:v>
                </c:pt>
                <c:pt idx="3">
                  <c:v>0.31518286958432373</c:v>
                </c:pt>
                <c:pt idx="4">
                  <c:v>0.31418145114328971</c:v>
                </c:pt>
                <c:pt idx="5">
                  <c:v>0.31848374977749044</c:v>
                </c:pt>
                <c:pt idx="6">
                  <c:v>0.32919891821318659</c:v>
                </c:pt>
                <c:pt idx="7">
                  <c:v>0.33542759324009325</c:v>
                </c:pt>
                <c:pt idx="8">
                  <c:v>0.34028965867705596</c:v>
                </c:pt>
                <c:pt idx="9">
                  <c:v>0.29431440903054451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28191992"/>
        <c:axId val="328192384"/>
      </c:barChart>
      <c:catAx>
        <c:axId val="32819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8192384"/>
        <c:crosses val="autoZero"/>
        <c:auto val="1"/>
        <c:lblAlgn val="ctr"/>
        <c:lblOffset val="100"/>
        <c:noMultiLvlLbl val="0"/>
      </c:catAx>
      <c:valAx>
        <c:axId val="328192384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328191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 sz="1050"/>
              <a:t>【</a:t>
            </a:r>
            <a:r>
              <a:rPr lang="ja-JP" altLang="en-US" sz="1050"/>
              <a:t>日帰り・宿泊別</a:t>
            </a:r>
            <a:r>
              <a:rPr lang="en-US" altLang="ja-JP" sz="1050"/>
              <a:t>】</a:t>
            </a:r>
            <a:r>
              <a:rPr lang="ja-JP" altLang="en-US" sz="1050"/>
              <a:t>　入込客数の割合の推移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'Ｐ４　日帰り・宿泊、県内外'!$A$6</c:f>
              <c:strCache>
                <c:ptCount val="1"/>
                <c:pt idx="0">
                  <c:v>日帰り</c:v>
                </c:pt>
              </c:strCache>
            </c:strRef>
          </c:tx>
          <c:invertIfNegative val="0"/>
          <c:cat>
            <c:strRef>
              <c:f>'Ｐ４　日帰り・宿泊、県内外'!$B$5:$K$5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'Ｐ４　日帰り・宿泊、県内外'!$B$9:$K$9</c:f>
              <c:numCache>
                <c:formatCode>0.0%</c:formatCode>
                <c:ptCount val="10"/>
                <c:pt idx="0">
                  <c:v>0.91342549675547136</c:v>
                </c:pt>
                <c:pt idx="1">
                  <c:v>0.91345865113206415</c:v>
                </c:pt>
                <c:pt idx="2">
                  <c:v>0.91740645356764128</c:v>
                </c:pt>
                <c:pt idx="3">
                  <c:v>0.9164452789485249</c:v>
                </c:pt>
                <c:pt idx="4">
                  <c:v>0.91370006599635079</c:v>
                </c:pt>
                <c:pt idx="5">
                  <c:v>0.91426590591828516</c:v>
                </c:pt>
                <c:pt idx="6">
                  <c:v>0.90963349808822158</c:v>
                </c:pt>
                <c:pt idx="7">
                  <c:v>0.90793451340326337</c:v>
                </c:pt>
                <c:pt idx="8">
                  <c:v>0.89095451850597107</c:v>
                </c:pt>
                <c:pt idx="9">
                  <c:v>0.88416334661354579</c:v>
                </c:pt>
              </c:numCache>
            </c:numRef>
          </c:val>
        </c:ser>
        <c:ser>
          <c:idx val="1"/>
          <c:order val="1"/>
          <c:tx>
            <c:strRef>
              <c:f>'Ｐ４　日帰り・宿泊、県内外'!$A$10</c:f>
              <c:strCache>
                <c:ptCount val="1"/>
                <c:pt idx="0">
                  <c:v>宿泊</c:v>
                </c:pt>
              </c:strCache>
            </c:strRef>
          </c:tx>
          <c:invertIfNegative val="0"/>
          <c:cat>
            <c:numRef>
              <c:f>'Ｐ４　日帰り・宿泊、県内外'!$N$9:$W$9</c:f>
              <c:numCache>
                <c:formatCode>General</c:formatCode>
                <c:ptCount val="10"/>
              </c:numCache>
            </c:numRef>
          </c:cat>
          <c:val>
            <c:numRef>
              <c:f>'Ｐ４　日帰り・宿泊、県内外'!$B$13:$K$13</c:f>
              <c:numCache>
                <c:formatCode>0.0%</c:formatCode>
                <c:ptCount val="10"/>
                <c:pt idx="0">
                  <c:v>8.6574503244528631E-2</c:v>
                </c:pt>
                <c:pt idx="1">
                  <c:v>8.6541348867935866E-2</c:v>
                </c:pt>
                <c:pt idx="2">
                  <c:v>8.2593546432358736E-2</c:v>
                </c:pt>
                <c:pt idx="3">
                  <c:v>8.3554721051475142E-2</c:v>
                </c:pt>
                <c:pt idx="4">
                  <c:v>8.6299934003649215E-2</c:v>
                </c:pt>
                <c:pt idx="5">
                  <c:v>8.5734094081714868E-2</c:v>
                </c:pt>
                <c:pt idx="6">
                  <c:v>9.0366501911778419E-2</c:v>
                </c:pt>
                <c:pt idx="7">
                  <c:v>9.2065486596736593E-2</c:v>
                </c:pt>
                <c:pt idx="8">
                  <c:v>0.10904548149402897</c:v>
                </c:pt>
                <c:pt idx="9">
                  <c:v>0.11583665338645419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28909088"/>
        <c:axId val="328909480"/>
      </c:barChart>
      <c:catAx>
        <c:axId val="32890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28909480"/>
        <c:crosses val="autoZero"/>
        <c:auto val="1"/>
        <c:lblAlgn val="ctr"/>
        <c:lblOffset val="100"/>
        <c:noMultiLvlLbl val="0"/>
      </c:catAx>
      <c:valAx>
        <c:axId val="328909480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328909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127000</xdr:rowOff>
    </xdr:from>
    <xdr:to>
      <xdr:col>8</xdr:col>
      <xdr:colOff>412750</xdr:colOff>
      <xdr:row>17</xdr:row>
      <xdr:rowOff>15875</xdr:rowOff>
    </xdr:to>
    <xdr:sp macro="" textlink="">
      <xdr:nvSpPr>
        <xdr:cNvPr id="3" name="テキスト ボックス 2"/>
        <xdr:cNvSpPr txBox="1"/>
      </xdr:nvSpPr>
      <xdr:spPr>
        <a:xfrm>
          <a:off x="682625" y="1174750"/>
          <a:ext cx="5191125" cy="1809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800" b="1">
              <a:latin typeface="HG明朝B" pitchFamily="17" charset="-128"/>
              <a:ea typeface="HG明朝B" pitchFamily="17" charset="-128"/>
            </a:rPr>
            <a:t>平成２８年</a:t>
          </a:r>
          <a:endParaRPr kumimoji="1" lang="en-US" altLang="ja-JP" sz="2800" b="1">
            <a:latin typeface="HG明朝B" pitchFamily="17" charset="-128"/>
            <a:ea typeface="HG明朝B" pitchFamily="17" charset="-128"/>
          </a:endParaRPr>
        </a:p>
        <a:p>
          <a:pPr algn="ctr"/>
          <a:endParaRPr kumimoji="1" lang="en-US" altLang="ja-JP" sz="2800" b="1">
            <a:latin typeface="HG明朝B" pitchFamily="17" charset="-128"/>
            <a:ea typeface="HG明朝B" pitchFamily="17" charset="-128"/>
          </a:endParaRPr>
        </a:p>
        <a:p>
          <a:pPr algn="ctr"/>
          <a:r>
            <a:rPr kumimoji="1" lang="ja-JP" altLang="en-US" sz="2800" b="1">
              <a:latin typeface="HG明朝B" pitchFamily="17" charset="-128"/>
              <a:ea typeface="HG明朝B" pitchFamily="17" charset="-128"/>
            </a:rPr>
            <a:t>福岡県観光入込客推計調査</a:t>
          </a:r>
          <a:endParaRPr kumimoji="1" lang="en-US" altLang="ja-JP" sz="2800" b="1">
            <a:latin typeface="HG明朝B" pitchFamily="17" charset="-128"/>
            <a:ea typeface="HG明朝B" pitchFamily="17" charset="-128"/>
          </a:endParaRPr>
        </a:p>
      </xdr:txBody>
    </xdr:sp>
    <xdr:clientData/>
  </xdr:twoCellAnchor>
  <xdr:twoCellAnchor>
    <xdr:from>
      <xdr:col>1</xdr:col>
      <xdr:colOff>142875</xdr:colOff>
      <xdr:row>41</xdr:row>
      <xdr:rowOff>47625</xdr:rowOff>
    </xdr:from>
    <xdr:to>
      <xdr:col>8</xdr:col>
      <xdr:colOff>539750</xdr:colOff>
      <xdr:row>46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825500" y="7207250"/>
          <a:ext cx="5175250" cy="825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400">
              <a:latin typeface="HGP明朝B" pitchFamily="18" charset="-128"/>
              <a:ea typeface="HGP明朝B" pitchFamily="18" charset="-128"/>
            </a:rPr>
            <a:t>福岡県商工部観光局観光政策課</a:t>
          </a:r>
        </a:p>
      </xdr:txBody>
    </xdr:sp>
    <xdr:clientData/>
  </xdr:twoCellAnchor>
  <xdr:twoCellAnchor editAs="oneCell">
    <xdr:from>
      <xdr:col>2</xdr:col>
      <xdr:colOff>380999</xdr:colOff>
      <xdr:row>19</xdr:row>
      <xdr:rowOff>111124</xdr:rowOff>
    </xdr:from>
    <xdr:to>
      <xdr:col>7</xdr:col>
      <xdr:colOff>285750</xdr:colOff>
      <xdr:row>38</xdr:row>
      <xdr:rowOff>63500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49" y="3428999"/>
          <a:ext cx="3317876" cy="3317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16</xdr:col>
      <xdr:colOff>26576</xdr:colOff>
      <xdr:row>47</xdr:row>
      <xdr:rowOff>744150</xdr:rowOff>
    </xdr:to>
    <xdr:grpSp>
      <xdr:nvGrpSpPr>
        <xdr:cNvPr id="2" name="Group 3"/>
        <xdr:cNvGrpSpPr>
          <a:grpSpLocks noChangeAspect="1"/>
        </xdr:cNvGrpSpPr>
      </xdr:nvGrpSpPr>
      <xdr:grpSpPr bwMode="auto">
        <a:xfrm>
          <a:off x="658769" y="0"/>
          <a:ext cx="6808677" cy="8348950"/>
          <a:chOff x="75" y="0"/>
          <a:chExt cx="776" cy="961"/>
        </a:xfrm>
      </xdr:grpSpPr>
      <xdr:sp macro="" textlink="">
        <xdr:nvSpPr>
          <xdr:cNvPr id="3" name="AutoShape 2"/>
          <xdr:cNvSpPr>
            <a:spLocks noChangeAspect="1" noChangeArrowheads="1" noTextEdit="1"/>
          </xdr:cNvSpPr>
        </xdr:nvSpPr>
        <xdr:spPr bwMode="auto">
          <a:xfrm>
            <a:off x="75" y="0"/>
            <a:ext cx="756" cy="8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75" y="0"/>
            <a:ext cx="776" cy="83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75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133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" name="Rectangle 7"/>
          <xdr:cNvSpPr>
            <a:spLocks noChangeArrowheads="1"/>
          </xdr:cNvSpPr>
        </xdr:nvSpPr>
        <xdr:spPr bwMode="auto">
          <a:xfrm>
            <a:off x="191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" name="Rectangle 8"/>
          <xdr:cNvSpPr>
            <a:spLocks noChangeArrowheads="1"/>
          </xdr:cNvSpPr>
        </xdr:nvSpPr>
        <xdr:spPr bwMode="auto">
          <a:xfrm>
            <a:off x="249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9"/>
          <xdr:cNvSpPr>
            <a:spLocks noChangeArrowheads="1"/>
          </xdr:cNvSpPr>
        </xdr:nvSpPr>
        <xdr:spPr bwMode="auto">
          <a:xfrm>
            <a:off x="307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" name="Rectangle 10"/>
          <xdr:cNvSpPr>
            <a:spLocks noChangeArrowheads="1"/>
          </xdr:cNvSpPr>
        </xdr:nvSpPr>
        <xdr:spPr bwMode="auto">
          <a:xfrm>
            <a:off x="365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424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482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3"/>
          <xdr:cNvSpPr>
            <a:spLocks noChangeArrowheads="1"/>
          </xdr:cNvSpPr>
        </xdr:nvSpPr>
        <xdr:spPr bwMode="auto">
          <a:xfrm>
            <a:off x="540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14"/>
          <xdr:cNvSpPr>
            <a:spLocks noChangeArrowheads="1"/>
          </xdr:cNvSpPr>
        </xdr:nvSpPr>
        <xdr:spPr bwMode="auto">
          <a:xfrm>
            <a:off x="598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5"/>
          <xdr:cNvSpPr>
            <a:spLocks noChangeArrowheads="1"/>
          </xdr:cNvSpPr>
        </xdr:nvSpPr>
        <xdr:spPr bwMode="auto">
          <a:xfrm>
            <a:off x="656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6"/>
          <xdr:cNvSpPr>
            <a:spLocks noChangeArrowheads="1"/>
          </xdr:cNvSpPr>
        </xdr:nvSpPr>
        <xdr:spPr bwMode="auto">
          <a:xfrm>
            <a:off x="714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17"/>
          <xdr:cNvSpPr>
            <a:spLocks noChangeArrowheads="1"/>
          </xdr:cNvSpPr>
        </xdr:nvSpPr>
        <xdr:spPr bwMode="auto">
          <a:xfrm>
            <a:off x="772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18"/>
          <xdr:cNvSpPr>
            <a:spLocks noChangeArrowheads="1"/>
          </xdr:cNvSpPr>
        </xdr:nvSpPr>
        <xdr:spPr bwMode="auto">
          <a:xfrm>
            <a:off x="830" y="0"/>
            <a:ext cx="1" cy="1"/>
          </a:xfrm>
          <a:prstGeom prst="rect">
            <a:avLst/>
          </a:prstGeom>
          <a:solidFill>
            <a:srgbClr val="D0D7E5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9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9" y="11"/>
            <a:ext cx="738" cy="5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0" name="Picture 20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 b="31984"/>
          <a:stretch>
            <a:fillRect/>
          </a:stretch>
        </xdr:blipFill>
        <xdr:spPr bwMode="auto">
          <a:xfrm>
            <a:off x="88" y="467"/>
            <a:ext cx="742" cy="3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1" name="Rectangle 21"/>
          <xdr:cNvSpPr>
            <a:spLocks noChangeArrowheads="1"/>
          </xdr:cNvSpPr>
        </xdr:nvSpPr>
        <xdr:spPr bwMode="auto">
          <a:xfrm>
            <a:off x="634" y="659"/>
            <a:ext cx="132" cy="30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Freeform 22"/>
          <xdr:cNvSpPr>
            <a:spLocks noEditPoints="1"/>
          </xdr:cNvSpPr>
        </xdr:nvSpPr>
        <xdr:spPr bwMode="auto">
          <a:xfrm>
            <a:off x="633" y="658"/>
            <a:ext cx="134" cy="303"/>
          </a:xfrm>
          <a:custGeom>
            <a:avLst/>
            <a:gdLst/>
            <a:ahLst/>
            <a:cxnLst>
              <a:cxn ang="0">
                <a:pos x="0" y="24"/>
              </a:cxn>
              <a:cxn ang="0">
                <a:pos x="24" y="0"/>
              </a:cxn>
              <a:cxn ang="0">
                <a:pos x="2632" y="0"/>
              </a:cxn>
              <a:cxn ang="0">
                <a:pos x="2656" y="24"/>
              </a:cxn>
              <a:cxn ang="0">
                <a:pos x="2656" y="5928"/>
              </a:cxn>
              <a:cxn ang="0">
                <a:pos x="2632" y="5952"/>
              </a:cxn>
              <a:cxn ang="0">
                <a:pos x="24" y="5952"/>
              </a:cxn>
              <a:cxn ang="0">
                <a:pos x="0" y="5928"/>
              </a:cxn>
              <a:cxn ang="0">
                <a:pos x="0" y="24"/>
              </a:cxn>
              <a:cxn ang="0">
                <a:pos x="48" y="5928"/>
              </a:cxn>
              <a:cxn ang="0">
                <a:pos x="24" y="5904"/>
              </a:cxn>
              <a:cxn ang="0">
                <a:pos x="2632" y="5904"/>
              </a:cxn>
              <a:cxn ang="0">
                <a:pos x="2608" y="5928"/>
              </a:cxn>
              <a:cxn ang="0">
                <a:pos x="2608" y="24"/>
              </a:cxn>
              <a:cxn ang="0">
                <a:pos x="2632" y="48"/>
              </a:cxn>
              <a:cxn ang="0">
                <a:pos x="24" y="48"/>
              </a:cxn>
              <a:cxn ang="0">
                <a:pos x="48" y="24"/>
              </a:cxn>
              <a:cxn ang="0">
                <a:pos x="48" y="5928"/>
              </a:cxn>
            </a:cxnLst>
            <a:rect l="0" t="0" r="r" b="b"/>
            <a:pathLst>
              <a:path w="2656" h="5952">
                <a:moveTo>
                  <a:pt x="0" y="24"/>
                </a:moveTo>
                <a:cubicBezTo>
                  <a:pt x="0" y="11"/>
                  <a:pt x="11" y="0"/>
                  <a:pt x="24" y="0"/>
                </a:cubicBezTo>
                <a:lnTo>
                  <a:pt x="2632" y="0"/>
                </a:lnTo>
                <a:cubicBezTo>
                  <a:pt x="2646" y="0"/>
                  <a:pt x="2656" y="11"/>
                  <a:pt x="2656" y="24"/>
                </a:cubicBezTo>
                <a:lnTo>
                  <a:pt x="2656" y="5928"/>
                </a:lnTo>
                <a:cubicBezTo>
                  <a:pt x="2656" y="5942"/>
                  <a:pt x="2646" y="5952"/>
                  <a:pt x="2632" y="5952"/>
                </a:cubicBezTo>
                <a:lnTo>
                  <a:pt x="24" y="5952"/>
                </a:lnTo>
                <a:cubicBezTo>
                  <a:pt x="11" y="5952"/>
                  <a:pt x="0" y="5942"/>
                  <a:pt x="0" y="5928"/>
                </a:cubicBezTo>
                <a:lnTo>
                  <a:pt x="0" y="24"/>
                </a:lnTo>
                <a:close/>
                <a:moveTo>
                  <a:pt x="48" y="5928"/>
                </a:moveTo>
                <a:lnTo>
                  <a:pt x="24" y="5904"/>
                </a:lnTo>
                <a:lnTo>
                  <a:pt x="2632" y="5904"/>
                </a:lnTo>
                <a:lnTo>
                  <a:pt x="2608" y="5928"/>
                </a:lnTo>
                <a:lnTo>
                  <a:pt x="2608" y="24"/>
                </a:lnTo>
                <a:lnTo>
                  <a:pt x="2632" y="48"/>
                </a:lnTo>
                <a:lnTo>
                  <a:pt x="24" y="48"/>
                </a:lnTo>
                <a:lnTo>
                  <a:pt x="48" y="24"/>
                </a:lnTo>
                <a:lnTo>
                  <a:pt x="48" y="5928"/>
                </a:lnTo>
                <a:close/>
              </a:path>
            </a:pathLst>
          </a:custGeom>
          <a:solidFill>
            <a:srgbClr val="FFFFFF"/>
          </a:solidFill>
          <a:ln w="0" cap="flat">
            <a:solidFill>
              <a:srgbClr val="FFFFFF"/>
            </a:solidFill>
            <a:prstDash val="solid"/>
            <a:round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304" y="23"/>
            <a:ext cx="306" cy="3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4" name="Freeform 24"/>
          <xdr:cNvSpPr>
            <a:spLocks noEditPoints="1"/>
          </xdr:cNvSpPr>
        </xdr:nvSpPr>
        <xdr:spPr bwMode="auto">
          <a:xfrm>
            <a:off x="303" y="22"/>
            <a:ext cx="308" cy="36"/>
          </a:xfrm>
          <a:custGeom>
            <a:avLst/>
            <a:gdLst/>
            <a:ahLst/>
            <a:cxnLst>
              <a:cxn ang="0">
                <a:pos x="0" y="24"/>
              </a:cxn>
              <a:cxn ang="0">
                <a:pos x="24" y="0"/>
              </a:cxn>
              <a:cxn ang="0">
                <a:pos x="6088" y="0"/>
              </a:cxn>
              <a:cxn ang="0">
                <a:pos x="6112" y="24"/>
              </a:cxn>
              <a:cxn ang="0">
                <a:pos x="6112" y="680"/>
              </a:cxn>
              <a:cxn ang="0">
                <a:pos x="6088" y="704"/>
              </a:cxn>
              <a:cxn ang="0">
                <a:pos x="24" y="704"/>
              </a:cxn>
              <a:cxn ang="0">
                <a:pos x="0" y="680"/>
              </a:cxn>
              <a:cxn ang="0">
                <a:pos x="0" y="24"/>
              </a:cxn>
              <a:cxn ang="0">
                <a:pos x="48" y="680"/>
              </a:cxn>
              <a:cxn ang="0">
                <a:pos x="24" y="656"/>
              </a:cxn>
              <a:cxn ang="0">
                <a:pos x="6088" y="656"/>
              </a:cxn>
              <a:cxn ang="0">
                <a:pos x="6064" y="680"/>
              </a:cxn>
              <a:cxn ang="0">
                <a:pos x="6064" y="24"/>
              </a:cxn>
              <a:cxn ang="0">
                <a:pos x="6088" y="48"/>
              </a:cxn>
              <a:cxn ang="0">
                <a:pos x="24" y="48"/>
              </a:cxn>
              <a:cxn ang="0">
                <a:pos x="48" y="24"/>
              </a:cxn>
              <a:cxn ang="0">
                <a:pos x="48" y="680"/>
              </a:cxn>
            </a:cxnLst>
            <a:rect l="0" t="0" r="r" b="b"/>
            <a:pathLst>
              <a:path w="6112" h="704">
                <a:moveTo>
                  <a:pt x="0" y="24"/>
                </a:moveTo>
                <a:cubicBezTo>
                  <a:pt x="0" y="11"/>
                  <a:pt x="11" y="0"/>
                  <a:pt x="24" y="0"/>
                </a:cubicBezTo>
                <a:lnTo>
                  <a:pt x="6088" y="0"/>
                </a:lnTo>
                <a:cubicBezTo>
                  <a:pt x="6102" y="0"/>
                  <a:pt x="6112" y="11"/>
                  <a:pt x="6112" y="24"/>
                </a:cubicBezTo>
                <a:lnTo>
                  <a:pt x="6112" y="680"/>
                </a:lnTo>
                <a:cubicBezTo>
                  <a:pt x="6112" y="694"/>
                  <a:pt x="6102" y="704"/>
                  <a:pt x="6088" y="704"/>
                </a:cubicBezTo>
                <a:lnTo>
                  <a:pt x="24" y="704"/>
                </a:lnTo>
                <a:cubicBezTo>
                  <a:pt x="11" y="704"/>
                  <a:pt x="0" y="694"/>
                  <a:pt x="0" y="680"/>
                </a:cubicBezTo>
                <a:lnTo>
                  <a:pt x="0" y="24"/>
                </a:lnTo>
                <a:close/>
                <a:moveTo>
                  <a:pt x="48" y="680"/>
                </a:moveTo>
                <a:lnTo>
                  <a:pt x="24" y="656"/>
                </a:lnTo>
                <a:lnTo>
                  <a:pt x="6088" y="656"/>
                </a:lnTo>
                <a:lnTo>
                  <a:pt x="6064" y="680"/>
                </a:lnTo>
                <a:lnTo>
                  <a:pt x="6064" y="24"/>
                </a:lnTo>
                <a:lnTo>
                  <a:pt x="6088" y="48"/>
                </a:lnTo>
                <a:lnTo>
                  <a:pt x="24" y="48"/>
                </a:lnTo>
                <a:lnTo>
                  <a:pt x="48" y="24"/>
                </a:lnTo>
                <a:lnTo>
                  <a:pt x="48" y="680"/>
                </a:lnTo>
                <a:close/>
              </a:path>
            </a:pathLst>
          </a:custGeom>
          <a:solidFill>
            <a:srgbClr val="FFFFFF"/>
          </a:solidFill>
          <a:ln w="0" cap="flat">
            <a:solidFill>
              <a:srgbClr val="FFFFFF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209550</xdr:colOff>
      <xdr:row>0</xdr:row>
      <xdr:rowOff>152400</xdr:rowOff>
    </xdr:from>
    <xdr:to>
      <xdr:col>6</xdr:col>
      <xdr:colOff>304800</xdr:colOff>
      <xdr:row>5</xdr:row>
      <xdr:rowOff>114300</xdr:rowOff>
    </xdr:to>
    <xdr:sp macro="" textlink="">
      <xdr:nvSpPr>
        <xdr:cNvPr id="25" name="正方形/長方形 24"/>
        <xdr:cNvSpPr/>
      </xdr:nvSpPr>
      <xdr:spPr>
        <a:xfrm>
          <a:off x="209550" y="152400"/>
          <a:ext cx="3124200" cy="8191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 baseline="0">
              <a:solidFill>
                <a:schemeClr val="tx1"/>
              </a:solidFill>
            </a:rPr>
            <a:t>１　 福 岡 県 市 町 村 分 布</a:t>
          </a:r>
          <a:endParaRPr kumimoji="1" lang="en-US" altLang="ja-JP" sz="1400" b="1" baseline="0">
            <a:solidFill>
              <a:schemeClr val="tx1"/>
            </a:solidFill>
          </a:endParaRPr>
        </a:p>
        <a:p>
          <a:pPr algn="ctr"/>
          <a:r>
            <a:rPr kumimoji="1" lang="ja-JP" altLang="en-US" sz="1400" b="1" baseline="0">
              <a:solidFill>
                <a:schemeClr val="tx1"/>
              </a:solidFill>
            </a:rPr>
            <a:t>（福岡県広域地域振興圏域）</a:t>
          </a:r>
        </a:p>
      </xdr:txBody>
    </xdr:sp>
    <xdr:clientData/>
  </xdr:twoCellAnchor>
  <xdr:twoCellAnchor>
    <xdr:from>
      <xdr:col>0</xdr:col>
      <xdr:colOff>498474</xdr:colOff>
      <xdr:row>38</xdr:row>
      <xdr:rowOff>28575</xdr:rowOff>
    </xdr:from>
    <xdr:to>
      <xdr:col>4</xdr:col>
      <xdr:colOff>409575</xdr:colOff>
      <xdr:row>44</xdr:row>
      <xdr:rowOff>44450</xdr:rowOff>
    </xdr:to>
    <xdr:sp macro="" textlink="">
      <xdr:nvSpPr>
        <xdr:cNvPr id="26" name="正方形/長方形 25"/>
        <xdr:cNvSpPr/>
      </xdr:nvSpPr>
      <xdr:spPr>
        <a:xfrm>
          <a:off x="498474" y="6543675"/>
          <a:ext cx="1930401" cy="1044575"/>
        </a:xfrm>
        <a:prstGeom prst="rect">
          <a:avLst/>
        </a:prstGeom>
        <a:noFill/>
        <a:ln w="9525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凡例</a:t>
          </a:r>
        </a:p>
      </xdr:txBody>
    </xdr:sp>
    <xdr:clientData/>
  </xdr:twoCellAnchor>
  <xdr:twoCellAnchor>
    <xdr:from>
      <xdr:col>1</xdr:col>
      <xdr:colOff>85725</xdr:colOff>
      <xdr:row>40</xdr:row>
      <xdr:rowOff>98425</xdr:rowOff>
    </xdr:from>
    <xdr:to>
      <xdr:col>2</xdr:col>
      <xdr:colOff>133350</xdr:colOff>
      <xdr:row>42</xdr:row>
      <xdr:rowOff>19050</xdr:rowOff>
    </xdr:to>
    <xdr:sp macro="" textlink="">
      <xdr:nvSpPr>
        <xdr:cNvPr id="27" name="正方形/長方形 26"/>
        <xdr:cNvSpPr/>
      </xdr:nvSpPr>
      <xdr:spPr>
        <a:xfrm>
          <a:off x="590550" y="6956425"/>
          <a:ext cx="552450" cy="2635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158750</xdr:colOff>
      <xdr:row>39</xdr:row>
      <xdr:rowOff>127000</xdr:rowOff>
    </xdr:from>
    <xdr:to>
      <xdr:col>4</xdr:col>
      <xdr:colOff>174625</xdr:colOff>
      <xdr:row>42</xdr:row>
      <xdr:rowOff>127000</xdr:rowOff>
    </xdr:to>
    <xdr:sp macro="" textlink="">
      <xdr:nvSpPr>
        <xdr:cNvPr id="28" name="正方形/長方形 27"/>
        <xdr:cNvSpPr/>
      </xdr:nvSpPr>
      <xdr:spPr>
        <a:xfrm>
          <a:off x="1168400" y="6813550"/>
          <a:ext cx="1025525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広域地域振興圏域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12701</xdr:rowOff>
    </xdr:from>
    <xdr:to>
      <xdr:col>10</xdr:col>
      <xdr:colOff>647700</xdr:colOff>
      <xdr:row>30</xdr:row>
      <xdr:rowOff>2590800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854075</xdr:colOff>
      <xdr:row>19</xdr:row>
      <xdr:rowOff>177800</xdr:rowOff>
    </xdr:from>
    <xdr:to>
      <xdr:col>1</xdr:col>
      <xdr:colOff>527050</xdr:colOff>
      <xdr:row>20</xdr:row>
      <xdr:rowOff>196850</xdr:rowOff>
    </xdr:to>
    <xdr:sp macro="" textlink="">
      <xdr:nvSpPr>
        <xdr:cNvPr id="3" name="テキスト ボックス 2"/>
        <xdr:cNvSpPr txBox="1"/>
      </xdr:nvSpPr>
      <xdr:spPr>
        <a:xfrm>
          <a:off x="854075" y="6597650"/>
          <a:ext cx="5969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/>
            <a:t>千人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6</xdr:row>
      <xdr:rowOff>0</xdr:rowOff>
    </xdr:from>
    <xdr:to>
      <xdr:col>10</xdr:col>
      <xdr:colOff>657225</xdr:colOff>
      <xdr:row>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6</xdr:row>
      <xdr:rowOff>161925</xdr:rowOff>
    </xdr:from>
    <xdr:to>
      <xdr:col>10</xdr:col>
      <xdr:colOff>476250</xdr:colOff>
      <xdr:row>16</xdr:row>
      <xdr:rowOff>228600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24</xdr:row>
      <xdr:rowOff>9525</xdr:rowOff>
    </xdr:from>
    <xdr:to>
      <xdr:col>10</xdr:col>
      <xdr:colOff>438150</xdr:colOff>
      <xdr:row>30</xdr:row>
      <xdr:rowOff>933450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723900</xdr:colOff>
      <xdr:row>1</xdr:row>
      <xdr:rowOff>0</xdr:rowOff>
    </xdr:from>
    <xdr:to>
      <xdr:col>20</xdr:col>
      <xdr:colOff>247650</xdr:colOff>
      <xdr:row>1</xdr:row>
      <xdr:rowOff>38100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6191250" y="371475"/>
          <a:ext cx="72866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1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593725</xdr:colOff>
      <xdr:row>26</xdr:row>
      <xdr:rowOff>184150</xdr:rowOff>
    </xdr:from>
    <xdr:to>
      <xdr:col>15</xdr:col>
      <xdr:colOff>450850</xdr:colOff>
      <xdr:row>29</xdr:row>
      <xdr:rowOff>523875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2727325" y="7994650"/>
          <a:ext cx="7810500" cy="91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ja-JP" altLang="en-US" sz="14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333376</xdr:colOff>
      <xdr:row>16</xdr:row>
      <xdr:rowOff>38099</xdr:rowOff>
    </xdr:from>
    <xdr:to>
      <xdr:col>0</xdr:col>
      <xdr:colOff>771525</xdr:colOff>
      <xdr:row>16</xdr:row>
      <xdr:rowOff>304800</xdr:rowOff>
    </xdr:to>
    <xdr:sp macro="" textlink="">
      <xdr:nvSpPr>
        <xdr:cNvPr id="7" name="テキスト ボックス 6"/>
        <xdr:cNvSpPr txBox="1"/>
      </xdr:nvSpPr>
      <xdr:spPr>
        <a:xfrm>
          <a:off x="333376" y="5305424"/>
          <a:ext cx="438149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/>
            <a:t>千人</a:t>
          </a:r>
        </a:p>
      </xdr:txBody>
    </xdr:sp>
    <xdr:clientData/>
  </xdr:twoCellAnchor>
  <xdr:twoCellAnchor>
    <xdr:from>
      <xdr:col>0</xdr:col>
      <xdr:colOff>314326</xdr:colOff>
      <xdr:row>30</xdr:row>
      <xdr:rowOff>609600</xdr:rowOff>
    </xdr:from>
    <xdr:to>
      <xdr:col>1</xdr:col>
      <xdr:colOff>57151</xdr:colOff>
      <xdr:row>30</xdr:row>
      <xdr:rowOff>857250</xdr:rowOff>
    </xdr:to>
    <xdr:sp macro="" textlink="">
      <xdr:nvSpPr>
        <xdr:cNvPr id="8" name="テキスト ボックス 7"/>
        <xdr:cNvSpPr txBox="1"/>
      </xdr:nvSpPr>
      <xdr:spPr>
        <a:xfrm>
          <a:off x="314326" y="10048875"/>
          <a:ext cx="5238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/>
            <a:t>百万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473075</xdr:colOff>
      <xdr:row>12</xdr:row>
      <xdr:rowOff>101600</xdr:rowOff>
    </xdr:from>
    <xdr:to>
      <xdr:col>26</xdr:col>
      <xdr:colOff>152400</xdr:colOff>
      <xdr:row>15</xdr:row>
      <xdr:rowOff>47625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10569575" y="3797300"/>
          <a:ext cx="10023475" cy="101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206374</xdr:colOff>
      <xdr:row>14</xdr:row>
      <xdr:rowOff>219073</xdr:rowOff>
    </xdr:from>
    <xdr:to>
      <xdr:col>5</xdr:col>
      <xdr:colOff>317500</xdr:colOff>
      <xdr:row>26</xdr:row>
      <xdr:rowOff>104774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330199</xdr:colOff>
      <xdr:row>40</xdr:row>
      <xdr:rowOff>47624</xdr:rowOff>
    </xdr:from>
    <xdr:to>
      <xdr:col>5</xdr:col>
      <xdr:colOff>479425</xdr:colOff>
      <xdr:row>53</xdr:row>
      <xdr:rowOff>47624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1104900</xdr:colOff>
      <xdr:row>53</xdr:row>
      <xdr:rowOff>79375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555625</xdr:colOff>
      <xdr:row>14</xdr:row>
      <xdr:rowOff>492124</xdr:rowOff>
    </xdr:from>
    <xdr:to>
      <xdr:col>10</xdr:col>
      <xdr:colOff>984250</xdr:colOff>
      <xdr:row>26</xdr:row>
      <xdr:rowOff>66675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361950</xdr:colOff>
      <xdr:row>25</xdr:row>
      <xdr:rowOff>95250</xdr:rowOff>
    </xdr:from>
    <xdr:to>
      <xdr:col>1</xdr:col>
      <xdr:colOff>57150</xdr:colOff>
      <xdr:row>26</xdr:row>
      <xdr:rowOff>114300</xdr:rowOff>
    </xdr:to>
    <xdr:sp macro="" textlink="">
      <xdr:nvSpPr>
        <xdr:cNvPr id="7" name="テキスト ボックス 6"/>
        <xdr:cNvSpPr txBox="1"/>
      </xdr:nvSpPr>
      <xdr:spPr>
        <a:xfrm>
          <a:off x="361950" y="7143750"/>
          <a:ext cx="45720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/>
            <a:t>千人</a:t>
          </a:r>
          <a:endParaRPr kumimoji="1" lang="en-US" altLang="ja-JP" sz="800"/>
        </a:p>
      </xdr:txBody>
    </xdr:sp>
    <xdr:clientData/>
  </xdr:twoCellAnchor>
  <xdr:twoCellAnchor>
    <xdr:from>
      <xdr:col>0</xdr:col>
      <xdr:colOff>400050</xdr:colOff>
      <xdr:row>52</xdr:row>
      <xdr:rowOff>76200</xdr:rowOff>
    </xdr:from>
    <xdr:to>
      <xdr:col>1</xdr:col>
      <xdr:colOff>114300</xdr:colOff>
      <xdr:row>53</xdr:row>
      <xdr:rowOff>152400</xdr:rowOff>
    </xdr:to>
    <xdr:sp macro="" textlink="">
      <xdr:nvSpPr>
        <xdr:cNvPr id="8" name="テキスト ボックス 7"/>
        <xdr:cNvSpPr txBox="1"/>
      </xdr:nvSpPr>
      <xdr:spPr>
        <a:xfrm>
          <a:off x="400050" y="14963775"/>
          <a:ext cx="4762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/>
            <a:t>千人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8"/>
  <sheetViews>
    <sheetView tabSelected="1" view="pageBreakPreview" zoomScale="60" zoomScaleNormal="100" workbookViewId="0">
      <selection activeCell="M32" sqref="M32"/>
    </sheetView>
  </sheetViews>
  <sheetFormatPr defaultRowHeight="13.5" x14ac:dyDescent="0.15"/>
  <sheetData>
    <row r="38" spans="11:11" ht="17.25" x14ac:dyDescent="0.15">
      <c r="K38" s="1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"/>
  <sheetViews>
    <sheetView view="pageBreakPreview" zoomScale="60" zoomScaleNormal="50" workbookViewId="0">
      <pane xSplit="2" ySplit="3" topLeftCell="Y4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7.25" x14ac:dyDescent="0.2"/>
  <cols>
    <col min="1" max="1" width="0.75" style="365" hidden="1" customWidth="1"/>
    <col min="2" max="2" width="11.625" style="365" customWidth="1"/>
    <col min="3" max="3" width="11.625" style="365" hidden="1" customWidth="1"/>
    <col min="4" max="7" width="11.125" style="365" hidden="1" customWidth="1"/>
    <col min="8" max="9" width="11.625" style="365" hidden="1" customWidth="1"/>
    <col min="10" max="13" width="11.125" style="365" hidden="1" customWidth="1"/>
    <col min="14" max="14" width="11.625" style="365" hidden="1" customWidth="1"/>
    <col min="15" max="15" width="11.625" style="365" customWidth="1"/>
    <col min="16" max="19" width="11.125" style="365" customWidth="1"/>
    <col min="20" max="20" width="11.625" style="365" customWidth="1"/>
    <col min="21" max="22" width="12.5" style="365" customWidth="1"/>
    <col min="23" max="23" width="12" style="365" customWidth="1"/>
    <col min="24" max="24" width="11.375" style="365" customWidth="1"/>
    <col min="25" max="25" width="11.5" style="365" customWidth="1"/>
    <col min="26" max="26" width="11.625" style="365" customWidth="1"/>
    <col min="27" max="28" width="12.5" style="365" customWidth="1"/>
    <col min="29" max="29" width="12" style="365" customWidth="1"/>
    <col min="30" max="30" width="11.375" style="365" customWidth="1"/>
    <col min="31" max="31" width="11.5" style="365" customWidth="1"/>
    <col min="32" max="32" width="11.625" style="365" customWidth="1"/>
    <col min="33" max="34" width="12.5" style="365" customWidth="1"/>
    <col min="35" max="35" width="12" style="365" customWidth="1"/>
    <col min="36" max="36" width="11.375" style="365" customWidth="1"/>
    <col min="37" max="37" width="11.5" style="365" customWidth="1"/>
    <col min="38" max="38" width="11.625" style="365" customWidth="1"/>
    <col min="39" max="40" width="12.5" style="365" customWidth="1"/>
    <col min="41" max="41" width="12" style="365" customWidth="1"/>
    <col min="42" max="42" width="11.375" style="365" customWidth="1"/>
    <col min="43" max="43" width="11.5" style="365" customWidth="1"/>
    <col min="44" max="44" width="11.625" style="365" customWidth="1"/>
    <col min="45" max="45" width="11.5" style="365" customWidth="1"/>
    <col min="46" max="256" width="9" style="365"/>
    <col min="257" max="257" width="0" style="365" hidden="1" customWidth="1"/>
    <col min="258" max="258" width="11.625" style="365" customWidth="1"/>
    <col min="259" max="270" width="0" style="365" hidden="1" customWidth="1"/>
    <col min="271" max="271" width="11.625" style="365" customWidth="1"/>
    <col min="272" max="275" width="11.125" style="365" customWidth="1"/>
    <col min="276" max="276" width="11.625" style="365" customWidth="1"/>
    <col min="277" max="278" width="12.5" style="365" customWidth="1"/>
    <col min="279" max="279" width="12" style="365" customWidth="1"/>
    <col min="280" max="280" width="11.375" style="365" customWidth="1"/>
    <col min="281" max="281" width="11.5" style="365" customWidth="1"/>
    <col min="282" max="282" width="11.625" style="365" customWidth="1"/>
    <col min="283" max="284" width="12.5" style="365" customWidth="1"/>
    <col min="285" max="285" width="12" style="365" customWidth="1"/>
    <col min="286" max="286" width="11.375" style="365" customWidth="1"/>
    <col min="287" max="287" width="11.5" style="365" customWidth="1"/>
    <col min="288" max="288" width="11.625" style="365" customWidth="1"/>
    <col min="289" max="290" width="12.5" style="365" customWidth="1"/>
    <col min="291" max="291" width="12" style="365" customWidth="1"/>
    <col min="292" max="292" width="11.375" style="365" customWidth="1"/>
    <col min="293" max="293" width="11.5" style="365" customWidth="1"/>
    <col min="294" max="294" width="11.625" style="365" customWidth="1"/>
    <col min="295" max="296" width="12.5" style="365" customWidth="1"/>
    <col min="297" max="297" width="12" style="365" customWidth="1"/>
    <col min="298" max="298" width="11.375" style="365" customWidth="1"/>
    <col min="299" max="299" width="11.5" style="365" customWidth="1"/>
    <col min="300" max="300" width="11.625" style="365" customWidth="1"/>
    <col min="301" max="301" width="11.5" style="365" customWidth="1"/>
    <col min="302" max="512" width="9" style="365"/>
    <col min="513" max="513" width="0" style="365" hidden="1" customWidth="1"/>
    <col min="514" max="514" width="11.625" style="365" customWidth="1"/>
    <col min="515" max="526" width="0" style="365" hidden="1" customWidth="1"/>
    <col min="527" max="527" width="11.625" style="365" customWidth="1"/>
    <col min="528" max="531" width="11.125" style="365" customWidth="1"/>
    <col min="532" max="532" width="11.625" style="365" customWidth="1"/>
    <col min="533" max="534" width="12.5" style="365" customWidth="1"/>
    <col min="535" max="535" width="12" style="365" customWidth="1"/>
    <col min="536" max="536" width="11.375" style="365" customWidth="1"/>
    <col min="537" max="537" width="11.5" style="365" customWidth="1"/>
    <col min="538" max="538" width="11.625" style="365" customWidth="1"/>
    <col min="539" max="540" width="12.5" style="365" customWidth="1"/>
    <col min="541" max="541" width="12" style="365" customWidth="1"/>
    <col min="542" max="542" width="11.375" style="365" customWidth="1"/>
    <col min="543" max="543" width="11.5" style="365" customWidth="1"/>
    <col min="544" max="544" width="11.625" style="365" customWidth="1"/>
    <col min="545" max="546" width="12.5" style="365" customWidth="1"/>
    <col min="547" max="547" width="12" style="365" customWidth="1"/>
    <col min="548" max="548" width="11.375" style="365" customWidth="1"/>
    <col min="549" max="549" width="11.5" style="365" customWidth="1"/>
    <col min="550" max="550" width="11.625" style="365" customWidth="1"/>
    <col min="551" max="552" width="12.5" style="365" customWidth="1"/>
    <col min="553" max="553" width="12" style="365" customWidth="1"/>
    <col min="554" max="554" width="11.375" style="365" customWidth="1"/>
    <col min="555" max="555" width="11.5" style="365" customWidth="1"/>
    <col min="556" max="556" width="11.625" style="365" customWidth="1"/>
    <col min="557" max="557" width="11.5" style="365" customWidth="1"/>
    <col min="558" max="768" width="9" style="365"/>
    <col min="769" max="769" width="0" style="365" hidden="1" customWidth="1"/>
    <col min="770" max="770" width="11.625" style="365" customWidth="1"/>
    <col min="771" max="782" width="0" style="365" hidden="1" customWidth="1"/>
    <col min="783" max="783" width="11.625" style="365" customWidth="1"/>
    <col min="784" max="787" width="11.125" style="365" customWidth="1"/>
    <col min="788" max="788" width="11.625" style="365" customWidth="1"/>
    <col min="789" max="790" width="12.5" style="365" customWidth="1"/>
    <col min="791" max="791" width="12" style="365" customWidth="1"/>
    <col min="792" max="792" width="11.375" style="365" customWidth="1"/>
    <col min="793" max="793" width="11.5" style="365" customWidth="1"/>
    <col min="794" max="794" width="11.625" style="365" customWidth="1"/>
    <col min="795" max="796" width="12.5" style="365" customWidth="1"/>
    <col min="797" max="797" width="12" style="365" customWidth="1"/>
    <col min="798" max="798" width="11.375" style="365" customWidth="1"/>
    <col min="799" max="799" width="11.5" style="365" customWidth="1"/>
    <col min="800" max="800" width="11.625" style="365" customWidth="1"/>
    <col min="801" max="802" width="12.5" style="365" customWidth="1"/>
    <col min="803" max="803" width="12" style="365" customWidth="1"/>
    <col min="804" max="804" width="11.375" style="365" customWidth="1"/>
    <col min="805" max="805" width="11.5" style="365" customWidth="1"/>
    <col min="806" max="806" width="11.625" style="365" customWidth="1"/>
    <col min="807" max="808" width="12.5" style="365" customWidth="1"/>
    <col min="809" max="809" width="12" style="365" customWidth="1"/>
    <col min="810" max="810" width="11.375" style="365" customWidth="1"/>
    <col min="811" max="811" width="11.5" style="365" customWidth="1"/>
    <col min="812" max="812" width="11.625" style="365" customWidth="1"/>
    <col min="813" max="813" width="11.5" style="365" customWidth="1"/>
    <col min="814" max="1024" width="9" style="365"/>
    <col min="1025" max="1025" width="0" style="365" hidden="1" customWidth="1"/>
    <col min="1026" max="1026" width="11.625" style="365" customWidth="1"/>
    <col min="1027" max="1038" width="0" style="365" hidden="1" customWidth="1"/>
    <col min="1039" max="1039" width="11.625" style="365" customWidth="1"/>
    <col min="1040" max="1043" width="11.125" style="365" customWidth="1"/>
    <col min="1044" max="1044" width="11.625" style="365" customWidth="1"/>
    <col min="1045" max="1046" width="12.5" style="365" customWidth="1"/>
    <col min="1047" max="1047" width="12" style="365" customWidth="1"/>
    <col min="1048" max="1048" width="11.375" style="365" customWidth="1"/>
    <col min="1049" max="1049" width="11.5" style="365" customWidth="1"/>
    <col min="1050" max="1050" width="11.625" style="365" customWidth="1"/>
    <col min="1051" max="1052" width="12.5" style="365" customWidth="1"/>
    <col min="1053" max="1053" width="12" style="365" customWidth="1"/>
    <col min="1054" max="1054" width="11.375" style="365" customWidth="1"/>
    <col min="1055" max="1055" width="11.5" style="365" customWidth="1"/>
    <col min="1056" max="1056" width="11.625" style="365" customWidth="1"/>
    <col min="1057" max="1058" width="12.5" style="365" customWidth="1"/>
    <col min="1059" max="1059" width="12" style="365" customWidth="1"/>
    <col min="1060" max="1060" width="11.375" style="365" customWidth="1"/>
    <col min="1061" max="1061" width="11.5" style="365" customWidth="1"/>
    <col min="1062" max="1062" width="11.625" style="365" customWidth="1"/>
    <col min="1063" max="1064" width="12.5" style="365" customWidth="1"/>
    <col min="1065" max="1065" width="12" style="365" customWidth="1"/>
    <col min="1066" max="1066" width="11.375" style="365" customWidth="1"/>
    <col min="1067" max="1067" width="11.5" style="365" customWidth="1"/>
    <col min="1068" max="1068" width="11.625" style="365" customWidth="1"/>
    <col min="1069" max="1069" width="11.5" style="365" customWidth="1"/>
    <col min="1070" max="1280" width="9" style="365"/>
    <col min="1281" max="1281" width="0" style="365" hidden="1" customWidth="1"/>
    <col min="1282" max="1282" width="11.625" style="365" customWidth="1"/>
    <col min="1283" max="1294" width="0" style="365" hidden="1" customWidth="1"/>
    <col min="1295" max="1295" width="11.625" style="365" customWidth="1"/>
    <col min="1296" max="1299" width="11.125" style="365" customWidth="1"/>
    <col min="1300" max="1300" width="11.625" style="365" customWidth="1"/>
    <col min="1301" max="1302" width="12.5" style="365" customWidth="1"/>
    <col min="1303" max="1303" width="12" style="365" customWidth="1"/>
    <col min="1304" max="1304" width="11.375" style="365" customWidth="1"/>
    <col min="1305" max="1305" width="11.5" style="365" customWidth="1"/>
    <col min="1306" max="1306" width="11.625" style="365" customWidth="1"/>
    <col min="1307" max="1308" width="12.5" style="365" customWidth="1"/>
    <col min="1309" max="1309" width="12" style="365" customWidth="1"/>
    <col min="1310" max="1310" width="11.375" style="365" customWidth="1"/>
    <col min="1311" max="1311" width="11.5" style="365" customWidth="1"/>
    <col min="1312" max="1312" width="11.625" style="365" customWidth="1"/>
    <col min="1313" max="1314" width="12.5" style="365" customWidth="1"/>
    <col min="1315" max="1315" width="12" style="365" customWidth="1"/>
    <col min="1316" max="1316" width="11.375" style="365" customWidth="1"/>
    <col min="1317" max="1317" width="11.5" style="365" customWidth="1"/>
    <col min="1318" max="1318" width="11.625" style="365" customWidth="1"/>
    <col min="1319" max="1320" width="12.5" style="365" customWidth="1"/>
    <col min="1321" max="1321" width="12" style="365" customWidth="1"/>
    <col min="1322" max="1322" width="11.375" style="365" customWidth="1"/>
    <col min="1323" max="1323" width="11.5" style="365" customWidth="1"/>
    <col min="1324" max="1324" width="11.625" style="365" customWidth="1"/>
    <col min="1325" max="1325" width="11.5" style="365" customWidth="1"/>
    <col min="1326" max="1536" width="9" style="365"/>
    <col min="1537" max="1537" width="0" style="365" hidden="1" customWidth="1"/>
    <col min="1538" max="1538" width="11.625" style="365" customWidth="1"/>
    <col min="1539" max="1550" width="0" style="365" hidden="1" customWidth="1"/>
    <col min="1551" max="1551" width="11.625" style="365" customWidth="1"/>
    <col min="1552" max="1555" width="11.125" style="365" customWidth="1"/>
    <col min="1556" max="1556" width="11.625" style="365" customWidth="1"/>
    <col min="1557" max="1558" width="12.5" style="365" customWidth="1"/>
    <col min="1559" max="1559" width="12" style="365" customWidth="1"/>
    <col min="1560" max="1560" width="11.375" style="365" customWidth="1"/>
    <col min="1561" max="1561" width="11.5" style="365" customWidth="1"/>
    <col min="1562" max="1562" width="11.625" style="365" customWidth="1"/>
    <col min="1563" max="1564" width="12.5" style="365" customWidth="1"/>
    <col min="1565" max="1565" width="12" style="365" customWidth="1"/>
    <col min="1566" max="1566" width="11.375" style="365" customWidth="1"/>
    <col min="1567" max="1567" width="11.5" style="365" customWidth="1"/>
    <col min="1568" max="1568" width="11.625" style="365" customWidth="1"/>
    <col min="1569" max="1570" width="12.5" style="365" customWidth="1"/>
    <col min="1571" max="1571" width="12" style="365" customWidth="1"/>
    <col min="1572" max="1572" width="11.375" style="365" customWidth="1"/>
    <col min="1573" max="1573" width="11.5" style="365" customWidth="1"/>
    <col min="1574" max="1574" width="11.625" style="365" customWidth="1"/>
    <col min="1575" max="1576" width="12.5" style="365" customWidth="1"/>
    <col min="1577" max="1577" width="12" style="365" customWidth="1"/>
    <col min="1578" max="1578" width="11.375" style="365" customWidth="1"/>
    <col min="1579" max="1579" width="11.5" style="365" customWidth="1"/>
    <col min="1580" max="1580" width="11.625" style="365" customWidth="1"/>
    <col min="1581" max="1581" width="11.5" style="365" customWidth="1"/>
    <col min="1582" max="1792" width="9" style="365"/>
    <col min="1793" max="1793" width="0" style="365" hidden="1" customWidth="1"/>
    <col min="1794" max="1794" width="11.625" style="365" customWidth="1"/>
    <col min="1795" max="1806" width="0" style="365" hidden="1" customWidth="1"/>
    <col min="1807" max="1807" width="11.625" style="365" customWidth="1"/>
    <col min="1808" max="1811" width="11.125" style="365" customWidth="1"/>
    <col min="1812" max="1812" width="11.625" style="365" customWidth="1"/>
    <col min="1813" max="1814" width="12.5" style="365" customWidth="1"/>
    <col min="1815" max="1815" width="12" style="365" customWidth="1"/>
    <col min="1816" max="1816" width="11.375" style="365" customWidth="1"/>
    <col min="1817" max="1817" width="11.5" style="365" customWidth="1"/>
    <col min="1818" max="1818" width="11.625" style="365" customWidth="1"/>
    <col min="1819" max="1820" width="12.5" style="365" customWidth="1"/>
    <col min="1821" max="1821" width="12" style="365" customWidth="1"/>
    <col min="1822" max="1822" width="11.375" style="365" customWidth="1"/>
    <col min="1823" max="1823" width="11.5" style="365" customWidth="1"/>
    <col min="1824" max="1824" width="11.625" style="365" customWidth="1"/>
    <col min="1825" max="1826" width="12.5" style="365" customWidth="1"/>
    <col min="1827" max="1827" width="12" style="365" customWidth="1"/>
    <col min="1828" max="1828" width="11.375" style="365" customWidth="1"/>
    <col min="1829" max="1829" width="11.5" style="365" customWidth="1"/>
    <col min="1830" max="1830" width="11.625" style="365" customWidth="1"/>
    <col min="1831" max="1832" width="12.5" style="365" customWidth="1"/>
    <col min="1833" max="1833" width="12" style="365" customWidth="1"/>
    <col min="1834" max="1834" width="11.375" style="365" customWidth="1"/>
    <col min="1835" max="1835" width="11.5" style="365" customWidth="1"/>
    <col min="1836" max="1836" width="11.625" style="365" customWidth="1"/>
    <col min="1837" max="1837" width="11.5" style="365" customWidth="1"/>
    <col min="1838" max="2048" width="9" style="365"/>
    <col min="2049" max="2049" width="0" style="365" hidden="1" customWidth="1"/>
    <col min="2050" max="2050" width="11.625" style="365" customWidth="1"/>
    <col min="2051" max="2062" width="0" style="365" hidden="1" customWidth="1"/>
    <col min="2063" max="2063" width="11.625" style="365" customWidth="1"/>
    <col min="2064" max="2067" width="11.125" style="365" customWidth="1"/>
    <col min="2068" max="2068" width="11.625" style="365" customWidth="1"/>
    <col min="2069" max="2070" width="12.5" style="365" customWidth="1"/>
    <col min="2071" max="2071" width="12" style="365" customWidth="1"/>
    <col min="2072" max="2072" width="11.375" style="365" customWidth="1"/>
    <col min="2073" max="2073" width="11.5" style="365" customWidth="1"/>
    <col min="2074" max="2074" width="11.625" style="365" customWidth="1"/>
    <col min="2075" max="2076" width="12.5" style="365" customWidth="1"/>
    <col min="2077" max="2077" width="12" style="365" customWidth="1"/>
    <col min="2078" max="2078" width="11.375" style="365" customWidth="1"/>
    <col min="2079" max="2079" width="11.5" style="365" customWidth="1"/>
    <col min="2080" max="2080" width="11.625" style="365" customWidth="1"/>
    <col min="2081" max="2082" width="12.5" style="365" customWidth="1"/>
    <col min="2083" max="2083" width="12" style="365" customWidth="1"/>
    <col min="2084" max="2084" width="11.375" style="365" customWidth="1"/>
    <col min="2085" max="2085" width="11.5" style="365" customWidth="1"/>
    <col min="2086" max="2086" width="11.625" style="365" customWidth="1"/>
    <col min="2087" max="2088" width="12.5" style="365" customWidth="1"/>
    <col min="2089" max="2089" width="12" style="365" customWidth="1"/>
    <col min="2090" max="2090" width="11.375" style="365" customWidth="1"/>
    <col min="2091" max="2091" width="11.5" style="365" customWidth="1"/>
    <col min="2092" max="2092" width="11.625" style="365" customWidth="1"/>
    <col min="2093" max="2093" width="11.5" style="365" customWidth="1"/>
    <col min="2094" max="2304" width="9" style="365"/>
    <col min="2305" max="2305" width="0" style="365" hidden="1" customWidth="1"/>
    <col min="2306" max="2306" width="11.625" style="365" customWidth="1"/>
    <col min="2307" max="2318" width="0" style="365" hidden="1" customWidth="1"/>
    <col min="2319" max="2319" width="11.625" style="365" customWidth="1"/>
    <col min="2320" max="2323" width="11.125" style="365" customWidth="1"/>
    <col min="2324" max="2324" width="11.625" style="365" customWidth="1"/>
    <col min="2325" max="2326" width="12.5" style="365" customWidth="1"/>
    <col min="2327" max="2327" width="12" style="365" customWidth="1"/>
    <col min="2328" max="2328" width="11.375" style="365" customWidth="1"/>
    <col min="2329" max="2329" width="11.5" style="365" customWidth="1"/>
    <col min="2330" max="2330" width="11.625" style="365" customWidth="1"/>
    <col min="2331" max="2332" width="12.5" style="365" customWidth="1"/>
    <col min="2333" max="2333" width="12" style="365" customWidth="1"/>
    <col min="2334" max="2334" width="11.375" style="365" customWidth="1"/>
    <col min="2335" max="2335" width="11.5" style="365" customWidth="1"/>
    <col min="2336" max="2336" width="11.625" style="365" customWidth="1"/>
    <col min="2337" max="2338" width="12.5" style="365" customWidth="1"/>
    <col min="2339" max="2339" width="12" style="365" customWidth="1"/>
    <col min="2340" max="2340" width="11.375" style="365" customWidth="1"/>
    <col min="2341" max="2341" width="11.5" style="365" customWidth="1"/>
    <col min="2342" max="2342" width="11.625" style="365" customWidth="1"/>
    <col min="2343" max="2344" width="12.5" style="365" customWidth="1"/>
    <col min="2345" max="2345" width="12" style="365" customWidth="1"/>
    <col min="2346" max="2346" width="11.375" style="365" customWidth="1"/>
    <col min="2347" max="2347" width="11.5" style="365" customWidth="1"/>
    <col min="2348" max="2348" width="11.625" style="365" customWidth="1"/>
    <col min="2349" max="2349" width="11.5" style="365" customWidth="1"/>
    <col min="2350" max="2560" width="9" style="365"/>
    <col min="2561" max="2561" width="0" style="365" hidden="1" customWidth="1"/>
    <col min="2562" max="2562" width="11.625" style="365" customWidth="1"/>
    <col min="2563" max="2574" width="0" style="365" hidden="1" customWidth="1"/>
    <col min="2575" max="2575" width="11.625" style="365" customWidth="1"/>
    <col min="2576" max="2579" width="11.125" style="365" customWidth="1"/>
    <col min="2580" max="2580" width="11.625" style="365" customWidth="1"/>
    <col min="2581" max="2582" width="12.5" style="365" customWidth="1"/>
    <col min="2583" max="2583" width="12" style="365" customWidth="1"/>
    <col min="2584" max="2584" width="11.375" style="365" customWidth="1"/>
    <col min="2585" max="2585" width="11.5" style="365" customWidth="1"/>
    <col min="2586" max="2586" width="11.625" style="365" customWidth="1"/>
    <col min="2587" max="2588" width="12.5" style="365" customWidth="1"/>
    <col min="2589" max="2589" width="12" style="365" customWidth="1"/>
    <col min="2590" max="2590" width="11.375" style="365" customWidth="1"/>
    <col min="2591" max="2591" width="11.5" style="365" customWidth="1"/>
    <col min="2592" max="2592" width="11.625" style="365" customWidth="1"/>
    <col min="2593" max="2594" width="12.5" style="365" customWidth="1"/>
    <col min="2595" max="2595" width="12" style="365" customWidth="1"/>
    <col min="2596" max="2596" width="11.375" style="365" customWidth="1"/>
    <col min="2597" max="2597" width="11.5" style="365" customWidth="1"/>
    <col min="2598" max="2598" width="11.625" style="365" customWidth="1"/>
    <col min="2599" max="2600" width="12.5" style="365" customWidth="1"/>
    <col min="2601" max="2601" width="12" style="365" customWidth="1"/>
    <col min="2602" max="2602" width="11.375" style="365" customWidth="1"/>
    <col min="2603" max="2603" width="11.5" style="365" customWidth="1"/>
    <col min="2604" max="2604" width="11.625" style="365" customWidth="1"/>
    <col min="2605" max="2605" width="11.5" style="365" customWidth="1"/>
    <col min="2606" max="2816" width="9" style="365"/>
    <col min="2817" max="2817" width="0" style="365" hidden="1" customWidth="1"/>
    <col min="2818" max="2818" width="11.625" style="365" customWidth="1"/>
    <col min="2819" max="2830" width="0" style="365" hidden="1" customWidth="1"/>
    <col min="2831" max="2831" width="11.625" style="365" customWidth="1"/>
    <col min="2832" max="2835" width="11.125" style="365" customWidth="1"/>
    <col min="2836" max="2836" width="11.625" style="365" customWidth="1"/>
    <col min="2837" max="2838" width="12.5" style="365" customWidth="1"/>
    <col min="2839" max="2839" width="12" style="365" customWidth="1"/>
    <col min="2840" max="2840" width="11.375" style="365" customWidth="1"/>
    <col min="2841" max="2841" width="11.5" style="365" customWidth="1"/>
    <col min="2842" max="2842" width="11.625" style="365" customWidth="1"/>
    <col min="2843" max="2844" width="12.5" style="365" customWidth="1"/>
    <col min="2845" max="2845" width="12" style="365" customWidth="1"/>
    <col min="2846" max="2846" width="11.375" style="365" customWidth="1"/>
    <col min="2847" max="2847" width="11.5" style="365" customWidth="1"/>
    <col min="2848" max="2848" width="11.625" style="365" customWidth="1"/>
    <col min="2849" max="2850" width="12.5" style="365" customWidth="1"/>
    <col min="2851" max="2851" width="12" style="365" customWidth="1"/>
    <col min="2852" max="2852" width="11.375" style="365" customWidth="1"/>
    <col min="2853" max="2853" width="11.5" style="365" customWidth="1"/>
    <col min="2854" max="2854" width="11.625" style="365" customWidth="1"/>
    <col min="2855" max="2856" width="12.5" style="365" customWidth="1"/>
    <col min="2857" max="2857" width="12" style="365" customWidth="1"/>
    <col min="2858" max="2858" width="11.375" style="365" customWidth="1"/>
    <col min="2859" max="2859" width="11.5" style="365" customWidth="1"/>
    <col min="2860" max="2860" width="11.625" style="365" customWidth="1"/>
    <col min="2861" max="2861" width="11.5" style="365" customWidth="1"/>
    <col min="2862" max="3072" width="9" style="365"/>
    <col min="3073" max="3073" width="0" style="365" hidden="1" customWidth="1"/>
    <col min="3074" max="3074" width="11.625" style="365" customWidth="1"/>
    <col min="3075" max="3086" width="0" style="365" hidden="1" customWidth="1"/>
    <col min="3087" max="3087" width="11.625" style="365" customWidth="1"/>
    <col min="3088" max="3091" width="11.125" style="365" customWidth="1"/>
    <col min="3092" max="3092" width="11.625" style="365" customWidth="1"/>
    <col min="3093" max="3094" width="12.5" style="365" customWidth="1"/>
    <col min="3095" max="3095" width="12" style="365" customWidth="1"/>
    <col min="3096" max="3096" width="11.375" style="365" customWidth="1"/>
    <col min="3097" max="3097" width="11.5" style="365" customWidth="1"/>
    <col min="3098" max="3098" width="11.625" style="365" customWidth="1"/>
    <col min="3099" max="3100" width="12.5" style="365" customWidth="1"/>
    <col min="3101" max="3101" width="12" style="365" customWidth="1"/>
    <col min="3102" max="3102" width="11.375" style="365" customWidth="1"/>
    <col min="3103" max="3103" width="11.5" style="365" customWidth="1"/>
    <col min="3104" max="3104" width="11.625" style="365" customWidth="1"/>
    <col min="3105" max="3106" width="12.5" style="365" customWidth="1"/>
    <col min="3107" max="3107" width="12" style="365" customWidth="1"/>
    <col min="3108" max="3108" width="11.375" style="365" customWidth="1"/>
    <col min="3109" max="3109" width="11.5" style="365" customWidth="1"/>
    <col min="3110" max="3110" width="11.625" style="365" customWidth="1"/>
    <col min="3111" max="3112" width="12.5" style="365" customWidth="1"/>
    <col min="3113" max="3113" width="12" style="365" customWidth="1"/>
    <col min="3114" max="3114" width="11.375" style="365" customWidth="1"/>
    <col min="3115" max="3115" width="11.5" style="365" customWidth="1"/>
    <col min="3116" max="3116" width="11.625" style="365" customWidth="1"/>
    <col min="3117" max="3117" width="11.5" style="365" customWidth="1"/>
    <col min="3118" max="3328" width="9" style="365"/>
    <col min="3329" max="3329" width="0" style="365" hidden="1" customWidth="1"/>
    <col min="3330" max="3330" width="11.625" style="365" customWidth="1"/>
    <col min="3331" max="3342" width="0" style="365" hidden="1" customWidth="1"/>
    <col min="3343" max="3343" width="11.625" style="365" customWidth="1"/>
    <col min="3344" max="3347" width="11.125" style="365" customWidth="1"/>
    <col min="3348" max="3348" width="11.625" style="365" customWidth="1"/>
    <col min="3349" max="3350" width="12.5" style="365" customWidth="1"/>
    <col min="3351" max="3351" width="12" style="365" customWidth="1"/>
    <col min="3352" max="3352" width="11.375" style="365" customWidth="1"/>
    <col min="3353" max="3353" width="11.5" style="365" customWidth="1"/>
    <col min="3354" max="3354" width="11.625" style="365" customWidth="1"/>
    <col min="3355" max="3356" width="12.5" style="365" customWidth="1"/>
    <col min="3357" max="3357" width="12" style="365" customWidth="1"/>
    <col min="3358" max="3358" width="11.375" style="365" customWidth="1"/>
    <col min="3359" max="3359" width="11.5" style="365" customWidth="1"/>
    <col min="3360" max="3360" width="11.625" style="365" customWidth="1"/>
    <col min="3361" max="3362" width="12.5" style="365" customWidth="1"/>
    <col min="3363" max="3363" width="12" style="365" customWidth="1"/>
    <col min="3364" max="3364" width="11.375" style="365" customWidth="1"/>
    <col min="3365" max="3365" width="11.5" style="365" customWidth="1"/>
    <col min="3366" max="3366" width="11.625" style="365" customWidth="1"/>
    <col min="3367" max="3368" width="12.5" style="365" customWidth="1"/>
    <col min="3369" max="3369" width="12" style="365" customWidth="1"/>
    <col min="3370" max="3370" width="11.375" style="365" customWidth="1"/>
    <col min="3371" max="3371" width="11.5" style="365" customWidth="1"/>
    <col min="3372" max="3372" width="11.625" style="365" customWidth="1"/>
    <col min="3373" max="3373" width="11.5" style="365" customWidth="1"/>
    <col min="3374" max="3584" width="9" style="365"/>
    <col min="3585" max="3585" width="0" style="365" hidden="1" customWidth="1"/>
    <col min="3586" max="3586" width="11.625" style="365" customWidth="1"/>
    <col min="3587" max="3598" width="0" style="365" hidden="1" customWidth="1"/>
    <col min="3599" max="3599" width="11.625" style="365" customWidth="1"/>
    <col min="3600" max="3603" width="11.125" style="365" customWidth="1"/>
    <col min="3604" max="3604" width="11.625" style="365" customWidth="1"/>
    <col min="3605" max="3606" width="12.5" style="365" customWidth="1"/>
    <col min="3607" max="3607" width="12" style="365" customWidth="1"/>
    <col min="3608" max="3608" width="11.375" style="365" customWidth="1"/>
    <col min="3609" max="3609" width="11.5" style="365" customWidth="1"/>
    <col min="3610" max="3610" width="11.625" style="365" customWidth="1"/>
    <col min="3611" max="3612" width="12.5" style="365" customWidth="1"/>
    <col min="3613" max="3613" width="12" style="365" customWidth="1"/>
    <col min="3614" max="3614" width="11.375" style="365" customWidth="1"/>
    <col min="3615" max="3615" width="11.5" style="365" customWidth="1"/>
    <col min="3616" max="3616" width="11.625" style="365" customWidth="1"/>
    <col min="3617" max="3618" width="12.5" style="365" customWidth="1"/>
    <col min="3619" max="3619" width="12" style="365" customWidth="1"/>
    <col min="3620" max="3620" width="11.375" style="365" customWidth="1"/>
    <col min="3621" max="3621" width="11.5" style="365" customWidth="1"/>
    <col min="3622" max="3622" width="11.625" style="365" customWidth="1"/>
    <col min="3623" max="3624" width="12.5" style="365" customWidth="1"/>
    <col min="3625" max="3625" width="12" style="365" customWidth="1"/>
    <col min="3626" max="3626" width="11.375" style="365" customWidth="1"/>
    <col min="3627" max="3627" width="11.5" style="365" customWidth="1"/>
    <col min="3628" max="3628" width="11.625" style="365" customWidth="1"/>
    <col min="3629" max="3629" width="11.5" style="365" customWidth="1"/>
    <col min="3630" max="3840" width="9" style="365"/>
    <col min="3841" max="3841" width="0" style="365" hidden="1" customWidth="1"/>
    <col min="3842" max="3842" width="11.625" style="365" customWidth="1"/>
    <col min="3843" max="3854" width="0" style="365" hidden="1" customWidth="1"/>
    <col min="3855" max="3855" width="11.625" style="365" customWidth="1"/>
    <col min="3856" max="3859" width="11.125" style="365" customWidth="1"/>
    <col min="3860" max="3860" width="11.625" style="365" customWidth="1"/>
    <col min="3861" max="3862" width="12.5" style="365" customWidth="1"/>
    <col min="3863" max="3863" width="12" style="365" customWidth="1"/>
    <col min="3864" max="3864" width="11.375" style="365" customWidth="1"/>
    <col min="3865" max="3865" width="11.5" style="365" customWidth="1"/>
    <col min="3866" max="3866" width="11.625" style="365" customWidth="1"/>
    <col min="3867" max="3868" width="12.5" style="365" customWidth="1"/>
    <col min="3869" max="3869" width="12" style="365" customWidth="1"/>
    <col min="3870" max="3870" width="11.375" style="365" customWidth="1"/>
    <col min="3871" max="3871" width="11.5" style="365" customWidth="1"/>
    <col min="3872" max="3872" width="11.625" style="365" customWidth="1"/>
    <col min="3873" max="3874" width="12.5" style="365" customWidth="1"/>
    <col min="3875" max="3875" width="12" style="365" customWidth="1"/>
    <col min="3876" max="3876" width="11.375" style="365" customWidth="1"/>
    <col min="3877" max="3877" width="11.5" style="365" customWidth="1"/>
    <col min="3878" max="3878" width="11.625" style="365" customWidth="1"/>
    <col min="3879" max="3880" width="12.5" style="365" customWidth="1"/>
    <col min="3881" max="3881" width="12" style="365" customWidth="1"/>
    <col min="3882" max="3882" width="11.375" style="365" customWidth="1"/>
    <col min="3883" max="3883" width="11.5" style="365" customWidth="1"/>
    <col min="3884" max="3884" width="11.625" style="365" customWidth="1"/>
    <col min="3885" max="3885" width="11.5" style="365" customWidth="1"/>
    <col min="3886" max="4096" width="9" style="365"/>
    <col min="4097" max="4097" width="0" style="365" hidden="1" customWidth="1"/>
    <col min="4098" max="4098" width="11.625" style="365" customWidth="1"/>
    <col min="4099" max="4110" width="0" style="365" hidden="1" customWidth="1"/>
    <col min="4111" max="4111" width="11.625" style="365" customWidth="1"/>
    <col min="4112" max="4115" width="11.125" style="365" customWidth="1"/>
    <col min="4116" max="4116" width="11.625" style="365" customWidth="1"/>
    <col min="4117" max="4118" width="12.5" style="365" customWidth="1"/>
    <col min="4119" max="4119" width="12" style="365" customWidth="1"/>
    <col min="4120" max="4120" width="11.375" style="365" customWidth="1"/>
    <col min="4121" max="4121" width="11.5" style="365" customWidth="1"/>
    <col min="4122" max="4122" width="11.625" style="365" customWidth="1"/>
    <col min="4123" max="4124" width="12.5" style="365" customWidth="1"/>
    <col min="4125" max="4125" width="12" style="365" customWidth="1"/>
    <col min="4126" max="4126" width="11.375" style="365" customWidth="1"/>
    <col min="4127" max="4127" width="11.5" style="365" customWidth="1"/>
    <col min="4128" max="4128" width="11.625" style="365" customWidth="1"/>
    <col min="4129" max="4130" width="12.5" style="365" customWidth="1"/>
    <col min="4131" max="4131" width="12" style="365" customWidth="1"/>
    <col min="4132" max="4132" width="11.375" style="365" customWidth="1"/>
    <col min="4133" max="4133" width="11.5" style="365" customWidth="1"/>
    <col min="4134" max="4134" width="11.625" style="365" customWidth="1"/>
    <col min="4135" max="4136" width="12.5" style="365" customWidth="1"/>
    <col min="4137" max="4137" width="12" style="365" customWidth="1"/>
    <col min="4138" max="4138" width="11.375" style="365" customWidth="1"/>
    <col min="4139" max="4139" width="11.5" style="365" customWidth="1"/>
    <col min="4140" max="4140" width="11.625" style="365" customWidth="1"/>
    <col min="4141" max="4141" width="11.5" style="365" customWidth="1"/>
    <col min="4142" max="4352" width="9" style="365"/>
    <col min="4353" max="4353" width="0" style="365" hidden="1" customWidth="1"/>
    <col min="4354" max="4354" width="11.625" style="365" customWidth="1"/>
    <col min="4355" max="4366" width="0" style="365" hidden="1" customWidth="1"/>
    <col min="4367" max="4367" width="11.625" style="365" customWidth="1"/>
    <col min="4368" max="4371" width="11.125" style="365" customWidth="1"/>
    <col min="4372" max="4372" width="11.625" style="365" customWidth="1"/>
    <col min="4373" max="4374" width="12.5" style="365" customWidth="1"/>
    <col min="4375" max="4375" width="12" style="365" customWidth="1"/>
    <col min="4376" max="4376" width="11.375" style="365" customWidth="1"/>
    <col min="4377" max="4377" width="11.5" style="365" customWidth="1"/>
    <col min="4378" max="4378" width="11.625" style="365" customWidth="1"/>
    <col min="4379" max="4380" width="12.5" style="365" customWidth="1"/>
    <col min="4381" max="4381" width="12" style="365" customWidth="1"/>
    <col min="4382" max="4382" width="11.375" style="365" customWidth="1"/>
    <col min="4383" max="4383" width="11.5" style="365" customWidth="1"/>
    <col min="4384" max="4384" width="11.625" style="365" customWidth="1"/>
    <col min="4385" max="4386" width="12.5" style="365" customWidth="1"/>
    <col min="4387" max="4387" width="12" style="365" customWidth="1"/>
    <col min="4388" max="4388" width="11.375" style="365" customWidth="1"/>
    <col min="4389" max="4389" width="11.5" style="365" customWidth="1"/>
    <col min="4390" max="4390" width="11.625" style="365" customWidth="1"/>
    <col min="4391" max="4392" width="12.5" style="365" customWidth="1"/>
    <col min="4393" max="4393" width="12" style="365" customWidth="1"/>
    <col min="4394" max="4394" width="11.375" style="365" customWidth="1"/>
    <col min="4395" max="4395" width="11.5" style="365" customWidth="1"/>
    <col min="4396" max="4396" width="11.625" style="365" customWidth="1"/>
    <col min="4397" max="4397" width="11.5" style="365" customWidth="1"/>
    <col min="4398" max="4608" width="9" style="365"/>
    <col min="4609" max="4609" width="0" style="365" hidden="1" customWidth="1"/>
    <col min="4610" max="4610" width="11.625" style="365" customWidth="1"/>
    <col min="4611" max="4622" width="0" style="365" hidden="1" customWidth="1"/>
    <col min="4623" max="4623" width="11.625" style="365" customWidth="1"/>
    <col min="4624" max="4627" width="11.125" style="365" customWidth="1"/>
    <col min="4628" max="4628" width="11.625" style="365" customWidth="1"/>
    <col min="4629" max="4630" width="12.5" style="365" customWidth="1"/>
    <col min="4631" max="4631" width="12" style="365" customWidth="1"/>
    <col min="4632" max="4632" width="11.375" style="365" customWidth="1"/>
    <col min="4633" max="4633" width="11.5" style="365" customWidth="1"/>
    <col min="4634" max="4634" width="11.625" style="365" customWidth="1"/>
    <col min="4635" max="4636" width="12.5" style="365" customWidth="1"/>
    <col min="4637" max="4637" width="12" style="365" customWidth="1"/>
    <col min="4638" max="4638" width="11.375" style="365" customWidth="1"/>
    <col min="4639" max="4639" width="11.5" style="365" customWidth="1"/>
    <col min="4640" max="4640" width="11.625" style="365" customWidth="1"/>
    <col min="4641" max="4642" width="12.5" style="365" customWidth="1"/>
    <col min="4643" max="4643" width="12" style="365" customWidth="1"/>
    <col min="4644" max="4644" width="11.375" style="365" customWidth="1"/>
    <col min="4645" max="4645" width="11.5" style="365" customWidth="1"/>
    <col min="4646" max="4646" width="11.625" style="365" customWidth="1"/>
    <col min="4647" max="4648" width="12.5" style="365" customWidth="1"/>
    <col min="4649" max="4649" width="12" style="365" customWidth="1"/>
    <col min="4650" max="4650" width="11.375" style="365" customWidth="1"/>
    <col min="4651" max="4651" width="11.5" style="365" customWidth="1"/>
    <col min="4652" max="4652" width="11.625" style="365" customWidth="1"/>
    <col min="4653" max="4653" width="11.5" style="365" customWidth="1"/>
    <col min="4654" max="4864" width="9" style="365"/>
    <col min="4865" max="4865" width="0" style="365" hidden="1" customWidth="1"/>
    <col min="4866" max="4866" width="11.625" style="365" customWidth="1"/>
    <col min="4867" max="4878" width="0" style="365" hidden="1" customWidth="1"/>
    <col min="4879" max="4879" width="11.625" style="365" customWidth="1"/>
    <col min="4880" max="4883" width="11.125" style="365" customWidth="1"/>
    <col min="4884" max="4884" width="11.625" style="365" customWidth="1"/>
    <col min="4885" max="4886" width="12.5" style="365" customWidth="1"/>
    <col min="4887" max="4887" width="12" style="365" customWidth="1"/>
    <col min="4888" max="4888" width="11.375" style="365" customWidth="1"/>
    <col min="4889" max="4889" width="11.5" style="365" customWidth="1"/>
    <col min="4890" max="4890" width="11.625" style="365" customWidth="1"/>
    <col min="4891" max="4892" width="12.5" style="365" customWidth="1"/>
    <col min="4893" max="4893" width="12" style="365" customWidth="1"/>
    <col min="4894" max="4894" width="11.375" style="365" customWidth="1"/>
    <col min="4895" max="4895" width="11.5" style="365" customWidth="1"/>
    <col min="4896" max="4896" width="11.625" style="365" customWidth="1"/>
    <col min="4897" max="4898" width="12.5" style="365" customWidth="1"/>
    <col min="4899" max="4899" width="12" style="365" customWidth="1"/>
    <col min="4900" max="4900" width="11.375" style="365" customWidth="1"/>
    <col min="4901" max="4901" width="11.5" style="365" customWidth="1"/>
    <col min="4902" max="4902" width="11.625" style="365" customWidth="1"/>
    <col min="4903" max="4904" width="12.5" style="365" customWidth="1"/>
    <col min="4905" max="4905" width="12" style="365" customWidth="1"/>
    <col min="4906" max="4906" width="11.375" style="365" customWidth="1"/>
    <col min="4907" max="4907" width="11.5" style="365" customWidth="1"/>
    <col min="4908" max="4908" width="11.625" style="365" customWidth="1"/>
    <col min="4909" max="4909" width="11.5" style="365" customWidth="1"/>
    <col min="4910" max="5120" width="9" style="365"/>
    <col min="5121" max="5121" width="0" style="365" hidden="1" customWidth="1"/>
    <col min="5122" max="5122" width="11.625" style="365" customWidth="1"/>
    <col min="5123" max="5134" width="0" style="365" hidden="1" customWidth="1"/>
    <col min="5135" max="5135" width="11.625" style="365" customWidth="1"/>
    <col min="5136" max="5139" width="11.125" style="365" customWidth="1"/>
    <col min="5140" max="5140" width="11.625" style="365" customWidth="1"/>
    <col min="5141" max="5142" width="12.5" style="365" customWidth="1"/>
    <col min="5143" max="5143" width="12" style="365" customWidth="1"/>
    <col min="5144" max="5144" width="11.375" style="365" customWidth="1"/>
    <col min="5145" max="5145" width="11.5" style="365" customWidth="1"/>
    <col min="5146" max="5146" width="11.625" style="365" customWidth="1"/>
    <col min="5147" max="5148" width="12.5" style="365" customWidth="1"/>
    <col min="5149" max="5149" width="12" style="365" customWidth="1"/>
    <col min="5150" max="5150" width="11.375" style="365" customWidth="1"/>
    <col min="5151" max="5151" width="11.5" style="365" customWidth="1"/>
    <col min="5152" max="5152" width="11.625" style="365" customWidth="1"/>
    <col min="5153" max="5154" width="12.5" style="365" customWidth="1"/>
    <col min="5155" max="5155" width="12" style="365" customWidth="1"/>
    <col min="5156" max="5156" width="11.375" style="365" customWidth="1"/>
    <col min="5157" max="5157" width="11.5" style="365" customWidth="1"/>
    <col min="5158" max="5158" width="11.625" style="365" customWidth="1"/>
    <col min="5159" max="5160" width="12.5" style="365" customWidth="1"/>
    <col min="5161" max="5161" width="12" style="365" customWidth="1"/>
    <col min="5162" max="5162" width="11.375" style="365" customWidth="1"/>
    <col min="5163" max="5163" width="11.5" style="365" customWidth="1"/>
    <col min="5164" max="5164" width="11.625" style="365" customWidth="1"/>
    <col min="5165" max="5165" width="11.5" style="365" customWidth="1"/>
    <col min="5166" max="5376" width="9" style="365"/>
    <col min="5377" max="5377" width="0" style="365" hidden="1" customWidth="1"/>
    <col min="5378" max="5378" width="11.625" style="365" customWidth="1"/>
    <col min="5379" max="5390" width="0" style="365" hidden="1" customWidth="1"/>
    <col min="5391" max="5391" width="11.625" style="365" customWidth="1"/>
    <col min="5392" max="5395" width="11.125" style="365" customWidth="1"/>
    <col min="5396" max="5396" width="11.625" style="365" customWidth="1"/>
    <col min="5397" max="5398" width="12.5" style="365" customWidth="1"/>
    <col min="5399" max="5399" width="12" style="365" customWidth="1"/>
    <col min="5400" max="5400" width="11.375" style="365" customWidth="1"/>
    <col min="5401" max="5401" width="11.5" style="365" customWidth="1"/>
    <col min="5402" max="5402" width="11.625" style="365" customWidth="1"/>
    <col min="5403" max="5404" width="12.5" style="365" customWidth="1"/>
    <col min="5405" max="5405" width="12" style="365" customWidth="1"/>
    <col min="5406" max="5406" width="11.375" style="365" customWidth="1"/>
    <col min="5407" max="5407" width="11.5" style="365" customWidth="1"/>
    <col min="5408" max="5408" width="11.625" style="365" customWidth="1"/>
    <col min="5409" max="5410" width="12.5" style="365" customWidth="1"/>
    <col min="5411" max="5411" width="12" style="365" customWidth="1"/>
    <col min="5412" max="5412" width="11.375" style="365" customWidth="1"/>
    <col min="5413" max="5413" width="11.5" style="365" customWidth="1"/>
    <col min="5414" max="5414" width="11.625" style="365" customWidth="1"/>
    <col min="5415" max="5416" width="12.5" style="365" customWidth="1"/>
    <col min="5417" max="5417" width="12" style="365" customWidth="1"/>
    <col min="5418" max="5418" width="11.375" style="365" customWidth="1"/>
    <col min="5419" max="5419" width="11.5" style="365" customWidth="1"/>
    <col min="5420" max="5420" width="11.625" style="365" customWidth="1"/>
    <col min="5421" max="5421" width="11.5" style="365" customWidth="1"/>
    <col min="5422" max="5632" width="9" style="365"/>
    <col min="5633" max="5633" width="0" style="365" hidden="1" customWidth="1"/>
    <col min="5634" max="5634" width="11.625" style="365" customWidth="1"/>
    <col min="5635" max="5646" width="0" style="365" hidden="1" customWidth="1"/>
    <col min="5647" max="5647" width="11.625" style="365" customWidth="1"/>
    <col min="5648" max="5651" width="11.125" style="365" customWidth="1"/>
    <col min="5652" max="5652" width="11.625" style="365" customWidth="1"/>
    <col min="5653" max="5654" width="12.5" style="365" customWidth="1"/>
    <col min="5655" max="5655" width="12" style="365" customWidth="1"/>
    <col min="5656" max="5656" width="11.375" style="365" customWidth="1"/>
    <col min="5657" max="5657" width="11.5" style="365" customWidth="1"/>
    <col min="5658" max="5658" width="11.625" style="365" customWidth="1"/>
    <col min="5659" max="5660" width="12.5" style="365" customWidth="1"/>
    <col min="5661" max="5661" width="12" style="365" customWidth="1"/>
    <col min="5662" max="5662" width="11.375" style="365" customWidth="1"/>
    <col min="5663" max="5663" width="11.5" style="365" customWidth="1"/>
    <col min="5664" max="5664" width="11.625" style="365" customWidth="1"/>
    <col min="5665" max="5666" width="12.5" style="365" customWidth="1"/>
    <col min="5667" max="5667" width="12" style="365" customWidth="1"/>
    <col min="5668" max="5668" width="11.375" style="365" customWidth="1"/>
    <col min="5669" max="5669" width="11.5" style="365" customWidth="1"/>
    <col min="5670" max="5670" width="11.625" style="365" customWidth="1"/>
    <col min="5671" max="5672" width="12.5" style="365" customWidth="1"/>
    <col min="5673" max="5673" width="12" style="365" customWidth="1"/>
    <col min="5674" max="5674" width="11.375" style="365" customWidth="1"/>
    <col min="5675" max="5675" width="11.5" style="365" customWidth="1"/>
    <col min="5676" max="5676" width="11.625" style="365" customWidth="1"/>
    <col min="5677" max="5677" width="11.5" style="365" customWidth="1"/>
    <col min="5678" max="5888" width="9" style="365"/>
    <col min="5889" max="5889" width="0" style="365" hidden="1" customWidth="1"/>
    <col min="5890" max="5890" width="11.625" style="365" customWidth="1"/>
    <col min="5891" max="5902" width="0" style="365" hidden="1" customWidth="1"/>
    <col min="5903" max="5903" width="11.625" style="365" customWidth="1"/>
    <col min="5904" max="5907" width="11.125" style="365" customWidth="1"/>
    <col min="5908" max="5908" width="11.625" style="365" customWidth="1"/>
    <col min="5909" max="5910" width="12.5" style="365" customWidth="1"/>
    <col min="5911" max="5911" width="12" style="365" customWidth="1"/>
    <col min="5912" max="5912" width="11.375" style="365" customWidth="1"/>
    <col min="5913" max="5913" width="11.5" style="365" customWidth="1"/>
    <col min="5914" max="5914" width="11.625" style="365" customWidth="1"/>
    <col min="5915" max="5916" width="12.5" style="365" customWidth="1"/>
    <col min="5917" max="5917" width="12" style="365" customWidth="1"/>
    <col min="5918" max="5918" width="11.375" style="365" customWidth="1"/>
    <col min="5919" max="5919" width="11.5" style="365" customWidth="1"/>
    <col min="5920" max="5920" width="11.625" style="365" customWidth="1"/>
    <col min="5921" max="5922" width="12.5" style="365" customWidth="1"/>
    <col min="5923" max="5923" width="12" style="365" customWidth="1"/>
    <col min="5924" max="5924" width="11.375" style="365" customWidth="1"/>
    <col min="5925" max="5925" width="11.5" style="365" customWidth="1"/>
    <col min="5926" max="5926" width="11.625" style="365" customWidth="1"/>
    <col min="5927" max="5928" width="12.5" style="365" customWidth="1"/>
    <col min="5929" max="5929" width="12" style="365" customWidth="1"/>
    <col min="5930" max="5930" width="11.375" style="365" customWidth="1"/>
    <col min="5931" max="5931" width="11.5" style="365" customWidth="1"/>
    <col min="5932" max="5932" width="11.625" style="365" customWidth="1"/>
    <col min="5933" max="5933" width="11.5" style="365" customWidth="1"/>
    <col min="5934" max="6144" width="9" style="365"/>
    <col min="6145" max="6145" width="0" style="365" hidden="1" customWidth="1"/>
    <col min="6146" max="6146" width="11.625" style="365" customWidth="1"/>
    <col min="6147" max="6158" width="0" style="365" hidden="1" customWidth="1"/>
    <col min="6159" max="6159" width="11.625" style="365" customWidth="1"/>
    <col min="6160" max="6163" width="11.125" style="365" customWidth="1"/>
    <col min="6164" max="6164" width="11.625" style="365" customWidth="1"/>
    <col min="6165" max="6166" width="12.5" style="365" customWidth="1"/>
    <col min="6167" max="6167" width="12" style="365" customWidth="1"/>
    <col min="6168" max="6168" width="11.375" style="365" customWidth="1"/>
    <col min="6169" max="6169" width="11.5" style="365" customWidth="1"/>
    <col min="6170" max="6170" width="11.625" style="365" customWidth="1"/>
    <col min="6171" max="6172" width="12.5" style="365" customWidth="1"/>
    <col min="6173" max="6173" width="12" style="365" customWidth="1"/>
    <col min="6174" max="6174" width="11.375" style="365" customWidth="1"/>
    <col min="6175" max="6175" width="11.5" style="365" customWidth="1"/>
    <col min="6176" max="6176" width="11.625" style="365" customWidth="1"/>
    <col min="6177" max="6178" width="12.5" style="365" customWidth="1"/>
    <col min="6179" max="6179" width="12" style="365" customWidth="1"/>
    <col min="6180" max="6180" width="11.375" style="365" customWidth="1"/>
    <col min="6181" max="6181" width="11.5" style="365" customWidth="1"/>
    <col min="6182" max="6182" width="11.625" style="365" customWidth="1"/>
    <col min="6183" max="6184" width="12.5" style="365" customWidth="1"/>
    <col min="6185" max="6185" width="12" style="365" customWidth="1"/>
    <col min="6186" max="6186" width="11.375" style="365" customWidth="1"/>
    <col min="6187" max="6187" width="11.5" style="365" customWidth="1"/>
    <col min="6188" max="6188" width="11.625" style="365" customWidth="1"/>
    <col min="6189" max="6189" width="11.5" style="365" customWidth="1"/>
    <col min="6190" max="6400" width="9" style="365"/>
    <col min="6401" max="6401" width="0" style="365" hidden="1" customWidth="1"/>
    <col min="6402" max="6402" width="11.625" style="365" customWidth="1"/>
    <col min="6403" max="6414" width="0" style="365" hidden="1" customWidth="1"/>
    <col min="6415" max="6415" width="11.625" style="365" customWidth="1"/>
    <col min="6416" max="6419" width="11.125" style="365" customWidth="1"/>
    <col min="6420" max="6420" width="11.625" style="365" customWidth="1"/>
    <col min="6421" max="6422" width="12.5" style="365" customWidth="1"/>
    <col min="6423" max="6423" width="12" style="365" customWidth="1"/>
    <col min="6424" max="6424" width="11.375" style="365" customWidth="1"/>
    <col min="6425" max="6425" width="11.5" style="365" customWidth="1"/>
    <col min="6426" max="6426" width="11.625" style="365" customWidth="1"/>
    <col min="6427" max="6428" width="12.5" style="365" customWidth="1"/>
    <col min="6429" max="6429" width="12" style="365" customWidth="1"/>
    <col min="6430" max="6430" width="11.375" style="365" customWidth="1"/>
    <col min="6431" max="6431" width="11.5" style="365" customWidth="1"/>
    <col min="6432" max="6432" width="11.625" style="365" customWidth="1"/>
    <col min="6433" max="6434" width="12.5" style="365" customWidth="1"/>
    <col min="6435" max="6435" width="12" style="365" customWidth="1"/>
    <col min="6436" max="6436" width="11.375" style="365" customWidth="1"/>
    <col min="6437" max="6437" width="11.5" style="365" customWidth="1"/>
    <col min="6438" max="6438" width="11.625" style="365" customWidth="1"/>
    <col min="6439" max="6440" width="12.5" style="365" customWidth="1"/>
    <col min="6441" max="6441" width="12" style="365" customWidth="1"/>
    <col min="6442" max="6442" width="11.375" style="365" customWidth="1"/>
    <col min="6443" max="6443" width="11.5" style="365" customWidth="1"/>
    <col min="6444" max="6444" width="11.625" style="365" customWidth="1"/>
    <col min="6445" max="6445" width="11.5" style="365" customWidth="1"/>
    <col min="6446" max="6656" width="9" style="365"/>
    <col min="6657" max="6657" width="0" style="365" hidden="1" customWidth="1"/>
    <col min="6658" max="6658" width="11.625" style="365" customWidth="1"/>
    <col min="6659" max="6670" width="0" style="365" hidden="1" customWidth="1"/>
    <col min="6671" max="6671" width="11.625" style="365" customWidth="1"/>
    <col min="6672" max="6675" width="11.125" style="365" customWidth="1"/>
    <col min="6676" max="6676" width="11.625" style="365" customWidth="1"/>
    <col min="6677" max="6678" width="12.5" style="365" customWidth="1"/>
    <col min="6679" max="6679" width="12" style="365" customWidth="1"/>
    <col min="6680" max="6680" width="11.375" style="365" customWidth="1"/>
    <col min="6681" max="6681" width="11.5" style="365" customWidth="1"/>
    <col min="6682" max="6682" width="11.625" style="365" customWidth="1"/>
    <col min="6683" max="6684" width="12.5" style="365" customWidth="1"/>
    <col min="6685" max="6685" width="12" style="365" customWidth="1"/>
    <col min="6686" max="6686" width="11.375" style="365" customWidth="1"/>
    <col min="6687" max="6687" width="11.5" style="365" customWidth="1"/>
    <col min="6688" max="6688" width="11.625" style="365" customWidth="1"/>
    <col min="6689" max="6690" width="12.5" style="365" customWidth="1"/>
    <col min="6691" max="6691" width="12" style="365" customWidth="1"/>
    <col min="6692" max="6692" width="11.375" style="365" customWidth="1"/>
    <col min="6693" max="6693" width="11.5" style="365" customWidth="1"/>
    <col min="6694" max="6694" width="11.625" style="365" customWidth="1"/>
    <col min="6695" max="6696" width="12.5" style="365" customWidth="1"/>
    <col min="6697" max="6697" width="12" style="365" customWidth="1"/>
    <col min="6698" max="6698" width="11.375" style="365" customWidth="1"/>
    <col min="6699" max="6699" width="11.5" style="365" customWidth="1"/>
    <col min="6700" max="6700" width="11.625" style="365" customWidth="1"/>
    <col min="6701" max="6701" width="11.5" style="365" customWidth="1"/>
    <col min="6702" max="6912" width="9" style="365"/>
    <col min="6913" max="6913" width="0" style="365" hidden="1" customWidth="1"/>
    <col min="6914" max="6914" width="11.625" style="365" customWidth="1"/>
    <col min="6915" max="6926" width="0" style="365" hidden="1" customWidth="1"/>
    <col min="6927" max="6927" width="11.625" style="365" customWidth="1"/>
    <col min="6928" max="6931" width="11.125" style="365" customWidth="1"/>
    <col min="6932" max="6932" width="11.625" style="365" customWidth="1"/>
    <col min="6933" max="6934" width="12.5" style="365" customWidth="1"/>
    <col min="6935" max="6935" width="12" style="365" customWidth="1"/>
    <col min="6936" max="6936" width="11.375" style="365" customWidth="1"/>
    <col min="6937" max="6937" width="11.5" style="365" customWidth="1"/>
    <col min="6938" max="6938" width="11.625" style="365" customWidth="1"/>
    <col min="6939" max="6940" width="12.5" style="365" customWidth="1"/>
    <col min="6941" max="6941" width="12" style="365" customWidth="1"/>
    <col min="6942" max="6942" width="11.375" style="365" customWidth="1"/>
    <col min="6943" max="6943" width="11.5" style="365" customWidth="1"/>
    <col min="6944" max="6944" width="11.625" style="365" customWidth="1"/>
    <col min="6945" max="6946" width="12.5" style="365" customWidth="1"/>
    <col min="6947" max="6947" width="12" style="365" customWidth="1"/>
    <col min="6948" max="6948" width="11.375" style="365" customWidth="1"/>
    <col min="6949" max="6949" width="11.5" style="365" customWidth="1"/>
    <col min="6950" max="6950" width="11.625" style="365" customWidth="1"/>
    <col min="6951" max="6952" width="12.5" style="365" customWidth="1"/>
    <col min="6953" max="6953" width="12" style="365" customWidth="1"/>
    <col min="6954" max="6954" width="11.375" style="365" customWidth="1"/>
    <col min="6955" max="6955" width="11.5" style="365" customWidth="1"/>
    <col min="6956" max="6956" width="11.625" style="365" customWidth="1"/>
    <col min="6957" max="6957" width="11.5" style="365" customWidth="1"/>
    <col min="6958" max="7168" width="9" style="365"/>
    <col min="7169" max="7169" width="0" style="365" hidden="1" customWidth="1"/>
    <col min="7170" max="7170" width="11.625" style="365" customWidth="1"/>
    <col min="7171" max="7182" width="0" style="365" hidden="1" customWidth="1"/>
    <col min="7183" max="7183" width="11.625" style="365" customWidth="1"/>
    <col min="7184" max="7187" width="11.125" style="365" customWidth="1"/>
    <col min="7188" max="7188" width="11.625" style="365" customWidth="1"/>
    <col min="7189" max="7190" width="12.5" style="365" customWidth="1"/>
    <col min="7191" max="7191" width="12" style="365" customWidth="1"/>
    <col min="7192" max="7192" width="11.375" style="365" customWidth="1"/>
    <col min="7193" max="7193" width="11.5" style="365" customWidth="1"/>
    <col min="7194" max="7194" width="11.625" style="365" customWidth="1"/>
    <col min="7195" max="7196" width="12.5" style="365" customWidth="1"/>
    <col min="7197" max="7197" width="12" style="365" customWidth="1"/>
    <col min="7198" max="7198" width="11.375" style="365" customWidth="1"/>
    <col min="7199" max="7199" width="11.5" style="365" customWidth="1"/>
    <col min="7200" max="7200" width="11.625" style="365" customWidth="1"/>
    <col min="7201" max="7202" width="12.5" style="365" customWidth="1"/>
    <col min="7203" max="7203" width="12" style="365" customWidth="1"/>
    <col min="7204" max="7204" width="11.375" style="365" customWidth="1"/>
    <col min="7205" max="7205" width="11.5" style="365" customWidth="1"/>
    <col min="7206" max="7206" width="11.625" style="365" customWidth="1"/>
    <col min="7207" max="7208" width="12.5" style="365" customWidth="1"/>
    <col min="7209" max="7209" width="12" style="365" customWidth="1"/>
    <col min="7210" max="7210" width="11.375" style="365" customWidth="1"/>
    <col min="7211" max="7211" width="11.5" style="365" customWidth="1"/>
    <col min="7212" max="7212" width="11.625" style="365" customWidth="1"/>
    <col min="7213" max="7213" width="11.5" style="365" customWidth="1"/>
    <col min="7214" max="7424" width="9" style="365"/>
    <col min="7425" max="7425" width="0" style="365" hidden="1" customWidth="1"/>
    <col min="7426" max="7426" width="11.625" style="365" customWidth="1"/>
    <col min="7427" max="7438" width="0" style="365" hidden="1" customWidth="1"/>
    <col min="7439" max="7439" width="11.625" style="365" customWidth="1"/>
    <col min="7440" max="7443" width="11.125" style="365" customWidth="1"/>
    <col min="7444" max="7444" width="11.625" style="365" customWidth="1"/>
    <col min="7445" max="7446" width="12.5" style="365" customWidth="1"/>
    <col min="7447" max="7447" width="12" style="365" customWidth="1"/>
    <col min="7448" max="7448" width="11.375" style="365" customWidth="1"/>
    <col min="7449" max="7449" width="11.5" style="365" customWidth="1"/>
    <col min="7450" max="7450" width="11.625" style="365" customWidth="1"/>
    <col min="7451" max="7452" width="12.5" style="365" customWidth="1"/>
    <col min="7453" max="7453" width="12" style="365" customWidth="1"/>
    <col min="7454" max="7454" width="11.375" style="365" customWidth="1"/>
    <col min="7455" max="7455" width="11.5" style="365" customWidth="1"/>
    <col min="7456" max="7456" width="11.625" style="365" customWidth="1"/>
    <col min="7457" max="7458" width="12.5" style="365" customWidth="1"/>
    <col min="7459" max="7459" width="12" style="365" customWidth="1"/>
    <col min="7460" max="7460" width="11.375" style="365" customWidth="1"/>
    <col min="7461" max="7461" width="11.5" style="365" customWidth="1"/>
    <col min="7462" max="7462" width="11.625" style="365" customWidth="1"/>
    <col min="7463" max="7464" width="12.5" style="365" customWidth="1"/>
    <col min="7465" max="7465" width="12" style="365" customWidth="1"/>
    <col min="7466" max="7466" width="11.375" style="365" customWidth="1"/>
    <col min="7467" max="7467" width="11.5" style="365" customWidth="1"/>
    <col min="7468" max="7468" width="11.625" style="365" customWidth="1"/>
    <col min="7469" max="7469" width="11.5" style="365" customWidth="1"/>
    <col min="7470" max="7680" width="9" style="365"/>
    <col min="7681" max="7681" width="0" style="365" hidden="1" customWidth="1"/>
    <col min="7682" max="7682" width="11.625" style="365" customWidth="1"/>
    <col min="7683" max="7694" width="0" style="365" hidden="1" customWidth="1"/>
    <col min="7695" max="7695" width="11.625" style="365" customWidth="1"/>
    <col min="7696" max="7699" width="11.125" style="365" customWidth="1"/>
    <col min="7700" max="7700" width="11.625" style="365" customWidth="1"/>
    <col min="7701" max="7702" width="12.5" style="365" customWidth="1"/>
    <col min="7703" max="7703" width="12" style="365" customWidth="1"/>
    <col min="7704" max="7704" width="11.375" style="365" customWidth="1"/>
    <col min="7705" max="7705" width="11.5" style="365" customWidth="1"/>
    <col min="7706" max="7706" width="11.625" style="365" customWidth="1"/>
    <col min="7707" max="7708" width="12.5" style="365" customWidth="1"/>
    <col min="7709" max="7709" width="12" style="365" customWidth="1"/>
    <col min="7710" max="7710" width="11.375" style="365" customWidth="1"/>
    <col min="7711" max="7711" width="11.5" style="365" customWidth="1"/>
    <col min="7712" max="7712" width="11.625" style="365" customWidth="1"/>
    <col min="7713" max="7714" width="12.5" style="365" customWidth="1"/>
    <col min="7715" max="7715" width="12" style="365" customWidth="1"/>
    <col min="7716" max="7716" width="11.375" style="365" customWidth="1"/>
    <col min="7717" max="7717" width="11.5" style="365" customWidth="1"/>
    <col min="7718" max="7718" width="11.625" style="365" customWidth="1"/>
    <col min="7719" max="7720" width="12.5" style="365" customWidth="1"/>
    <col min="7721" max="7721" width="12" style="365" customWidth="1"/>
    <col min="7722" max="7722" width="11.375" style="365" customWidth="1"/>
    <col min="7723" max="7723" width="11.5" style="365" customWidth="1"/>
    <col min="7724" max="7724" width="11.625" style="365" customWidth="1"/>
    <col min="7725" max="7725" width="11.5" style="365" customWidth="1"/>
    <col min="7726" max="7936" width="9" style="365"/>
    <col min="7937" max="7937" width="0" style="365" hidden="1" customWidth="1"/>
    <col min="7938" max="7938" width="11.625" style="365" customWidth="1"/>
    <col min="7939" max="7950" width="0" style="365" hidden="1" customWidth="1"/>
    <col min="7951" max="7951" width="11.625" style="365" customWidth="1"/>
    <col min="7952" max="7955" width="11.125" style="365" customWidth="1"/>
    <col min="7956" max="7956" width="11.625" style="365" customWidth="1"/>
    <col min="7957" max="7958" width="12.5" style="365" customWidth="1"/>
    <col min="7959" max="7959" width="12" style="365" customWidth="1"/>
    <col min="7960" max="7960" width="11.375" style="365" customWidth="1"/>
    <col min="7961" max="7961" width="11.5" style="365" customWidth="1"/>
    <col min="7962" max="7962" width="11.625" style="365" customWidth="1"/>
    <col min="7963" max="7964" width="12.5" style="365" customWidth="1"/>
    <col min="7965" max="7965" width="12" style="365" customWidth="1"/>
    <col min="7966" max="7966" width="11.375" style="365" customWidth="1"/>
    <col min="7967" max="7967" width="11.5" style="365" customWidth="1"/>
    <col min="7968" max="7968" width="11.625" style="365" customWidth="1"/>
    <col min="7969" max="7970" width="12.5" style="365" customWidth="1"/>
    <col min="7971" max="7971" width="12" style="365" customWidth="1"/>
    <col min="7972" max="7972" width="11.375" style="365" customWidth="1"/>
    <col min="7973" max="7973" width="11.5" style="365" customWidth="1"/>
    <col min="7974" max="7974" width="11.625" style="365" customWidth="1"/>
    <col min="7975" max="7976" width="12.5" style="365" customWidth="1"/>
    <col min="7977" max="7977" width="12" style="365" customWidth="1"/>
    <col min="7978" max="7978" width="11.375" style="365" customWidth="1"/>
    <col min="7979" max="7979" width="11.5" style="365" customWidth="1"/>
    <col min="7980" max="7980" width="11.625" style="365" customWidth="1"/>
    <col min="7981" max="7981" width="11.5" style="365" customWidth="1"/>
    <col min="7982" max="8192" width="9" style="365"/>
    <col min="8193" max="8193" width="0" style="365" hidden="1" customWidth="1"/>
    <col min="8194" max="8194" width="11.625" style="365" customWidth="1"/>
    <col min="8195" max="8206" width="0" style="365" hidden="1" customWidth="1"/>
    <col min="8207" max="8207" width="11.625" style="365" customWidth="1"/>
    <col min="8208" max="8211" width="11.125" style="365" customWidth="1"/>
    <col min="8212" max="8212" width="11.625" style="365" customWidth="1"/>
    <col min="8213" max="8214" width="12.5" style="365" customWidth="1"/>
    <col min="8215" max="8215" width="12" style="365" customWidth="1"/>
    <col min="8216" max="8216" width="11.375" style="365" customWidth="1"/>
    <col min="8217" max="8217" width="11.5" style="365" customWidth="1"/>
    <col min="8218" max="8218" width="11.625" style="365" customWidth="1"/>
    <col min="8219" max="8220" width="12.5" style="365" customWidth="1"/>
    <col min="8221" max="8221" width="12" style="365" customWidth="1"/>
    <col min="8222" max="8222" width="11.375" style="365" customWidth="1"/>
    <col min="8223" max="8223" width="11.5" style="365" customWidth="1"/>
    <col min="8224" max="8224" width="11.625" style="365" customWidth="1"/>
    <col min="8225" max="8226" width="12.5" style="365" customWidth="1"/>
    <col min="8227" max="8227" width="12" style="365" customWidth="1"/>
    <col min="8228" max="8228" width="11.375" style="365" customWidth="1"/>
    <col min="8229" max="8229" width="11.5" style="365" customWidth="1"/>
    <col min="8230" max="8230" width="11.625" style="365" customWidth="1"/>
    <col min="8231" max="8232" width="12.5" style="365" customWidth="1"/>
    <col min="8233" max="8233" width="12" style="365" customWidth="1"/>
    <col min="8234" max="8234" width="11.375" style="365" customWidth="1"/>
    <col min="8235" max="8235" width="11.5" style="365" customWidth="1"/>
    <col min="8236" max="8236" width="11.625" style="365" customWidth="1"/>
    <col min="8237" max="8237" width="11.5" style="365" customWidth="1"/>
    <col min="8238" max="8448" width="9" style="365"/>
    <col min="8449" max="8449" width="0" style="365" hidden="1" customWidth="1"/>
    <col min="8450" max="8450" width="11.625" style="365" customWidth="1"/>
    <col min="8451" max="8462" width="0" style="365" hidden="1" customWidth="1"/>
    <col min="8463" max="8463" width="11.625" style="365" customWidth="1"/>
    <col min="8464" max="8467" width="11.125" style="365" customWidth="1"/>
    <col min="8468" max="8468" width="11.625" style="365" customWidth="1"/>
    <col min="8469" max="8470" width="12.5" style="365" customWidth="1"/>
    <col min="8471" max="8471" width="12" style="365" customWidth="1"/>
    <col min="8472" max="8472" width="11.375" style="365" customWidth="1"/>
    <col min="8473" max="8473" width="11.5" style="365" customWidth="1"/>
    <col min="8474" max="8474" width="11.625" style="365" customWidth="1"/>
    <col min="8475" max="8476" width="12.5" style="365" customWidth="1"/>
    <col min="8477" max="8477" width="12" style="365" customWidth="1"/>
    <col min="8478" max="8478" width="11.375" style="365" customWidth="1"/>
    <col min="8479" max="8479" width="11.5" style="365" customWidth="1"/>
    <col min="8480" max="8480" width="11.625" style="365" customWidth="1"/>
    <col min="8481" max="8482" width="12.5" style="365" customWidth="1"/>
    <col min="8483" max="8483" width="12" style="365" customWidth="1"/>
    <col min="8484" max="8484" width="11.375" style="365" customWidth="1"/>
    <col min="8485" max="8485" width="11.5" style="365" customWidth="1"/>
    <col min="8486" max="8486" width="11.625" style="365" customWidth="1"/>
    <col min="8487" max="8488" width="12.5" style="365" customWidth="1"/>
    <col min="8489" max="8489" width="12" style="365" customWidth="1"/>
    <col min="8490" max="8490" width="11.375" style="365" customWidth="1"/>
    <col min="8491" max="8491" width="11.5" style="365" customWidth="1"/>
    <col min="8492" max="8492" width="11.625" style="365" customWidth="1"/>
    <col min="8493" max="8493" width="11.5" style="365" customWidth="1"/>
    <col min="8494" max="8704" width="9" style="365"/>
    <col min="8705" max="8705" width="0" style="365" hidden="1" customWidth="1"/>
    <col min="8706" max="8706" width="11.625" style="365" customWidth="1"/>
    <col min="8707" max="8718" width="0" style="365" hidden="1" customWidth="1"/>
    <col min="8719" max="8719" width="11.625" style="365" customWidth="1"/>
    <col min="8720" max="8723" width="11.125" style="365" customWidth="1"/>
    <col min="8724" max="8724" width="11.625" style="365" customWidth="1"/>
    <col min="8725" max="8726" width="12.5" style="365" customWidth="1"/>
    <col min="8727" max="8727" width="12" style="365" customWidth="1"/>
    <col min="8728" max="8728" width="11.375" style="365" customWidth="1"/>
    <col min="8729" max="8729" width="11.5" style="365" customWidth="1"/>
    <col min="8730" max="8730" width="11.625" style="365" customWidth="1"/>
    <col min="8731" max="8732" width="12.5" style="365" customWidth="1"/>
    <col min="8733" max="8733" width="12" style="365" customWidth="1"/>
    <col min="8734" max="8734" width="11.375" style="365" customWidth="1"/>
    <col min="8735" max="8735" width="11.5" style="365" customWidth="1"/>
    <col min="8736" max="8736" width="11.625" style="365" customWidth="1"/>
    <col min="8737" max="8738" width="12.5" style="365" customWidth="1"/>
    <col min="8739" max="8739" width="12" style="365" customWidth="1"/>
    <col min="8740" max="8740" width="11.375" style="365" customWidth="1"/>
    <col min="8741" max="8741" width="11.5" style="365" customWidth="1"/>
    <col min="8742" max="8742" width="11.625" style="365" customWidth="1"/>
    <col min="8743" max="8744" width="12.5" style="365" customWidth="1"/>
    <col min="8745" max="8745" width="12" style="365" customWidth="1"/>
    <col min="8746" max="8746" width="11.375" style="365" customWidth="1"/>
    <col min="8747" max="8747" width="11.5" style="365" customWidth="1"/>
    <col min="8748" max="8748" width="11.625" style="365" customWidth="1"/>
    <col min="8749" max="8749" width="11.5" style="365" customWidth="1"/>
    <col min="8750" max="8960" width="9" style="365"/>
    <col min="8961" max="8961" width="0" style="365" hidden="1" customWidth="1"/>
    <col min="8962" max="8962" width="11.625" style="365" customWidth="1"/>
    <col min="8963" max="8974" width="0" style="365" hidden="1" customWidth="1"/>
    <col min="8975" max="8975" width="11.625" style="365" customWidth="1"/>
    <col min="8976" max="8979" width="11.125" style="365" customWidth="1"/>
    <col min="8980" max="8980" width="11.625" style="365" customWidth="1"/>
    <col min="8981" max="8982" width="12.5" style="365" customWidth="1"/>
    <col min="8983" max="8983" width="12" style="365" customWidth="1"/>
    <col min="8984" max="8984" width="11.375" style="365" customWidth="1"/>
    <col min="8985" max="8985" width="11.5" style="365" customWidth="1"/>
    <col min="8986" max="8986" width="11.625" style="365" customWidth="1"/>
    <col min="8987" max="8988" width="12.5" style="365" customWidth="1"/>
    <col min="8989" max="8989" width="12" style="365" customWidth="1"/>
    <col min="8990" max="8990" width="11.375" style="365" customWidth="1"/>
    <col min="8991" max="8991" width="11.5" style="365" customWidth="1"/>
    <col min="8992" max="8992" width="11.625" style="365" customWidth="1"/>
    <col min="8993" max="8994" width="12.5" style="365" customWidth="1"/>
    <col min="8995" max="8995" width="12" style="365" customWidth="1"/>
    <col min="8996" max="8996" width="11.375" style="365" customWidth="1"/>
    <col min="8997" max="8997" width="11.5" style="365" customWidth="1"/>
    <col min="8998" max="8998" width="11.625" style="365" customWidth="1"/>
    <col min="8999" max="9000" width="12.5" style="365" customWidth="1"/>
    <col min="9001" max="9001" width="12" style="365" customWidth="1"/>
    <col min="9002" max="9002" width="11.375" style="365" customWidth="1"/>
    <col min="9003" max="9003" width="11.5" style="365" customWidth="1"/>
    <col min="9004" max="9004" width="11.625" style="365" customWidth="1"/>
    <col min="9005" max="9005" width="11.5" style="365" customWidth="1"/>
    <col min="9006" max="9216" width="9" style="365"/>
    <col min="9217" max="9217" width="0" style="365" hidden="1" customWidth="1"/>
    <col min="9218" max="9218" width="11.625" style="365" customWidth="1"/>
    <col min="9219" max="9230" width="0" style="365" hidden="1" customWidth="1"/>
    <col min="9231" max="9231" width="11.625" style="365" customWidth="1"/>
    <col min="9232" max="9235" width="11.125" style="365" customWidth="1"/>
    <col min="9236" max="9236" width="11.625" style="365" customWidth="1"/>
    <col min="9237" max="9238" width="12.5" style="365" customWidth="1"/>
    <col min="9239" max="9239" width="12" style="365" customWidth="1"/>
    <col min="9240" max="9240" width="11.375" style="365" customWidth="1"/>
    <col min="9241" max="9241" width="11.5" style="365" customWidth="1"/>
    <col min="9242" max="9242" width="11.625" style="365" customWidth="1"/>
    <col min="9243" max="9244" width="12.5" style="365" customWidth="1"/>
    <col min="9245" max="9245" width="12" style="365" customWidth="1"/>
    <col min="9246" max="9246" width="11.375" style="365" customWidth="1"/>
    <col min="9247" max="9247" width="11.5" style="365" customWidth="1"/>
    <col min="9248" max="9248" width="11.625" style="365" customWidth="1"/>
    <col min="9249" max="9250" width="12.5" style="365" customWidth="1"/>
    <col min="9251" max="9251" width="12" style="365" customWidth="1"/>
    <col min="9252" max="9252" width="11.375" style="365" customWidth="1"/>
    <col min="9253" max="9253" width="11.5" style="365" customWidth="1"/>
    <col min="9254" max="9254" width="11.625" style="365" customWidth="1"/>
    <col min="9255" max="9256" width="12.5" style="365" customWidth="1"/>
    <col min="9257" max="9257" width="12" style="365" customWidth="1"/>
    <col min="9258" max="9258" width="11.375" style="365" customWidth="1"/>
    <col min="9259" max="9259" width="11.5" style="365" customWidth="1"/>
    <col min="9260" max="9260" width="11.625" style="365" customWidth="1"/>
    <col min="9261" max="9261" width="11.5" style="365" customWidth="1"/>
    <col min="9262" max="9472" width="9" style="365"/>
    <col min="9473" max="9473" width="0" style="365" hidden="1" customWidth="1"/>
    <col min="9474" max="9474" width="11.625" style="365" customWidth="1"/>
    <col min="9475" max="9486" width="0" style="365" hidden="1" customWidth="1"/>
    <col min="9487" max="9487" width="11.625" style="365" customWidth="1"/>
    <col min="9488" max="9491" width="11.125" style="365" customWidth="1"/>
    <col min="9492" max="9492" width="11.625" style="365" customWidth="1"/>
    <col min="9493" max="9494" width="12.5" style="365" customWidth="1"/>
    <col min="9495" max="9495" width="12" style="365" customWidth="1"/>
    <col min="9496" max="9496" width="11.375" style="365" customWidth="1"/>
    <col min="9497" max="9497" width="11.5" style="365" customWidth="1"/>
    <col min="9498" max="9498" width="11.625" style="365" customWidth="1"/>
    <col min="9499" max="9500" width="12.5" style="365" customWidth="1"/>
    <col min="9501" max="9501" width="12" style="365" customWidth="1"/>
    <col min="9502" max="9502" width="11.375" style="365" customWidth="1"/>
    <col min="9503" max="9503" width="11.5" style="365" customWidth="1"/>
    <col min="9504" max="9504" width="11.625" style="365" customWidth="1"/>
    <col min="9505" max="9506" width="12.5" style="365" customWidth="1"/>
    <col min="9507" max="9507" width="12" style="365" customWidth="1"/>
    <col min="9508" max="9508" width="11.375" style="365" customWidth="1"/>
    <col min="9509" max="9509" width="11.5" style="365" customWidth="1"/>
    <col min="9510" max="9510" width="11.625" style="365" customWidth="1"/>
    <col min="9511" max="9512" width="12.5" style="365" customWidth="1"/>
    <col min="9513" max="9513" width="12" style="365" customWidth="1"/>
    <col min="9514" max="9514" width="11.375" style="365" customWidth="1"/>
    <col min="9515" max="9515" width="11.5" style="365" customWidth="1"/>
    <col min="9516" max="9516" width="11.625" style="365" customWidth="1"/>
    <col min="9517" max="9517" width="11.5" style="365" customWidth="1"/>
    <col min="9518" max="9728" width="9" style="365"/>
    <col min="9729" max="9729" width="0" style="365" hidden="1" customWidth="1"/>
    <col min="9730" max="9730" width="11.625" style="365" customWidth="1"/>
    <col min="9731" max="9742" width="0" style="365" hidden="1" customWidth="1"/>
    <col min="9743" max="9743" width="11.625" style="365" customWidth="1"/>
    <col min="9744" max="9747" width="11.125" style="365" customWidth="1"/>
    <col min="9748" max="9748" width="11.625" style="365" customWidth="1"/>
    <col min="9749" max="9750" width="12.5" style="365" customWidth="1"/>
    <col min="9751" max="9751" width="12" style="365" customWidth="1"/>
    <col min="9752" max="9752" width="11.375" style="365" customWidth="1"/>
    <col min="9753" max="9753" width="11.5" style="365" customWidth="1"/>
    <col min="9754" max="9754" width="11.625" style="365" customWidth="1"/>
    <col min="9755" max="9756" width="12.5" style="365" customWidth="1"/>
    <col min="9757" max="9757" width="12" style="365" customWidth="1"/>
    <col min="9758" max="9758" width="11.375" style="365" customWidth="1"/>
    <col min="9759" max="9759" width="11.5" style="365" customWidth="1"/>
    <col min="9760" max="9760" width="11.625" style="365" customWidth="1"/>
    <col min="9761" max="9762" width="12.5" style="365" customWidth="1"/>
    <col min="9763" max="9763" width="12" style="365" customWidth="1"/>
    <col min="9764" max="9764" width="11.375" style="365" customWidth="1"/>
    <col min="9765" max="9765" width="11.5" style="365" customWidth="1"/>
    <col min="9766" max="9766" width="11.625" style="365" customWidth="1"/>
    <col min="9767" max="9768" width="12.5" style="365" customWidth="1"/>
    <col min="9769" max="9769" width="12" style="365" customWidth="1"/>
    <col min="9770" max="9770" width="11.375" style="365" customWidth="1"/>
    <col min="9771" max="9771" width="11.5" style="365" customWidth="1"/>
    <col min="9772" max="9772" width="11.625" style="365" customWidth="1"/>
    <col min="9773" max="9773" width="11.5" style="365" customWidth="1"/>
    <col min="9774" max="9984" width="9" style="365"/>
    <col min="9985" max="9985" width="0" style="365" hidden="1" customWidth="1"/>
    <col min="9986" max="9986" width="11.625" style="365" customWidth="1"/>
    <col min="9987" max="9998" width="0" style="365" hidden="1" customWidth="1"/>
    <col min="9999" max="9999" width="11.625" style="365" customWidth="1"/>
    <col min="10000" max="10003" width="11.125" style="365" customWidth="1"/>
    <col min="10004" max="10004" width="11.625" style="365" customWidth="1"/>
    <col min="10005" max="10006" width="12.5" style="365" customWidth="1"/>
    <col min="10007" max="10007" width="12" style="365" customWidth="1"/>
    <col min="10008" max="10008" width="11.375" style="365" customWidth="1"/>
    <col min="10009" max="10009" width="11.5" style="365" customWidth="1"/>
    <col min="10010" max="10010" width="11.625" style="365" customWidth="1"/>
    <col min="10011" max="10012" width="12.5" style="365" customWidth="1"/>
    <col min="10013" max="10013" width="12" style="365" customWidth="1"/>
    <col min="10014" max="10014" width="11.375" style="365" customWidth="1"/>
    <col min="10015" max="10015" width="11.5" style="365" customWidth="1"/>
    <col min="10016" max="10016" width="11.625" style="365" customWidth="1"/>
    <col min="10017" max="10018" width="12.5" style="365" customWidth="1"/>
    <col min="10019" max="10019" width="12" style="365" customWidth="1"/>
    <col min="10020" max="10020" width="11.375" style="365" customWidth="1"/>
    <col min="10021" max="10021" width="11.5" style="365" customWidth="1"/>
    <col min="10022" max="10022" width="11.625" style="365" customWidth="1"/>
    <col min="10023" max="10024" width="12.5" style="365" customWidth="1"/>
    <col min="10025" max="10025" width="12" style="365" customWidth="1"/>
    <col min="10026" max="10026" width="11.375" style="365" customWidth="1"/>
    <col min="10027" max="10027" width="11.5" style="365" customWidth="1"/>
    <col min="10028" max="10028" width="11.625" style="365" customWidth="1"/>
    <col min="10029" max="10029" width="11.5" style="365" customWidth="1"/>
    <col min="10030" max="10240" width="9" style="365"/>
    <col min="10241" max="10241" width="0" style="365" hidden="1" customWidth="1"/>
    <col min="10242" max="10242" width="11.625" style="365" customWidth="1"/>
    <col min="10243" max="10254" width="0" style="365" hidden="1" customWidth="1"/>
    <col min="10255" max="10255" width="11.625" style="365" customWidth="1"/>
    <col min="10256" max="10259" width="11.125" style="365" customWidth="1"/>
    <col min="10260" max="10260" width="11.625" style="365" customWidth="1"/>
    <col min="10261" max="10262" width="12.5" style="365" customWidth="1"/>
    <col min="10263" max="10263" width="12" style="365" customWidth="1"/>
    <col min="10264" max="10264" width="11.375" style="365" customWidth="1"/>
    <col min="10265" max="10265" width="11.5" style="365" customWidth="1"/>
    <col min="10266" max="10266" width="11.625" style="365" customWidth="1"/>
    <col min="10267" max="10268" width="12.5" style="365" customWidth="1"/>
    <col min="10269" max="10269" width="12" style="365" customWidth="1"/>
    <col min="10270" max="10270" width="11.375" style="365" customWidth="1"/>
    <col min="10271" max="10271" width="11.5" style="365" customWidth="1"/>
    <col min="10272" max="10272" width="11.625" style="365" customWidth="1"/>
    <col min="10273" max="10274" width="12.5" style="365" customWidth="1"/>
    <col min="10275" max="10275" width="12" style="365" customWidth="1"/>
    <col min="10276" max="10276" width="11.375" style="365" customWidth="1"/>
    <col min="10277" max="10277" width="11.5" style="365" customWidth="1"/>
    <col min="10278" max="10278" width="11.625" style="365" customWidth="1"/>
    <col min="10279" max="10280" width="12.5" style="365" customWidth="1"/>
    <col min="10281" max="10281" width="12" style="365" customWidth="1"/>
    <col min="10282" max="10282" width="11.375" style="365" customWidth="1"/>
    <col min="10283" max="10283" width="11.5" style="365" customWidth="1"/>
    <col min="10284" max="10284" width="11.625" style="365" customWidth="1"/>
    <col min="10285" max="10285" width="11.5" style="365" customWidth="1"/>
    <col min="10286" max="10496" width="9" style="365"/>
    <col min="10497" max="10497" width="0" style="365" hidden="1" customWidth="1"/>
    <col min="10498" max="10498" width="11.625" style="365" customWidth="1"/>
    <col min="10499" max="10510" width="0" style="365" hidden="1" customWidth="1"/>
    <col min="10511" max="10511" width="11.625" style="365" customWidth="1"/>
    <col min="10512" max="10515" width="11.125" style="365" customWidth="1"/>
    <col min="10516" max="10516" width="11.625" style="365" customWidth="1"/>
    <col min="10517" max="10518" width="12.5" style="365" customWidth="1"/>
    <col min="10519" max="10519" width="12" style="365" customWidth="1"/>
    <col min="10520" max="10520" width="11.375" style="365" customWidth="1"/>
    <col min="10521" max="10521" width="11.5" style="365" customWidth="1"/>
    <col min="10522" max="10522" width="11.625" style="365" customWidth="1"/>
    <col min="10523" max="10524" width="12.5" style="365" customWidth="1"/>
    <col min="10525" max="10525" width="12" style="365" customWidth="1"/>
    <col min="10526" max="10526" width="11.375" style="365" customWidth="1"/>
    <col min="10527" max="10527" width="11.5" style="365" customWidth="1"/>
    <col min="10528" max="10528" width="11.625" style="365" customWidth="1"/>
    <col min="10529" max="10530" width="12.5" style="365" customWidth="1"/>
    <col min="10531" max="10531" width="12" style="365" customWidth="1"/>
    <col min="10532" max="10532" width="11.375" style="365" customWidth="1"/>
    <col min="10533" max="10533" width="11.5" style="365" customWidth="1"/>
    <col min="10534" max="10534" width="11.625" style="365" customWidth="1"/>
    <col min="10535" max="10536" width="12.5" style="365" customWidth="1"/>
    <col min="10537" max="10537" width="12" style="365" customWidth="1"/>
    <col min="10538" max="10538" width="11.375" style="365" customWidth="1"/>
    <col min="10539" max="10539" width="11.5" style="365" customWidth="1"/>
    <col min="10540" max="10540" width="11.625" style="365" customWidth="1"/>
    <col min="10541" max="10541" width="11.5" style="365" customWidth="1"/>
    <col min="10542" max="10752" width="9" style="365"/>
    <col min="10753" max="10753" width="0" style="365" hidden="1" customWidth="1"/>
    <col min="10754" max="10754" width="11.625" style="365" customWidth="1"/>
    <col min="10755" max="10766" width="0" style="365" hidden="1" customWidth="1"/>
    <col min="10767" max="10767" width="11.625" style="365" customWidth="1"/>
    <col min="10768" max="10771" width="11.125" style="365" customWidth="1"/>
    <col min="10772" max="10772" width="11.625" style="365" customWidth="1"/>
    <col min="10773" max="10774" width="12.5" style="365" customWidth="1"/>
    <col min="10775" max="10775" width="12" style="365" customWidth="1"/>
    <col min="10776" max="10776" width="11.375" style="365" customWidth="1"/>
    <col min="10777" max="10777" width="11.5" style="365" customWidth="1"/>
    <col min="10778" max="10778" width="11.625" style="365" customWidth="1"/>
    <col min="10779" max="10780" width="12.5" style="365" customWidth="1"/>
    <col min="10781" max="10781" width="12" style="365" customWidth="1"/>
    <col min="10782" max="10782" width="11.375" style="365" customWidth="1"/>
    <col min="10783" max="10783" width="11.5" style="365" customWidth="1"/>
    <col min="10784" max="10784" width="11.625" style="365" customWidth="1"/>
    <col min="10785" max="10786" width="12.5" style="365" customWidth="1"/>
    <col min="10787" max="10787" width="12" style="365" customWidth="1"/>
    <col min="10788" max="10788" width="11.375" style="365" customWidth="1"/>
    <col min="10789" max="10789" width="11.5" style="365" customWidth="1"/>
    <col min="10790" max="10790" width="11.625" style="365" customWidth="1"/>
    <col min="10791" max="10792" width="12.5" style="365" customWidth="1"/>
    <col min="10793" max="10793" width="12" style="365" customWidth="1"/>
    <col min="10794" max="10794" width="11.375" style="365" customWidth="1"/>
    <col min="10795" max="10795" width="11.5" style="365" customWidth="1"/>
    <col min="10796" max="10796" width="11.625" style="365" customWidth="1"/>
    <col min="10797" max="10797" width="11.5" style="365" customWidth="1"/>
    <col min="10798" max="11008" width="9" style="365"/>
    <col min="11009" max="11009" width="0" style="365" hidden="1" customWidth="1"/>
    <col min="11010" max="11010" width="11.625" style="365" customWidth="1"/>
    <col min="11011" max="11022" width="0" style="365" hidden="1" customWidth="1"/>
    <col min="11023" max="11023" width="11.625" style="365" customWidth="1"/>
    <col min="11024" max="11027" width="11.125" style="365" customWidth="1"/>
    <col min="11028" max="11028" width="11.625" style="365" customWidth="1"/>
    <col min="11029" max="11030" width="12.5" style="365" customWidth="1"/>
    <col min="11031" max="11031" width="12" style="365" customWidth="1"/>
    <col min="11032" max="11032" width="11.375" style="365" customWidth="1"/>
    <col min="11033" max="11033" width="11.5" style="365" customWidth="1"/>
    <col min="11034" max="11034" width="11.625" style="365" customWidth="1"/>
    <col min="11035" max="11036" width="12.5" style="365" customWidth="1"/>
    <col min="11037" max="11037" width="12" style="365" customWidth="1"/>
    <col min="11038" max="11038" width="11.375" style="365" customWidth="1"/>
    <col min="11039" max="11039" width="11.5" style="365" customWidth="1"/>
    <col min="11040" max="11040" width="11.625" style="365" customWidth="1"/>
    <col min="11041" max="11042" width="12.5" style="365" customWidth="1"/>
    <col min="11043" max="11043" width="12" style="365" customWidth="1"/>
    <col min="11044" max="11044" width="11.375" style="365" customWidth="1"/>
    <col min="11045" max="11045" width="11.5" style="365" customWidth="1"/>
    <col min="11046" max="11046" width="11.625" style="365" customWidth="1"/>
    <col min="11047" max="11048" width="12.5" style="365" customWidth="1"/>
    <col min="11049" max="11049" width="12" style="365" customWidth="1"/>
    <col min="11050" max="11050" width="11.375" style="365" customWidth="1"/>
    <col min="11051" max="11051" width="11.5" style="365" customWidth="1"/>
    <col min="11052" max="11052" width="11.625" style="365" customWidth="1"/>
    <col min="11053" max="11053" width="11.5" style="365" customWidth="1"/>
    <col min="11054" max="11264" width="9" style="365"/>
    <col min="11265" max="11265" width="0" style="365" hidden="1" customWidth="1"/>
    <col min="11266" max="11266" width="11.625" style="365" customWidth="1"/>
    <col min="11267" max="11278" width="0" style="365" hidden="1" customWidth="1"/>
    <col min="11279" max="11279" width="11.625" style="365" customWidth="1"/>
    <col min="11280" max="11283" width="11.125" style="365" customWidth="1"/>
    <col min="11284" max="11284" width="11.625" style="365" customWidth="1"/>
    <col min="11285" max="11286" width="12.5" style="365" customWidth="1"/>
    <col min="11287" max="11287" width="12" style="365" customWidth="1"/>
    <col min="11288" max="11288" width="11.375" style="365" customWidth="1"/>
    <col min="11289" max="11289" width="11.5" style="365" customWidth="1"/>
    <col min="11290" max="11290" width="11.625" style="365" customWidth="1"/>
    <col min="11291" max="11292" width="12.5" style="365" customWidth="1"/>
    <col min="11293" max="11293" width="12" style="365" customWidth="1"/>
    <col min="11294" max="11294" width="11.375" style="365" customWidth="1"/>
    <col min="11295" max="11295" width="11.5" style="365" customWidth="1"/>
    <col min="11296" max="11296" width="11.625" style="365" customWidth="1"/>
    <col min="11297" max="11298" width="12.5" style="365" customWidth="1"/>
    <col min="11299" max="11299" width="12" style="365" customWidth="1"/>
    <col min="11300" max="11300" width="11.375" style="365" customWidth="1"/>
    <col min="11301" max="11301" width="11.5" style="365" customWidth="1"/>
    <col min="11302" max="11302" width="11.625" style="365" customWidth="1"/>
    <col min="11303" max="11304" width="12.5" style="365" customWidth="1"/>
    <col min="11305" max="11305" width="12" style="365" customWidth="1"/>
    <col min="11306" max="11306" width="11.375" style="365" customWidth="1"/>
    <col min="11307" max="11307" width="11.5" style="365" customWidth="1"/>
    <col min="11308" max="11308" width="11.625" style="365" customWidth="1"/>
    <col min="11309" max="11309" width="11.5" style="365" customWidth="1"/>
    <col min="11310" max="11520" width="9" style="365"/>
    <col min="11521" max="11521" width="0" style="365" hidden="1" customWidth="1"/>
    <col min="11522" max="11522" width="11.625" style="365" customWidth="1"/>
    <col min="11523" max="11534" width="0" style="365" hidden="1" customWidth="1"/>
    <col min="11535" max="11535" width="11.625" style="365" customWidth="1"/>
    <col min="11536" max="11539" width="11.125" style="365" customWidth="1"/>
    <col min="11540" max="11540" width="11.625" style="365" customWidth="1"/>
    <col min="11541" max="11542" width="12.5" style="365" customWidth="1"/>
    <col min="11543" max="11543" width="12" style="365" customWidth="1"/>
    <col min="11544" max="11544" width="11.375" style="365" customWidth="1"/>
    <col min="11545" max="11545" width="11.5" style="365" customWidth="1"/>
    <col min="11546" max="11546" width="11.625" style="365" customWidth="1"/>
    <col min="11547" max="11548" width="12.5" style="365" customWidth="1"/>
    <col min="11549" max="11549" width="12" style="365" customWidth="1"/>
    <col min="11550" max="11550" width="11.375" style="365" customWidth="1"/>
    <col min="11551" max="11551" width="11.5" style="365" customWidth="1"/>
    <col min="11552" max="11552" width="11.625" style="365" customWidth="1"/>
    <col min="11553" max="11554" width="12.5" style="365" customWidth="1"/>
    <col min="11555" max="11555" width="12" style="365" customWidth="1"/>
    <col min="11556" max="11556" width="11.375" style="365" customWidth="1"/>
    <col min="11557" max="11557" width="11.5" style="365" customWidth="1"/>
    <col min="11558" max="11558" width="11.625" style="365" customWidth="1"/>
    <col min="11559" max="11560" width="12.5" style="365" customWidth="1"/>
    <col min="11561" max="11561" width="12" style="365" customWidth="1"/>
    <col min="11562" max="11562" width="11.375" style="365" customWidth="1"/>
    <col min="11563" max="11563" width="11.5" style="365" customWidth="1"/>
    <col min="11564" max="11564" width="11.625" style="365" customWidth="1"/>
    <col min="11565" max="11565" width="11.5" style="365" customWidth="1"/>
    <col min="11566" max="11776" width="9" style="365"/>
    <col min="11777" max="11777" width="0" style="365" hidden="1" customWidth="1"/>
    <col min="11778" max="11778" width="11.625" style="365" customWidth="1"/>
    <col min="11779" max="11790" width="0" style="365" hidden="1" customWidth="1"/>
    <col min="11791" max="11791" width="11.625" style="365" customWidth="1"/>
    <col min="11792" max="11795" width="11.125" style="365" customWidth="1"/>
    <col min="11796" max="11796" width="11.625" style="365" customWidth="1"/>
    <col min="11797" max="11798" width="12.5" style="365" customWidth="1"/>
    <col min="11799" max="11799" width="12" style="365" customWidth="1"/>
    <col min="11800" max="11800" width="11.375" style="365" customWidth="1"/>
    <col min="11801" max="11801" width="11.5" style="365" customWidth="1"/>
    <col min="11802" max="11802" width="11.625" style="365" customWidth="1"/>
    <col min="11803" max="11804" width="12.5" style="365" customWidth="1"/>
    <col min="11805" max="11805" width="12" style="365" customWidth="1"/>
    <col min="11806" max="11806" width="11.375" style="365" customWidth="1"/>
    <col min="11807" max="11807" width="11.5" style="365" customWidth="1"/>
    <col min="11808" max="11808" width="11.625" style="365" customWidth="1"/>
    <col min="11809" max="11810" width="12.5" style="365" customWidth="1"/>
    <col min="11811" max="11811" width="12" style="365" customWidth="1"/>
    <col min="11812" max="11812" width="11.375" style="365" customWidth="1"/>
    <col min="11813" max="11813" width="11.5" style="365" customWidth="1"/>
    <col min="11814" max="11814" width="11.625" style="365" customWidth="1"/>
    <col min="11815" max="11816" width="12.5" style="365" customWidth="1"/>
    <col min="11817" max="11817" width="12" style="365" customWidth="1"/>
    <col min="11818" max="11818" width="11.375" style="365" customWidth="1"/>
    <col min="11819" max="11819" width="11.5" style="365" customWidth="1"/>
    <col min="11820" max="11820" width="11.625" style="365" customWidth="1"/>
    <col min="11821" max="11821" width="11.5" style="365" customWidth="1"/>
    <col min="11822" max="12032" width="9" style="365"/>
    <col min="12033" max="12033" width="0" style="365" hidden="1" customWidth="1"/>
    <col min="12034" max="12034" width="11.625" style="365" customWidth="1"/>
    <col min="12035" max="12046" width="0" style="365" hidden="1" customWidth="1"/>
    <col min="12047" max="12047" width="11.625" style="365" customWidth="1"/>
    <col min="12048" max="12051" width="11.125" style="365" customWidth="1"/>
    <col min="12052" max="12052" width="11.625" style="365" customWidth="1"/>
    <col min="12053" max="12054" width="12.5" style="365" customWidth="1"/>
    <col min="12055" max="12055" width="12" style="365" customWidth="1"/>
    <col min="12056" max="12056" width="11.375" style="365" customWidth="1"/>
    <col min="12057" max="12057" width="11.5" style="365" customWidth="1"/>
    <col min="12058" max="12058" width="11.625" style="365" customWidth="1"/>
    <col min="12059" max="12060" width="12.5" style="365" customWidth="1"/>
    <col min="12061" max="12061" width="12" style="365" customWidth="1"/>
    <col min="12062" max="12062" width="11.375" style="365" customWidth="1"/>
    <col min="12063" max="12063" width="11.5" style="365" customWidth="1"/>
    <col min="12064" max="12064" width="11.625" style="365" customWidth="1"/>
    <col min="12065" max="12066" width="12.5" style="365" customWidth="1"/>
    <col min="12067" max="12067" width="12" style="365" customWidth="1"/>
    <col min="12068" max="12068" width="11.375" style="365" customWidth="1"/>
    <col min="12069" max="12069" width="11.5" style="365" customWidth="1"/>
    <col min="12070" max="12070" width="11.625" style="365" customWidth="1"/>
    <col min="12071" max="12072" width="12.5" style="365" customWidth="1"/>
    <col min="12073" max="12073" width="12" style="365" customWidth="1"/>
    <col min="12074" max="12074" width="11.375" style="365" customWidth="1"/>
    <col min="12075" max="12075" width="11.5" style="365" customWidth="1"/>
    <col min="12076" max="12076" width="11.625" style="365" customWidth="1"/>
    <col min="12077" max="12077" width="11.5" style="365" customWidth="1"/>
    <col min="12078" max="12288" width="9" style="365"/>
    <col min="12289" max="12289" width="0" style="365" hidden="1" customWidth="1"/>
    <col min="12290" max="12290" width="11.625" style="365" customWidth="1"/>
    <col min="12291" max="12302" width="0" style="365" hidden="1" customWidth="1"/>
    <col min="12303" max="12303" width="11.625" style="365" customWidth="1"/>
    <col min="12304" max="12307" width="11.125" style="365" customWidth="1"/>
    <col min="12308" max="12308" width="11.625" style="365" customWidth="1"/>
    <col min="12309" max="12310" width="12.5" style="365" customWidth="1"/>
    <col min="12311" max="12311" width="12" style="365" customWidth="1"/>
    <col min="12312" max="12312" width="11.375" style="365" customWidth="1"/>
    <col min="12313" max="12313" width="11.5" style="365" customWidth="1"/>
    <col min="12314" max="12314" width="11.625" style="365" customWidth="1"/>
    <col min="12315" max="12316" width="12.5" style="365" customWidth="1"/>
    <col min="12317" max="12317" width="12" style="365" customWidth="1"/>
    <col min="12318" max="12318" width="11.375" style="365" customWidth="1"/>
    <col min="12319" max="12319" width="11.5" style="365" customWidth="1"/>
    <col min="12320" max="12320" width="11.625" style="365" customWidth="1"/>
    <col min="12321" max="12322" width="12.5" style="365" customWidth="1"/>
    <col min="12323" max="12323" width="12" style="365" customWidth="1"/>
    <col min="12324" max="12324" width="11.375" style="365" customWidth="1"/>
    <col min="12325" max="12325" width="11.5" style="365" customWidth="1"/>
    <col min="12326" max="12326" width="11.625" style="365" customWidth="1"/>
    <col min="12327" max="12328" width="12.5" style="365" customWidth="1"/>
    <col min="12329" max="12329" width="12" style="365" customWidth="1"/>
    <col min="12330" max="12330" width="11.375" style="365" customWidth="1"/>
    <col min="12331" max="12331" width="11.5" style="365" customWidth="1"/>
    <col min="12332" max="12332" width="11.625" style="365" customWidth="1"/>
    <col min="12333" max="12333" width="11.5" style="365" customWidth="1"/>
    <col min="12334" max="12544" width="9" style="365"/>
    <col min="12545" max="12545" width="0" style="365" hidden="1" customWidth="1"/>
    <col min="12546" max="12546" width="11.625" style="365" customWidth="1"/>
    <col min="12547" max="12558" width="0" style="365" hidden="1" customWidth="1"/>
    <col min="12559" max="12559" width="11.625" style="365" customWidth="1"/>
    <col min="12560" max="12563" width="11.125" style="365" customWidth="1"/>
    <col min="12564" max="12564" width="11.625" style="365" customWidth="1"/>
    <col min="12565" max="12566" width="12.5" style="365" customWidth="1"/>
    <col min="12567" max="12567" width="12" style="365" customWidth="1"/>
    <col min="12568" max="12568" width="11.375" style="365" customWidth="1"/>
    <col min="12569" max="12569" width="11.5" style="365" customWidth="1"/>
    <col min="12570" max="12570" width="11.625" style="365" customWidth="1"/>
    <col min="12571" max="12572" width="12.5" style="365" customWidth="1"/>
    <col min="12573" max="12573" width="12" style="365" customWidth="1"/>
    <col min="12574" max="12574" width="11.375" style="365" customWidth="1"/>
    <col min="12575" max="12575" width="11.5" style="365" customWidth="1"/>
    <col min="12576" max="12576" width="11.625" style="365" customWidth="1"/>
    <col min="12577" max="12578" width="12.5" style="365" customWidth="1"/>
    <col min="12579" max="12579" width="12" style="365" customWidth="1"/>
    <col min="12580" max="12580" width="11.375" style="365" customWidth="1"/>
    <col min="12581" max="12581" width="11.5" style="365" customWidth="1"/>
    <col min="12582" max="12582" width="11.625" style="365" customWidth="1"/>
    <col min="12583" max="12584" width="12.5" style="365" customWidth="1"/>
    <col min="12585" max="12585" width="12" style="365" customWidth="1"/>
    <col min="12586" max="12586" width="11.375" style="365" customWidth="1"/>
    <col min="12587" max="12587" width="11.5" style="365" customWidth="1"/>
    <col min="12588" max="12588" width="11.625" style="365" customWidth="1"/>
    <col min="12589" max="12589" width="11.5" style="365" customWidth="1"/>
    <col min="12590" max="12800" width="9" style="365"/>
    <col min="12801" max="12801" width="0" style="365" hidden="1" customWidth="1"/>
    <col min="12802" max="12802" width="11.625" style="365" customWidth="1"/>
    <col min="12803" max="12814" width="0" style="365" hidden="1" customWidth="1"/>
    <col min="12815" max="12815" width="11.625" style="365" customWidth="1"/>
    <col min="12816" max="12819" width="11.125" style="365" customWidth="1"/>
    <col min="12820" max="12820" width="11.625" style="365" customWidth="1"/>
    <col min="12821" max="12822" width="12.5" style="365" customWidth="1"/>
    <col min="12823" max="12823" width="12" style="365" customWidth="1"/>
    <col min="12824" max="12824" width="11.375" style="365" customWidth="1"/>
    <col min="12825" max="12825" width="11.5" style="365" customWidth="1"/>
    <col min="12826" max="12826" width="11.625" style="365" customWidth="1"/>
    <col min="12827" max="12828" width="12.5" style="365" customWidth="1"/>
    <col min="12829" max="12829" width="12" style="365" customWidth="1"/>
    <col min="12830" max="12830" width="11.375" style="365" customWidth="1"/>
    <col min="12831" max="12831" width="11.5" style="365" customWidth="1"/>
    <col min="12832" max="12832" width="11.625" style="365" customWidth="1"/>
    <col min="12833" max="12834" width="12.5" style="365" customWidth="1"/>
    <col min="12835" max="12835" width="12" style="365" customWidth="1"/>
    <col min="12836" max="12836" width="11.375" style="365" customWidth="1"/>
    <col min="12837" max="12837" width="11.5" style="365" customWidth="1"/>
    <col min="12838" max="12838" width="11.625" style="365" customWidth="1"/>
    <col min="12839" max="12840" width="12.5" style="365" customWidth="1"/>
    <col min="12841" max="12841" width="12" style="365" customWidth="1"/>
    <col min="12842" max="12842" width="11.375" style="365" customWidth="1"/>
    <col min="12843" max="12843" width="11.5" style="365" customWidth="1"/>
    <col min="12844" max="12844" width="11.625" style="365" customWidth="1"/>
    <col min="12845" max="12845" width="11.5" style="365" customWidth="1"/>
    <col min="12846" max="13056" width="9" style="365"/>
    <col min="13057" max="13057" width="0" style="365" hidden="1" customWidth="1"/>
    <col min="13058" max="13058" width="11.625" style="365" customWidth="1"/>
    <col min="13059" max="13070" width="0" style="365" hidden="1" customWidth="1"/>
    <col min="13071" max="13071" width="11.625" style="365" customWidth="1"/>
    <col min="13072" max="13075" width="11.125" style="365" customWidth="1"/>
    <col min="13076" max="13076" width="11.625" style="365" customWidth="1"/>
    <col min="13077" max="13078" width="12.5" style="365" customWidth="1"/>
    <col min="13079" max="13079" width="12" style="365" customWidth="1"/>
    <col min="13080" max="13080" width="11.375" style="365" customWidth="1"/>
    <col min="13081" max="13081" width="11.5" style="365" customWidth="1"/>
    <col min="13082" max="13082" width="11.625" style="365" customWidth="1"/>
    <col min="13083" max="13084" width="12.5" style="365" customWidth="1"/>
    <col min="13085" max="13085" width="12" style="365" customWidth="1"/>
    <col min="13086" max="13086" width="11.375" style="365" customWidth="1"/>
    <col min="13087" max="13087" width="11.5" style="365" customWidth="1"/>
    <col min="13088" max="13088" width="11.625" style="365" customWidth="1"/>
    <col min="13089" max="13090" width="12.5" style="365" customWidth="1"/>
    <col min="13091" max="13091" width="12" style="365" customWidth="1"/>
    <col min="13092" max="13092" width="11.375" style="365" customWidth="1"/>
    <col min="13093" max="13093" width="11.5" style="365" customWidth="1"/>
    <col min="13094" max="13094" width="11.625" style="365" customWidth="1"/>
    <col min="13095" max="13096" width="12.5" style="365" customWidth="1"/>
    <col min="13097" max="13097" width="12" style="365" customWidth="1"/>
    <col min="13098" max="13098" width="11.375" style="365" customWidth="1"/>
    <col min="13099" max="13099" width="11.5" style="365" customWidth="1"/>
    <col min="13100" max="13100" width="11.625" style="365" customWidth="1"/>
    <col min="13101" max="13101" width="11.5" style="365" customWidth="1"/>
    <col min="13102" max="13312" width="9" style="365"/>
    <col min="13313" max="13313" width="0" style="365" hidden="1" customWidth="1"/>
    <col min="13314" max="13314" width="11.625" style="365" customWidth="1"/>
    <col min="13315" max="13326" width="0" style="365" hidden="1" customWidth="1"/>
    <col min="13327" max="13327" width="11.625" style="365" customWidth="1"/>
    <col min="13328" max="13331" width="11.125" style="365" customWidth="1"/>
    <col min="13332" max="13332" width="11.625" style="365" customWidth="1"/>
    <col min="13333" max="13334" width="12.5" style="365" customWidth="1"/>
    <col min="13335" max="13335" width="12" style="365" customWidth="1"/>
    <col min="13336" max="13336" width="11.375" style="365" customWidth="1"/>
    <col min="13337" max="13337" width="11.5" style="365" customWidth="1"/>
    <col min="13338" max="13338" width="11.625" style="365" customWidth="1"/>
    <col min="13339" max="13340" width="12.5" style="365" customWidth="1"/>
    <col min="13341" max="13341" width="12" style="365" customWidth="1"/>
    <col min="13342" max="13342" width="11.375" style="365" customWidth="1"/>
    <col min="13343" max="13343" width="11.5" style="365" customWidth="1"/>
    <col min="13344" max="13344" width="11.625" style="365" customWidth="1"/>
    <col min="13345" max="13346" width="12.5" style="365" customWidth="1"/>
    <col min="13347" max="13347" width="12" style="365" customWidth="1"/>
    <col min="13348" max="13348" width="11.375" style="365" customWidth="1"/>
    <col min="13349" max="13349" width="11.5" style="365" customWidth="1"/>
    <col min="13350" max="13350" width="11.625" style="365" customWidth="1"/>
    <col min="13351" max="13352" width="12.5" style="365" customWidth="1"/>
    <col min="13353" max="13353" width="12" style="365" customWidth="1"/>
    <col min="13354" max="13354" width="11.375" style="365" customWidth="1"/>
    <col min="13355" max="13355" width="11.5" style="365" customWidth="1"/>
    <col min="13356" max="13356" width="11.625" style="365" customWidth="1"/>
    <col min="13357" max="13357" width="11.5" style="365" customWidth="1"/>
    <col min="13358" max="13568" width="9" style="365"/>
    <col min="13569" max="13569" width="0" style="365" hidden="1" customWidth="1"/>
    <col min="13570" max="13570" width="11.625" style="365" customWidth="1"/>
    <col min="13571" max="13582" width="0" style="365" hidden="1" customWidth="1"/>
    <col min="13583" max="13583" width="11.625" style="365" customWidth="1"/>
    <col min="13584" max="13587" width="11.125" style="365" customWidth="1"/>
    <col min="13588" max="13588" width="11.625" style="365" customWidth="1"/>
    <col min="13589" max="13590" width="12.5" style="365" customWidth="1"/>
    <col min="13591" max="13591" width="12" style="365" customWidth="1"/>
    <col min="13592" max="13592" width="11.375" style="365" customWidth="1"/>
    <col min="13593" max="13593" width="11.5" style="365" customWidth="1"/>
    <col min="13594" max="13594" width="11.625" style="365" customWidth="1"/>
    <col min="13595" max="13596" width="12.5" style="365" customWidth="1"/>
    <col min="13597" max="13597" width="12" style="365" customWidth="1"/>
    <col min="13598" max="13598" width="11.375" style="365" customWidth="1"/>
    <col min="13599" max="13599" width="11.5" style="365" customWidth="1"/>
    <col min="13600" max="13600" width="11.625" style="365" customWidth="1"/>
    <col min="13601" max="13602" width="12.5" style="365" customWidth="1"/>
    <col min="13603" max="13603" width="12" style="365" customWidth="1"/>
    <col min="13604" max="13604" width="11.375" style="365" customWidth="1"/>
    <col min="13605" max="13605" width="11.5" style="365" customWidth="1"/>
    <col min="13606" max="13606" width="11.625" style="365" customWidth="1"/>
    <col min="13607" max="13608" width="12.5" style="365" customWidth="1"/>
    <col min="13609" max="13609" width="12" style="365" customWidth="1"/>
    <col min="13610" max="13610" width="11.375" style="365" customWidth="1"/>
    <col min="13611" max="13611" width="11.5" style="365" customWidth="1"/>
    <col min="13612" max="13612" width="11.625" style="365" customWidth="1"/>
    <col min="13613" max="13613" width="11.5" style="365" customWidth="1"/>
    <col min="13614" max="13824" width="9" style="365"/>
    <col min="13825" max="13825" width="0" style="365" hidden="1" customWidth="1"/>
    <col min="13826" max="13826" width="11.625" style="365" customWidth="1"/>
    <col min="13827" max="13838" width="0" style="365" hidden="1" customWidth="1"/>
    <col min="13839" max="13839" width="11.625" style="365" customWidth="1"/>
    <col min="13840" max="13843" width="11.125" style="365" customWidth="1"/>
    <col min="13844" max="13844" width="11.625" style="365" customWidth="1"/>
    <col min="13845" max="13846" width="12.5" style="365" customWidth="1"/>
    <col min="13847" max="13847" width="12" style="365" customWidth="1"/>
    <col min="13848" max="13848" width="11.375" style="365" customWidth="1"/>
    <col min="13849" max="13849" width="11.5" style="365" customWidth="1"/>
    <col min="13850" max="13850" width="11.625" style="365" customWidth="1"/>
    <col min="13851" max="13852" width="12.5" style="365" customWidth="1"/>
    <col min="13853" max="13853" width="12" style="365" customWidth="1"/>
    <col min="13854" max="13854" width="11.375" style="365" customWidth="1"/>
    <col min="13855" max="13855" width="11.5" style="365" customWidth="1"/>
    <col min="13856" max="13856" width="11.625" style="365" customWidth="1"/>
    <col min="13857" max="13858" width="12.5" style="365" customWidth="1"/>
    <col min="13859" max="13859" width="12" style="365" customWidth="1"/>
    <col min="13860" max="13860" width="11.375" style="365" customWidth="1"/>
    <col min="13861" max="13861" width="11.5" style="365" customWidth="1"/>
    <col min="13862" max="13862" width="11.625" style="365" customWidth="1"/>
    <col min="13863" max="13864" width="12.5" style="365" customWidth="1"/>
    <col min="13865" max="13865" width="12" style="365" customWidth="1"/>
    <col min="13866" max="13866" width="11.375" style="365" customWidth="1"/>
    <col min="13867" max="13867" width="11.5" style="365" customWidth="1"/>
    <col min="13868" max="13868" width="11.625" style="365" customWidth="1"/>
    <col min="13869" max="13869" width="11.5" style="365" customWidth="1"/>
    <col min="13870" max="14080" width="9" style="365"/>
    <col min="14081" max="14081" width="0" style="365" hidden="1" customWidth="1"/>
    <col min="14082" max="14082" width="11.625" style="365" customWidth="1"/>
    <col min="14083" max="14094" width="0" style="365" hidden="1" customWidth="1"/>
    <col min="14095" max="14095" width="11.625" style="365" customWidth="1"/>
    <col min="14096" max="14099" width="11.125" style="365" customWidth="1"/>
    <col min="14100" max="14100" width="11.625" style="365" customWidth="1"/>
    <col min="14101" max="14102" width="12.5" style="365" customWidth="1"/>
    <col min="14103" max="14103" width="12" style="365" customWidth="1"/>
    <col min="14104" max="14104" width="11.375" style="365" customWidth="1"/>
    <col min="14105" max="14105" width="11.5" style="365" customWidth="1"/>
    <col min="14106" max="14106" width="11.625" style="365" customWidth="1"/>
    <col min="14107" max="14108" width="12.5" style="365" customWidth="1"/>
    <col min="14109" max="14109" width="12" style="365" customWidth="1"/>
    <col min="14110" max="14110" width="11.375" style="365" customWidth="1"/>
    <col min="14111" max="14111" width="11.5" style="365" customWidth="1"/>
    <col min="14112" max="14112" width="11.625" style="365" customWidth="1"/>
    <col min="14113" max="14114" width="12.5" style="365" customWidth="1"/>
    <col min="14115" max="14115" width="12" style="365" customWidth="1"/>
    <col min="14116" max="14116" width="11.375" style="365" customWidth="1"/>
    <col min="14117" max="14117" width="11.5" style="365" customWidth="1"/>
    <col min="14118" max="14118" width="11.625" style="365" customWidth="1"/>
    <col min="14119" max="14120" width="12.5" style="365" customWidth="1"/>
    <col min="14121" max="14121" width="12" style="365" customWidth="1"/>
    <col min="14122" max="14122" width="11.375" style="365" customWidth="1"/>
    <col min="14123" max="14123" width="11.5" style="365" customWidth="1"/>
    <col min="14124" max="14124" width="11.625" style="365" customWidth="1"/>
    <col min="14125" max="14125" width="11.5" style="365" customWidth="1"/>
    <col min="14126" max="14336" width="9" style="365"/>
    <col min="14337" max="14337" width="0" style="365" hidden="1" customWidth="1"/>
    <col min="14338" max="14338" width="11.625" style="365" customWidth="1"/>
    <col min="14339" max="14350" width="0" style="365" hidden="1" customWidth="1"/>
    <col min="14351" max="14351" width="11.625" style="365" customWidth="1"/>
    <col min="14352" max="14355" width="11.125" style="365" customWidth="1"/>
    <col min="14356" max="14356" width="11.625" style="365" customWidth="1"/>
    <col min="14357" max="14358" width="12.5" style="365" customWidth="1"/>
    <col min="14359" max="14359" width="12" style="365" customWidth="1"/>
    <col min="14360" max="14360" width="11.375" style="365" customWidth="1"/>
    <col min="14361" max="14361" width="11.5" style="365" customWidth="1"/>
    <col min="14362" max="14362" width="11.625" style="365" customWidth="1"/>
    <col min="14363" max="14364" width="12.5" style="365" customWidth="1"/>
    <col min="14365" max="14365" width="12" style="365" customWidth="1"/>
    <col min="14366" max="14366" width="11.375" style="365" customWidth="1"/>
    <col min="14367" max="14367" width="11.5" style="365" customWidth="1"/>
    <col min="14368" max="14368" width="11.625" style="365" customWidth="1"/>
    <col min="14369" max="14370" width="12.5" style="365" customWidth="1"/>
    <col min="14371" max="14371" width="12" style="365" customWidth="1"/>
    <col min="14372" max="14372" width="11.375" style="365" customWidth="1"/>
    <col min="14373" max="14373" width="11.5" style="365" customWidth="1"/>
    <col min="14374" max="14374" width="11.625" style="365" customWidth="1"/>
    <col min="14375" max="14376" width="12.5" style="365" customWidth="1"/>
    <col min="14377" max="14377" width="12" style="365" customWidth="1"/>
    <col min="14378" max="14378" width="11.375" style="365" customWidth="1"/>
    <col min="14379" max="14379" width="11.5" style="365" customWidth="1"/>
    <col min="14380" max="14380" width="11.625" style="365" customWidth="1"/>
    <col min="14381" max="14381" width="11.5" style="365" customWidth="1"/>
    <col min="14382" max="14592" width="9" style="365"/>
    <col min="14593" max="14593" width="0" style="365" hidden="1" customWidth="1"/>
    <col min="14594" max="14594" width="11.625" style="365" customWidth="1"/>
    <col min="14595" max="14606" width="0" style="365" hidden="1" customWidth="1"/>
    <col min="14607" max="14607" width="11.625" style="365" customWidth="1"/>
    <col min="14608" max="14611" width="11.125" style="365" customWidth="1"/>
    <col min="14612" max="14612" width="11.625" style="365" customWidth="1"/>
    <col min="14613" max="14614" width="12.5" style="365" customWidth="1"/>
    <col min="14615" max="14615" width="12" style="365" customWidth="1"/>
    <col min="14616" max="14616" width="11.375" style="365" customWidth="1"/>
    <col min="14617" max="14617" width="11.5" style="365" customWidth="1"/>
    <col min="14618" max="14618" width="11.625" style="365" customWidth="1"/>
    <col min="14619" max="14620" width="12.5" style="365" customWidth="1"/>
    <col min="14621" max="14621" width="12" style="365" customWidth="1"/>
    <col min="14622" max="14622" width="11.375" style="365" customWidth="1"/>
    <col min="14623" max="14623" width="11.5" style="365" customWidth="1"/>
    <col min="14624" max="14624" width="11.625" style="365" customWidth="1"/>
    <col min="14625" max="14626" width="12.5" style="365" customWidth="1"/>
    <col min="14627" max="14627" width="12" style="365" customWidth="1"/>
    <col min="14628" max="14628" width="11.375" style="365" customWidth="1"/>
    <col min="14629" max="14629" width="11.5" style="365" customWidth="1"/>
    <col min="14630" max="14630" width="11.625" style="365" customWidth="1"/>
    <col min="14631" max="14632" width="12.5" style="365" customWidth="1"/>
    <col min="14633" max="14633" width="12" style="365" customWidth="1"/>
    <col min="14634" max="14634" width="11.375" style="365" customWidth="1"/>
    <col min="14635" max="14635" width="11.5" style="365" customWidth="1"/>
    <col min="14636" max="14636" width="11.625" style="365" customWidth="1"/>
    <col min="14637" max="14637" width="11.5" style="365" customWidth="1"/>
    <col min="14638" max="14848" width="9" style="365"/>
    <col min="14849" max="14849" width="0" style="365" hidden="1" customWidth="1"/>
    <col min="14850" max="14850" width="11.625" style="365" customWidth="1"/>
    <col min="14851" max="14862" width="0" style="365" hidden="1" customWidth="1"/>
    <col min="14863" max="14863" width="11.625" style="365" customWidth="1"/>
    <col min="14864" max="14867" width="11.125" style="365" customWidth="1"/>
    <col min="14868" max="14868" width="11.625" style="365" customWidth="1"/>
    <col min="14869" max="14870" width="12.5" style="365" customWidth="1"/>
    <col min="14871" max="14871" width="12" style="365" customWidth="1"/>
    <col min="14872" max="14872" width="11.375" style="365" customWidth="1"/>
    <col min="14873" max="14873" width="11.5" style="365" customWidth="1"/>
    <col min="14874" max="14874" width="11.625" style="365" customWidth="1"/>
    <col min="14875" max="14876" width="12.5" style="365" customWidth="1"/>
    <col min="14877" max="14877" width="12" style="365" customWidth="1"/>
    <col min="14878" max="14878" width="11.375" style="365" customWidth="1"/>
    <col min="14879" max="14879" width="11.5" style="365" customWidth="1"/>
    <col min="14880" max="14880" width="11.625" style="365" customWidth="1"/>
    <col min="14881" max="14882" width="12.5" style="365" customWidth="1"/>
    <col min="14883" max="14883" width="12" style="365" customWidth="1"/>
    <col min="14884" max="14884" width="11.375" style="365" customWidth="1"/>
    <col min="14885" max="14885" width="11.5" style="365" customWidth="1"/>
    <col min="14886" max="14886" width="11.625" style="365" customWidth="1"/>
    <col min="14887" max="14888" width="12.5" style="365" customWidth="1"/>
    <col min="14889" max="14889" width="12" style="365" customWidth="1"/>
    <col min="14890" max="14890" width="11.375" style="365" customWidth="1"/>
    <col min="14891" max="14891" width="11.5" style="365" customWidth="1"/>
    <col min="14892" max="14892" width="11.625" style="365" customWidth="1"/>
    <col min="14893" max="14893" width="11.5" style="365" customWidth="1"/>
    <col min="14894" max="15104" width="9" style="365"/>
    <col min="15105" max="15105" width="0" style="365" hidden="1" customWidth="1"/>
    <col min="15106" max="15106" width="11.625" style="365" customWidth="1"/>
    <col min="15107" max="15118" width="0" style="365" hidden="1" customWidth="1"/>
    <col min="15119" max="15119" width="11.625" style="365" customWidth="1"/>
    <col min="15120" max="15123" width="11.125" style="365" customWidth="1"/>
    <col min="15124" max="15124" width="11.625" style="365" customWidth="1"/>
    <col min="15125" max="15126" width="12.5" style="365" customWidth="1"/>
    <col min="15127" max="15127" width="12" style="365" customWidth="1"/>
    <col min="15128" max="15128" width="11.375" style="365" customWidth="1"/>
    <col min="15129" max="15129" width="11.5" style="365" customWidth="1"/>
    <col min="15130" max="15130" width="11.625" style="365" customWidth="1"/>
    <col min="15131" max="15132" width="12.5" style="365" customWidth="1"/>
    <col min="15133" max="15133" width="12" style="365" customWidth="1"/>
    <col min="15134" max="15134" width="11.375" style="365" customWidth="1"/>
    <col min="15135" max="15135" width="11.5" style="365" customWidth="1"/>
    <col min="15136" max="15136" width="11.625" style="365" customWidth="1"/>
    <col min="15137" max="15138" width="12.5" style="365" customWidth="1"/>
    <col min="15139" max="15139" width="12" style="365" customWidth="1"/>
    <col min="15140" max="15140" width="11.375" style="365" customWidth="1"/>
    <col min="15141" max="15141" width="11.5" style="365" customWidth="1"/>
    <col min="15142" max="15142" width="11.625" style="365" customWidth="1"/>
    <col min="15143" max="15144" width="12.5" style="365" customWidth="1"/>
    <col min="15145" max="15145" width="12" style="365" customWidth="1"/>
    <col min="15146" max="15146" width="11.375" style="365" customWidth="1"/>
    <col min="15147" max="15147" width="11.5" style="365" customWidth="1"/>
    <col min="15148" max="15148" width="11.625" style="365" customWidth="1"/>
    <col min="15149" max="15149" width="11.5" style="365" customWidth="1"/>
    <col min="15150" max="15360" width="9" style="365"/>
    <col min="15361" max="15361" width="0" style="365" hidden="1" customWidth="1"/>
    <col min="15362" max="15362" width="11.625" style="365" customWidth="1"/>
    <col min="15363" max="15374" width="0" style="365" hidden="1" customWidth="1"/>
    <col min="15375" max="15375" width="11.625" style="365" customWidth="1"/>
    <col min="15376" max="15379" width="11.125" style="365" customWidth="1"/>
    <col min="15380" max="15380" width="11.625" style="365" customWidth="1"/>
    <col min="15381" max="15382" width="12.5" style="365" customWidth="1"/>
    <col min="15383" max="15383" width="12" style="365" customWidth="1"/>
    <col min="15384" max="15384" width="11.375" style="365" customWidth="1"/>
    <col min="15385" max="15385" width="11.5" style="365" customWidth="1"/>
    <col min="15386" max="15386" width="11.625" style="365" customWidth="1"/>
    <col min="15387" max="15388" width="12.5" style="365" customWidth="1"/>
    <col min="15389" max="15389" width="12" style="365" customWidth="1"/>
    <col min="15390" max="15390" width="11.375" style="365" customWidth="1"/>
    <col min="15391" max="15391" width="11.5" style="365" customWidth="1"/>
    <col min="15392" max="15392" width="11.625" style="365" customWidth="1"/>
    <col min="15393" max="15394" width="12.5" style="365" customWidth="1"/>
    <col min="15395" max="15395" width="12" style="365" customWidth="1"/>
    <col min="15396" max="15396" width="11.375" style="365" customWidth="1"/>
    <col min="15397" max="15397" width="11.5" style="365" customWidth="1"/>
    <col min="15398" max="15398" width="11.625" style="365" customWidth="1"/>
    <col min="15399" max="15400" width="12.5" style="365" customWidth="1"/>
    <col min="15401" max="15401" width="12" style="365" customWidth="1"/>
    <col min="15402" max="15402" width="11.375" style="365" customWidth="1"/>
    <col min="15403" max="15403" width="11.5" style="365" customWidth="1"/>
    <col min="15404" max="15404" width="11.625" style="365" customWidth="1"/>
    <col min="15405" max="15405" width="11.5" style="365" customWidth="1"/>
    <col min="15406" max="15616" width="9" style="365"/>
    <col min="15617" max="15617" width="0" style="365" hidden="1" customWidth="1"/>
    <col min="15618" max="15618" width="11.625" style="365" customWidth="1"/>
    <col min="15619" max="15630" width="0" style="365" hidden="1" customWidth="1"/>
    <col min="15631" max="15631" width="11.625" style="365" customWidth="1"/>
    <col min="15632" max="15635" width="11.125" style="365" customWidth="1"/>
    <col min="15636" max="15636" width="11.625" style="365" customWidth="1"/>
    <col min="15637" max="15638" width="12.5" style="365" customWidth="1"/>
    <col min="15639" max="15639" width="12" style="365" customWidth="1"/>
    <col min="15640" max="15640" width="11.375" style="365" customWidth="1"/>
    <col min="15641" max="15641" width="11.5" style="365" customWidth="1"/>
    <col min="15642" max="15642" width="11.625" style="365" customWidth="1"/>
    <col min="15643" max="15644" width="12.5" style="365" customWidth="1"/>
    <col min="15645" max="15645" width="12" style="365" customWidth="1"/>
    <col min="15646" max="15646" width="11.375" style="365" customWidth="1"/>
    <col min="15647" max="15647" width="11.5" style="365" customWidth="1"/>
    <col min="15648" max="15648" width="11.625" style="365" customWidth="1"/>
    <col min="15649" max="15650" width="12.5" style="365" customWidth="1"/>
    <col min="15651" max="15651" width="12" style="365" customWidth="1"/>
    <col min="15652" max="15652" width="11.375" style="365" customWidth="1"/>
    <col min="15653" max="15653" width="11.5" style="365" customWidth="1"/>
    <col min="15654" max="15654" width="11.625" style="365" customWidth="1"/>
    <col min="15655" max="15656" width="12.5" style="365" customWidth="1"/>
    <col min="15657" max="15657" width="12" style="365" customWidth="1"/>
    <col min="15658" max="15658" width="11.375" style="365" customWidth="1"/>
    <col min="15659" max="15659" width="11.5" style="365" customWidth="1"/>
    <col min="15660" max="15660" width="11.625" style="365" customWidth="1"/>
    <col min="15661" max="15661" width="11.5" style="365" customWidth="1"/>
    <col min="15662" max="15872" width="9" style="365"/>
    <col min="15873" max="15873" width="0" style="365" hidden="1" customWidth="1"/>
    <col min="15874" max="15874" width="11.625" style="365" customWidth="1"/>
    <col min="15875" max="15886" width="0" style="365" hidden="1" customWidth="1"/>
    <col min="15887" max="15887" width="11.625" style="365" customWidth="1"/>
    <col min="15888" max="15891" width="11.125" style="365" customWidth="1"/>
    <col min="15892" max="15892" width="11.625" style="365" customWidth="1"/>
    <col min="15893" max="15894" width="12.5" style="365" customWidth="1"/>
    <col min="15895" max="15895" width="12" style="365" customWidth="1"/>
    <col min="15896" max="15896" width="11.375" style="365" customWidth="1"/>
    <col min="15897" max="15897" width="11.5" style="365" customWidth="1"/>
    <col min="15898" max="15898" width="11.625" style="365" customWidth="1"/>
    <col min="15899" max="15900" width="12.5" style="365" customWidth="1"/>
    <col min="15901" max="15901" width="12" style="365" customWidth="1"/>
    <col min="15902" max="15902" width="11.375" style="365" customWidth="1"/>
    <col min="15903" max="15903" width="11.5" style="365" customWidth="1"/>
    <col min="15904" max="15904" width="11.625" style="365" customWidth="1"/>
    <col min="15905" max="15906" width="12.5" style="365" customWidth="1"/>
    <col min="15907" max="15907" width="12" style="365" customWidth="1"/>
    <col min="15908" max="15908" width="11.375" style="365" customWidth="1"/>
    <col min="15909" max="15909" width="11.5" style="365" customWidth="1"/>
    <col min="15910" max="15910" width="11.625" style="365" customWidth="1"/>
    <col min="15911" max="15912" width="12.5" style="365" customWidth="1"/>
    <col min="15913" max="15913" width="12" style="365" customWidth="1"/>
    <col min="15914" max="15914" width="11.375" style="365" customWidth="1"/>
    <col min="15915" max="15915" width="11.5" style="365" customWidth="1"/>
    <col min="15916" max="15916" width="11.625" style="365" customWidth="1"/>
    <col min="15917" max="15917" width="11.5" style="365" customWidth="1"/>
    <col min="15918" max="16128" width="9" style="365"/>
    <col min="16129" max="16129" width="0" style="365" hidden="1" customWidth="1"/>
    <col min="16130" max="16130" width="11.625" style="365" customWidth="1"/>
    <col min="16131" max="16142" width="0" style="365" hidden="1" customWidth="1"/>
    <col min="16143" max="16143" width="11.625" style="365" customWidth="1"/>
    <col min="16144" max="16147" width="11.125" style="365" customWidth="1"/>
    <col min="16148" max="16148" width="11.625" style="365" customWidth="1"/>
    <col min="16149" max="16150" width="12.5" style="365" customWidth="1"/>
    <col min="16151" max="16151" width="12" style="365" customWidth="1"/>
    <col min="16152" max="16152" width="11.375" style="365" customWidth="1"/>
    <col min="16153" max="16153" width="11.5" style="365" customWidth="1"/>
    <col min="16154" max="16154" width="11.625" style="365" customWidth="1"/>
    <col min="16155" max="16156" width="12.5" style="365" customWidth="1"/>
    <col min="16157" max="16157" width="12" style="365" customWidth="1"/>
    <col min="16158" max="16158" width="11.375" style="365" customWidth="1"/>
    <col min="16159" max="16159" width="11.5" style="365" customWidth="1"/>
    <col min="16160" max="16160" width="11.625" style="365" customWidth="1"/>
    <col min="16161" max="16162" width="12.5" style="365" customWidth="1"/>
    <col min="16163" max="16163" width="12" style="365" customWidth="1"/>
    <col min="16164" max="16164" width="11.375" style="365" customWidth="1"/>
    <col min="16165" max="16165" width="11.5" style="365" customWidth="1"/>
    <col min="16166" max="16166" width="11.625" style="365" customWidth="1"/>
    <col min="16167" max="16168" width="12.5" style="365" customWidth="1"/>
    <col min="16169" max="16169" width="12" style="365" customWidth="1"/>
    <col min="16170" max="16170" width="11.375" style="365" customWidth="1"/>
    <col min="16171" max="16171" width="11.5" style="365" customWidth="1"/>
    <col min="16172" max="16172" width="11.625" style="365" customWidth="1"/>
    <col min="16173" max="16173" width="11.5" style="365" customWidth="1"/>
    <col min="16174" max="16384" width="9" style="365"/>
  </cols>
  <sheetData>
    <row r="1" spans="1:45" ht="42" customHeight="1" thickBot="1" x14ac:dyDescent="0.25">
      <c r="A1" s="366" t="s">
        <v>198</v>
      </c>
      <c r="B1" s="366" t="s">
        <v>199</v>
      </c>
      <c r="C1" s="461"/>
      <c r="D1" s="461"/>
      <c r="E1" s="461"/>
      <c r="F1" s="461"/>
      <c r="G1" s="461"/>
      <c r="H1" s="461"/>
      <c r="I1" s="462"/>
      <c r="K1" s="370"/>
      <c r="L1" s="370"/>
      <c r="M1" s="370"/>
      <c r="N1" s="370"/>
      <c r="O1" s="462"/>
      <c r="Q1" s="371"/>
      <c r="R1" s="370"/>
      <c r="S1" s="370"/>
      <c r="T1" s="370"/>
      <c r="W1" s="371"/>
      <c r="X1" s="371"/>
      <c r="AC1" s="371"/>
      <c r="AD1" s="371"/>
      <c r="AI1" s="371"/>
      <c r="AJ1" s="371"/>
      <c r="AL1" s="372"/>
      <c r="AO1" s="371"/>
      <c r="AP1" s="371"/>
      <c r="AR1" s="372" t="s">
        <v>130</v>
      </c>
    </row>
    <row r="2" spans="1:45" s="369" customFormat="1" ht="30" customHeight="1" x14ac:dyDescent="0.15">
      <c r="A2" s="373"/>
      <c r="B2" s="244" t="s">
        <v>102</v>
      </c>
      <c r="C2" s="1640" t="s">
        <v>131</v>
      </c>
      <c r="D2" s="1641"/>
      <c r="E2" s="1641"/>
      <c r="F2" s="1641"/>
      <c r="G2" s="1641"/>
      <c r="H2" s="1642"/>
      <c r="I2" s="1652" t="s">
        <v>105</v>
      </c>
      <c r="J2" s="1653"/>
      <c r="K2" s="1653"/>
      <c r="L2" s="1653"/>
      <c r="M2" s="1653"/>
      <c r="N2" s="1654"/>
      <c r="O2" s="1652" t="s">
        <v>106</v>
      </c>
      <c r="P2" s="1653"/>
      <c r="Q2" s="1653"/>
      <c r="R2" s="1653"/>
      <c r="S2" s="1653"/>
      <c r="T2" s="1654"/>
      <c r="U2" s="1652" t="s">
        <v>107</v>
      </c>
      <c r="V2" s="1653"/>
      <c r="W2" s="1653"/>
      <c r="X2" s="1653"/>
      <c r="Y2" s="1653"/>
      <c r="Z2" s="1654"/>
      <c r="AA2" s="1652" t="s">
        <v>108</v>
      </c>
      <c r="AB2" s="1653"/>
      <c r="AC2" s="1653"/>
      <c r="AD2" s="1653"/>
      <c r="AE2" s="1653"/>
      <c r="AF2" s="1654"/>
      <c r="AG2" s="1652" t="s">
        <v>109</v>
      </c>
      <c r="AH2" s="1653"/>
      <c r="AI2" s="1653"/>
      <c r="AJ2" s="1653"/>
      <c r="AK2" s="1653"/>
      <c r="AL2" s="1654"/>
      <c r="AM2" s="1652" t="s">
        <v>110</v>
      </c>
      <c r="AN2" s="1653"/>
      <c r="AO2" s="1653"/>
      <c r="AP2" s="1653"/>
      <c r="AQ2" s="1653"/>
      <c r="AR2" s="1654"/>
    </row>
    <row r="3" spans="1:45" ht="30" customHeight="1" thickBot="1" x14ac:dyDescent="0.25">
      <c r="A3" s="374"/>
      <c r="B3" s="245" t="s">
        <v>133</v>
      </c>
      <c r="C3" s="246" t="s">
        <v>112</v>
      </c>
      <c r="D3" s="247" t="s">
        <v>113</v>
      </c>
      <c r="E3" s="248" t="s">
        <v>114</v>
      </c>
      <c r="F3" s="248" t="s">
        <v>115</v>
      </c>
      <c r="G3" s="249" t="s">
        <v>116</v>
      </c>
      <c r="H3" s="250" t="s">
        <v>117</v>
      </c>
      <c r="I3" s="375" t="s">
        <v>118</v>
      </c>
      <c r="J3" s="376" t="s">
        <v>119</v>
      </c>
      <c r="K3" s="377" t="s">
        <v>120</v>
      </c>
      <c r="L3" s="377" t="s">
        <v>121</v>
      </c>
      <c r="M3" s="378" t="s">
        <v>122</v>
      </c>
      <c r="N3" s="379" t="s">
        <v>123</v>
      </c>
      <c r="O3" s="375" t="s">
        <v>118</v>
      </c>
      <c r="P3" s="376" t="s">
        <v>119</v>
      </c>
      <c r="Q3" s="377" t="s">
        <v>120</v>
      </c>
      <c r="R3" s="377" t="s">
        <v>121</v>
      </c>
      <c r="S3" s="378" t="s">
        <v>122</v>
      </c>
      <c r="T3" s="379" t="s">
        <v>123</v>
      </c>
      <c r="U3" s="375" t="s">
        <v>118</v>
      </c>
      <c r="V3" s="376" t="s">
        <v>119</v>
      </c>
      <c r="W3" s="377" t="s">
        <v>120</v>
      </c>
      <c r="X3" s="377" t="s">
        <v>121</v>
      </c>
      <c r="Y3" s="378" t="s">
        <v>122</v>
      </c>
      <c r="Z3" s="379" t="s">
        <v>123</v>
      </c>
      <c r="AA3" s="375" t="s">
        <v>118</v>
      </c>
      <c r="AB3" s="376" t="s">
        <v>119</v>
      </c>
      <c r="AC3" s="377" t="s">
        <v>120</v>
      </c>
      <c r="AD3" s="377" t="s">
        <v>121</v>
      </c>
      <c r="AE3" s="378" t="s">
        <v>122</v>
      </c>
      <c r="AF3" s="379" t="s">
        <v>123</v>
      </c>
      <c r="AG3" s="375" t="s">
        <v>118</v>
      </c>
      <c r="AH3" s="376" t="s">
        <v>119</v>
      </c>
      <c r="AI3" s="377" t="s">
        <v>120</v>
      </c>
      <c r="AJ3" s="377" t="s">
        <v>121</v>
      </c>
      <c r="AK3" s="378" t="s">
        <v>122</v>
      </c>
      <c r="AL3" s="379" t="s">
        <v>123</v>
      </c>
      <c r="AM3" s="375" t="s">
        <v>118</v>
      </c>
      <c r="AN3" s="376" t="s">
        <v>119</v>
      </c>
      <c r="AO3" s="377" t="s">
        <v>120</v>
      </c>
      <c r="AP3" s="377" t="s">
        <v>121</v>
      </c>
      <c r="AQ3" s="378" t="s">
        <v>122</v>
      </c>
      <c r="AR3" s="379" t="s">
        <v>123</v>
      </c>
    </row>
    <row r="4" spans="1:45" ht="67.5" customHeight="1" x14ac:dyDescent="0.2">
      <c r="A4" s="374"/>
      <c r="B4" s="397" t="s">
        <v>200</v>
      </c>
      <c r="C4" s="398">
        <v>17195</v>
      </c>
      <c r="D4" s="463">
        <v>16287</v>
      </c>
      <c r="E4" s="213">
        <v>908</v>
      </c>
      <c r="F4" s="213">
        <v>7531</v>
      </c>
      <c r="G4" s="214">
        <v>9664</v>
      </c>
      <c r="H4" s="215">
        <v>63168</v>
      </c>
      <c r="I4" s="400">
        <v>18186</v>
      </c>
      <c r="J4" s="464">
        <v>16996</v>
      </c>
      <c r="K4" s="402">
        <v>1190</v>
      </c>
      <c r="L4" s="402">
        <v>8097</v>
      </c>
      <c r="M4" s="403">
        <v>10089</v>
      </c>
      <c r="N4" s="404">
        <v>80550</v>
      </c>
      <c r="O4" s="400">
        <v>20902</v>
      </c>
      <c r="P4" s="464">
        <v>19572</v>
      </c>
      <c r="Q4" s="402">
        <v>1330</v>
      </c>
      <c r="R4" s="402">
        <v>9306</v>
      </c>
      <c r="S4" s="403">
        <v>11596</v>
      </c>
      <c r="T4" s="404">
        <v>98150</v>
      </c>
      <c r="U4" s="400">
        <v>21235</v>
      </c>
      <c r="V4" s="464">
        <v>19722</v>
      </c>
      <c r="W4" s="402">
        <v>1513</v>
      </c>
      <c r="X4" s="402">
        <v>9454</v>
      </c>
      <c r="Y4" s="403">
        <v>11781</v>
      </c>
      <c r="Z4" s="404">
        <v>100005</v>
      </c>
      <c r="AA4" s="400">
        <v>21243</v>
      </c>
      <c r="AB4" s="465">
        <v>19685</v>
      </c>
      <c r="AC4" s="406">
        <v>1558</v>
      </c>
      <c r="AD4" s="406">
        <v>9457</v>
      </c>
      <c r="AE4" s="407">
        <v>11786</v>
      </c>
      <c r="AF4" s="415">
        <v>100530</v>
      </c>
      <c r="AG4" s="409">
        <f>SUM(AH4:AI4)</f>
        <v>25714</v>
      </c>
      <c r="AH4" s="465">
        <v>21978</v>
      </c>
      <c r="AI4" s="406">
        <v>3736</v>
      </c>
      <c r="AJ4" s="406">
        <v>11448</v>
      </c>
      <c r="AK4" s="407">
        <v>14266</v>
      </c>
      <c r="AL4" s="415">
        <v>106780</v>
      </c>
      <c r="AM4" s="400">
        <v>25433</v>
      </c>
      <c r="AN4" s="465">
        <v>21643</v>
      </c>
      <c r="AO4" s="406">
        <v>3790</v>
      </c>
      <c r="AP4" s="406">
        <v>7223</v>
      </c>
      <c r="AQ4" s="407">
        <v>18210</v>
      </c>
      <c r="AR4" s="415">
        <v>141870</v>
      </c>
      <c r="AS4" s="369"/>
    </row>
    <row r="5" spans="1:45" ht="67.5" customHeight="1" x14ac:dyDescent="0.2">
      <c r="A5" s="374"/>
      <c r="B5" s="397" t="s">
        <v>201</v>
      </c>
      <c r="C5" s="398">
        <v>462</v>
      </c>
      <c r="D5" s="399">
        <v>433</v>
      </c>
      <c r="E5" s="213">
        <v>29</v>
      </c>
      <c r="F5" s="213">
        <v>63</v>
      </c>
      <c r="G5" s="214">
        <v>399</v>
      </c>
      <c r="H5" s="215">
        <v>798</v>
      </c>
      <c r="I5" s="400">
        <v>463</v>
      </c>
      <c r="J5" s="401">
        <v>433</v>
      </c>
      <c r="K5" s="402">
        <v>30</v>
      </c>
      <c r="L5" s="402">
        <v>63</v>
      </c>
      <c r="M5" s="403">
        <v>400</v>
      </c>
      <c r="N5" s="404">
        <v>799</v>
      </c>
      <c r="O5" s="400">
        <v>463</v>
      </c>
      <c r="P5" s="401">
        <v>434</v>
      </c>
      <c r="Q5" s="402">
        <v>29</v>
      </c>
      <c r="R5" s="402">
        <v>63</v>
      </c>
      <c r="S5" s="403">
        <v>400</v>
      </c>
      <c r="T5" s="404">
        <v>799</v>
      </c>
      <c r="U5" s="400">
        <v>464</v>
      </c>
      <c r="V5" s="401">
        <v>435</v>
      </c>
      <c r="W5" s="402">
        <v>29</v>
      </c>
      <c r="X5" s="402">
        <v>63</v>
      </c>
      <c r="Y5" s="403">
        <v>401</v>
      </c>
      <c r="Z5" s="404">
        <v>799</v>
      </c>
      <c r="AA5" s="400">
        <v>287</v>
      </c>
      <c r="AB5" s="405">
        <v>264</v>
      </c>
      <c r="AC5" s="406">
        <v>23</v>
      </c>
      <c r="AD5" s="406">
        <v>51</v>
      </c>
      <c r="AE5" s="407">
        <v>236</v>
      </c>
      <c r="AF5" s="408">
        <v>385</v>
      </c>
      <c r="AG5" s="409">
        <f>SUM(AH5:AI5)</f>
        <v>269</v>
      </c>
      <c r="AH5" s="405">
        <v>253</v>
      </c>
      <c r="AI5" s="406">
        <v>16</v>
      </c>
      <c r="AJ5" s="406">
        <v>42</v>
      </c>
      <c r="AK5" s="407">
        <v>227</v>
      </c>
      <c r="AL5" s="408">
        <v>565</v>
      </c>
      <c r="AM5" s="409">
        <f>SUM(AN5:AO5)</f>
        <v>275</v>
      </c>
      <c r="AN5" s="405">
        <v>247</v>
      </c>
      <c r="AO5" s="406">
        <v>28</v>
      </c>
      <c r="AP5" s="406">
        <v>26</v>
      </c>
      <c r="AQ5" s="407">
        <v>249</v>
      </c>
      <c r="AR5" s="408">
        <v>580</v>
      </c>
      <c r="AS5" s="369"/>
    </row>
    <row r="6" spans="1:45" ht="67.5" customHeight="1" x14ac:dyDescent="0.2">
      <c r="A6" s="374"/>
      <c r="B6" s="397" t="s">
        <v>202</v>
      </c>
      <c r="C6" s="398">
        <v>2017</v>
      </c>
      <c r="D6" s="399">
        <v>2007</v>
      </c>
      <c r="E6" s="213">
        <v>10</v>
      </c>
      <c r="F6" s="213">
        <v>744</v>
      </c>
      <c r="G6" s="214">
        <v>1273</v>
      </c>
      <c r="H6" s="215">
        <v>876</v>
      </c>
      <c r="I6" s="400">
        <v>1689</v>
      </c>
      <c r="J6" s="401">
        <v>1682</v>
      </c>
      <c r="K6" s="402">
        <v>7</v>
      </c>
      <c r="L6" s="402">
        <v>604</v>
      </c>
      <c r="M6" s="403">
        <v>1085</v>
      </c>
      <c r="N6" s="404">
        <v>781</v>
      </c>
      <c r="O6" s="400">
        <v>1691</v>
      </c>
      <c r="P6" s="401">
        <v>1684</v>
      </c>
      <c r="Q6" s="402">
        <v>7</v>
      </c>
      <c r="R6" s="402">
        <v>575</v>
      </c>
      <c r="S6" s="403">
        <v>1116</v>
      </c>
      <c r="T6" s="404">
        <v>782</v>
      </c>
      <c r="U6" s="400">
        <v>1750</v>
      </c>
      <c r="V6" s="401">
        <v>1744</v>
      </c>
      <c r="W6" s="402">
        <v>6</v>
      </c>
      <c r="X6" s="402">
        <v>582</v>
      </c>
      <c r="Y6" s="403">
        <v>1168</v>
      </c>
      <c r="Z6" s="404">
        <v>748</v>
      </c>
      <c r="AA6" s="400">
        <v>2473</v>
      </c>
      <c r="AB6" s="405">
        <v>2467</v>
      </c>
      <c r="AC6" s="406">
        <v>6</v>
      </c>
      <c r="AD6" s="406">
        <v>557</v>
      </c>
      <c r="AE6" s="407">
        <v>1916</v>
      </c>
      <c r="AF6" s="408">
        <v>1274</v>
      </c>
      <c r="AG6" s="409">
        <f>SUM(AH6:AI6)</f>
        <v>2513</v>
      </c>
      <c r="AH6" s="405">
        <v>2507</v>
      </c>
      <c r="AI6" s="406">
        <v>6</v>
      </c>
      <c r="AJ6" s="406">
        <v>584</v>
      </c>
      <c r="AK6" s="407">
        <v>1929</v>
      </c>
      <c r="AL6" s="408">
        <v>859</v>
      </c>
      <c r="AM6" s="409">
        <f>SUM(AN6:AO6)</f>
        <v>2344</v>
      </c>
      <c r="AN6" s="405">
        <v>2341</v>
      </c>
      <c r="AO6" s="406">
        <v>3</v>
      </c>
      <c r="AP6" s="406">
        <v>472</v>
      </c>
      <c r="AQ6" s="407">
        <v>1872</v>
      </c>
      <c r="AR6" s="466" t="s">
        <v>140</v>
      </c>
      <c r="AS6" s="369"/>
    </row>
    <row r="7" spans="1:45" ht="67.5" customHeight="1" x14ac:dyDescent="0.2">
      <c r="A7" s="374"/>
      <c r="B7" s="397" t="s">
        <v>203</v>
      </c>
      <c r="C7" s="398">
        <v>145</v>
      </c>
      <c r="D7" s="399">
        <v>145</v>
      </c>
      <c r="E7" s="213">
        <v>0</v>
      </c>
      <c r="F7" s="213">
        <v>0</v>
      </c>
      <c r="G7" s="214">
        <v>145</v>
      </c>
      <c r="H7" s="411" t="s">
        <v>140</v>
      </c>
      <c r="I7" s="400">
        <v>48</v>
      </c>
      <c r="J7" s="401">
        <v>48</v>
      </c>
      <c r="K7" s="402">
        <v>0</v>
      </c>
      <c r="L7" s="402">
        <v>0</v>
      </c>
      <c r="M7" s="403">
        <v>48</v>
      </c>
      <c r="N7" s="413" t="s">
        <v>140</v>
      </c>
      <c r="O7" s="400">
        <v>49</v>
      </c>
      <c r="P7" s="401">
        <v>49</v>
      </c>
      <c r="Q7" s="402">
        <v>0</v>
      </c>
      <c r="R7" s="402">
        <v>0</v>
      </c>
      <c r="S7" s="403">
        <v>49</v>
      </c>
      <c r="T7" s="413" t="s">
        <v>140</v>
      </c>
      <c r="U7" s="400">
        <v>48</v>
      </c>
      <c r="V7" s="401">
        <v>48</v>
      </c>
      <c r="W7" s="402">
        <v>0</v>
      </c>
      <c r="X7" s="402">
        <v>0</v>
      </c>
      <c r="Y7" s="403">
        <v>48</v>
      </c>
      <c r="Z7" s="413" t="s">
        <v>140</v>
      </c>
      <c r="AA7" s="400">
        <v>44</v>
      </c>
      <c r="AB7" s="405">
        <v>44</v>
      </c>
      <c r="AC7" s="406">
        <v>0</v>
      </c>
      <c r="AD7" s="406">
        <v>0</v>
      </c>
      <c r="AE7" s="407">
        <v>44</v>
      </c>
      <c r="AF7" s="415" t="s">
        <v>140</v>
      </c>
      <c r="AG7" s="409">
        <f t="shared" ref="AG7:AG12" si="0">SUM(AH7:AI7)</f>
        <v>71</v>
      </c>
      <c r="AH7" s="405">
        <v>71</v>
      </c>
      <c r="AI7" s="406">
        <v>0</v>
      </c>
      <c r="AJ7" s="406">
        <v>0</v>
      </c>
      <c r="AK7" s="407">
        <v>71</v>
      </c>
      <c r="AL7" s="415" t="s">
        <v>141</v>
      </c>
      <c r="AM7" s="409">
        <f t="shared" ref="AM7:AM12" si="1">SUM(AN7:AO7)</f>
        <v>56</v>
      </c>
      <c r="AN7" s="405">
        <v>56</v>
      </c>
      <c r="AO7" s="406">
        <v>0</v>
      </c>
      <c r="AP7" s="406">
        <v>0</v>
      </c>
      <c r="AQ7" s="407">
        <v>56</v>
      </c>
      <c r="AR7" s="415" t="s">
        <v>140</v>
      </c>
      <c r="AS7" s="369"/>
    </row>
    <row r="8" spans="1:45" ht="67.5" customHeight="1" x14ac:dyDescent="0.2">
      <c r="A8" s="374"/>
      <c r="B8" s="397" t="s">
        <v>204</v>
      </c>
      <c r="C8" s="398">
        <v>509</v>
      </c>
      <c r="D8" s="399">
        <v>480</v>
      </c>
      <c r="E8" s="213">
        <v>29</v>
      </c>
      <c r="F8" s="213">
        <v>21</v>
      </c>
      <c r="G8" s="214">
        <v>488</v>
      </c>
      <c r="H8" s="411" t="s">
        <v>140</v>
      </c>
      <c r="I8" s="400">
        <v>498</v>
      </c>
      <c r="J8" s="401">
        <v>476</v>
      </c>
      <c r="K8" s="402">
        <v>22</v>
      </c>
      <c r="L8" s="402">
        <v>18</v>
      </c>
      <c r="M8" s="403">
        <v>480</v>
      </c>
      <c r="N8" s="413" t="s">
        <v>140</v>
      </c>
      <c r="O8" s="400">
        <v>572</v>
      </c>
      <c r="P8" s="401">
        <v>548</v>
      </c>
      <c r="Q8" s="402">
        <v>24</v>
      </c>
      <c r="R8" s="402">
        <v>29</v>
      </c>
      <c r="S8" s="403">
        <v>543</v>
      </c>
      <c r="T8" s="413" t="s">
        <v>140</v>
      </c>
      <c r="U8" s="400">
        <v>570</v>
      </c>
      <c r="V8" s="401">
        <v>546</v>
      </c>
      <c r="W8" s="402">
        <v>24</v>
      </c>
      <c r="X8" s="402">
        <v>28</v>
      </c>
      <c r="Y8" s="403">
        <v>542</v>
      </c>
      <c r="Z8" s="413" t="s">
        <v>140</v>
      </c>
      <c r="AA8" s="400">
        <v>564</v>
      </c>
      <c r="AB8" s="405">
        <v>548</v>
      </c>
      <c r="AC8" s="406">
        <v>16</v>
      </c>
      <c r="AD8" s="406">
        <v>28</v>
      </c>
      <c r="AE8" s="407">
        <v>536</v>
      </c>
      <c r="AF8" s="415" t="s">
        <v>140</v>
      </c>
      <c r="AG8" s="409">
        <f t="shared" si="0"/>
        <v>652</v>
      </c>
      <c r="AH8" s="405">
        <v>631</v>
      </c>
      <c r="AI8" s="406">
        <v>21</v>
      </c>
      <c r="AJ8" s="406">
        <v>32</v>
      </c>
      <c r="AK8" s="407">
        <v>620</v>
      </c>
      <c r="AL8" s="415" t="s">
        <v>141</v>
      </c>
      <c r="AM8" s="409">
        <f t="shared" si="1"/>
        <v>634</v>
      </c>
      <c r="AN8" s="405">
        <v>615</v>
      </c>
      <c r="AO8" s="406">
        <v>19</v>
      </c>
      <c r="AP8" s="406">
        <v>3</v>
      </c>
      <c r="AQ8" s="407">
        <v>631</v>
      </c>
      <c r="AR8" s="415">
        <v>371</v>
      </c>
      <c r="AS8" s="369"/>
    </row>
    <row r="9" spans="1:45" ht="67.5" customHeight="1" x14ac:dyDescent="0.2">
      <c r="A9" s="374"/>
      <c r="B9" s="397" t="s">
        <v>205</v>
      </c>
      <c r="C9" s="398">
        <v>40</v>
      </c>
      <c r="D9" s="399">
        <v>40</v>
      </c>
      <c r="E9" s="213">
        <v>0</v>
      </c>
      <c r="F9" s="213">
        <v>0</v>
      </c>
      <c r="G9" s="214">
        <v>40</v>
      </c>
      <c r="H9" s="411" t="s">
        <v>140</v>
      </c>
      <c r="I9" s="400">
        <v>29</v>
      </c>
      <c r="J9" s="401">
        <v>29</v>
      </c>
      <c r="K9" s="402">
        <v>0</v>
      </c>
      <c r="L9" s="402">
        <v>0</v>
      </c>
      <c r="M9" s="403">
        <v>29</v>
      </c>
      <c r="N9" s="413" t="s">
        <v>140</v>
      </c>
      <c r="O9" s="400">
        <v>28</v>
      </c>
      <c r="P9" s="401">
        <v>28</v>
      </c>
      <c r="Q9" s="402">
        <v>0</v>
      </c>
      <c r="R9" s="402">
        <v>0</v>
      </c>
      <c r="S9" s="403">
        <v>28</v>
      </c>
      <c r="T9" s="413" t="s">
        <v>140</v>
      </c>
      <c r="U9" s="400">
        <v>23</v>
      </c>
      <c r="V9" s="401">
        <v>23</v>
      </c>
      <c r="W9" s="402">
        <v>0</v>
      </c>
      <c r="X9" s="402">
        <v>0</v>
      </c>
      <c r="Y9" s="403">
        <v>23</v>
      </c>
      <c r="Z9" s="413" t="s">
        <v>140</v>
      </c>
      <c r="AA9" s="400">
        <v>34</v>
      </c>
      <c r="AB9" s="405">
        <v>34</v>
      </c>
      <c r="AC9" s="406">
        <v>0</v>
      </c>
      <c r="AD9" s="406">
        <v>0</v>
      </c>
      <c r="AE9" s="407">
        <v>34</v>
      </c>
      <c r="AF9" s="415" t="s">
        <v>140</v>
      </c>
      <c r="AG9" s="409">
        <f t="shared" si="0"/>
        <v>48</v>
      </c>
      <c r="AH9" s="405">
        <v>48</v>
      </c>
      <c r="AI9" s="406">
        <v>0</v>
      </c>
      <c r="AJ9" s="406">
        <v>0</v>
      </c>
      <c r="AK9" s="407">
        <v>48</v>
      </c>
      <c r="AL9" s="415" t="s">
        <v>141</v>
      </c>
      <c r="AM9" s="409">
        <f t="shared" si="1"/>
        <v>156</v>
      </c>
      <c r="AN9" s="405">
        <v>156</v>
      </c>
      <c r="AO9" s="406">
        <v>0</v>
      </c>
      <c r="AP9" s="406">
        <v>0</v>
      </c>
      <c r="AQ9" s="407">
        <v>156</v>
      </c>
      <c r="AR9" s="415" t="s">
        <v>141</v>
      </c>
      <c r="AS9" s="369"/>
    </row>
    <row r="10" spans="1:45" ht="67.5" customHeight="1" x14ac:dyDescent="0.2">
      <c r="A10" s="374"/>
      <c r="B10" s="397" t="s">
        <v>206</v>
      </c>
      <c r="C10" s="398">
        <v>287</v>
      </c>
      <c r="D10" s="399">
        <v>278</v>
      </c>
      <c r="E10" s="213">
        <v>9</v>
      </c>
      <c r="F10" s="213">
        <v>1</v>
      </c>
      <c r="G10" s="214">
        <v>286</v>
      </c>
      <c r="H10" s="411">
        <v>499</v>
      </c>
      <c r="I10" s="400">
        <v>312</v>
      </c>
      <c r="J10" s="401">
        <v>303</v>
      </c>
      <c r="K10" s="402">
        <v>9</v>
      </c>
      <c r="L10" s="402">
        <v>1</v>
      </c>
      <c r="M10" s="403">
        <v>311</v>
      </c>
      <c r="N10" s="413">
        <v>546</v>
      </c>
      <c r="O10" s="400">
        <v>309</v>
      </c>
      <c r="P10" s="401">
        <v>302</v>
      </c>
      <c r="Q10" s="402">
        <v>7</v>
      </c>
      <c r="R10" s="402">
        <v>0</v>
      </c>
      <c r="S10" s="403">
        <v>309</v>
      </c>
      <c r="T10" s="413">
        <v>537</v>
      </c>
      <c r="U10" s="400">
        <v>309</v>
      </c>
      <c r="V10" s="401">
        <v>302</v>
      </c>
      <c r="W10" s="402">
        <v>7</v>
      </c>
      <c r="X10" s="402">
        <v>0</v>
      </c>
      <c r="Y10" s="403">
        <v>309</v>
      </c>
      <c r="Z10" s="413">
        <v>537</v>
      </c>
      <c r="AA10" s="400">
        <v>314</v>
      </c>
      <c r="AB10" s="405">
        <v>306</v>
      </c>
      <c r="AC10" s="406">
        <v>8</v>
      </c>
      <c r="AD10" s="406">
        <v>3</v>
      </c>
      <c r="AE10" s="407">
        <v>311</v>
      </c>
      <c r="AF10" s="415">
        <v>540</v>
      </c>
      <c r="AG10" s="409">
        <f t="shared" si="0"/>
        <v>317</v>
      </c>
      <c r="AH10" s="405">
        <v>309</v>
      </c>
      <c r="AI10" s="406">
        <v>8</v>
      </c>
      <c r="AJ10" s="406">
        <v>4</v>
      </c>
      <c r="AK10" s="407">
        <v>313</v>
      </c>
      <c r="AL10" s="415">
        <v>542</v>
      </c>
      <c r="AM10" s="409">
        <f t="shared" si="1"/>
        <v>350</v>
      </c>
      <c r="AN10" s="405">
        <v>341</v>
      </c>
      <c r="AO10" s="406">
        <v>9</v>
      </c>
      <c r="AP10" s="406">
        <v>49</v>
      </c>
      <c r="AQ10" s="407">
        <v>301</v>
      </c>
      <c r="AR10" s="415" t="s">
        <v>140</v>
      </c>
      <c r="AS10" s="369"/>
    </row>
    <row r="11" spans="1:45" ht="67.5" customHeight="1" x14ac:dyDescent="0.2">
      <c r="A11" s="374"/>
      <c r="B11" s="397" t="s">
        <v>207</v>
      </c>
      <c r="C11" s="398">
        <v>190</v>
      </c>
      <c r="D11" s="399">
        <v>190</v>
      </c>
      <c r="E11" s="213">
        <v>0</v>
      </c>
      <c r="F11" s="213">
        <v>0</v>
      </c>
      <c r="G11" s="214">
        <v>190</v>
      </c>
      <c r="H11" s="215">
        <v>19</v>
      </c>
      <c r="I11" s="400">
        <v>98</v>
      </c>
      <c r="J11" s="401">
        <v>98</v>
      </c>
      <c r="K11" s="402">
        <v>0</v>
      </c>
      <c r="L11" s="402">
        <v>0</v>
      </c>
      <c r="M11" s="403">
        <v>98</v>
      </c>
      <c r="N11" s="404" t="s">
        <v>140</v>
      </c>
      <c r="O11" s="400">
        <v>99</v>
      </c>
      <c r="P11" s="401">
        <v>99</v>
      </c>
      <c r="Q11" s="402">
        <v>0</v>
      </c>
      <c r="R11" s="402">
        <v>0</v>
      </c>
      <c r="S11" s="403">
        <v>99</v>
      </c>
      <c r="T11" s="404" t="s">
        <v>140</v>
      </c>
      <c r="U11" s="400">
        <v>87</v>
      </c>
      <c r="V11" s="401">
        <v>87</v>
      </c>
      <c r="W11" s="402">
        <v>0</v>
      </c>
      <c r="X11" s="402">
        <v>0</v>
      </c>
      <c r="Y11" s="403">
        <v>87</v>
      </c>
      <c r="Z11" s="413" t="s">
        <v>140</v>
      </c>
      <c r="AA11" s="400">
        <v>95</v>
      </c>
      <c r="AB11" s="405">
        <v>95</v>
      </c>
      <c r="AC11" s="406">
        <v>0</v>
      </c>
      <c r="AD11" s="406">
        <v>0</v>
      </c>
      <c r="AE11" s="407">
        <v>95</v>
      </c>
      <c r="AF11" s="415" t="s">
        <v>140</v>
      </c>
      <c r="AG11" s="409">
        <f t="shared" si="0"/>
        <v>93</v>
      </c>
      <c r="AH11" s="405">
        <v>93</v>
      </c>
      <c r="AI11" s="406">
        <v>0</v>
      </c>
      <c r="AJ11" s="406">
        <v>0</v>
      </c>
      <c r="AK11" s="407">
        <v>93</v>
      </c>
      <c r="AL11" s="415" t="s">
        <v>141</v>
      </c>
      <c r="AM11" s="409">
        <f t="shared" si="1"/>
        <v>84</v>
      </c>
      <c r="AN11" s="405">
        <v>84</v>
      </c>
      <c r="AO11" s="406">
        <v>0</v>
      </c>
      <c r="AP11" s="406">
        <v>4</v>
      </c>
      <c r="AQ11" s="407">
        <v>80</v>
      </c>
      <c r="AR11" s="415">
        <v>561</v>
      </c>
      <c r="AS11" s="369"/>
    </row>
    <row r="12" spans="1:45" ht="67.5" customHeight="1" x14ac:dyDescent="0.2">
      <c r="A12" s="374"/>
      <c r="B12" s="397" t="s">
        <v>208</v>
      </c>
      <c r="C12" s="398">
        <v>266</v>
      </c>
      <c r="D12" s="399">
        <v>266</v>
      </c>
      <c r="E12" s="213">
        <v>0</v>
      </c>
      <c r="F12" s="213">
        <v>27</v>
      </c>
      <c r="G12" s="214">
        <v>239</v>
      </c>
      <c r="H12" s="411" t="s">
        <v>140</v>
      </c>
      <c r="I12" s="400">
        <v>193</v>
      </c>
      <c r="J12" s="401">
        <v>99</v>
      </c>
      <c r="K12" s="402">
        <v>94</v>
      </c>
      <c r="L12" s="402">
        <v>23</v>
      </c>
      <c r="M12" s="403">
        <v>170</v>
      </c>
      <c r="N12" s="413" t="s">
        <v>140</v>
      </c>
      <c r="O12" s="400">
        <v>193</v>
      </c>
      <c r="P12" s="401">
        <v>193</v>
      </c>
      <c r="Q12" s="402">
        <v>0</v>
      </c>
      <c r="R12" s="402">
        <v>12</v>
      </c>
      <c r="S12" s="403">
        <v>181</v>
      </c>
      <c r="T12" s="413" t="s">
        <v>140</v>
      </c>
      <c r="U12" s="400">
        <v>183</v>
      </c>
      <c r="V12" s="401">
        <v>183</v>
      </c>
      <c r="W12" s="402">
        <v>0</v>
      </c>
      <c r="X12" s="402">
        <v>13</v>
      </c>
      <c r="Y12" s="403">
        <v>170</v>
      </c>
      <c r="Z12" s="413" t="s">
        <v>140</v>
      </c>
      <c r="AA12" s="400">
        <v>224</v>
      </c>
      <c r="AB12" s="405">
        <v>224</v>
      </c>
      <c r="AC12" s="406">
        <v>0</v>
      </c>
      <c r="AD12" s="406">
        <v>17</v>
      </c>
      <c r="AE12" s="407">
        <v>207</v>
      </c>
      <c r="AF12" s="415" t="s">
        <v>140</v>
      </c>
      <c r="AG12" s="409">
        <f t="shared" si="0"/>
        <v>261</v>
      </c>
      <c r="AH12" s="405">
        <v>192</v>
      </c>
      <c r="AI12" s="406">
        <v>69</v>
      </c>
      <c r="AJ12" s="406">
        <v>44</v>
      </c>
      <c r="AK12" s="407">
        <v>217</v>
      </c>
      <c r="AL12" s="415" t="s">
        <v>141</v>
      </c>
      <c r="AM12" s="409">
        <f t="shared" si="1"/>
        <v>344</v>
      </c>
      <c r="AN12" s="405">
        <v>169</v>
      </c>
      <c r="AO12" s="406">
        <v>175</v>
      </c>
      <c r="AP12" s="406">
        <v>120</v>
      </c>
      <c r="AQ12" s="407">
        <v>224</v>
      </c>
      <c r="AR12" s="415"/>
      <c r="AS12" s="369"/>
    </row>
    <row r="13" spans="1:45" ht="67.5" customHeight="1" x14ac:dyDescent="0.2">
      <c r="A13" s="374"/>
      <c r="B13" s="419" t="s">
        <v>209</v>
      </c>
      <c r="C13" s="398">
        <v>1260</v>
      </c>
      <c r="D13" s="399">
        <v>1260</v>
      </c>
      <c r="E13" s="213">
        <v>0</v>
      </c>
      <c r="F13" s="213">
        <v>10</v>
      </c>
      <c r="G13" s="214">
        <v>1250</v>
      </c>
      <c r="H13" s="411" t="s">
        <v>140</v>
      </c>
      <c r="I13" s="400">
        <v>1204</v>
      </c>
      <c r="J13" s="401">
        <v>1194</v>
      </c>
      <c r="K13" s="402">
        <v>10</v>
      </c>
      <c r="L13" s="402">
        <v>12</v>
      </c>
      <c r="M13" s="403">
        <v>1192</v>
      </c>
      <c r="N13" s="413" t="s">
        <v>140</v>
      </c>
      <c r="O13" s="400">
        <v>1180</v>
      </c>
      <c r="P13" s="401">
        <v>1170</v>
      </c>
      <c r="Q13" s="402">
        <v>10</v>
      </c>
      <c r="R13" s="402">
        <v>12</v>
      </c>
      <c r="S13" s="403">
        <v>1168</v>
      </c>
      <c r="T13" s="413" t="s">
        <v>140</v>
      </c>
      <c r="U13" s="400">
        <v>1169</v>
      </c>
      <c r="V13" s="401">
        <v>1165</v>
      </c>
      <c r="W13" s="402">
        <v>4</v>
      </c>
      <c r="X13" s="402">
        <v>12</v>
      </c>
      <c r="Y13" s="403">
        <v>1157</v>
      </c>
      <c r="Z13" s="413" t="s">
        <v>140</v>
      </c>
      <c r="AA13" s="400">
        <v>1164</v>
      </c>
      <c r="AB13" s="405">
        <v>1160</v>
      </c>
      <c r="AC13" s="406">
        <v>4</v>
      </c>
      <c r="AD13" s="406">
        <v>0</v>
      </c>
      <c r="AE13" s="407">
        <v>1164</v>
      </c>
      <c r="AF13" s="415" t="s">
        <v>140</v>
      </c>
      <c r="AG13" s="409">
        <f>SUM(AH13:AI13)</f>
        <v>1178</v>
      </c>
      <c r="AH13" s="405">
        <v>1174</v>
      </c>
      <c r="AI13" s="406">
        <v>4</v>
      </c>
      <c r="AJ13" s="406">
        <v>0</v>
      </c>
      <c r="AK13" s="407">
        <v>1178</v>
      </c>
      <c r="AL13" s="415" t="s">
        <v>141</v>
      </c>
      <c r="AM13" s="409">
        <f>SUM(AN13:AO13)</f>
        <v>1229</v>
      </c>
      <c r="AN13" s="405">
        <v>1226</v>
      </c>
      <c r="AO13" s="406">
        <v>3</v>
      </c>
      <c r="AP13" s="406">
        <v>0</v>
      </c>
      <c r="AQ13" s="407">
        <v>1229</v>
      </c>
      <c r="AR13" s="415" t="s">
        <v>141</v>
      </c>
      <c r="AS13" s="369"/>
    </row>
    <row r="14" spans="1:45" ht="72.75" customHeight="1" x14ac:dyDescent="0.2">
      <c r="A14" s="374"/>
      <c r="B14" s="397" t="s">
        <v>210</v>
      </c>
      <c r="C14" s="398">
        <v>10</v>
      </c>
      <c r="D14" s="399">
        <v>10</v>
      </c>
      <c r="E14" s="213">
        <v>0</v>
      </c>
      <c r="F14" s="213">
        <v>3</v>
      </c>
      <c r="G14" s="214">
        <v>7</v>
      </c>
      <c r="H14" s="215">
        <v>8</v>
      </c>
      <c r="I14" s="400">
        <v>11</v>
      </c>
      <c r="J14" s="401">
        <v>11</v>
      </c>
      <c r="K14" s="402">
        <v>0</v>
      </c>
      <c r="L14" s="402">
        <v>3</v>
      </c>
      <c r="M14" s="403">
        <v>8</v>
      </c>
      <c r="N14" s="404">
        <v>7</v>
      </c>
      <c r="O14" s="400">
        <v>11</v>
      </c>
      <c r="P14" s="401">
        <v>11</v>
      </c>
      <c r="Q14" s="402">
        <v>0</v>
      </c>
      <c r="R14" s="402">
        <v>3</v>
      </c>
      <c r="S14" s="403">
        <v>8</v>
      </c>
      <c r="T14" s="404">
        <v>7</v>
      </c>
      <c r="U14" s="400">
        <v>11</v>
      </c>
      <c r="V14" s="401">
        <v>11</v>
      </c>
      <c r="W14" s="402">
        <v>0</v>
      </c>
      <c r="X14" s="402">
        <v>3</v>
      </c>
      <c r="Y14" s="403">
        <v>8</v>
      </c>
      <c r="Z14" s="404">
        <v>7</v>
      </c>
      <c r="AA14" s="400">
        <v>11</v>
      </c>
      <c r="AB14" s="405">
        <v>11</v>
      </c>
      <c r="AC14" s="406">
        <v>0</v>
      </c>
      <c r="AD14" s="406">
        <v>4</v>
      </c>
      <c r="AE14" s="407">
        <v>7</v>
      </c>
      <c r="AF14" s="408">
        <v>7</v>
      </c>
      <c r="AG14" s="409">
        <f>SUM(AH14:AI14)</f>
        <v>11</v>
      </c>
      <c r="AH14" s="405">
        <v>11</v>
      </c>
      <c r="AI14" s="406">
        <v>0</v>
      </c>
      <c r="AJ14" s="406">
        <v>4</v>
      </c>
      <c r="AK14" s="407">
        <v>7</v>
      </c>
      <c r="AL14" s="408">
        <v>7</v>
      </c>
      <c r="AM14" s="409">
        <f>SUM(AN14:AO14)</f>
        <v>20.9</v>
      </c>
      <c r="AN14" s="405">
        <v>11</v>
      </c>
      <c r="AO14" s="406">
        <v>9.9</v>
      </c>
      <c r="AP14" s="406">
        <v>11</v>
      </c>
      <c r="AQ14" s="407">
        <v>10</v>
      </c>
      <c r="AR14" s="408">
        <v>56</v>
      </c>
      <c r="AS14" s="369"/>
    </row>
    <row r="15" spans="1:45" ht="72.75" customHeight="1" x14ac:dyDescent="0.2">
      <c r="A15" s="374"/>
      <c r="B15" s="419" t="s">
        <v>211</v>
      </c>
      <c r="C15" s="398">
        <v>1312</v>
      </c>
      <c r="D15" s="467">
        <v>1305</v>
      </c>
      <c r="E15" s="468">
        <v>7</v>
      </c>
      <c r="F15" s="468">
        <v>393</v>
      </c>
      <c r="G15" s="468">
        <v>919</v>
      </c>
      <c r="H15" s="469">
        <v>690</v>
      </c>
      <c r="I15" s="400">
        <v>1368</v>
      </c>
      <c r="J15" s="470">
        <v>1362</v>
      </c>
      <c r="K15" s="471">
        <v>6</v>
      </c>
      <c r="L15" s="471">
        <v>410</v>
      </c>
      <c r="M15" s="471">
        <v>958</v>
      </c>
      <c r="N15" s="472">
        <v>861</v>
      </c>
      <c r="O15" s="400">
        <v>1385</v>
      </c>
      <c r="P15" s="470">
        <v>1381</v>
      </c>
      <c r="Q15" s="471">
        <v>4</v>
      </c>
      <c r="R15" s="471">
        <v>415</v>
      </c>
      <c r="S15" s="471">
        <v>970</v>
      </c>
      <c r="T15" s="472">
        <v>853</v>
      </c>
      <c r="U15" s="400">
        <v>1098</v>
      </c>
      <c r="V15" s="470">
        <v>1095</v>
      </c>
      <c r="W15" s="471">
        <v>3</v>
      </c>
      <c r="X15" s="471">
        <v>329</v>
      </c>
      <c r="Y15" s="471">
        <v>769</v>
      </c>
      <c r="Z15" s="472">
        <v>584</v>
      </c>
      <c r="AA15" s="400">
        <v>1264</v>
      </c>
      <c r="AB15" s="473">
        <v>1261</v>
      </c>
      <c r="AC15" s="474">
        <v>3</v>
      </c>
      <c r="AD15" s="474">
        <v>379</v>
      </c>
      <c r="AE15" s="474">
        <v>885</v>
      </c>
      <c r="AF15" s="475">
        <v>808</v>
      </c>
      <c r="AG15" s="409">
        <f>SUM(AH15:AI15)</f>
        <v>1236</v>
      </c>
      <c r="AH15" s="473">
        <v>1231</v>
      </c>
      <c r="AI15" s="474">
        <v>5</v>
      </c>
      <c r="AJ15" s="474">
        <v>371</v>
      </c>
      <c r="AK15" s="474">
        <v>865</v>
      </c>
      <c r="AL15" s="475">
        <v>1419</v>
      </c>
      <c r="AM15" s="409">
        <f>SUM(AN15:AO15)</f>
        <v>1204.7380000000001</v>
      </c>
      <c r="AN15" s="473">
        <v>1197.7380000000001</v>
      </c>
      <c r="AO15" s="474">
        <v>7</v>
      </c>
      <c r="AP15" s="474">
        <v>361</v>
      </c>
      <c r="AQ15" s="474">
        <v>843.77599999999995</v>
      </c>
      <c r="AR15" s="475">
        <v>1293</v>
      </c>
      <c r="AS15" s="369"/>
    </row>
    <row r="16" spans="1:45" ht="72.75" customHeight="1" thickBot="1" x14ac:dyDescent="0.25">
      <c r="A16" s="374"/>
      <c r="B16" s="476" t="s">
        <v>212</v>
      </c>
      <c r="C16" s="477">
        <v>528</v>
      </c>
      <c r="D16" s="478">
        <v>521</v>
      </c>
      <c r="E16" s="479">
        <v>7</v>
      </c>
      <c r="F16" s="479">
        <v>56</v>
      </c>
      <c r="G16" s="480">
        <v>472</v>
      </c>
      <c r="H16" s="481">
        <v>429</v>
      </c>
      <c r="I16" s="482">
        <v>522</v>
      </c>
      <c r="J16" s="483">
        <v>515</v>
      </c>
      <c r="K16" s="484">
        <v>7</v>
      </c>
      <c r="L16" s="484">
        <v>101</v>
      </c>
      <c r="M16" s="485">
        <v>421</v>
      </c>
      <c r="N16" s="486">
        <v>335</v>
      </c>
      <c r="O16" s="482">
        <v>525</v>
      </c>
      <c r="P16" s="483">
        <v>521</v>
      </c>
      <c r="Q16" s="484">
        <v>4</v>
      </c>
      <c r="R16" s="484">
        <v>53</v>
      </c>
      <c r="S16" s="485">
        <v>472</v>
      </c>
      <c r="T16" s="486">
        <v>867</v>
      </c>
      <c r="U16" s="482">
        <v>956</v>
      </c>
      <c r="V16" s="483">
        <v>951</v>
      </c>
      <c r="W16" s="484">
        <v>5</v>
      </c>
      <c r="X16" s="484">
        <v>102</v>
      </c>
      <c r="Y16" s="485">
        <v>854</v>
      </c>
      <c r="Z16" s="486">
        <v>1649</v>
      </c>
      <c r="AA16" s="482">
        <v>883</v>
      </c>
      <c r="AB16" s="487">
        <v>878</v>
      </c>
      <c r="AC16" s="488">
        <v>5</v>
      </c>
      <c r="AD16" s="488">
        <v>93</v>
      </c>
      <c r="AE16" s="489">
        <v>790</v>
      </c>
      <c r="AF16" s="490" t="s">
        <v>140</v>
      </c>
      <c r="AG16" s="482">
        <f>SUM(AH16:AI16)</f>
        <v>880</v>
      </c>
      <c r="AH16" s="487">
        <v>875</v>
      </c>
      <c r="AI16" s="488">
        <v>5</v>
      </c>
      <c r="AJ16" s="488">
        <v>91</v>
      </c>
      <c r="AK16" s="489">
        <v>789</v>
      </c>
      <c r="AL16" s="491" t="s">
        <v>141</v>
      </c>
      <c r="AM16" s="482">
        <f>SUM(AN16:AO16)</f>
        <v>678</v>
      </c>
      <c r="AN16" s="487">
        <v>665</v>
      </c>
      <c r="AO16" s="488">
        <v>13</v>
      </c>
      <c r="AP16" s="488">
        <v>13</v>
      </c>
      <c r="AQ16" s="489">
        <v>665</v>
      </c>
      <c r="AR16" s="491" t="s">
        <v>140</v>
      </c>
      <c r="AS16" s="369"/>
    </row>
    <row r="17" spans="1:45" ht="72.75" customHeight="1" thickBot="1" x14ac:dyDescent="0.25">
      <c r="A17" s="374"/>
      <c r="B17" s="455" t="s">
        <v>213</v>
      </c>
      <c r="C17" s="455">
        <f t="shared" ref="C17:AL17" si="2">SUM(C4:C16)</f>
        <v>24221</v>
      </c>
      <c r="D17" s="456">
        <f t="shared" si="2"/>
        <v>23222</v>
      </c>
      <c r="E17" s="456">
        <f t="shared" si="2"/>
        <v>999</v>
      </c>
      <c r="F17" s="456">
        <f t="shared" si="2"/>
        <v>8849</v>
      </c>
      <c r="G17" s="456">
        <f t="shared" si="2"/>
        <v>15372</v>
      </c>
      <c r="H17" s="457">
        <f t="shared" si="2"/>
        <v>66487</v>
      </c>
      <c r="I17" s="458">
        <f t="shared" si="2"/>
        <v>24621</v>
      </c>
      <c r="J17" s="459">
        <f t="shared" si="2"/>
        <v>23246</v>
      </c>
      <c r="K17" s="459">
        <f t="shared" si="2"/>
        <v>1375</v>
      </c>
      <c r="L17" s="459">
        <f t="shared" si="2"/>
        <v>9332</v>
      </c>
      <c r="M17" s="459">
        <f t="shared" si="2"/>
        <v>15289</v>
      </c>
      <c r="N17" s="459">
        <f t="shared" si="2"/>
        <v>83879</v>
      </c>
      <c r="O17" s="458">
        <f t="shared" si="2"/>
        <v>27407</v>
      </c>
      <c r="P17" s="459">
        <f t="shared" si="2"/>
        <v>25992</v>
      </c>
      <c r="Q17" s="459">
        <f t="shared" si="2"/>
        <v>1415</v>
      </c>
      <c r="R17" s="459">
        <f t="shared" si="2"/>
        <v>10468</v>
      </c>
      <c r="S17" s="459">
        <f t="shared" si="2"/>
        <v>16939</v>
      </c>
      <c r="T17" s="460">
        <f t="shared" si="2"/>
        <v>101995</v>
      </c>
      <c r="U17" s="458">
        <f t="shared" si="2"/>
        <v>27903</v>
      </c>
      <c r="V17" s="459">
        <f t="shared" si="2"/>
        <v>26312</v>
      </c>
      <c r="W17" s="459">
        <f t="shared" si="2"/>
        <v>1591</v>
      </c>
      <c r="X17" s="459">
        <f t="shared" si="2"/>
        <v>10586</v>
      </c>
      <c r="Y17" s="459">
        <f t="shared" si="2"/>
        <v>17317</v>
      </c>
      <c r="Z17" s="460">
        <f t="shared" si="2"/>
        <v>104329</v>
      </c>
      <c r="AA17" s="458">
        <f t="shared" si="2"/>
        <v>28600</v>
      </c>
      <c r="AB17" s="459">
        <f t="shared" si="2"/>
        <v>26977</v>
      </c>
      <c r="AC17" s="459">
        <f t="shared" si="2"/>
        <v>1623</v>
      </c>
      <c r="AD17" s="459">
        <f t="shared" si="2"/>
        <v>10589</v>
      </c>
      <c r="AE17" s="459">
        <f t="shared" si="2"/>
        <v>18011</v>
      </c>
      <c r="AF17" s="460">
        <f t="shared" si="2"/>
        <v>103544</v>
      </c>
      <c r="AG17" s="458">
        <f t="shared" si="2"/>
        <v>33243</v>
      </c>
      <c r="AH17" s="459">
        <f t="shared" si="2"/>
        <v>29373</v>
      </c>
      <c r="AI17" s="459">
        <f t="shared" si="2"/>
        <v>3870</v>
      </c>
      <c r="AJ17" s="459">
        <f t="shared" si="2"/>
        <v>12620</v>
      </c>
      <c r="AK17" s="459">
        <f t="shared" si="2"/>
        <v>20623</v>
      </c>
      <c r="AL17" s="460">
        <f t="shared" si="2"/>
        <v>110172</v>
      </c>
      <c r="AM17" s="458">
        <f t="shared" ref="AM17:AR17" si="3">SUM(AM4:AM16)</f>
        <v>32808.638000000006</v>
      </c>
      <c r="AN17" s="459">
        <f t="shared" si="3"/>
        <v>28751.738000000001</v>
      </c>
      <c r="AO17" s="459">
        <f t="shared" si="3"/>
        <v>4056.9</v>
      </c>
      <c r="AP17" s="459">
        <f t="shared" si="3"/>
        <v>8282</v>
      </c>
      <c r="AQ17" s="459">
        <f t="shared" si="3"/>
        <v>24526.776000000002</v>
      </c>
      <c r="AR17" s="460">
        <f t="shared" si="3"/>
        <v>144731</v>
      </c>
      <c r="AS17" s="369"/>
    </row>
    <row r="18" spans="1:45" x14ac:dyDescent="0.2">
      <c r="AM18" s="372"/>
      <c r="AR18" s="372" t="s">
        <v>214</v>
      </c>
    </row>
  </sheetData>
  <mergeCells count="7">
    <mergeCell ref="AM2:AR2"/>
    <mergeCell ref="C2:H2"/>
    <mergeCell ref="I2:N2"/>
    <mergeCell ref="O2:T2"/>
    <mergeCell ref="U2:Z2"/>
    <mergeCell ref="AA2:AF2"/>
    <mergeCell ref="AG2:AL2"/>
  </mergeCells>
  <phoneticPr fontId="2"/>
  <pageMargins left="0.98425196850393704" right="0.19685039370078741" top="0.78740157480314965" bottom="0.31496062992125984" header="0.15748031496062992" footer="0.19685039370078741"/>
  <pageSetup paperSize="9" scale="37" firstPageNumber="8" fitToHeight="0" orientation="landscape" useFirstPageNumber="1" r:id="rId1"/>
  <headerFooter alignWithMargins="0">
    <oddFooter>&amp;C&amp;24&amp;P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view="pageBreakPreview" zoomScale="40" zoomScaleNormal="50" zoomScaleSheetLayoutView="40" zoomScalePageLayoutView="75" workbookViewId="0">
      <selection activeCell="M32" sqref="M32"/>
    </sheetView>
  </sheetViews>
  <sheetFormatPr defaultColWidth="15.625" defaultRowHeight="17.25" customHeight="1" x14ac:dyDescent="0.15"/>
  <cols>
    <col min="1" max="1" width="0.75" style="501" customWidth="1"/>
    <col min="2" max="10" width="20.625" style="501" customWidth="1"/>
    <col min="11" max="11" width="20.625" style="631" customWidth="1"/>
    <col min="12" max="18" width="20.625" style="501" customWidth="1"/>
    <col min="19" max="19" width="77.75" style="500" hidden="1" customWidth="1"/>
    <col min="20" max="20" width="3.5" style="501" customWidth="1"/>
    <col min="21" max="256" width="15.625" style="501"/>
    <col min="257" max="257" width="0.75" style="501" customWidth="1"/>
    <col min="258" max="274" width="20.625" style="501" customWidth="1"/>
    <col min="275" max="275" width="0" style="501" hidden="1" customWidth="1"/>
    <col min="276" max="276" width="3.5" style="501" customWidth="1"/>
    <col min="277" max="512" width="15.625" style="501"/>
    <col min="513" max="513" width="0.75" style="501" customWidth="1"/>
    <col min="514" max="530" width="20.625" style="501" customWidth="1"/>
    <col min="531" max="531" width="0" style="501" hidden="1" customWidth="1"/>
    <col min="532" max="532" width="3.5" style="501" customWidth="1"/>
    <col min="533" max="768" width="15.625" style="501"/>
    <col min="769" max="769" width="0.75" style="501" customWidth="1"/>
    <col min="770" max="786" width="20.625" style="501" customWidth="1"/>
    <col min="787" max="787" width="0" style="501" hidden="1" customWidth="1"/>
    <col min="788" max="788" width="3.5" style="501" customWidth="1"/>
    <col min="789" max="1024" width="15.625" style="501"/>
    <col min="1025" max="1025" width="0.75" style="501" customWidth="1"/>
    <col min="1026" max="1042" width="20.625" style="501" customWidth="1"/>
    <col min="1043" max="1043" width="0" style="501" hidden="1" customWidth="1"/>
    <col min="1044" max="1044" width="3.5" style="501" customWidth="1"/>
    <col min="1045" max="1280" width="15.625" style="501"/>
    <col min="1281" max="1281" width="0.75" style="501" customWidth="1"/>
    <col min="1282" max="1298" width="20.625" style="501" customWidth="1"/>
    <col min="1299" max="1299" width="0" style="501" hidden="1" customWidth="1"/>
    <col min="1300" max="1300" width="3.5" style="501" customWidth="1"/>
    <col min="1301" max="1536" width="15.625" style="501"/>
    <col min="1537" max="1537" width="0.75" style="501" customWidth="1"/>
    <col min="1538" max="1554" width="20.625" style="501" customWidth="1"/>
    <col min="1555" max="1555" width="0" style="501" hidden="1" customWidth="1"/>
    <col min="1556" max="1556" width="3.5" style="501" customWidth="1"/>
    <col min="1557" max="1792" width="15.625" style="501"/>
    <col min="1793" max="1793" width="0.75" style="501" customWidth="1"/>
    <col min="1794" max="1810" width="20.625" style="501" customWidth="1"/>
    <col min="1811" max="1811" width="0" style="501" hidden="1" customWidth="1"/>
    <col min="1812" max="1812" width="3.5" style="501" customWidth="1"/>
    <col min="1813" max="2048" width="15.625" style="501"/>
    <col min="2049" max="2049" width="0.75" style="501" customWidth="1"/>
    <col min="2050" max="2066" width="20.625" style="501" customWidth="1"/>
    <col min="2067" max="2067" width="0" style="501" hidden="1" customWidth="1"/>
    <col min="2068" max="2068" width="3.5" style="501" customWidth="1"/>
    <col min="2069" max="2304" width="15.625" style="501"/>
    <col min="2305" max="2305" width="0.75" style="501" customWidth="1"/>
    <col min="2306" max="2322" width="20.625" style="501" customWidth="1"/>
    <col min="2323" max="2323" width="0" style="501" hidden="1" customWidth="1"/>
    <col min="2324" max="2324" width="3.5" style="501" customWidth="1"/>
    <col min="2325" max="2560" width="15.625" style="501"/>
    <col min="2561" max="2561" width="0.75" style="501" customWidth="1"/>
    <col min="2562" max="2578" width="20.625" style="501" customWidth="1"/>
    <col min="2579" max="2579" width="0" style="501" hidden="1" customWidth="1"/>
    <col min="2580" max="2580" width="3.5" style="501" customWidth="1"/>
    <col min="2581" max="2816" width="15.625" style="501"/>
    <col min="2817" max="2817" width="0.75" style="501" customWidth="1"/>
    <col min="2818" max="2834" width="20.625" style="501" customWidth="1"/>
    <col min="2835" max="2835" width="0" style="501" hidden="1" customWidth="1"/>
    <col min="2836" max="2836" width="3.5" style="501" customWidth="1"/>
    <col min="2837" max="3072" width="15.625" style="501"/>
    <col min="3073" max="3073" width="0.75" style="501" customWidth="1"/>
    <col min="3074" max="3090" width="20.625" style="501" customWidth="1"/>
    <col min="3091" max="3091" width="0" style="501" hidden="1" customWidth="1"/>
    <col min="3092" max="3092" width="3.5" style="501" customWidth="1"/>
    <col min="3093" max="3328" width="15.625" style="501"/>
    <col min="3329" max="3329" width="0.75" style="501" customWidth="1"/>
    <col min="3330" max="3346" width="20.625" style="501" customWidth="1"/>
    <col min="3347" max="3347" width="0" style="501" hidden="1" customWidth="1"/>
    <col min="3348" max="3348" width="3.5" style="501" customWidth="1"/>
    <col min="3349" max="3584" width="15.625" style="501"/>
    <col min="3585" max="3585" width="0.75" style="501" customWidth="1"/>
    <col min="3586" max="3602" width="20.625" style="501" customWidth="1"/>
    <col min="3603" max="3603" width="0" style="501" hidden="1" customWidth="1"/>
    <col min="3604" max="3604" width="3.5" style="501" customWidth="1"/>
    <col min="3605" max="3840" width="15.625" style="501"/>
    <col min="3841" max="3841" width="0.75" style="501" customWidth="1"/>
    <col min="3842" max="3858" width="20.625" style="501" customWidth="1"/>
    <col min="3859" max="3859" width="0" style="501" hidden="1" customWidth="1"/>
    <col min="3860" max="3860" width="3.5" style="501" customWidth="1"/>
    <col min="3861" max="4096" width="15.625" style="501"/>
    <col min="4097" max="4097" width="0.75" style="501" customWidth="1"/>
    <col min="4098" max="4114" width="20.625" style="501" customWidth="1"/>
    <col min="4115" max="4115" width="0" style="501" hidden="1" customWidth="1"/>
    <col min="4116" max="4116" width="3.5" style="501" customWidth="1"/>
    <col min="4117" max="4352" width="15.625" style="501"/>
    <col min="4353" max="4353" width="0.75" style="501" customWidth="1"/>
    <col min="4354" max="4370" width="20.625" style="501" customWidth="1"/>
    <col min="4371" max="4371" width="0" style="501" hidden="1" customWidth="1"/>
    <col min="4372" max="4372" width="3.5" style="501" customWidth="1"/>
    <col min="4373" max="4608" width="15.625" style="501"/>
    <col min="4609" max="4609" width="0.75" style="501" customWidth="1"/>
    <col min="4610" max="4626" width="20.625" style="501" customWidth="1"/>
    <col min="4627" max="4627" width="0" style="501" hidden="1" customWidth="1"/>
    <col min="4628" max="4628" width="3.5" style="501" customWidth="1"/>
    <col min="4629" max="4864" width="15.625" style="501"/>
    <col min="4865" max="4865" width="0.75" style="501" customWidth="1"/>
    <col min="4866" max="4882" width="20.625" style="501" customWidth="1"/>
    <col min="4883" max="4883" width="0" style="501" hidden="1" customWidth="1"/>
    <col min="4884" max="4884" width="3.5" style="501" customWidth="1"/>
    <col min="4885" max="5120" width="15.625" style="501"/>
    <col min="5121" max="5121" width="0.75" style="501" customWidth="1"/>
    <col min="5122" max="5138" width="20.625" style="501" customWidth="1"/>
    <col min="5139" max="5139" width="0" style="501" hidden="1" customWidth="1"/>
    <col min="5140" max="5140" width="3.5" style="501" customWidth="1"/>
    <col min="5141" max="5376" width="15.625" style="501"/>
    <col min="5377" max="5377" width="0.75" style="501" customWidth="1"/>
    <col min="5378" max="5394" width="20.625" style="501" customWidth="1"/>
    <col min="5395" max="5395" width="0" style="501" hidden="1" customWidth="1"/>
    <col min="5396" max="5396" width="3.5" style="501" customWidth="1"/>
    <col min="5397" max="5632" width="15.625" style="501"/>
    <col min="5633" max="5633" width="0.75" style="501" customWidth="1"/>
    <col min="5634" max="5650" width="20.625" style="501" customWidth="1"/>
    <col min="5651" max="5651" width="0" style="501" hidden="1" customWidth="1"/>
    <col min="5652" max="5652" width="3.5" style="501" customWidth="1"/>
    <col min="5653" max="5888" width="15.625" style="501"/>
    <col min="5889" max="5889" width="0.75" style="501" customWidth="1"/>
    <col min="5890" max="5906" width="20.625" style="501" customWidth="1"/>
    <col min="5907" max="5907" width="0" style="501" hidden="1" customWidth="1"/>
    <col min="5908" max="5908" width="3.5" style="501" customWidth="1"/>
    <col min="5909" max="6144" width="15.625" style="501"/>
    <col min="6145" max="6145" width="0.75" style="501" customWidth="1"/>
    <col min="6146" max="6162" width="20.625" style="501" customWidth="1"/>
    <col min="6163" max="6163" width="0" style="501" hidden="1" customWidth="1"/>
    <col min="6164" max="6164" width="3.5" style="501" customWidth="1"/>
    <col min="6165" max="6400" width="15.625" style="501"/>
    <col min="6401" max="6401" width="0.75" style="501" customWidth="1"/>
    <col min="6402" max="6418" width="20.625" style="501" customWidth="1"/>
    <col min="6419" max="6419" width="0" style="501" hidden="1" customWidth="1"/>
    <col min="6420" max="6420" width="3.5" style="501" customWidth="1"/>
    <col min="6421" max="6656" width="15.625" style="501"/>
    <col min="6657" max="6657" width="0.75" style="501" customWidth="1"/>
    <col min="6658" max="6674" width="20.625" style="501" customWidth="1"/>
    <col min="6675" max="6675" width="0" style="501" hidden="1" customWidth="1"/>
    <col min="6676" max="6676" width="3.5" style="501" customWidth="1"/>
    <col min="6677" max="6912" width="15.625" style="501"/>
    <col min="6913" max="6913" width="0.75" style="501" customWidth="1"/>
    <col min="6914" max="6930" width="20.625" style="501" customWidth="1"/>
    <col min="6931" max="6931" width="0" style="501" hidden="1" customWidth="1"/>
    <col min="6932" max="6932" width="3.5" style="501" customWidth="1"/>
    <col min="6933" max="7168" width="15.625" style="501"/>
    <col min="7169" max="7169" width="0.75" style="501" customWidth="1"/>
    <col min="7170" max="7186" width="20.625" style="501" customWidth="1"/>
    <col min="7187" max="7187" width="0" style="501" hidden="1" customWidth="1"/>
    <col min="7188" max="7188" width="3.5" style="501" customWidth="1"/>
    <col min="7189" max="7424" width="15.625" style="501"/>
    <col min="7425" max="7425" width="0.75" style="501" customWidth="1"/>
    <col min="7426" max="7442" width="20.625" style="501" customWidth="1"/>
    <col min="7443" max="7443" width="0" style="501" hidden="1" customWidth="1"/>
    <col min="7444" max="7444" width="3.5" style="501" customWidth="1"/>
    <col min="7445" max="7680" width="15.625" style="501"/>
    <col min="7681" max="7681" width="0.75" style="501" customWidth="1"/>
    <col min="7682" max="7698" width="20.625" style="501" customWidth="1"/>
    <col min="7699" max="7699" width="0" style="501" hidden="1" customWidth="1"/>
    <col min="7700" max="7700" width="3.5" style="501" customWidth="1"/>
    <col min="7701" max="7936" width="15.625" style="501"/>
    <col min="7937" max="7937" width="0.75" style="501" customWidth="1"/>
    <col min="7938" max="7954" width="20.625" style="501" customWidth="1"/>
    <col min="7955" max="7955" width="0" style="501" hidden="1" customWidth="1"/>
    <col min="7956" max="7956" width="3.5" style="501" customWidth="1"/>
    <col min="7957" max="8192" width="15.625" style="501"/>
    <col min="8193" max="8193" width="0.75" style="501" customWidth="1"/>
    <col min="8194" max="8210" width="20.625" style="501" customWidth="1"/>
    <col min="8211" max="8211" width="0" style="501" hidden="1" customWidth="1"/>
    <col min="8212" max="8212" width="3.5" style="501" customWidth="1"/>
    <col min="8213" max="8448" width="15.625" style="501"/>
    <col min="8449" max="8449" width="0.75" style="501" customWidth="1"/>
    <col min="8450" max="8466" width="20.625" style="501" customWidth="1"/>
    <col min="8467" max="8467" width="0" style="501" hidden="1" customWidth="1"/>
    <col min="8468" max="8468" width="3.5" style="501" customWidth="1"/>
    <col min="8469" max="8704" width="15.625" style="501"/>
    <col min="8705" max="8705" width="0.75" style="501" customWidth="1"/>
    <col min="8706" max="8722" width="20.625" style="501" customWidth="1"/>
    <col min="8723" max="8723" width="0" style="501" hidden="1" customWidth="1"/>
    <col min="8724" max="8724" width="3.5" style="501" customWidth="1"/>
    <col min="8725" max="8960" width="15.625" style="501"/>
    <col min="8961" max="8961" width="0.75" style="501" customWidth="1"/>
    <col min="8962" max="8978" width="20.625" style="501" customWidth="1"/>
    <col min="8979" max="8979" width="0" style="501" hidden="1" customWidth="1"/>
    <col min="8980" max="8980" width="3.5" style="501" customWidth="1"/>
    <col min="8981" max="9216" width="15.625" style="501"/>
    <col min="9217" max="9217" width="0.75" style="501" customWidth="1"/>
    <col min="9218" max="9234" width="20.625" style="501" customWidth="1"/>
    <col min="9235" max="9235" width="0" style="501" hidden="1" customWidth="1"/>
    <col min="9236" max="9236" width="3.5" style="501" customWidth="1"/>
    <col min="9237" max="9472" width="15.625" style="501"/>
    <col min="9473" max="9473" width="0.75" style="501" customWidth="1"/>
    <col min="9474" max="9490" width="20.625" style="501" customWidth="1"/>
    <col min="9491" max="9491" width="0" style="501" hidden="1" customWidth="1"/>
    <col min="9492" max="9492" width="3.5" style="501" customWidth="1"/>
    <col min="9493" max="9728" width="15.625" style="501"/>
    <col min="9729" max="9729" width="0.75" style="501" customWidth="1"/>
    <col min="9730" max="9746" width="20.625" style="501" customWidth="1"/>
    <col min="9747" max="9747" width="0" style="501" hidden="1" customWidth="1"/>
    <col min="9748" max="9748" width="3.5" style="501" customWidth="1"/>
    <col min="9749" max="9984" width="15.625" style="501"/>
    <col min="9985" max="9985" width="0.75" style="501" customWidth="1"/>
    <col min="9986" max="10002" width="20.625" style="501" customWidth="1"/>
    <col min="10003" max="10003" width="0" style="501" hidden="1" customWidth="1"/>
    <col min="10004" max="10004" width="3.5" style="501" customWidth="1"/>
    <col min="10005" max="10240" width="15.625" style="501"/>
    <col min="10241" max="10241" width="0.75" style="501" customWidth="1"/>
    <col min="10242" max="10258" width="20.625" style="501" customWidth="1"/>
    <col min="10259" max="10259" width="0" style="501" hidden="1" customWidth="1"/>
    <col min="10260" max="10260" width="3.5" style="501" customWidth="1"/>
    <col min="10261" max="10496" width="15.625" style="501"/>
    <col min="10497" max="10497" width="0.75" style="501" customWidth="1"/>
    <col min="10498" max="10514" width="20.625" style="501" customWidth="1"/>
    <col min="10515" max="10515" width="0" style="501" hidden="1" customWidth="1"/>
    <col min="10516" max="10516" width="3.5" style="501" customWidth="1"/>
    <col min="10517" max="10752" width="15.625" style="501"/>
    <col min="10753" max="10753" width="0.75" style="501" customWidth="1"/>
    <col min="10754" max="10770" width="20.625" style="501" customWidth="1"/>
    <col min="10771" max="10771" width="0" style="501" hidden="1" customWidth="1"/>
    <col min="10772" max="10772" width="3.5" style="501" customWidth="1"/>
    <col min="10773" max="11008" width="15.625" style="501"/>
    <col min="11009" max="11009" width="0.75" style="501" customWidth="1"/>
    <col min="11010" max="11026" width="20.625" style="501" customWidth="1"/>
    <col min="11027" max="11027" width="0" style="501" hidden="1" customWidth="1"/>
    <col min="11028" max="11028" width="3.5" style="501" customWidth="1"/>
    <col min="11029" max="11264" width="15.625" style="501"/>
    <col min="11265" max="11265" width="0.75" style="501" customWidth="1"/>
    <col min="11266" max="11282" width="20.625" style="501" customWidth="1"/>
    <col min="11283" max="11283" width="0" style="501" hidden="1" customWidth="1"/>
    <col min="11284" max="11284" width="3.5" style="501" customWidth="1"/>
    <col min="11285" max="11520" width="15.625" style="501"/>
    <col min="11521" max="11521" width="0.75" style="501" customWidth="1"/>
    <col min="11522" max="11538" width="20.625" style="501" customWidth="1"/>
    <col min="11539" max="11539" width="0" style="501" hidden="1" customWidth="1"/>
    <col min="11540" max="11540" width="3.5" style="501" customWidth="1"/>
    <col min="11541" max="11776" width="15.625" style="501"/>
    <col min="11777" max="11777" width="0.75" style="501" customWidth="1"/>
    <col min="11778" max="11794" width="20.625" style="501" customWidth="1"/>
    <col min="11795" max="11795" width="0" style="501" hidden="1" customWidth="1"/>
    <col min="11796" max="11796" width="3.5" style="501" customWidth="1"/>
    <col min="11797" max="12032" width="15.625" style="501"/>
    <col min="12033" max="12033" width="0.75" style="501" customWidth="1"/>
    <col min="12034" max="12050" width="20.625" style="501" customWidth="1"/>
    <col min="12051" max="12051" width="0" style="501" hidden="1" customWidth="1"/>
    <col min="12052" max="12052" width="3.5" style="501" customWidth="1"/>
    <col min="12053" max="12288" width="15.625" style="501"/>
    <col min="12289" max="12289" width="0.75" style="501" customWidth="1"/>
    <col min="12290" max="12306" width="20.625" style="501" customWidth="1"/>
    <col min="12307" max="12307" width="0" style="501" hidden="1" customWidth="1"/>
    <col min="12308" max="12308" width="3.5" style="501" customWidth="1"/>
    <col min="12309" max="12544" width="15.625" style="501"/>
    <col min="12545" max="12545" width="0.75" style="501" customWidth="1"/>
    <col min="12546" max="12562" width="20.625" style="501" customWidth="1"/>
    <col min="12563" max="12563" width="0" style="501" hidden="1" customWidth="1"/>
    <col min="12564" max="12564" width="3.5" style="501" customWidth="1"/>
    <col min="12565" max="12800" width="15.625" style="501"/>
    <col min="12801" max="12801" width="0.75" style="501" customWidth="1"/>
    <col min="12802" max="12818" width="20.625" style="501" customWidth="1"/>
    <col min="12819" max="12819" width="0" style="501" hidden="1" customWidth="1"/>
    <col min="12820" max="12820" width="3.5" style="501" customWidth="1"/>
    <col min="12821" max="13056" width="15.625" style="501"/>
    <col min="13057" max="13057" width="0.75" style="501" customWidth="1"/>
    <col min="13058" max="13074" width="20.625" style="501" customWidth="1"/>
    <col min="13075" max="13075" width="0" style="501" hidden="1" customWidth="1"/>
    <col min="13076" max="13076" width="3.5" style="501" customWidth="1"/>
    <col min="13077" max="13312" width="15.625" style="501"/>
    <col min="13313" max="13313" width="0.75" style="501" customWidth="1"/>
    <col min="13314" max="13330" width="20.625" style="501" customWidth="1"/>
    <col min="13331" max="13331" width="0" style="501" hidden="1" customWidth="1"/>
    <col min="13332" max="13332" width="3.5" style="501" customWidth="1"/>
    <col min="13333" max="13568" width="15.625" style="501"/>
    <col min="13569" max="13569" width="0.75" style="501" customWidth="1"/>
    <col min="13570" max="13586" width="20.625" style="501" customWidth="1"/>
    <col min="13587" max="13587" width="0" style="501" hidden="1" customWidth="1"/>
    <col min="13588" max="13588" width="3.5" style="501" customWidth="1"/>
    <col min="13589" max="13824" width="15.625" style="501"/>
    <col min="13825" max="13825" width="0.75" style="501" customWidth="1"/>
    <col min="13826" max="13842" width="20.625" style="501" customWidth="1"/>
    <col min="13843" max="13843" width="0" style="501" hidden="1" customWidth="1"/>
    <col min="13844" max="13844" width="3.5" style="501" customWidth="1"/>
    <col min="13845" max="14080" width="15.625" style="501"/>
    <col min="14081" max="14081" width="0.75" style="501" customWidth="1"/>
    <col min="14082" max="14098" width="20.625" style="501" customWidth="1"/>
    <col min="14099" max="14099" width="0" style="501" hidden="1" customWidth="1"/>
    <col min="14100" max="14100" width="3.5" style="501" customWidth="1"/>
    <col min="14101" max="14336" width="15.625" style="501"/>
    <col min="14337" max="14337" width="0.75" style="501" customWidth="1"/>
    <col min="14338" max="14354" width="20.625" style="501" customWidth="1"/>
    <col min="14355" max="14355" width="0" style="501" hidden="1" customWidth="1"/>
    <col min="14356" max="14356" width="3.5" style="501" customWidth="1"/>
    <col min="14357" max="14592" width="15.625" style="501"/>
    <col min="14593" max="14593" width="0.75" style="501" customWidth="1"/>
    <col min="14594" max="14610" width="20.625" style="501" customWidth="1"/>
    <col min="14611" max="14611" width="0" style="501" hidden="1" customWidth="1"/>
    <col min="14612" max="14612" width="3.5" style="501" customWidth="1"/>
    <col min="14613" max="14848" width="15.625" style="501"/>
    <col min="14849" max="14849" width="0.75" style="501" customWidth="1"/>
    <col min="14850" max="14866" width="20.625" style="501" customWidth="1"/>
    <col min="14867" max="14867" width="0" style="501" hidden="1" customWidth="1"/>
    <col min="14868" max="14868" width="3.5" style="501" customWidth="1"/>
    <col min="14869" max="15104" width="15.625" style="501"/>
    <col min="15105" max="15105" width="0.75" style="501" customWidth="1"/>
    <col min="15106" max="15122" width="20.625" style="501" customWidth="1"/>
    <col min="15123" max="15123" width="0" style="501" hidden="1" customWidth="1"/>
    <col min="15124" max="15124" width="3.5" style="501" customWidth="1"/>
    <col min="15125" max="15360" width="15.625" style="501"/>
    <col min="15361" max="15361" width="0.75" style="501" customWidth="1"/>
    <col min="15362" max="15378" width="20.625" style="501" customWidth="1"/>
    <col min="15379" max="15379" width="0" style="501" hidden="1" customWidth="1"/>
    <col min="15380" max="15380" width="3.5" style="501" customWidth="1"/>
    <col min="15381" max="15616" width="15.625" style="501"/>
    <col min="15617" max="15617" width="0.75" style="501" customWidth="1"/>
    <col min="15618" max="15634" width="20.625" style="501" customWidth="1"/>
    <col min="15635" max="15635" width="0" style="501" hidden="1" customWidth="1"/>
    <col min="15636" max="15636" width="3.5" style="501" customWidth="1"/>
    <col min="15637" max="15872" width="15.625" style="501"/>
    <col min="15873" max="15873" width="0.75" style="501" customWidth="1"/>
    <col min="15874" max="15890" width="20.625" style="501" customWidth="1"/>
    <col min="15891" max="15891" width="0" style="501" hidden="1" customWidth="1"/>
    <col min="15892" max="15892" width="3.5" style="501" customWidth="1"/>
    <col min="15893" max="16128" width="15.625" style="501"/>
    <col min="16129" max="16129" width="0.75" style="501" customWidth="1"/>
    <col min="16130" max="16146" width="20.625" style="501" customWidth="1"/>
    <col min="16147" max="16147" width="0" style="501" hidden="1" customWidth="1"/>
    <col min="16148" max="16148" width="3.5" style="501" customWidth="1"/>
    <col min="16149" max="16384" width="15.625" style="501"/>
  </cols>
  <sheetData>
    <row r="1" spans="1:21" s="493" customFormat="1" ht="36.75" customHeight="1" x14ac:dyDescent="0.3">
      <c r="A1" s="492"/>
      <c r="B1" s="1681" t="s">
        <v>215</v>
      </c>
      <c r="C1" s="1681"/>
      <c r="D1" s="1681"/>
      <c r="E1" s="1681"/>
      <c r="K1" s="494"/>
      <c r="S1" s="495"/>
    </row>
    <row r="2" spans="1:21" ht="29.25" customHeight="1" thickBot="1" x14ac:dyDescent="0.3">
      <c r="A2" s="496" t="s">
        <v>216</v>
      </c>
      <c r="B2" s="497"/>
      <c r="C2" s="497"/>
      <c r="D2" s="497"/>
      <c r="E2" s="497"/>
      <c r="F2" s="497"/>
      <c r="G2" s="497"/>
      <c r="H2" s="497"/>
      <c r="I2" s="497"/>
      <c r="J2" s="497" t="s">
        <v>217</v>
      </c>
      <c r="K2" s="498"/>
      <c r="L2" s="497" t="s">
        <v>218</v>
      </c>
      <c r="M2" s="497"/>
      <c r="N2" s="497"/>
      <c r="O2" s="497"/>
      <c r="P2" s="497"/>
      <c r="Q2" s="499"/>
      <c r="R2" s="499" t="s">
        <v>217</v>
      </c>
    </row>
    <row r="3" spans="1:21" s="507" customFormat="1" ht="29.25" customHeight="1" x14ac:dyDescent="0.25">
      <c r="A3" s="502"/>
      <c r="B3" s="503" t="s">
        <v>219</v>
      </c>
      <c r="C3" s="1682" t="s">
        <v>220</v>
      </c>
      <c r="D3" s="1684" t="s">
        <v>221</v>
      </c>
      <c r="E3" s="1686" t="s">
        <v>222</v>
      </c>
      <c r="F3" s="1684" t="s">
        <v>223</v>
      </c>
      <c r="G3" s="1684" t="s">
        <v>224</v>
      </c>
      <c r="H3" s="1684" t="s">
        <v>225</v>
      </c>
      <c r="I3" s="1691" t="s">
        <v>226</v>
      </c>
      <c r="J3" s="1693" t="s">
        <v>93</v>
      </c>
      <c r="K3" s="504"/>
      <c r="L3" s="1695" t="s">
        <v>227</v>
      </c>
      <c r="M3" s="1696"/>
      <c r="N3" s="1697"/>
      <c r="O3" s="505" t="s">
        <v>228</v>
      </c>
      <c r="P3" s="1698" t="s">
        <v>229</v>
      </c>
      <c r="Q3" s="1697"/>
      <c r="R3" s="1679" t="s">
        <v>230</v>
      </c>
      <c r="S3" s="506"/>
    </row>
    <row r="4" spans="1:21" s="507" customFormat="1" ht="29.25" customHeight="1" thickBot="1" x14ac:dyDescent="0.3">
      <c r="A4" s="502"/>
      <c r="B4" s="508" t="s">
        <v>231</v>
      </c>
      <c r="C4" s="1683"/>
      <c r="D4" s="1685"/>
      <c r="E4" s="1687"/>
      <c r="F4" s="1688"/>
      <c r="G4" s="1689"/>
      <c r="H4" s="1690"/>
      <c r="I4" s="1692"/>
      <c r="J4" s="1694"/>
      <c r="K4" s="504"/>
      <c r="L4" s="509" t="s">
        <v>232</v>
      </c>
      <c r="M4" s="510" t="s">
        <v>233</v>
      </c>
      <c r="N4" s="511" t="s">
        <v>234</v>
      </c>
      <c r="O4" s="512" t="s">
        <v>235</v>
      </c>
      <c r="P4" s="513" t="s">
        <v>236</v>
      </c>
      <c r="Q4" s="510" t="s">
        <v>237</v>
      </c>
      <c r="R4" s="1680"/>
      <c r="S4" s="514"/>
    </row>
    <row r="5" spans="1:21" ht="60" customHeight="1" x14ac:dyDescent="0.15">
      <c r="A5" s="515"/>
      <c r="B5" s="516" t="s">
        <v>238</v>
      </c>
      <c r="C5" s="517">
        <f>C34</f>
        <v>1656.942</v>
      </c>
      <c r="D5" s="518">
        <f t="shared" ref="D5:P5" si="0">D34</f>
        <v>19032.646000000001</v>
      </c>
      <c r="E5" s="518">
        <f t="shared" si="0"/>
        <v>4087.1710000000003</v>
      </c>
      <c r="F5" s="518">
        <f t="shared" si="0"/>
        <v>3973.7489999999998</v>
      </c>
      <c r="G5" s="518">
        <f t="shared" si="0"/>
        <v>29247.817000000003</v>
      </c>
      <c r="H5" s="518">
        <f t="shared" si="0"/>
        <v>1247.9000000000001</v>
      </c>
      <c r="I5" s="519">
        <f t="shared" si="0"/>
        <v>2310.3000000000002</v>
      </c>
      <c r="J5" s="520">
        <f>SUM(C5:I5)</f>
        <v>61556.525000000001</v>
      </c>
      <c r="K5" s="521"/>
      <c r="L5" s="522">
        <f t="shared" si="0"/>
        <v>1018.4690000000001</v>
      </c>
      <c r="M5" s="518">
        <f t="shared" si="0"/>
        <v>10.663</v>
      </c>
      <c r="N5" s="518">
        <f>N34</f>
        <v>165.6</v>
      </c>
      <c r="O5" s="518">
        <f>O34</f>
        <v>0</v>
      </c>
      <c r="P5" s="518">
        <f t="shared" si="0"/>
        <v>16</v>
      </c>
      <c r="Q5" s="518">
        <f>Q34</f>
        <v>32</v>
      </c>
      <c r="R5" s="523">
        <f>R34</f>
        <v>177</v>
      </c>
      <c r="S5" s="524"/>
    </row>
    <row r="6" spans="1:21" ht="60" customHeight="1" x14ac:dyDescent="0.15">
      <c r="A6" s="515"/>
      <c r="B6" s="525" t="s">
        <v>239</v>
      </c>
      <c r="C6" s="526">
        <f>'P10 筑後地区'!C17</f>
        <v>690.27499999999998</v>
      </c>
      <c r="D6" s="527">
        <f>'P10 筑後地区'!D17</f>
        <v>4115.2651000000005</v>
      </c>
      <c r="E6" s="527">
        <f>'P10 筑後地区'!E17</f>
        <v>1392.2815000000001</v>
      </c>
      <c r="F6" s="527">
        <f>'P10 筑後地区'!F17</f>
        <v>761.90100000000007</v>
      </c>
      <c r="G6" s="527">
        <f>'P10 筑後地区'!G17</f>
        <v>665</v>
      </c>
      <c r="H6" s="527">
        <f>'P10 筑後地区'!H17</f>
        <v>4489.5</v>
      </c>
      <c r="I6" s="528">
        <f>'P10 筑後地区'!I17</f>
        <v>4082.2503999999999</v>
      </c>
      <c r="J6" s="529">
        <f>SUM(C6:I6)</f>
        <v>16196.473000000002</v>
      </c>
      <c r="K6" s="521"/>
      <c r="L6" s="530">
        <f>'P10 筑後地区'!O17</f>
        <v>154.80000000000001</v>
      </c>
      <c r="M6" s="527">
        <f>'P10 筑後地区'!P17</f>
        <v>34.911999999999999</v>
      </c>
      <c r="N6" s="527">
        <f>'P10 筑後地区'!O17</f>
        <v>154.80000000000001</v>
      </c>
      <c r="O6" s="527">
        <f>'P10 筑後地区'!P17</f>
        <v>34.911999999999999</v>
      </c>
      <c r="P6" s="527">
        <f>'P10 筑後地区'!Q17</f>
        <v>0</v>
      </c>
      <c r="Q6" s="527">
        <f>'P10 筑後地区'!R17</f>
        <v>0</v>
      </c>
      <c r="R6" s="531">
        <f>'P10 筑後地区'!R17</f>
        <v>0</v>
      </c>
      <c r="S6" s="524"/>
    </row>
    <row r="7" spans="1:21" ht="60" customHeight="1" x14ac:dyDescent="0.15">
      <c r="A7" s="515"/>
      <c r="B7" s="525" t="s">
        <v>240</v>
      </c>
      <c r="C7" s="526">
        <f>'P11 筑豊地区'!C19</f>
        <v>661.01299999999992</v>
      </c>
      <c r="D7" s="527">
        <f>'P11 筑豊地区'!D19</f>
        <v>932.75299999999993</v>
      </c>
      <c r="E7" s="527">
        <f>'P11 筑豊地区'!E19</f>
        <v>1268</v>
      </c>
      <c r="F7" s="527">
        <f>'P11 筑豊地区'!F19</f>
        <v>1955.385</v>
      </c>
      <c r="G7" s="527">
        <f>'P11 筑豊地区'!G19</f>
        <v>800</v>
      </c>
      <c r="H7" s="527">
        <f>'P11 筑豊地区'!H19</f>
        <v>2306.9120000000003</v>
      </c>
      <c r="I7" s="528">
        <f>'P11 筑豊地区'!I19</f>
        <v>1993.9</v>
      </c>
      <c r="J7" s="529">
        <f>SUM(C7:I7)</f>
        <v>9917.9629999999997</v>
      </c>
      <c r="K7" s="521"/>
      <c r="L7" s="530">
        <f>'P11 筑豊地区'!P19</f>
        <v>0</v>
      </c>
      <c r="M7" s="527">
        <f>'P11 筑豊地区'!Q19</f>
        <v>2</v>
      </c>
      <c r="N7" s="527">
        <f>'P11 筑豊地区'!P19</f>
        <v>0</v>
      </c>
      <c r="O7" s="527">
        <f>'P11 筑豊地区'!Q19</f>
        <v>2</v>
      </c>
      <c r="P7" s="527">
        <f>'P11 筑豊地区'!R19</f>
        <v>1</v>
      </c>
      <c r="Q7" s="527">
        <f>'P11 筑豊地区'!Q19</f>
        <v>2</v>
      </c>
      <c r="R7" s="531">
        <f>'P11 筑豊地区'!R19</f>
        <v>1</v>
      </c>
      <c r="S7" s="524"/>
    </row>
    <row r="8" spans="1:21" ht="60" customHeight="1" thickBot="1" x14ac:dyDescent="0.2">
      <c r="A8" s="515"/>
      <c r="B8" s="532" t="s">
        <v>241</v>
      </c>
      <c r="C8" s="533">
        <f>'P12 北九州地区'!C17</f>
        <v>373.46000000000004</v>
      </c>
      <c r="D8" s="534">
        <f>'P12 北九州地区'!D17</f>
        <v>6129</v>
      </c>
      <c r="E8" s="534">
        <f>'P12 北九州地区'!E17</f>
        <v>696</v>
      </c>
      <c r="F8" s="534">
        <f>'P12 北九州地区'!F17</f>
        <v>3192</v>
      </c>
      <c r="G8" s="534">
        <f>'P12 北九州地区'!G17</f>
        <v>6712</v>
      </c>
      <c r="H8" s="534">
        <f>'P12 北九州地区'!H17</f>
        <v>5774</v>
      </c>
      <c r="I8" s="535">
        <f>'P12 北九州地区'!I17</f>
        <v>9933</v>
      </c>
      <c r="J8" s="536">
        <f>SUM(C8:I8)</f>
        <v>32809.46</v>
      </c>
      <c r="K8" s="521"/>
      <c r="L8" s="537">
        <f>'P12 北九州地区'!O17</f>
        <v>574</v>
      </c>
      <c r="M8" s="534">
        <f>'P12 北九州地区'!P17</f>
        <v>5</v>
      </c>
      <c r="N8" s="534">
        <f>'P12 北九州地区'!O17</f>
        <v>574</v>
      </c>
      <c r="O8" s="534">
        <f>'P12 北九州地区'!P17</f>
        <v>5</v>
      </c>
      <c r="P8" s="534">
        <f>'P12 北九州地区'!Q17</f>
        <v>2</v>
      </c>
      <c r="Q8" s="534">
        <f>'P12 北九州地区'!R17</f>
        <v>163</v>
      </c>
      <c r="R8" s="538">
        <f>'P12 北九州地区'!R17</f>
        <v>163</v>
      </c>
      <c r="S8" s="524"/>
    </row>
    <row r="9" spans="1:21" ht="60" customHeight="1" thickTop="1" thickBot="1" x14ac:dyDescent="0.2">
      <c r="A9" s="515"/>
      <c r="B9" s="539" t="s">
        <v>242</v>
      </c>
      <c r="C9" s="540">
        <f>SUM(C5:C8)</f>
        <v>3381.69</v>
      </c>
      <c r="D9" s="541">
        <f t="shared" ref="D9:Q9" si="1">SUM(D5:D8)</f>
        <v>30209.664100000002</v>
      </c>
      <c r="E9" s="541">
        <f t="shared" si="1"/>
        <v>7443.4525000000003</v>
      </c>
      <c r="F9" s="541">
        <f t="shared" si="1"/>
        <v>9883.0349999999999</v>
      </c>
      <c r="G9" s="541">
        <f t="shared" si="1"/>
        <v>37424.817000000003</v>
      </c>
      <c r="H9" s="541">
        <f t="shared" si="1"/>
        <v>13818.312</v>
      </c>
      <c r="I9" s="542">
        <f t="shared" si="1"/>
        <v>18319.450400000002</v>
      </c>
      <c r="J9" s="543">
        <f>SUM(C9:I9)</f>
        <v>120480.421</v>
      </c>
      <c r="K9" s="521"/>
      <c r="L9" s="544">
        <f t="shared" si="1"/>
        <v>1747.269</v>
      </c>
      <c r="M9" s="541">
        <f t="shared" si="1"/>
        <v>52.575000000000003</v>
      </c>
      <c r="N9" s="541">
        <f>SUM(N5:N8)</f>
        <v>894.4</v>
      </c>
      <c r="O9" s="541">
        <f>SUM(O5:O8)</f>
        <v>41.911999999999999</v>
      </c>
      <c r="P9" s="541">
        <f t="shared" si="1"/>
        <v>19</v>
      </c>
      <c r="Q9" s="541">
        <f t="shared" si="1"/>
        <v>197</v>
      </c>
      <c r="R9" s="545">
        <f>SUM(R5:R8)</f>
        <v>341</v>
      </c>
      <c r="S9" s="524"/>
    </row>
    <row r="10" spans="1:21" ht="12" customHeight="1" x14ac:dyDescent="0.2">
      <c r="B10" s="112"/>
      <c r="C10" s="546"/>
      <c r="D10" s="546"/>
      <c r="E10" s="546"/>
      <c r="F10" s="546"/>
      <c r="G10" s="546"/>
      <c r="H10" s="546"/>
      <c r="I10" s="547" t="s">
        <v>243</v>
      </c>
      <c r="J10" s="547"/>
      <c r="K10" s="548"/>
      <c r="L10" s="549"/>
      <c r="M10" s="549"/>
      <c r="N10" s="549"/>
      <c r="O10" s="549"/>
      <c r="P10" s="549"/>
      <c r="Q10" s="549"/>
      <c r="R10" s="549"/>
      <c r="S10" s="550"/>
    </row>
    <row r="11" spans="1:21" s="243" customFormat="1" ht="34.5" customHeight="1" thickBot="1" x14ac:dyDescent="0.35">
      <c r="A11" s="551" t="s">
        <v>244</v>
      </c>
      <c r="B11" s="552"/>
      <c r="C11" s="553"/>
      <c r="D11" s="553"/>
      <c r="E11" s="553"/>
      <c r="F11" s="553"/>
      <c r="G11" s="553"/>
      <c r="H11" s="553"/>
      <c r="I11" s="553"/>
      <c r="J11" s="553" t="s">
        <v>217</v>
      </c>
      <c r="K11" s="554"/>
      <c r="L11" s="553"/>
      <c r="M11" s="553"/>
      <c r="N11" s="553"/>
      <c r="O11" s="553"/>
      <c r="P11" s="553"/>
      <c r="Q11" s="1659" t="s">
        <v>245</v>
      </c>
      <c r="R11" s="1659"/>
      <c r="S11" s="555"/>
    </row>
    <row r="12" spans="1:21" ht="27" customHeight="1" x14ac:dyDescent="0.25">
      <c r="A12" s="515"/>
      <c r="B12" s="556" t="s">
        <v>219</v>
      </c>
      <c r="C12" s="1660" t="s">
        <v>220</v>
      </c>
      <c r="D12" s="1662" t="s">
        <v>221</v>
      </c>
      <c r="E12" s="1664" t="s">
        <v>222</v>
      </c>
      <c r="F12" s="1662" t="s">
        <v>246</v>
      </c>
      <c r="G12" s="1662" t="s">
        <v>224</v>
      </c>
      <c r="H12" s="1662" t="s">
        <v>225</v>
      </c>
      <c r="I12" s="1669" t="s">
        <v>247</v>
      </c>
      <c r="J12" s="1671" t="s">
        <v>93</v>
      </c>
      <c r="K12" s="557"/>
      <c r="L12" s="1673" t="s">
        <v>248</v>
      </c>
      <c r="M12" s="1674"/>
      <c r="N12" s="1675"/>
      <c r="O12" s="558" t="s">
        <v>249</v>
      </c>
      <c r="P12" s="1676" t="s">
        <v>250</v>
      </c>
      <c r="Q12" s="1675"/>
      <c r="R12" s="1677" t="s">
        <v>230</v>
      </c>
      <c r="S12" s="1655" t="s">
        <v>251</v>
      </c>
      <c r="T12" s="559"/>
    </row>
    <row r="13" spans="1:21" ht="27" customHeight="1" thickBot="1" x14ac:dyDescent="0.3">
      <c r="A13" s="515"/>
      <c r="B13" s="560" t="s">
        <v>231</v>
      </c>
      <c r="C13" s="1661"/>
      <c r="D13" s="1663"/>
      <c r="E13" s="1665"/>
      <c r="F13" s="1666"/>
      <c r="G13" s="1667"/>
      <c r="H13" s="1668"/>
      <c r="I13" s="1670"/>
      <c r="J13" s="1672"/>
      <c r="K13" s="557"/>
      <c r="L13" s="561" t="s">
        <v>232</v>
      </c>
      <c r="M13" s="562" t="s">
        <v>233</v>
      </c>
      <c r="N13" s="563" t="s">
        <v>234</v>
      </c>
      <c r="O13" s="564" t="s">
        <v>235</v>
      </c>
      <c r="P13" s="565" t="s">
        <v>236</v>
      </c>
      <c r="Q13" s="562" t="s">
        <v>237</v>
      </c>
      <c r="R13" s="1678"/>
      <c r="S13" s="1656"/>
      <c r="T13" s="559"/>
    </row>
    <row r="14" spans="1:21" ht="38.25" customHeight="1" x14ac:dyDescent="0.2">
      <c r="A14" s="515"/>
      <c r="B14" s="566" t="s">
        <v>134</v>
      </c>
      <c r="C14" s="567">
        <v>0</v>
      </c>
      <c r="D14" s="568">
        <v>0</v>
      </c>
      <c r="E14" s="568">
        <v>0</v>
      </c>
      <c r="F14" s="568">
        <v>0</v>
      </c>
      <c r="G14" s="568">
        <v>20500</v>
      </c>
      <c r="H14" s="568">
        <v>0</v>
      </c>
      <c r="I14" s="569">
        <v>0</v>
      </c>
      <c r="J14" s="570">
        <f>SUM(C14:I14)</f>
        <v>20500</v>
      </c>
      <c r="K14" s="571"/>
      <c r="L14" s="567">
        <v>0</v>
      </c>
      <c r="M14" s="568">
        <v>0</v>
      </c>
      <c r="N14" s="568">
        <v>0</v>
      </c>
      <c r="O14" s="568">
        <v>0</v>
      </c>
      <c r="P14" s="568">
        <v>0</v>
      </c>
      <c r="Q14" s="568">
        <v>0</v>
      </c>
      <c r="R14" s="572">
        <v>0</v>
      </c>
      <c r="S14" s="573" t="s">
        <v>252</v>
      </c>
      <c r="T14" s="559"/>
      <c r="U14" s="574"/>
    </row>
    <row r="15" spans="1:21" ht="38.25" customHeight="1" x14ac:dyDescent="0.2">
      <c r="A15" s="515"/>
      <c r="B15" s="566" t="s">
        <v>135</v>
      </c>
      <c r="C15" s="575">
        <v>209</v>
      </c>
      <c r="D15" s="576">
        <v>44</v>
      </c>
      <c r="E15" s="576">
        <v>1470</v>
      </c>
      <c r="F15" s="576">
        <v>174</v>
      </c>
      <c r="G15" s="568">
        <v>0</v>
      </c>
      <c r="H15" s="568">
        <v>0</v>
      </c>
      <c r="I15" s="577">
        <v>22</v>
      </c>
      <c r="J15" s="578">
        <f t="shared" ref="J15:J33" si="2">SUM(C15:I15)</f>
        <v>1919</v>
      </c>
      <c r="K15" s="579"/>
      <c r="L15" s="567">
        <v>189</v>
      </c>
      <c r="M15" s="576">
        <v>0</v>
      </c>
      <c r="N15" s="568">
        <v>20</v>
      </c>
      <c r="O15" s="568">
        <v>0</v>
      </c>
      <c r="P15" s="568">
        <v>0</v>
      </c>
      <c r="Q15" s="568">
        <v>0</v>
      </c>
      <c r="R15" s="572">
        <v>0</v>
      </c>
      <c r="S15" s="573" t="s">
        <v>253</v>
      </c>
      <c r="T15" s="559"/>
      <c r="U15" s="574"/>
    </row>
    <row r="16" spans="1:21" ht="38.25" customHeight="1" x14ac:dyDescent="0.2">
      <c r="A16" s="515"/>
      <c r="B16" s="580" t="s">
        <v>136</v>
      </c>
      <c r="C16" s="575">
        <v>0</v>
      </c>
      <c r="D16" s="576">
        <v>13</v>
      </c>
      <c r="E16" s="576">
        <v>0</v>
      </c>
      <c r="F16" s="568">
        <v>251</v>
      </c>
      <c r="G16" s="568">
        <v>11</v>
      </c>
      <c r="H16" s="568">
        <v>0</v>
      </c>
      <c r="I16" s="569">
        <v>65</v>
      </c>
      <c r="J16" s="570">
        <f t="shared" si="2"/>
        <v>340</v>
      </c>
      <c r="K16" s="581"/>
      <c r="L16" s="567">
        <v>0</v>
      </c>
      <c r="M16" s="576">
        <v>0</v>
      </c>
      <c r="N16" s="568">
        <v>0</v>
      </c>
      <c r="O16" s="568">
        <v>0</v>
      </c>
      <c r="P16" s="568">
        <v>0</v>
      </c>
      <c r="Q16" s="568">
        <v>0</v>
      </c>
      <c r="R16" s="572">
        <v>0</v>
      </c>
      <c r="S16" s="582" t="s">
        <v>254</v>
      </c>
      <c r="T16" s="559"/>
      <c r="U16" s="574"/>
    </row>
    <row r="17" spans="1:21" ht="38.25" customHeight="1" x14ac:dyDescent="0.2">
      <c r="A17" s="515"/>
      <c r="B17" s="566" t="s">
        <v>137</v>
      </c>
      <c r="C17" s="567">
        <v>0</v>
      </c>
      <c r="D17" s="568">
        <v>0</v>
      </c>
      <c r="E17" s="568">
        <v>0</v>
      </c>
      <c r="F17" s="568">
        <v>19</v>
      </c>
      <c r="G17" s="568">
        <v>190</v>
      </c>
      <c r="H17" s="568">
        <v>0</v>
      </c>
      <c r="I17" s="569">
        <v>155</v>
      </c>
      <c r="J17" s="570">
        <f t="shared" si="2"/>
        <v>364</v>
      </c>
      <c r="K17" s="581"/>
      <c r="L17" s="567">
        <v>0</v>
      </c>
      <c r="M17" s="568">
        <v>0</v>
      </c>
      <c r="N17" s="568">
        <v>0</v>
      </c>
      <c r="O17" s="568">
        <v>0</v>
      </c>
      <c r="P17" s="568">
        <v>0</v>
      </c>
      <c r="Q17" s="568">
        <v>0</v>
      </c>
      <c r="R17" s="572">
        <v>0</v>
      </c>
      <c r="S17" s="573" t="s">
        <v>255</v>
      </c>
      <c r="T17" s="559"/>
      <c r="U17" s="574"/>
    </row>
    <row r="18" spans="1:21" s="588" customFormat="1" ht="38.25" customHeight="1" x14ac:dyDescent="0.2">
      <c r="A18" s="583"/>
      <c r="B18" s="580" t="s">
        <v>138</v>
      </c>
      <c r="C18" s="575">
        <v>28</v>
      </c>
      <c r="D18" s="576">
        <v>2029</v>
      </c>
      <c r="E18" s="576">
        <v>264</v>
      </c>
      <c r="F18" s="576">
        <v>1559</v>
      </c>
      <c r="G18" s="576">
        <v>2154</v>
      </c>
      <c r="H18" s="568">
        <v>447</v>
      </c>
      <c r="I18" s="577">
        <v>465</v>
      </c>
      <c r="J18" s="578">
        <f t="shared" si="2"/>
        <v>6946</v>
      </c>
      <c r="K18" s="579"/>
      <c r="L18" s="567">
        <v>20.869</v>
      </c>
      <c r="M18" s="568">
        <v>4.6630000000000003</v>
      </c>
      <c r="N18" s="568">
        <v>0.7</v>
      </c>
      <c r="O18" s="576">
        <v>0</v>
      </c>
      <c r="P18" s="568">
        <v>0</v>
      </c>
      <c r="Q18" s="576">
        <v>0</v>
      </c>
      <c r="R18" s="584">
        <v>0</v>
      </c>
      <c r="S18" s="585" t="s">
        <v>256</v>
      </c>
      <c r="T18" s="586"/>
      <c r="U18" s="587"/>
    </row>
    <row r="19" spans="1:21" ht="38.25" customHeight="1" x14ac:dyDescent="0.2">
      <c r="A19" s="515"/>
      <c r="B19" s="566" t="s">
        <v>139</v>
      </c>
      <c r="C19" s="567">
        <v>0</v>
      </c>
      <c r="D19" s="568">
        <v>9126</v>
      </c>
      <c r="E19" s="576">
        <v>0</v>
      </c>
      <c r="F19" s="568">
        <v>0</v>
      </c>
      <c r="G19" s="568">
        <v>0</v>
      </c>
      <c r="H19" s="568">
        <v>0</v>
      </c>
      <c r="I19" s="569">
        <v>0</v>
      </c>
      <c r="J19" s="570">
        <f t="shared" si="2"/>
        <v>9126</v>
      </c>
      <c r="K19" s="581"/>
      <c r="L19" s="567">
        <v>0</v>
      </c>
      <c r="M19" s="568">
        <v>0</v>
      </c>
      <c r="N19" s="568">
        <v>0</v>
      </c>
      <c r="O19" s="568">
        <v>0</v>
      </c>
      <c r="P19" s="568">
        <v>0</v>
      </c>
      <c r="Q19" s="568">
        <v>0</v>
      </c>
      <c r="R19" s="572">
        <v>136</v>
      </c>
      <c r="S19" s="589" t="s">
        <v>257</v>
      </c>
      <c r="T19" s="559"/>
      <c r="U19" s="574"/>
    </row>
    <row r="20" spans="1:21" ht="38.25" customHeight="1" x14ac:dyDescent="0.2">
      <c r="A20" s="515"/>
      <c r="B20" s="566" t="s">
        <v>142</v>
      </c>
      <c r="C20" s="575">
        <v>0</v>
      </c>
      <c r="D20" s="576">
        <v>0</v>
      </c>
      <c r="E20" s="568">
        <v>126</v>
      </c>
      <c r="F20" s="568">
        <v>42</v>
      </c>
      <c r="G20" s="568">
        <v>397</v>
      </c>
      <c r="H20" s="568">
        <v>0</v>
      </c>
      <c r="I20" s="569">
        <v>86</v>
      </c>
      <c r="J20" s="570">
        <f t="shared" si="2"/>
        <v>651</v>
      </c>
      <c r="K20" s="581"/>
      <c r="L20" s="567">
        <v>0</v>
      </c>
      <c r="M20" s="568">
        <v>0</v>
      </c>
      <c r="N20" s="568">
        <v>0</v>
      </c>
      <c r="O20" s="568">
        <v>0</v>
      </c>
      <c r="P20" s="568">
        <v>0</v>
      </c>
      <c r="Q20" s="568">
        <v>0</v>
      </c>
      <c r="R20" s="572">
        <v>0</v>
      </c>
      <c r="S20" s="589" t="s">
        <v>258</v>
      </c>
      <c r="T20" s="559"/>
      <c r="U20" s="574"/>
    </row>
    <row r="21" spans="1:21" ht="38.25" customHeight="1" x14ac:dyDescent="0.2">
      <c r="A21" s="515"/>
      <c r="B21" s="580" t="s">
        <v>143</v>
      </c>
      <c r="C21" s="575">
        <v>37</v>
      </c>
      <c r="D21" s="576">
        <v>3979</v>
      </c>
      <c r="E21" s="568">
        <v>132</v>
      </c>
      <c r="F21" s="576">
        <v>453</v>
      </c>
      <c r="G21" s="576">
        <v>662</v>
      </c>
      <c r="H21" s="576">
        <v>235</v>
      </c>
      <c r="I21" s="569">
        <v>124</v>
      </c>
      <c r="J21" s="570">
        <f t="shared" si="2"/>
        <v>5622</v>
      </c>
      <c r="K21" s="581"/>
      <c r="L21" s="567">
        <v>35</v>
      </c>
      <c r="M21" s="568">
        <v>1</v>
      </c>
      <c r="N21" s="568">
        <v>1</v>
      </c>
      <c r="O21" s="576">
        <v>0</v>
      </c>
      <c r="P21" s="568">
        <v>0</v>
      </c>
      <c r="Q21" s="576">
        <v>0</v>
      </c>
      <c r="R21" s="584">
        <v>0</v>
      </c>
      <c r="S21" s="590" t="s">
        <v>259</v>
      </c>
      <c r="T21" s="559"/>
      <c r="U21" s="574"/>
    </row>
    <row r="22" spans="1:21" ht="38.25" customHeight="1" x14ac:dyDescent="0.2">
      <c r="A22" s="515"/>
      <c r="B22" s="591" t="s">
        <v>144</v>
      </c>
      <c r="C22" s="567">
        <v>21</v>
      </c>
      <c r="D22" s="568">
        <v>564</v>
      </c>
      <c r="E22" s="576">
        <v>668</v>
      </c>
      <c r="F22" s="568">
        <v>65</v>
      </c>
      <c r="G22" s="568">
        <v>1134</v>
      </c>
      <c r="H22" s="568">
        <v>54</v>
      </c>
      <c r="I22" s="569">
        <v>661</v>
      </c>
      <c r="J22" s="570">
        <f t="shared" si="2"/>
        <v>3167</v>
      </c>
      <c r="K22" s="581"/>
      <c r="L22" s="567">
        <v>11</v>
      </c>
      <c r="M22" s="568">
        <v>0</v>
      </c>
      <c r="N22" s="576">
        <v>2</v>
      </c>
      <c r="O22" s="576">
        <v>0</v>
      </c>
      <c r="P22" s="576">
        <v>16</v>
      </c>
      <c r="Q22" s="576">
        <v>0</v>
      </c>
      <c r="R22" s="584">
        <v>22</v>
      </c>
      <c r="S22" s="582" t="s">
        <v>260</v>
      </c>
      <c r="T22" s="559"/>
      <c r="U22" s="334"/>
    </row>
    <row r="23" spans="1:21" ht="38.25" customHeight="1" x14ac:dyDescent="0.2">
      <c r="A23" s="515"/>
      <c r="B23" s="592" t="s">
        <v>145</v>
      </c>
      <c r="C23" s="593">
        <v>381.9</v>
      </c>
      <c r="D23" s="594">
        <v>445.1</v>
      </c>
      <c r="E23" s="595">
        <v>731.3</v>
      </c>
      <c r="F23" s="594">
        <v>969.5</v>
      </c>
      <c r="G23" s="594">
        <v>3453.9</v>
      </c>
      <c r="H23" s="594">
        <v>232</v>
      </c>
      <c r="I23" s="596">
        <v>114.8</v>
      </c>
      <c r="J23" s="570">
        <f t="shared" si="2"/>
        <v>6328.5000000000009</v>
      </c>
      <c r="K23" s="581"/>
      <c r="L23" s="567">
        <v>144.6</v>
      </c>
      <c r="M23" s="568">
        <v>0</v>
      </c>
      <c r="N23" s="568">
        <v>6.9</v>
      </c>
      <c r="O23" s="576">
        <v>0</v>
      </c>
      <c r="P23" s="568">
        <v>0</v>
      </c>
      <c r="Q23" s="576">
        <v>0</v>
      </c>
      <c r="R23" s="584">
        <v>0</v>
      </c>
      <c r="S23" s="589" t="s">
        <v>261</v>
      </c>
      <c r="T23" s="559"/>
      <c r="U23" s="574"/>
    </row>
    <row r="24" spans="1:21" ht="38.25" customHeight="1" x14ac:dyDescent="0.2">
      <c r="A24" s="515"/>
      <c r="B24" s="580" t="s">
        <v>146</v>
      </c>
      <c r="C24" s="575">
        <v>0</v>
      </c>
      <c r="D24" s="576">
        <v>0</v>
      </c>
      <c r="E24" s="568">
        <v>0</v>
      </c>
      <c r="F24" s="576">
        <v>258</v>
      </c>
      <c r="G24" s="568">
        <v>0</v>
      </c>
      <c r="H24" s="576">
        <v>0</v>
      </c>
      <c r="I24" s="577">
        <v>50</v>
      </c>
      <c r="J24" s="578">
        <f t="shared" si="2"/>
        <v>308</v>
      </c>
      <c r="K24" s="579"/>
      <c r="L24" s="567">
        <v>0</v>
      </c>
      <c r="M24" s="576">
        <v>0</v>
      </c>
      <c r="N24" s="568">
        <v>0</v>
      </c>
      <c r="O24" s="568">
        <v>0</v>
      </c>
      <c r="P24" s="568">
        <v>0</v>
      </c>
      <c r="Q24" s="568">
        <v>0</v>
      </c>
      <c r="R24" s="572">
        <v>0</v>
      </c>
      <c r="S24" s="589" t="s">
        <v>262</v>
      </c>
      <c r="T24" s="559"/>
      <c r="U24" s="574"/>
    </row>
    <row r="25" spans="1:21" ht="38.25" customHeight="1" x14ac:dyDescent="0.2">
      <c r="A25" s="515"/>
      <c r="B25" s="580" t="s">
        <v>147</v>
      </c>
      <c r="C25" s="567">
        <v>1</v>
      </c>
      <c r="D25" s="576">
        <v>1100</v>
      </c>
      <c r="E25" s="576">
        <v>0</v>
      </c>
      <c r="F25" s="576">
        <v>12</v>
      </c>
      <c r="G25" s="568">
        <v>0</v>
      </c>
      <c r="H25" s="568">
        <v>0</v>
      </c>
      <c r="I25" s="569">
        <v>0</v>
      </c>
      <c r="J25" s="570">
        <f t="shared" si="2"/>
        <v>1113</v>
      </c>
      <c r="K25" s="581"/>
      <c r="L25" s="567">
        <v>1</v>
      </c>
      <c r="M25" s="568">
        <v>0</v>
      </c>
      <c r="N25" s="568">
        <v>0</v>
      </c>
      <c r="O25" s="568">
        <v>0</v>
      </c>
      <c r="P25" s="568">
        <v>0</v>
      </c>
      <c r="Q25" s="568">
        <v>0</v>
      </c>
      <c r="R25" s="572">
        <v>0</v>
      </c>
      <c r="S25" s="589" t="s">
        <v>263</v>
      </c>
      <c r="T25" s="559"/>
      <c r="U25" s="574"/>
    </row>
    <row r="26" spans="1:21" ht="38.25" customHeight="1" x14ac:dyDescent="0.2">
      <c r="A26" s="515"/>
      <c r="B26" s="566" t="s">
        <v>148</v>
      </c>
      <c r="C26" s="575">
        <v>40</v>
      </c>
      <c r="D26" s="576">
        <v>1380</v>
      </c>
      <c r="E26" s="576">
        <v>275</v>
      </c>
      <c r="F26" s="576">
        <v>4</v>
      </c>
      <c r="G26" s="568">
        <v>0</v>
      </c>
      <c r="H26" s="576">
        <v>162</v>
      </c>
      <c r="I26" s="569">
        <v>30</v>
      </c>
      <c r="J26" s="570">
        <f t="shared" si="2"/>
        <v>1891</v>
      </c>
      <c r="K26" s="581"/>
      <c r="L26" s="567">
        <v>10</v>
      </c>
      <c r="M26" s="568">
        <v>5</v>
      </c>
      <c r="N26" s="568">
        <v>0</v>
      </c>
      <c r="O26" s="576">
        <v>0</v>
      </c>
      <c r="P26" s="568">
        <v>0</v>
      </c>
      <c r="Q26" s="576">
        <v>3</v>
      </c>
      <c r="R26" s="584">
        <v>0</v>
      </c>
      <c r="S26" s="589" t="s">
        <v>264</v>
      </c>
      <c r="T26" s="559"/>
      <c r="U26" s="574"/>
    </row>
    <row r="27" spans="1:21" ht="38.25" customHeight="1" x14ac:dyDescent="0.2">
      <c r="A27" s="515"/>
      <c r="B27" s="566" t="s">
        <v>149</v>
      </c>
      <c r="C27" s="575">
        <v>0</v>
      </c>
      <c r="D27" s="568">
        <v>4</v>
      </c>
      <c r="E27" s="568">
        <v>0</v>
      </c>
      <c r="F27" s="568">
        <v>0</v>
      </c>
      <c r="G27" s="568">
        <v>0</v>
      </c>
      <c r="H27" s="568">
        <v>0</v>
      </c>
      <c r="I27" s="569">
        <v>1</v>
      </c>
      <c r="J27" s="570">
        <f t="shared" si="2"/>
        <v>5</v>
      </c>
      <c r="K27" s="581"/>
      <c r="L27" s="567">
        <v>0</v>
      </c>
      <c r="M27" s="568">
        <v>0</v>
      </c>
      <c r="N27" s="568">
        <v>0</v>
      </c>
      <c r="O27" s="568">
        <v>0</v>
      </c>
      <c r="P27" s="568">
        <v>0</v>
      </c>
      <c r="Q27" s="568">
        <v>0</v>
      </c>
      <c r="R27" s="572">
        <v>0</v>
      </c>
      <c r="S27" s="597" t="s">
        <v>265</v>
      </c>
      <c r="T27" s="559"/>
      <c r="U27" s="574"/>
    </row>
    <row r="28" spans="1:21" ht="38.25" customHeight="1" x14ac:dyDescent="0.2">
      <c r="A28" s="515"/>
      <c r="B28" s="566" t="s">
        <v>150</v>
      </c>
      <c r="C28" s="575">
        <v>5</v>
      </c>
      <c r="D28" s="568">
        <v>9</v>
      </c>
      <c r="E28" s="568">
        <v>0</v>
      </c>
      <c r="F28" s="576">
        <v>29</v>
      </c>
      <c r="G28" s="568">
        <v>0</v>
      </c>
      <c r="H28" s="568">
        <v>0</v>
      </c>
      <c r="I28" s="569">
        <v>4</v>
      </c>
      <c r="J28" s="570">
        <f t="shared" si="2"/>
        <v>47</v>
      </c>
      <c r="K28" s="581"/>
      <c r="L28" s="567">
        <v>5</v>
      </c>
      <c r="M28" s="568">
        <v>0</v>
      </c>
      <c r="N28" s="568">
        <v>0</v>
      </c>
      <c r="O28" s="568">
        <v>0</v>
      </c>
      <c r="P28" s="568">
        <v>0</v>
      </c>
      <c r="Q28" s="568">
        <v>29</v>
      </c>
      <c r="R28" s="572">
        <v>0</v>
      </c>
      <c r="S28" s="589" t="s">
        <v>266</v>
      </c>
      <c r="T28" s="559"/>
      <c r="U28" s="574"/>
    </row>
    <row r="29" spans="1:21" ht="38.25" customHeight="1" x14ac:dyDescent="0.2">
      <c r="A29" s="515"/>
      <c r="B29" s="566" t="s">
        <v>151</v>
      </c>
      <c r="C29" s="567">
        <v>125</v>
      </c>
      <c r="D29" s="576">
        <v>2</v>
      </c>
      <c r="E29" s="576">
        <v>0</v>
      </c>
      <c r="F29" s="576">
        <v>0</v>
      </c>
      <c r="G29" s="576">
        <v>0</v>
      </c>
      <c r="H29" s="568">
        <v>0</v>
      </c>
      <c r="I29" s="577">
        <v>256</v>
      </c>
      <c r="J29" s="578">
        <f t="shared" si="2"/>
        <v>383</v>
      </c>
      <c r="K29" s="579"/>
      <c r="L29" s="575">
        <v>600</v>
      </c>
      <c r="M29" s="568">
        <v>0</v>
      </c>
      <c r="N29" s="568">
        <v>110</v>
      </c>
      <c r="O29" s="568">
        <v>0</v>
      </c>
      <c r="P29" s="568">
        <v>0</v>
      </c>
      <c r="Q29" s="568">
        <v>0</v>
      </c>
      <c r="R29" s="572">
        <v>0</v>
      </c>
      <c r="S29" s="589" t="s">
        <v>267</v>
      </c>
      <c r="T29" s="559"/>
      <c r="U29" s="574"/>
    </row>
    <row r="30" spans="1:21" s="588" customFormat="1" ht="38.25" customHeight="1" x14ac:dyDescent="0.2">
      <c r="A30" s="583"/>
      <c r="B30" s="580" t="s">
        <v>268</v>
      </c>
      <c r="C30" s="598">
        <v>57</v>
      </c>
      <c r="D30" s="599">
        <v>201</v>
      </c>
      <c r="E30" s="599">
        <v>168</v>
      </c>
      <c r="F30" s="600">
        <v>47</v>
      </c>
      <c r="G30" s="600">
        <v>0</v>
      </c>
      <c r="H30" s="600">
        <v>0</v>
      </c>
      <c r="I30" s="601">
        <v>25</v>
      </c>
      <c r="J30" s="570">
        <f t="shared" si="2"/>
        <v>498</v>
      </c>
      <c r="K30" s="581"/>
      <c r="L30" s="567">
        <v>1</v>
      </c>
      <c r="M30" s="576">
        <v>0</v>
      </c>
      <c r="N30" s="568">
        <v>0</v>
      </c>
      <c r="O30" s="576">
        <v>0</v>
      </c>
      <c r="P30" s="568">
        <v>0</v>
      </c>
      <c r="Q30" s="576">
        <v>0</v>
      </c>
      <c r="R30" s="584">
        <v>0</v>
      </c>
      <c r="S30" s="602" t="s">
        <v>269</v>
      </c>
      <c r="T30" s="586"/>
      <c r="U30" s="587"/>
    </row>
    <row r="31" spans="1:21" ht="38.25" customHeight="1" x14ac:dyDescent="0.2">
      <c r="A31" s="515"/>
      <c r="B31" s="603" t="s">
        <v>153</v>
      </c>
      <c r="C31" s="604">
        <v>0</v>
      </c>
      <c r="D31" s="605">
        <v>0</v>
      </c>
      <c r="E31" s="605">
        <v>0</v>
      </c>
      <c r="F31" s="605">
        <v>19</v>
      </c>
      <c r="G31" s="605">
        <v>0</v>
      </c>
      <c r="H31" s="605">
        <v>0</v>
      </c>
      <c r="I31" s="606">
        <v>10</v>
      </c>
      <c r="J31" s="607">
        <f t="shared" si="2"/>
        <v>29</v>
      </c>
      <c r="K31" s="581"/>
      <c r="L31" s="604">
        <v>0</v>
      </c>
      <c r="M31" s="605">
        <v>0</v>
      </c>
      <c r="N31" s="605">
        <v>0</v>
      </c>
      <c r="O31" s="605">
        <v>0</v>
      </c>
      <c r="P31" s="605">
        <v>0</v>
      </c>
      <c r="Q31" s="605">
        <v>0</v>
      </c>
      <c r="R31" s="608">
        <v>0</v>
      </c>
      <c r="S31" s="609" t="s">
        <v>270</v>
      </c>
      <c r="T31" s="559"/>
      <c r="U31" s="574"/>
    </row>
    <row r="32" spans="1:21" ht="38.25" customHeight="1" x14ac:dyDescent="0.2">
      <c r="A32" s="515"/>
      <c r="B32" s="610" t="s">
        <v>154</v>
      </c>
      <c r="C32" s="575">
        <v>324.04199999999997</v>
      </c>
      <c r="D32" s="576">
        <v>114.846</v>
      </c>
      <c r="E32" s="576">
        <v>252.87100000000001</v>
      </c>
      <c r="F32" s="568">
        <v>62.249000000000002</v>
      </c>
      <c r="G32" s="568">
        <v>745.91700000000003</v>
      </c>
      <c r="H32" s="568">
        <v>0</v>
      </c>
      <c r="I32" s="569">
        <v>116.5</v>
      </c>
      <c r="J32" s="570">
        <f t="shared" si="2"/>
        <v>1616.4250000000002</v>
      </c>
      <c r="K32" s="581"/>
      <c r="L32" s="567">
        <v>0</v>
      </c>
      <c r="M32" s="576">
        <v>0</v>
      </c>
      <c r="N32" s="568">
        <v>25</v>
      </c>
      <c r="O32" s="568">
        <v>0</v>
      </c>
      <c r="P32" s="568">
        <v>0</v>
      </c>
      <c r="Q32" s="568">
        <v>0</v>
      </c>
      <c r="R32" s="572">
        <v>19</v>
      </c>
      <c r="S32" s="611" t="s">
        <v>271</v>
      </c>
      <c r="T32" s="559"/>
      <c r="U32" s="334"/>
    </row>
    <row r="33" spans="1:21" ht="38.25" customHeight="1" thickBot="1" x14ac:dyDescent="0.25">
      <c r="A33" s="583"/>
      <c r="B33" s="612" t="s">
        <v>272</v>
      </c>
      <c r="C33" s="613">
        <v>428</v>
      </c>
      <c r="D33" s="614">
        <v>21.7</v>
      </c>
      <c r="E33" s="614">
        <v>0</v>
      </c>
      <c r="F33" s="614">
        <v>10</v>
      </c>
      <c r="G33" s="615">
        <v>0</v>
      </c>
      <c r="H33" s="614">
        <v>117.9</v>
      </c>
      <c r="I33" s="616">
        <v>125</v>
      </c>
      <c r="J33" s="617">
        <f t="shared" si="2"/>
        <v>702.6</v>
      </c>
      <c r="K33" s="581"/>
      <c r="L33" s="618">
        <v>1</v>
      </c>
      <c r="M33" s="615">
        <v>0</v>
      </c>
      <c r="N33" s="615">
        <v>0</v>
      </c>
      <c r="O33" s="614">
        <v>0</v>
      </c>
      <c r="P33" s="615">
        <v>0</v>
      </c>
      <c r="Q33" s="614">
        <v>0</v>
      </c>
      <c r="R33" s="619">
        <v>0</v>
      </c>
      <c r="S33" s="620" t="s">
        <v>273</v>
      </c>
      <c r="T33" s="559"/>
      <c r="U33" s="334"/>
    </row>
    <row r="34" spans="1:21" ht="38.25" customHeight="1" thickBot="1" x14ac:dyDescent="0.25">
      <c r="A34" s="515"/>
      <c r="B34" s="621" t="s">
        <v>156</v>
      </c>
      <c r="C34" s="544">
        <f>SUM(C14:C33)</f>
        <v>1656.942</v>
      </c>
      <c r="D34" s="540">
        <f t="shared" ref="D34:Q34" si="3">SUM(D14:D33)</f>
        <v>19032.646000000001</v>
      </c>
      <c r="E34" s="540">
        <f t="shared" si="3"/>
        <v>4087.1710000000003</v>
      </c>
      <c r="F34" s="540">
        <f t="shared" si="3"/>
        <v>3973.7489999999998</v>
      </c>
      <c r="G34" s="540">
        <f t="shared" si="3"/>
        <v>29247.817000000003</v>
      </c>
      <c r="H34" s="540">
        <f t="shared" si="3"/>
        <v>1247.9000000000001</v>
      </c>
      <c r="I34" s="622">
        <f t="shared" si="3"/>
        <v>2310.3000000000002</v>
      </c>
      <c r="J34" s="543">
        <f>SUM(C34:I34)</f>
        <v>61556.525000000001</v>
      </c>
      <c r="K34" s="521"/>
      <c r="L34" s="544">
        <f t="shared" si="3"/>
        <v>1018.4690000000001</v>
      </c>
      <c r="M34" s="540">
        <f t="shared" si="3"/>
        <v>10.663</v>
      </c>
      <c r="N34" s="540">
        <f>SUM(N14:N33)</f>
        <v>165.6</v>
      </c>
      <c r="O34" s="540">
        <f>SUM(O14:O33)</f>
        <v>0</v>
      </c>
      <c r="P34" s="540">
        <f t="shared" si="3"/>
        <v>16</v>
      </c>
      <c r="Q34" s="540">
        <f t="shared" si="3"/>
        <v>32</v>
      </c>
      <c r="R34" s="623">
        <f>SUM(R14:R33)</f>
        <v>177</v>
      </c>
      <c r="S34" s="624"/>
      <c r="T34" s="559"/>
      <c r="U34" s="574"/>
    </row>
    <row r="35" spans="1:21" ht="27" customHeight="1" x14ac:dyDescent="0.2">
      <c r="A35" s="496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6"/>
      <c r="O35" s="625"/>
      <c r="P35" s="626"/>
      <c r="Q35" s="625"/>
      <c r="R35" s="625"/>
      <c r="S35" s="627"/>
      <c r="T35" s="496"/>
    </row>
    <row r="38" spans="1:21" ht="17.25" customHeight="1" x14ac:dyDescent="0.15">
      <c r="B38" s="628"/>
      <c r="C38" s="628"/>
      <c r="D38" s="628"/>
      <c r="E38" s="628"/>
      <c r="F38" s="628"/>
      <c r="G38" s="628"/>
      <c r="H38" s="628"/>
      <c r="I38" s="628"/>
      <c r="J38" s="628"/>
      <c r="K38" s="629"/>
      <c r="L38" s="628"/>
      <c r="M38" s="628"/>
      <c r="N38" s="628"/>
      <c r="O38" s="628"/>
      <c r="P38" s="628"/>
      <c r="Q38" s="628"/>
      <c r="R38" s="628"/>
      <c r="S38" s="630"/>
    </row>
    <row r="39" spans="1:21" ht="17.25" customHeight="1" x14ac:dyDescent="0.15">
      <c r="B39" s="1657"/>
      <c r="C39" s="1657"/>
      <c r="D39" s="1657"/>
      <c r="E39" s="1657"/>
      <c r="F39" s="1657"/>
      <c r="G39" s="1657"/>
      <c r="H39" s="1657"/>
      <c r="I39" s="1657"/>
      <c r="J39" s="1657"/>
      <c r="K39" s="1657"/>
      <c r="L39" s="1657"/>
      <c r="M39" s="1657"/>
      <c r="N39" s="1657"/>
      <c r="O39" s="1657"/>
      <c r="P39" s="1657"/>
      <c r="Q39" s="1657"/>
      <c r="R39" s="1657"/>
      <c r="S39" s="1657"/>
    </row>
    <row r="40" spans="1:21" ht="17.25" customHeight="1" x14ac:dyDescent="0.15">
      <c r="B40" s="1657"/>
      <c r="C40" s="1657"/>
      <c r="D40" s="1657"/>
      <c r="E40" s="1657"/>
      <c r="F40" s="1657"/>
      <c r="G40" s="1657"/>
      <c r="H40" s="1657"/>
      <c r="I40" s="1657"/>
      <c r="J40" s="1657"/>
      <c r="K40" s="1657"/>
      <c r="L40" s="1657"/>
      <c r="M40" s="1657"/>
      <c r="N40" s="1657"/>
      <c r="O40" s="1657"/>
      <c r="P40" s="1657"/>
      <c r="Q40" s="1657"/>
      <c r="R40" s="1657"/>
      <c r="S40" s="1657"/>
    </row>
    <row r="50" spans="2:20" ht="17.25" customHeight="1" x14ac:dyDescent="0.15">
      <c r="B50" s="1658"/>
      <c r="C50" s="1658"/>
      <c r="D50" s="1658"/>
      <c r="E50" s="1658"/>
      <c r="F50" s="1658"/>
      <c r="G50" s="1658"/>
      <c r="H50" s="1658"/>
      <c r="I50" s="1658"/>
      <c r="J50" s="1658"/>
      <c r="K50" s="1658"/>
      <c r="L50" s="1658"/>
      <c r="M50" s="1658"/>
      <c r="N50" s="1658"/>
      <c r="O50" s="1658"/>
      <c r="P50" s="1658"/>
      <c r="Q50" s="1658"/>
      <c r="R50" s="1658"/>
      <c r="S50" s="1658"/>
      <c r="T50" s="1658"/>
    </row>
    <row r="51" spans="2:20" ht="17.25" customHeight="1" x14ac:dyDescent="0.15">
      <c r="B51" s="1658"/>
      <c r="C51" s="1658"/>
      <c r="D51" s="1658"/>
      <c r="E51" s="1658"/>
      <c r="F51" s="1658"/>
      <c r="G51" s="1658"/>
      <c r="H51" s="1658"/>
      <c r="I51" s="1658"/>
      <c r="J51" s="1658"/>
      <c r="K51" s="1658"/>
      <c r="L51" s="1658"/>
      <c r="M51" s="1658"/>
      <c r="N51" s="1658"/>
      <c r="O51" s="1658"/>
      <c r="P51" s="1658"/>
      <c r="Q51" s="1658"/>
      <c r="R51" s="1658"/>
      <c r="S51" s="1658"/>
      <c r="T51" s="1658"/>
    </row>
    <row r="52" spans="2:20" ht="17.25" customHeight="1" x14ac:dyDescent="0.15">
      <c r="B52" s="1658"/>
      <c r="C52" s="1658"/>
      <c r="D52" s="1658"/>
      <c r="E52" s="1658"/>
      <c r="F52" s="1658"/>
      <c r="G52" s="1658"/>
      <c r="H52" s="1658"/>
      <c r="I52" s="1658"/>
      <c r="J52" s="1658"/>
      <c r="K52" s="1658"/>
      <c r="L52" s="1658"/>
      <c r="M52" s="1658"/>
      <c r="N52" s="1658"/>
      <c r="O52" s="1658"/>
      <c r="P52" s="1658"/>
      <c r="Q52" s="1658"/>
      <c r="R52" s="1658"/>
      <c r="S52" s="1658"/>
      <c r="T52" s="1658"/>
    </row>
  </sheetData>
  <mergeCells count="27">
    <mergeCell ref="R3:R4"/>
    <mergeCell ref="B1:E1"/>
    <mergeCell ref="C3:C4"/>
    <mergeCell ref="D3:D4"/>
    <mergeCell ref="E3:E4"/>
    <mergeCell ref="F3:F4"/>
    <mergeCell ref="G3:G4"/>
    <mergeCell ref="H3:H4"/>
    <mergeCell ref="I3:I4"/>
    <mergeCell ref="J3:J4"/>
    <mergeCell ref="L3:N3"/>
    <mergeCell ref="P3:Q3"/>
    <mergeCell ref="S12:S13"/>
    <mergeCell ref="B39:S40"/>
    <mergeCell ref="B50:T52"/>
    <mergeCell ref="Q11:R11"/>
    <mergeCell ref="C12:C13"/>
    <mergeCell ref="D12:D13"/>
    <mergeCell ref="E12:E13"/>
    <mergeCell ref="F12:F13"/>
    <mergeCell ref="G12:G13"/>
    <mergeCell ref="H12:H13"/>
    <mergeCell ref="I12:I13"/>
    <mergeCell ref="J12:J13"/>
    <mergeCell ref="L12:N12"/>
    <mergeCell ref="P12:Q12"/>
    <mergeCell ref="R12:R13"/>
  </mergeCells>
  <phoneticPr fontId="2"/>
  <printOptions horizontalCentered="1" verticalCentered="1"/>
  <pageMargins left="0.7" right="0.7" top="0.75" bottom="0.75" header="0.3" footer="0.3"/>
  <pageSetup paperSize="9" scale="38" firstPageNumber="9" fitToHeight="0" orientation="landscape" useFirstPageNumber="1" r:id="rId1"/>
  <headerFooter alignWithMargins="0">
    <oddFooter>&amp;C&amp;P</oddFooter>
    <firstFooter>&amp;C&amp;9&amp;P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6"/>
  <sheetViews>
    <sheetView view="pageBreakPreview" topLeftCell="H1" zoomScale="75" zoomScaleNormal="75" zoomScaleSheetLayoutView="75" workbookViewId="0">
      <selection activeCell="M32" sqref="M32"/>
    </sheetView>
  </sheetViews>
  <sheetFormatPr defaultColWidth="15.625" defaultRowHeight="12" x14ac:dyDescent="0.15"/>
  <cols>
    <col min="1" max="1" width="0.75" style="501" customWidth="1"/>
    <col min="2" max="2" width="11.375" style="501" customWidth="1"/>
    <col min="3" max="10" width="10.125" style="501" customWidth="1"/>
    <col min="11" max="11" width="6" style="688" customWidth="1"/>
    <col min="12" max="18" width="10.125" style="501" customWidth="1"/>
    <col min="19" max="253" width="15.625" style="501"/>
    <col min="254" max="254" width="0.75" style="501" customWidth="1"/>
    <col min="255" max="255" width="11.375" style="501" customWidth="1"/>
    <col min="256" max="263" width="10.125" style="501" customWidth="1"/>
    <col min="264" max="264" width="6" style="501" customWidth="1"/>
    <col min="265" max="271" width="10.125" style="501" customWidth="1"/>
    <col min="272" max="272" width="76.125" style="501" customWidth="1"/>
    <col min="273" max="273" width="3.5" style="501" customWidth="1"/>
    <col min="274" max="509" width="15.625" style="501"/>
    <col min="510" max="510" width="0.75" style="501" customWidth="1"/>
    <col min="511" max="511" width="11.375" style="501" customWidth="1"/>
    <col min="512" max="519" width="10.125" style="501" customWidth="1"/>
    <col min="520" max="520" width="6" style="501" customWidth="1"/>
    <col min="521" max="527" width="10.125" style="501" customWidth="1"/>
    <col min="528" max="528" width="76.125" style="501" customWidth="1"/>
    <col min="529" max="529" width="3.5" style="501" customWidth="1"/>
    <col min="530" max="765" width="15.625" style="501"/>
    <col min="766" max="766" width="0.75" style="501" customWidth="1"/>
    <col min="767" max="767" width="11.375" style="501" customWidth="1"/>
    <col min="768" max="775" width="10.125" style="501" customWidth="1"/>
    <col min="776" max="776" width="6" style="501" customWidth="1"/>
    <col min="777" max="783" width="10.125" style="501" customWidth="1"/>
    <col min="784" max="784" width="76.125" style="501" customWidth="1"/>
    <col min="785" max="785" width="3.5" style="501" customWidth="1"/>
    <col min="786" max="1021" width="15.625" style="501"/>
    <col min="1022" max="1022" width="0.75" style="501" customWidth="1"/>
    <col min="1023" max="1023" width="11.375" style="501" customWidth="1"/>
    <col min="1024" max="1031" width="10.125" style="501" customWidth="1"/>
    <col min="1032" max="1032" width="6" style="501" customWidth="1"/>
    <col min="1033" max="1039" width="10.125" style="501" customWidth="1"/>
    <col min="1040" max="1040" width="76.125" style="501" customWidth="1"/>
    <col min="1041" max="1041" width="3.5" style="501" customWidth="1"/>
    <col min="1042" max="1277" width="15.625" style="501"/>
    <col min="1278" max="1278" width="0.75" style="501" customWidth="1"/>
    <col min="1279" max="1279" width="11.375" style="501" customWidth="1"/>
    <col min="1280" max="1287" width="10.125" style="501" customWidth="1"/>
    <col min="1288" max="1288" width="6" style="501" customWidth="1"/>
    <col min="1289" max="1295" width="10.125" style="501" customWidth="1"/>
    <col min="1296" max="1296" width="76.125" style="501" customWidth="1"/>
    <col min="1297" max="1297" width="3.5" style="501" customWidth="1"/>
    <col min="1298" max="1533" width="15.625" style="501"/>
    <col min="1534" max="1534" width="0.75" style="501" customWidth="1"/>
    <col min="1535" max="1535" width="11.375" style="501" customWidth="1"/>
    <col min="1536" max="1543" width="10.125" style="501" customWidth="1"/>
    <col min="1544" max="1544" width="6" style="501" customWidth="1"/>
    <col min="1545" max="1551" width="10.125" style="501" customWidth="1"/>
    <col min="1552" max="1552" width="76.125" style="501" customWidth="1"/>
    <col min="1553" max="1553" width="3.5" style="501" customWidth="1"/>
    <col min="1554" max="1789" width="15.625" style="501"/>
    <col min="1790" max="1790" width="0.75" style="501" customWidth="1"/>
    <col min="1791" max="1791" width="11.375" style="501" customWidth="1"/>
    <col min="1792" max="1799" width="10.125" style="501" customWidth="1"/>
    <col min="1800" max="1800" width="6" style="501" customWidth="1"/>
    <col min="1801" max="1807" width="10.125" style="501" customWidth="1"/>
    <col min="1808" max="1808" width="76.125" style="501" customWidth="1"/>
    <col min="1809" max="1809" width="3.5" style="501" customWidth="1"/>
    <col min="1810" max="2045" width="15.625" style="501"/>
    <col min="2046" max="2046" width="0.75" style="501" customWidth="1"/>
    <col min="2047" max="2047" width="11.375" style="501" customWidth="1"/>
    <col min="2048" max="2055" width="10.125" style="501" customWidth="1"/>
    <col min="2056" max="2056" width="6" style="501" customWidth="1"/>
    <col min="2057" max="2063" width="10.125" style="501" customWidth="1"/>
    <col min="2064" max="2064" width="76.125" style="501" customWidth="1"/>
    <col min="2065" max="2065" width="3.5" style="501" customWidth="1"/>
    <col min="2066" max="2301" width="15.625" style="501"/>
    <col min="2302" max="2302" width="0.75" style="501" customWidth="1"/>
    <col min="2303" max="2303" width="11.375" style="501" customWidth="1"/>
    <col min="2304" max="2311" width="10.125" style="501" customWidth="1"/>
    <col min="2312" max="2312" width="6" style="501" customWidth="1"/>
    <col min="2313" max="2319" width="10.125" style="501" customWidth="1"/>
    <col min="2320" max="2320" width="76.125" style="501" customWidth="1"/>
    <col min="2321" max="2321" width="3.5" style="501" customWidth="1"/>
    <col min="2322" max="2557" width="15.625" style="501"/>
    <col min="2558" max="2558" width="0.75" style="501" customWidth="1"/>
    <col min="2559" max="2559" width="11.375" style="501" customWidth="1"/>
    <col min="2560" max="2567" width="10.125" style="501" customWidth="1"/>
    <col min="2568" max="2568" width="6" style="501" customWidth="1"/>
    <col min="2569" max="2575" width="10.125" style="501" customWidth="1"/>
    <col min="2576" max="2576" width="76.125" style="501" customWidth="1"/>
    <col min="2577" max="2577" width="3.5" style="501" customWidth="1"/>
    <col min="2578" max="2813" width="15.625" style="501"/>
    <col min="2814" max="2814" width="0.75" style="501" customWidth="1"/>
    <col min="2815" max="2815" width="11.375" style="501" customWidth="1"/>
    <col min="2816" max="2823" width="10.125" style="501" customWidth="1"/>
    <col min="2824" max="2824" width="6" style="501" customWidth="1"/>
    <col min="2825" max="2831" width="10.125" style="501" customWidth="1"/>
    <col min="2832" max="2832" width="76.125" style="501" customWidth="1"/>
    <col min="2833" max="2833" width="3.5" style="501" customWidth="1"/>
    <col min="2834" max="3069" width="15.625" style="501"/>
    <col min="3070" max="3070" width="0.75" style="501" customWidth="1"/>
    <col min="3071" max="3071" width="11.375" style="501" customWidth="1"/>
    <col min="3072" max="3079" width="10.125" style="501" customWidth="1"/>
    <col min="3080" max="3080" width="6" style="501" customWidth="1"/>
    <col min="3081" max="3087" width="10.125" style="501" customWidth="1"/>
    <col min="3088" max="3088" width="76.125" style="501" customWidth="1"/>
    <col min="3089" max="3089" width="3.5" style="501" customWidth="1"/>
    <col min="3090" max="3325" width="15.625" style="501"/>
    <col min="3326" max="3326" width="0.75" style="501" customWidth="1"/>
    <col min="3327" max="3327" width="11.375" style="501" customWidth="1"/>
    <col min="3328" max="3335" width="10.125" style="501" customWidth="1"/>
    <col min="3336" max="3336" width="6" style="501" customWidth="1"/>
    <col min="3337" max="3343" width="10.125" style="501" customWidth="1"/>
    <col min="3344" max="3344" width="76.125" style="501" customWidth="1"/>
    <col min="3345" max="3345" width="3.5" style="501" customWidth="1"/>
    <col min="3346" max="3581" width="15.625" style="501"/>
    <col min="3582" max="3582" width="0.75" style="501" customWidth="1"/>
    <col min="3583" max="3583" width="11.375" style="501" customWidth="1"/>
    <col min="3584" max="3591" width="10.125" style="501" customWidth="1"/>
    <col min="3592" max="3592" width="6" style="501" customWidth="1"/>
    <col min="3593" max="3599" width="10.125" style="501" customWidth="1"/>
    <col min="3600" max="3600" width="76.125" style="501" customWidth="1"/>
    <col min="3601" max="3601" width="3.5" style="501" customWidth="1"/>
    <col min="3602" max="3837" width="15.625" style="501"/>
    <col min="3838" max="3838" width="0.75" style="501" customWidth="1"/>
    <col min="3839" max="3839" width="11.375" style="501" customWidth="1"/>
    <col min="3840" max="3847" width="10.125" style="501" customWidth="1"/>
    <col min="3848" max="3848" width="6" style="501" customWidth="1"/>
    <col min="3849" max="3855" width="10.125" style="501" customWidth="1"/>
    <col min="3856" max="3856" width="76.125" style="501" customWidth="1"/>
    <col min="3857" max="3857" width="3.5" style="501" customWidth="1"/>
    <col min="3858" max="4093" width="15.625" style="501"/>
    <col min="4094" max="4094" width="0.75" style="501" customWidth="1"/>
    <col min="4095" max="4095" width="11.375" style="501" customWidth="1"/>
    <col min="4096" max="4103" width="10.125" style="501" customWidth="1"/>
    <col min="4104" max="4104" width="6" style="501" customWidth="1"/>
    <col min="4105" max="4111" width="10.125" style="501" customWidth="1"/>
    <col min="4112" max="4112" width="76.125" style="501" customWidth="1"/>
    <col min="4113" max="4113" width="3.5" style="501" customWidth="1"/>
    <col min="4114" max="4349" width="15.625" style="501"/>
    <col min="4350" max="4350" width="0.75" style="501" customWidth="1"/>
    <col min="4351" max="4351" width="11.375" style="501" customWidth="1"/>
    <col min="4352" max="4359" width="10.125" style="501" customWidth="1"/>
    <col min="4360" max="4360" width="6" style="501" customWidth="1"/>
    <col min="4361" max="4367" width="10.125" style="501" customWidth="1"/>
    <col min="4368" max="4368" width="76.125" style="501" customWidth="1"/>
    <col min="4369" max="4369" width="3.5" style="501" customWidth="1"/>
    <col min="4370" max="4605" width="15.625" style="501"/>
    <col min="4606" max="4606" width="0.75" style="501" customWidth="1"/>
    <col min="4607" max="4607" width="11.375" style="501" customWidth="1"/>
    <col min="4608" max="4615" width="10.125" style="501" customWidth="1"/>
    <col min="4616" max="4616" width="6" style="501" customWidth="1"/>
    <col min="4617" max="4623" width="10.125" style="501" customWidth="1"/>
    <col min="4624" max="4624" width="76.125" style="501" customWidth="1"/>
    <col min="4625" max="4625" width="3.5" style="501" customWidth="1"/>
    <col min="4626" max="4861" width="15.625" style="501"/>
    <col min="4862" max="4862" width="0.75" style="501" customWidth="1"/>
    <col min="4863" max="4863" width="11.375" style="501" customWidth="1"/>
    <col min="4864" max="4871" width="10.125" style="501" customWidth="1"/>
    <col min="4872" max="4872" width="6" style="501" customWidth="1"/>
    <col min="4873" max="4879" width="10.125" style="501" customWidth="1"/>
    <col min="4880" max="4880" width="76.125" style="501" customWidth="1"/>
    <col min="4881" max="4881" width="3.5" style="501" customWidth="1"/>
    <col min="4882" max="5117" width="15.625" style="501"/>
    <col min="5118" max="5118" width="0.75" style="501" customWidth="1"/>
    <col min="5119" max="5119" width="11.375" style="501" customWidth="1"/>
    <col min="5120" max="5127" width="10.125" style="501" customWidth="1"/>
    <col min="5128" max="5128" width="6" style="501" customWidth="1"/>
    <col min="5129" max="5135" width="10.125" style="501" customWidth="1"/>
    <col min="5136" max="5136" width="76.125" style="501" customWidth="1"/>
    <col min="5137" max="5137" width="3.5" style="501" customWidth="1"/>
    <col min="5138" max="5373" width="15.625" style="501"/>
    <col min="5374" max="5374" width="0.75" style="501" customWidth="1"/>
    <col min="5375" max="5375" width="11.375" style="501" customWidth="1"/>
    <col min="5376" max="5383" width="10.125" style="501" customWidth="1"/>
    <col min="5384" max="5384" width="6" style="501" customWidth="1"/>
    <col min="5385" max="5391" width="10.125" style="501" customWidth="1"/>
    <col min="5392" max="5392" width="76.125" style="501" customWidth="1"/>
    <col min="5393" max="5393" width="3.5" style="501" customWidth="1"/>
    <col min="5394" max="5629" width="15.625" style="501"/>
    <col min="5630" max="5630" width="0.75" style="501" customWidth="1"/>
    <col min="5631" max="5631" width="11.375" style="501" customWidth="1"/>
    <col min="5632" max="5639" width="10.125" style="501" customWidth="1"/>
    <col min="5640" max="5640" width="6" style="501" customWidth="1"/>
    <col min="5641" max="5647" width="10.125" style="501" customWidth="1"/>
    <col min="5648" max="5648" width="76.125" style="501" customWidth="1"/>
    <col min="5649" max="5649" width="3.5" style="501" customWidth="1"/>
    <col min="5650" max="5885" width="15.625" style="501"/>
    <col min="5886" max="5886" width="0.75" style="501" customWidth="1"/>
    <col min="5887" max="5887" width="11.375" style="501" customWidth="1"/>
    <col min="5888" max="5895" width="10.125" style="501" customWidth="1"/>
    <col min="5896" max="5896" width="6" style="501" customWidth="1"/>
    <col min="5897" max="5903" width="10.125" style="501" customWidth="1"/>
    <col min="5904" max="5904" width="76.125" style="501" customWidth="1"/>
    <col min="5905" max="5905" width="3.5" style="501" customWidth="1"/>
    <col min="5906" max="6141" width="15.625" style="501"/>
    <col min="6142" max="6142" width="0.75" style="501" customWidth="1"/>
    <col min="6143" max="6143" width="11.375" style="501" customWidth="1"/>
    <col min="6144" max="6151" width="10.125" style="501" customWidth="1"/>
    <col min="6152" max="6152" width="6" style="501" customWidth="1"/>
    <col min="6153" max="6159" width="10.125" style="501" customWidth="1"/>
    <col min="6160" max="6160" width="76.125" style="501" customWidth="1"/>
    <col min="6161" max="6161" width="3.5" style="501" customWidth="1"/>
    <col min="6162" max="6397" width="15.625" style="501"/>
    <col min="6398" max="6398" width="0.75" style="501" customWidth="1"/>
    <col min="6399" max="6399" width="11.375" style="501" customWidth="1"/>
    <col min="6400" max="6407" width="10.125" style="501" customWidth="1"/>
    <col min="6408" max="6408" width="6" style="501" customWidth="1"/>
    <col min="6409" max="6415" width="10.125" style="501" customWidth="1"/>
    <col min="6416" max="6416" width="76.125" style="501" customWidth="1"/>
    <col min="6417" max="6417" width="3.5" style="501" customWidth="1"/>
    <col min="6418" max="6653" width="15.625" style="501"/>
    <col min="6654" max="6654" width="0.75" style="501" customWidth="1"/>
    <col min="6655" max="6655" width="11.375" style="501" customWidth="1"/>
    <col min="6656" max="6663" width="10.125" style="501" customWidth="1"/>
    <col min="6664" max="6664" width="6" style="501" customWidth="1"/>
    <col min="6665" max="6671" width="10.125" style="501" customWidth="1"/>
    <col min="6672" max="6672" width="76.125" style="501" customWidth="1"/>
    <col min="6673" max="6673" width="3.5" style="501" customWidth="1"/>
    <col min="6674" max="6909" width="15.625" style="501"/>
    <col min="6910" max="6910" width="0.75" style="501" customWidth="1"/>
    <col min="6911" max="6911" width="11.375" style="501" customWidth="1"/>
    <col min="6912" max="6919" width="10.125" style="501" customWidth="1"/>
    <col min="6920" max="6920" width="6" style="501" customWidth="1"/>
    <col min="6921" max="6927" width="10.125" style="501" customWidth="1"/>
    <col min="6928" max="6928" width="76.125" style="501" customWidth="1"/>
    <col min="6929" max="6929" width="3.5" style="501" customWidth="1"/>
    <col min="6930" max="7165" width="15.625" style="501"/>
    <col min="7166" max="7166" width="0.75" style="501" customWidth="1"/>
    <col min="7167" max="7167" width="11.375" style="501" customWidth="1"/>
    <col min="7168" max="7175" width="10.125" style="501" customWidth="1"/>
    <col min="7176" max="7176" width="6" style="501" customWidth="1"/>
    <col min="7177" max="7183" width="10.125" style="501" customWidth="1"/>
    <col min="7184" max="7184" width="76.125" style="501" customWidth="1"/>
    <col min="7185" max="7185" width="3.5" style="501" customWidth="1"/>
    <col min="7186" max="7421" width="15.625" style="501"/>
    <col min="7422" max="7422" width="0.75" style="501" customWidth="1"/>
    <col min="7423" max="7423" width="11.375" style="501" customWidth="1"/>
    <col min="7424" max="7431" width="10.125" style="501" customWidth="1"/>
    <col min="7432" max="7432" width="6" style="501" customWidth="1"/>
    <col min="7433" max="7439" width="10.125" style="501" customWidth="1"/>
    <col min="7440" max="7440" width="76.125" style="501" customWidth="1"/>
    <col min="7441" max="7441" width="3.5" style="501" customWidth="1"/>
    <col min="7442" max="7677" width="15.625" style="501"/>
    <col min="7678" max="7678" width="0.75" style="501" customWidth="1"/>
    <col min="7679" max="7679" width="11.375" style="501" customWidth="1"/>
    <col min="7680" max="7687" width="10.125" style="501" customWidth="1"/>
    <col min="7688" max="7688" width="6" style="501" customWidth="1"/>
    <col min="7689" max="7695" width="10.125" style="501" customWidth="1"/>
    <col min="7696" max="7696" width="76.125" style="501" customWidth="1"/>
    <col min="7697" max="7697" width="3.5" style="501" customWidth="1"/>
    <col min="7698" max="7933" width="15.625" style="501"/>
    <col min="7934" max="7934" width="0.75" style="501" customWidth="1"/>
    <col min="7935" max="7935" width="11.375" style="501" customWidth="1"/>
    <col min="7936" max="7943" width="10.125" style="501" customWidth="1"/>
    <col min="7944" max="7944" width="6" style="501" customWidth="1"/>
    <col min="7945" max="7951" width="10.125" style="501" customWidth="1"/>
    <col min="7952" max="7952" width="76.125" style="501" customWidth="1"/>
    <col min="7953" max="7953" width="3.5" style="501" customWidth="1"/>
    <col min="7954" max="8189" width="15.625" style="501"/>
    <col min="8190" max="8190" width="0.75" style="501" customWidth="1"/>
    <col min="8191" max="8191" width="11.375" style="501" customWidth="1"/>
    <col min="8192" max="8199" width="10.125" style="501" customWidth="1"/>
    <col min="8200" max="8200" width="6" style="501" customWidth="1"/>
    <col min="8201" max="8207" width="10.125" style="501" customWidth="1"/>
    <col min="8208" max="8208" width="76.125" style="501" customWidth="1"/>
    <col min="8209" max="8209" width="3.5" style="501" customWidth="1"/>
    <col min="8210" max="8445" width="15.625" style="501"/>
    <col min="8446" max="8446" width="0.75" style="501" customWidth="1"/>
    <col min="8447" max="8447" width="11.375" style="501" customWidth="1"/>
    <col min="8448" max="8455" width="10.125" style="501" customWidth="1"/>
    <col min="8456" max="8456" width="6" style="501" customWidth="1"/>
    <col min="8457" max="8463" width="10.125" style="501" customWidth="1"/>
    <col min="8464" max="8464" width="76.125" style="501" customWidth="1"/>
    <col min="8465" max="8465" width="3.5" style="501" customWidth="1"/>
    <col min="8466" max="8701" width="15.625" style="501"/>
    <col min="8702" max="8702" width="0.75" style="501" customWidth="1"/>
    <col min="8703" max="8703" width="11.375" style="501" customWidth="1"/>
    <col min="8704" max="8711" width="10.125" style="501" customWidth="1"/>
    <col min="8712" max="8712" width="6" style="501" customWidth="1"/>
    <col min="8713" max="8719" width="10.125" style="501" customWidth="1"/>
    <col min="8720" max="8720" width="76.125" style="501" customWidth="1"/>
    <col min="8721" max="8721" width="3.5" style="501" customWidth="1"/>
    <col min="8722" max="8957" width="15.625" style="501"/>
    <col min="8958" max="8958" width="0.75" style="501" customWidth="1"/>
    <col min="8959" max="8959" width="11.375" style="501" customWidth="1"/>
    <col min="8960" max="8967" width="10.125" style="501" customWidth="1"/>
    <col min="8968" max="8968" width="6" style="501" customWidth="1"/>
    <col min="8969" max="8975" width="10.125" style="501" customWidth="1"/>
    <col min="8976" max="8976" width="76.125" style="501" customWidth="1"/>
    <col min="8977" max="8977" width="3.5" style="501" customWidth="1"/>
    <col min="8978" max="9213" width="15.625" style="501"/>
    <col min="9214" max="9214" width="0.75" style="501" customWidth="1"/>
    <col min="9215" max="9215" width="11.375" style="501" customWidth="1"/>
    <col min="9216" max="9223" width="10.125" style="501" customWidth="1"/>
    <col min="9224" max="9224" width="6" style="501" customWidth="1"/>
    <col min="9225" max="9231" width="10.125" style="501" customWidth="1"/>
    <col min="9232" max="9232" width="76.125" style="501" customWidth="1"/>
    <col min="9233" max="9233" width="3.5" style="501" customWidth="1"/>
    <col min="9234" max="9469" width="15.625" style="501"/>
    <col min="9470" max="9470" width="0.75" style="501" customWidth="1"/>
    <col min="9471" max="9471" width="11.375" style="501" customWidth="1"/>
    <col min="9472" max="9479" width="10.125" style="501" customWidth="1"/>
    <col min="9480" max="9480" width="6" style="501" customWidth="1"/>
    <col min="9481" max="9487" width="10.125" style="501" customWidth="1"/>
    <col min="9488" max="9488" width="76.125" style="501" customWidth="1"/>
    <col min="9489" max="9489" width="3.5" style="501" customWidth="1"/>
    <col min="9490" max="9725" width="15.625" style="501"/>
    <col min="9726" max="9726" width="0.75" style="501" customWidth="1"/>
    <col min="9727" max="9727" width="11.375" style="501" customWidth="1"/>
    <col min="9728" max="9735" width="10.125" style="501" customWidth="1"/>
    <col min="9736" max="9736" width="6" style="501" customWidth="1"/>
    <col min="9737" max="9743" width="10.125" style="501" customWidth="1"/>
    <col min="9744" max="9744" width="76.125" style="501" customWidth="1"/>
    <col min="9745" max="9745" width="3.5" style="501" customWidth="1"/>
    <col min="9746" max="9981" width="15.625" style="501"/>
    <col min="9982" max="9982" width="0.75" style="501" customWidth="1"/>
    <col min="9983" max="9983" width="11.375" style="501" customWidth="1"/>
    <col min="9984" max="9991" width="10.125" style="501" customWidth="1"/>
    <col min="9992" max="9992" width="6" style="501" customWidth="1"/>
    <col min="9993" max="9999" width="10.125" style="501" customWidth="1"/>
    <col min="10000" max="10000" width="76.125" style="501" customWidth="1"/>
    <col min="10001" max="10001" width="3.5" style="501" customWidth="1"/>
    <col min="10002" max="10237" width="15.625" style="501"/>
    <col min="10238" max="10238" width="0.75" style="501" customWidth="1"/>
    <col min="10239" max="10239" width="11.375" style="501" customWidth="1"/>
    <col min="10240" max="10247" width="10.125" style="501" customWidth="1"/>
    <col min="10248" max="10248" width="6" style="501" customWidth="1"/>
    <col min="10249" max="10255" width="10.125" style="501" customWidth="1"/>
    <col min="10256" max="10256" width="76.125" style="501" customWidth="1"/>
    <col min="10257" max="10257" width="3.5" style="501" customWidth="1"/>
    <col min="10258" max="10493" width="15.625" style="501"/>
    <col min="10494" max="10494" width="0.75" style="501" customWidth="1"/>
    <col min="10495" max="10495" width="11.375" style="501" customWidth="1"/>
    <col min="10496" max="10503" width="10.125" style="501" customWidth="1"/>
    <col min="10504" max="10504" width="6" style="501" customWidth="1"/>
    <col min="10505" max="10511" width="10.125" style="501" customWidth="1"/>
    <col min="10512" max="10512" width="76.125" style="501" customWidth="1"/>
    <col min="10513" max="10513" width="3.5" style="501" customWidth="1"/>
    <col min="10514" max="10749" width="15.625" style="501"/>
    <col min="10750" max="10750" width="0.75" style="501" customWidth="1"/>
    <col min="10751" max="10751" width="11.375" style="501" customWidth="1"/>
    <col min="10752" max="10759" width="10.125" style="501" customWidth="1"/>
    <col min="10760" max="10760" width="6" style="501" customWidth="1"/>
    <col min="10761" max="10767" width="10.125" style="501" customWidth="1"/>
    <col min="10768" max="10768" width="76.125" style="501" customWidth="1"/>
    <col min="10769" max="10769" width="3.5" style="501" customWidth="1"/>
    <col min="10770" max="11005" width="15.625" style="501"/>
    <col min="11006" max="11006" width="0.75" style="501" customWidth="1"/>
    <col min="11007" max="11007" width="11.375" style="501" customWidth="1"/>
    <col min="11008" max="11015" width="10.125" style="501" customWidth="1"/>
    <col min="11016" max="11016" width="6" style="501" customWidth="1"/>
    <col min="11017" max="11023" width="10.125" style="501" customWidth="1"/>
    <col min="11024" max="11024" width="76.125" style="501" customWidth="1"/>
    <col min="11025" max="11025" width="3.5" style="501" customWidth="1"/>
    <col min="11026" max="11261" width="15.625" style="501"/>
    <col min="11262" max="11262" width="0.75" style="501" customWidth="1"/>
    <col min="11263" max="11263" width="11.375" style="501" customWidth="1"/>
    <col min="11264" max="11271" width="10.125" style="501" customWidth="1"/>
    <col min="11272" max="11272" width="6" style="501" customWidth="1"/>
    <col min="11273" max="11279" width="10.125" style="501" customWidth="1"/>
    <col min="11280" max="11280" width="76.125" style="501" customWidth="1"/>
    <col min="11281" max="11281" width="3.5" style="501" customWidth="1"/>
    <col min="11282" max="11517" width="15.625" style="501"/>
    <col min="11518" max="11518" width="0.75" style="501" customWidth="1"/>
    <col min="11519" max="11519" width="11.375" style="501" customWidth="1"/>
    <col min="11520" max="11527" width="10.125" style="501" customWidth="1"/>
    <col min="11528" max="11528" width="6" style="501" customWidth="1"/>
    <col min="11529" max="11535" width="10.125" style="501" customWidth="1"/>
    <col min="11536" max="11536" width="76.125" style="501" customWidth="1"/>
    <col min="11537" max="11537" width="3.5" style="501" customWidth="1"/>
    <col min="11538" max="11773" width="15.625" style="501"/>
    <col min="11774" max="11774" width="0.75" style="501" customWidth="1"/>
    <col min="11775" max="11775" width="11.375" style="501" customWidth="1"/>
    <col min="11776" max="11783" width="10.125" style="501" customWidth="1"/>
    <col min="11784" max="11784" width="6" style="501" customWidth="1"/>
    <col min="11785" max="11791" width="10.125" style="501" customWidth="1"/>
    <col min="11792" max="11792" width="76.125" style="501" customWidth="1"/>
    <col min="11793" max="11793" width="3.5" style="501" customWidth="1"/>
    <col min="11794" max="12029" width="15.625" style="501"/>
    <col min="12030" max="12030" width="0.75" style="501" customWidth="1"/>
    <col min="12031" max="12031" width="11.375" style="501" customWidth="1"/>
    <col min="12032" max="12039" width="10.125" style="501" customWidth="1"/>
    <col min="12040" max="12040" width="6" style="501" customWidth="1"/>
    <col min="12041" max="12047" width="10.125" style="501" customWidth="1"/>
    <col min="12048" max="12048" width="76.125" style="501" customWidth="1"/>
    <col min="12049" max="12049" width="3.5" style="501" customWidth="1"/>
    <col min="12050" max="12285" width="15.625" style="501"/>
    <col min="12286" max="12286" width="0.75" style="501" customWidth="1"/>
    <col min="12287" max="12287" width="11.375" style="501" customWidth="1"/>
    <col min="12288" max="12295" width="10.125" style="501" customWidth="1"/>
    <col min="12296" max="12296" width="6" style="501" customWidth="1"/>
    <col min="12297" max="12303" width="10.125" style="501" customWidth="1"/>
    <col min="12304" max="12304" width="76.125" style="501" customWidth="1"/>
    <col min="12305" max="12305" width="3.5" style="501" customWidth="1"/>
    <col min="12306" max="12541" width="15.625" style="501"/>
    <col min="12542" max="12542" width="0.75" style="501" customWidth="1"/>
    <col min="12543" max="12543" width="11.375" style="501" customWidth="1"/>
    <col min="12544" max="12551" width="10.125" style="501" customWidth="1"/>
    <col min="12552" max="12552" width="6" style="501" customWidth="1"/>
    <col min="12553" max="12559" width="10.125" style="501" customWidth="1"/>
    <col min="12560" max="12560" width="76.125" style="501" customWidth="1"/>
    <col min="12561" max="12561" width="3.5" style="501" customWidth="1"/>
    <col min="12562" max="12797" width="15.625" style="501"/>
    <col min="12798" max="12798" width="0.75" style="501" customWidth="1"/>
    <col min="12799" max="12799" width="11.375" style="501" customWidth="1"/>
    <col min="12800" max="12807" width="10.125" style="501" customWidth="1"/>
    <col min="12808" max="12808" width="6" style="501" customWidth="1"/>
    <col min="12809" max="12815" width="10.125" style="501" customWidth="1"/>
    <col min="12816" max="12816" width="76.125" style="501" customWidth="1"/>
    <col min="12817" max="12817" width="3.5" style="501" customWidth="1"/>
    <col min="12818" max="13053" width="15.625" style="501"/>
    <col min="13054" max="13054" width="0.75" style="501" customWidth="1"/>
    <col min="13055" max="13055" width="11.375" style="501" customWidth="1"/>
    <col min="13056" max="13063" width="10.125" style="501" customWidth="1"/>
    <col min="13064" max="13064" width="6" style="501" customWidth="1"/>
    <col min="13065" max="13071" width="10.125" style="501" customWidth="1"/>
    <col min="13072" max="13072" width="76.125" style="501" customWidth="1"/>
    <col min="13073" max="13073" width="3.5" style="501" customWidth="1"/>
    <col min="13074" max="13309" width="15.625" style="501"/>
    <col min="13310" max="13310" width="0.75" style="501" customWidth="1"/>
    <col min="13311" max="13311" width="11.375" style="501" customWidth="1"/>
    <col min="13312" max="13319" width="10.125" style="501" customWidth="1"/>
    <col min="13320" max="13320" width="6" style="501" customWidth="1"/>
    <col min="13321" max="13327" width="10.125" style="501" customWidth="1"/>
    <col min="13328" max="13328" width="76.125" style="501" customWidth="1"/>
    <col min="13329" max="13329" width="3.5" style="501" customWidth="1"/>
    <col min="13330" max="13565" width="15.625" style="501"/>
    <col min="13566" max="13566" width="0.75" style="501" customWidth="1"/>
    <col min="13567" max="13567" width="11.375" style="501" customWidth="1"/>
    <col min="13568" max="13575" width="10.125" style="501" customWidth="1"/>
    <col min="13576" max="13576" width="6" style="501" customWidth="1"/>
    <col min="13577" max="13583" width="10.125" style="501" customWidth="1"/>
    <col min="13584" max="13584" width="76.125" style="501" customWidth="1"/>
    <col min="13585" max="13585" width="3.5" style="501" customWidth="1"/>
    <col min="13586" max="13821" width="15.625" style="501"/>
    <col min="13822" max="13822" width="0.75" style="501" customWidth="1"/>
    <col min="13823" max="13823" width="11.375" style="501" customWidth="1"/>
    <col min="13824" max="13831" width="10.125" style="501" customWidth="1"/>
    <col min="13832" max="13832" width="6" style="501" customWidth="1"/>
    <col min="13833" max="13839" width="10.125" style="501" customWidth="1"/>
    <col min="13840" max="13840" width="76.125" style="501" customWidth="1"/>
    <col min="13841" max="13841" width="3.5" style="501" customWidth="1"/>
    <col min="13842" max="14077" width="15.625" style="501"/>
    <col min="14078" max="14078" width="0.75" style="501" customWidth="1"/>
    <col min="14079" max="14079" width="11.375" style="501" customWidth="1"/>
    <col min="14080" max="14087" width="10.125" style="501" customWidth="1"/>
    <col min="14088" max="14088" width="6" style="501" customWidth="1"/>
    <col min="14089" max="14095" width="10.125" style="501" customWidth="1"/>
    <col min="14096" max="14096" width="76.125" style="501" customWidth="1"/>
    <col min="14097" max="14097" width="3.5" style="501" customWidth="1"/>
    <col min="14098" max="14333" width="15.625" style="501"/>
    <col min="14334" max="14334" width="0.75" style="501" customWidth="1"/>
    <col min="14335" max="14335" width="11.375" style="501" customWidth="1"/>
    <col min="14336" max="14343" width="10.125" style="501" customWidth="1"/>
    <col min="14344" max="14344" width="6" style="501" customWidth="1"/>
    <col min="14345" max="14351" width="10.125" style="501" customWidth="1"/>
    <col min="14352" max="14352" width="76.125" style="501" customWidth="1"/>
    <col min="14353" max="14353" width="3.5" style="501" customWidth="1"/>
    <col min="14354" max="14589" width="15.625" style="501"/>
    <col min="14590" max="14590" width="0.75" style="501" customWidth="1"/>
    <col min="14591" max="14591" width="11.375" style="501" customWidth="1"/>
    <col min="14592" max="14599" width="10.125" style="501" customWidth="1"/>
    <col min="14600" max="14600" width="6" style="501" customWidth="1"/>
    <col min="14601" max="14607" width="10.125" style="501" customWidth="1"/>
    <col min="14608" max="14608" width="76.125" style="501" customWidth="1"/>
    <col min="14609" max="14609" width="3.5" style="501" customWidth="1"/>
    <col min="14610" max="14845" width="15.625" style="501"/>
    <col min="14846" max="14846" width="0.75" style="501" customWidth="1"/>
    <col min="14847" max="14847" width="11.375" style="501" customWidth="1"/>
    <col min="14848" max="14855" width="10.125" style="501" customWidth="1"/>
    <col min="14856" max="14856" width="6" style="501" customWidth="1"/>
    <col min="14857" max="14863" width="10.125" style="501" customWidth="1"/>
    <col min="14864" max="14864" width="76.125" style="501" customWidth="1"/>
    <col min="14865" max="14865" width="3.5" style="501" customWidth="1"/>
    <col min="14866" max="15101" width="15.625" style="501"/>
    <col min="15102" max="15102" width="0.75" style="501" customWidth="1"/>
    <col min="15103" max="15103" width="11.375" style="501" customWidth="1"/>
    <col min="15104" max="15111" width="10.125" style="501" customWidth="1"/>
    <col min="15112" max="15112" width="6" style="501" customWidth="1"/>
    <col min="15113" max="15119" width="10.125" style="501" customWidth="1"/>
    <col min="15120" max="15120" width="76.125" style="501" customWidth="1"/>
    <col min="15121" max="15121" width="3.5" style="501" customWidth="1"/>
    <col min="15122" max="15357" width="15.625" style="501"/>
    <col min="15358" max="15358" width="0.75" style="501" customWidth="1"/>
    <col min="15359" max="15359" width="11.375" style="501" customWidth="1"/>
    <col min="15360" max="15367" width="10.125" style="501" customWidth="1"/>
    <col min="15368" max="15368" width="6" style="501" customWidth="1"/>
    <col min="15369" max="15375" width="10.125" style="501" customWidth="1"/>
    <col min="15376" max="15376" width="76.125" style="501" customWidth="1"/>
    <col min="15377" max="15377" width="3.5" style="501" customWidth="1"/>
    <col min="15378" max="15613" width="15.625" style="501"/>
    <col min="15614" max="15614" width="0.75" style="501" customWidth="1"/>
    <col min="15615" max="15615" width="11.375" style="501" customWidth="1"/>
    <col min="15616" max="15623" width="10.125" style="501" customWidth="1"/>
    <col min="15624" max="15624" width="6" style="501" customWidth="1"/>
    <col min="15625" max="15631" width="10.125" style="501" customWidth="1"/>
    <col min="15632" max="15632" width="76.125" style="501" customWidth="1"/>
    <col min="15633" max="15633" width="3.5" style="501" customWidth="1"/>
    <col min="15634" max="15869" width="15.625" style="501"/>
    <col min="15870" max="15870" width="0.75" style="501" customWidth="1"/>
    <col min="15871" max="15871" width="11.375" style="501" customWidth="1"/>
    <col min="15872" max="15879" width="10.125" style="501" customWidth="1"/>
    <col min="15880" max="15880" width="6" style="501" customWidth="1"/>
    <col min="15881" max="15887" width="10.125" style="501" customWidth="1"/>
    <col min="15888" max="15888" width="76.125" style="501" customWidth="1"/>
    <col min="15889" max="15889" width="3.5" style="501" customWidth="1"/>
    <col min="15890" max="16125" width="15.625" style="501"/>
    <col min="16126" max="16126" width="0.75" style="501" customWidth="1"/>
    <col min="16127" max="16127" width="11.375" style="501" customWidth="1"/>
    <col min="16128" max="16135" width="10.125" style="501" customWidth="1"/>
    <col min="16136" max="16136" width="6" style="501" customWidth="1"/>
    <col min="16137" max="16143" width="10.125" style="501" customWidth="1"/>
    <col min="16144" max="16144" width="76.125" style="501" customWidth="1"/>
    <col min="16145" max="16145" width="3.5" style="501" customWidth="1"/>
    <col min="16146" max="16384" width="15.625" style="501"/>
  </cols>
  <sheetData>
    <row r="2" spans="1:19" s="636" customFormat="1" ht="26.25" customHeight="1" thickBot="1" x14ac:dyDescent="0.2">
      <c r="A2" s="632" t="s">
        <v>274</v>
      </c>
      <c r="B2" s="633" t="s">
        <v>275</v>
      </c>
      <c r="C2" s="634"/>
      <c r="D2" s="634"/>
      <c r="E2" s="634"/>
      <c r="F2" s="634"/>
      <c r="G2" s="634"/>
      <c r="H2" s="634"/>
      <c r="I2" s="634"/>
      <c r="J2" s="635" t="s">
        <v>245</v>
      </c>
      <c r="K2" s="632"/>
      <c r="L2" s="634" t="s">
        <v>218</v>
      </c>
      <c r="M2" s="634"/>
      <c r="N2" s="634"/>
      <c r="O2" s="634"/>
      <c r="P2" s="634"/>
      <c r="Q2" s="634"/>
      <c r="R2" s="635" t="s">
        <v>245</v>
      </c>
    </row>
    <row r="3" spans="1:19" ht="27" customHeight="1" x14ac:dyDescent="0.15">
      <c r="A3" s="515"/>
      <c r="B3" s="637" t="s">
        <v>276</v>
      </c>
      <c r="C3" s="1709" t="s">
        <v>220</v>
      </c>
      <c r="D3" s="1711" t="s">
        <v>277</v>
      </c>
      <c r="E3" s="1713" t="s">
        <v>278</v>
      </c>
      <c r="F3" s="1711" t="s">
        <v>279</v>
      </c>
      <c r="G3" s="1711" t="s">
        <v>280</v>
      </c>
      <c r="H3" s="1711" t="s">
        <v>281</v>
      </c>
      <c r="I3" s="1699" t="s">
        <v>282</v>
      </c>
      <c r="J3" s="1701" t="s">
        <v>93</v>
      </c>
      <c r="K3" s="638"/>
      <c r="L3" s="1703" t="s">
        <v>227</v>
      </c>
      <c r="M3" s="1704"/>
      <c r="N3" s="1705"/>
      <c r="O3" s="639" t="s">
        <v>228</v>
      </c>
      <c r="P3" s="1706" t="s">
        <v>283</v>
      </c>
      <c r="Q3" s="1705"/>
      <c r="R3" s="1707" t="s">
        <v>230</v>
      </c>
      <c r="S3" s="559"/>
    </row>
    <row r="4" spans="1:19" ht="27" customHeight="1" thickBot="1" x14ac:dyDescent="0.2">
      <c r="A4" s="515"/>
      <c r="B4" s="640" t="s">
        <v>231</v>
      </c>
      <c r="C4" s="1710"/>
      <c r="D4" s="1712"/>
      <c r="E4" s="1714"/>
      <c r="F4" s="1715"/>
      <c r="G4" s="1716"/>
      <c r="H4" s="1717"/>
      <c r="I4" s="1700"/>
      <c r="J4" s="1702"/>
      <c r="K4" s="638"/>
      <c r="L4" s="641" t="s">
        <v>232</v>
      </c>
      <c r="M4" s="642" t="s">
        <v>233</v>
      </c>
      <c r="N4" s="643" t="s">
        <v>234</v>
      </c>
      <c r="O4" s="644" t="s">
        <v>235</v>
      </c>
      <c r="P4" s="645" t="s">
        <v>236</v>
      </c>
      <c r="Q4" s="642" t="s">
        <v>237</v>
      </c>
      <c r="R4" s="1708"/>
      <c r="S4" s="559"/>
    </row>
    <row r="5" spans="1:19" s="588" customFormat="1" ht="42.75" customHeight="1" x14ac:dyDescent="0.15">
      <c r="A5" s="583"/>
      <c r="B5" s="646" t="s">
        <v>167</v>
      </c>
      <c r="C5" s="647">
        <v>0</v>
      </c>
      <c r="D5" s="648">
        <v>404</v>
      </c>
      <c r="E5" s="648">
        <v>0</v>
      </c>
      <c r="F5" s="648">
        <v>80</v>
      </c>
      <c r="G5" s="649">
        <v>23</v>
      </c>
      <c r="H5" s="648">
        <v>404</v>
      </c>
      <c r="I5" s="650">
        <v>490</v>
      </c>
      <c r="J5" s="651">
        <f>SUM(C5:I5)</f>
        <v>1401</v>
      </c>
      <c r="K5" s="652"/>
      <c r="L5" s="653">
        <v>0</v>
      </c>
      <c r="M5" s="654">
        <v>0</v>
      </c>
      <c r="N5" s="655">
        <v>0</v>
      </c>
      <c r="O5" s="655">
        <v>0</v>
      </c>
      <c r="P5" s="655">
        <v>0</v>
      </c>
      <c r="Q5" s="654">
        <v>0</v>
      </c>
      <c r="R5" s="656">
        <v>0</v>
      </c>
    </row>
    <row r="6" spans="1:19" s="588" customFormat="1" ht="42.75" customHeight="1" x14ac:dyDescent="0.15">
      <c r="A6" s="583"/>
      <c r="B6" s="646" t="s">
        <v>168</v>
      </c>
      <c r="C6" s="657">
        <v>274.27499999999998</v>
      </c>
      <c r="D6" s="655">
        <v>2428.2651000000001</v>
      </c>
      <c r="E6" s="655">
        <v>284.28149999999999</v>
      </c>
      <c r="F6" s="655">
        <v>114.901</v>
      </c>
      <c r="G6" s="654"/>
      <c r="H6" s="655">
        <v>782.5</v>
      </c>
      <c r="I6" s="658">
        <v>1483.2503999999999</v>
      </c>
      <c r="J6" s="659">
        <f t="shared" ref="J6:J17" si="0">SUM(C6:I6)</f>
        <v>5367.473</v>
      </c>
      <c r="K6" s="660"/>
      <c r="L6" s="653">
        <v>15.929</v>
      </c>
      <c r="M6" s="654">
        <v>5.09</v>
      </c>
      <c r="N6" s="654">
        <v>193.649</v>
      </c>
      <c r="O6" s="654">
        <v>128.80000000000001</v>
      </c>
      <c r="P6" s="655">
        <v>34.911999999999999</v>
      </c>
      <c r="Q6" s="654">
        <v>0</v>
      </c>
      <c r="R6" s="661">
        <v>0</v>
      </c>
    </row>
    <row r="7" spans="1:19" ht="42.75" customHeight="1" x14ac:dyDescent="0.15">
      <c r="A7" s="515"/>
      <c r="B7" s="662" t="s">
        <v>169</v>
      </c>
      <c r="C7" s="663">
        <v>0</v>
      </c>
      <c r="D7" s="654">
        <v>215</v>
      </c>
      <c r="E7" s="655">
        <v>40</v>
      </c>
      <c r="F7" s="654">
        <v>0</v>
      </c>
      <c r="G7" s="654">
        <v>0</v>
      </c>
      <c r="H7" s="654">
        <v>685</v>
      </c>
      <c r="I7" s="664">
        <v>376</v>
      </c>
      <c r="J7" s="659">
        <f t="shared" si="0"/>
        <v>1316</v>
      </c>
      <c r="K7" s="660"/>
      <c r="L7" s="665">
        <v>0</v>
      </c>
      <c r="M7" s="654">
        <v>0</v>
      </c>
      <c r="N7" s="655">
        <v>0</v>
      </c>
      <c r="O7" s="654">
        <v>0</v>
      </c>
      <c r="P7" s="654">
        <v>0</v>
      </c>
      <c r="Q7" s="654">
        <v>0</v>
      </c>
      <c r="R7" s="656">
        <v>0</v>
      </c>
    </row>
    <row r="8" spans="1:19" s="588" customFormat="1" ht="42.75" customHeight="1" x14ac:dyDescent="0.15">
      <c r="A8" s="583"/>
      <c r="B8" s="646" t="s">
        <v>170</v>
      </c>
      <c r="C8" s="663">
        <v>89</v>
      </c>
      <c r="D8" s="655">
        <v>132</v>
      </c>
      <c r="E8" s="655">
        <v>391</v>
      </c>
      <c r="F8" s="654">
        <v>106</v>
      </c>
      <c r="G8" s="654">
        <v>222</v>
      </c>
      <c r="H8" s="654">
        <v>434</v>
      </c>
      <c r="I8" s="664">
        <v>591</v>
      </c>
      <c r="J8" s="659">
        <f t="shared" si="0"/>
        <v>1965</v>
      </c>
      <c r="K8" s="660"/>
      <c r="L8" s="665">
        <v>17</v>
      </c>
      <c r="M8" s="654">
        <v>2</v>
      </c>
      <c r="N8" s="654">
        <v>5</v>
      </c>
      <c r="O8" s="654">
        <v>0</v>
      </c>
      <c r="P8" s="654">
        <v>0</v>
      </c>
      <c r="Q8" s="654">
        <v>0</v>
      </c>
      <c r="R8" s="661">
        <v>0</v>
      </c>
    </row>
    <row r="9" spans="1:19" ht="42.75" customHeight="1" x14ac:dyDescent="0.15">
      <c r="A9" s="515"/>
      <c r="B9" s="662" t="s">
        <v>284</v>
      </c>
      <c r="C9" s="657">
        <v>1</v>
      </c>
      <c r="D9" s="655">
        <v>222</v>
      </c>
      <c r="E9" s="655">
        <v>143</v>
      </c>
      <c r="F9" s="654">
        <v>150</v>
      </c>
      <c r="G9" s="654">
        <v>118</v>
      </c>
      <c r="H9" s="654">
        <v>0</v>
      </c>
      <c r="I9" s="658">
        <v>405</v>
      </c>
      <c r="J9" s="651">
        <f t="shared" si="0"/>
        <v>1039</v>
      </c>
      <c r="K9" s="652"/>
      <c r="L9" s="665">
        <v>0</v>
      </c>
      <c r="M9" s="654">
        <v>0</v>
      </c>
      <c r="N9" s="655">
        <v>1</v>
      </c>
      <c r="O9" s="655">
        <v>6</v>
      </c>
      <c r="P9" s="654">
        <v>0</v>
      </c>
      <c r="Q9" s="654">
        <v>0</v>
      </c>
      <c r="R9" s="656">
        <v>0</v>
      </c>
    </row>
    <row r="10" spans="1:19" ht="42.75" customHeight="1" x14ac:dyDescent="0.15">
      <c r="A10" s="515"/>
      <c r="B10" s="646" t="s">
        <v>285</v>
      </c>
      <c r="C10" s="647">
        <v>3</v>
      </c>
      <c r="D10" s="648">
        <v>397</v>
      </c>
      <c r="E10" s="648">
        <v>0</v>
      </c>
      <c r="F10" s="649">
        <v>34</v>
      </c>
      <c r="G10" s="649">
        <v>0</v>
      </c>
      <c r="H10" s="649">
        <v>13</v>
      </c>
      <c r="I10" s="650">
        <v>346</v>
      </c>
      <c r="J10" s="659">
        <f t="shared" si="0"/>
        <v>793</v>
      </c>
      <c r="K10" s="660"/>
      <c r="L10" s="665">
        <v>0</v>
      </c>
      <c r="M10" s="654">
        <v>0</v>
      </c>
      <c r="N10" s="655">
        <v>3</v>
      </c>
      <c r="O10" s="654">
        <v>12</v>
      </c>
      <c r="P10" s="654">
        <v>0</v>
      </c>
      <c r="Q10" s="654">
        <v>0</v>
      </c>
      <c r="R10" s="656">
        <v>0</v>
      </c>
    </row>
    <row r="11" spans="1:19" ht="42.75" customHeight="1" x14ac:dyDescent="0.15">
      <c r="A11" s="515"/>
      <c r="B11" s="662" t="s">
        <v>173</v>
      </c>
      <c r="C11" s="657">
        <v>14</v>
      </c>
      <c r="D11" s="655">
        <v>249</v>
      </c>
      <c r="E11" s="655">
        <v>208</v>
      </c>
      <c r="F11" s="654">
        <v>174</v>
      </c>
      <c r="G11" s="654">
        <v>0</v>
      </c>
      <c r="H11" s="654">
        <v>69</v>
      </c>
      <c r="I11" s="664">
        <v>75</v>
      </c>
      <c r="J11" s="659">
        <f t="shared" si="0"/>
        <v>789</v>
      </c>
      <c r="K11" s="660"/>
      <c r="L11" s="653">
        <v>0</v>
      </c>
      <c r="M11" s="654">
        <v>0</v>
      </c>
      <c r="N11" s="654">
        <v>0</v>
      </c>
      <c r="O11" s="654">
        <v>0</v>
      </c>
      <c r="P11" s="655">
        <v>0</v>
      </c>
      <c r="Q11" s="654">
        <v>0</v>
      </c>
      <c r="R11" s="661">
        <v>0</v>
      </c>
    </row>
    <row r="12" spans="1:19" ht="42.75" customHeight="1" x14ac:dyDescent="0.15">
      <c r="A12" s="515"/>
      <c r="B12" s="667" t="s">
        <v>286</v>
      </c>
      <c r="C12" s="657">
        <v>65</v>
      </c>
      <c r="D12" s="655">
        <v>27</v>
      </c>
      <c r="E12" s="655">
        <v>66</v>
      </c>
      <c r="F12" s="654">
        <v>26</v>
      </c>
      <c r="G12" s="654">
        <v>31</v>
      </c>
      <c r="H12" s="654">
        <v>1823</v>
      </c>
      <c r="I12" s="664">
        <v>191</v>
      </c>
      <c r="J12" s="659">
        <f t="shared" si="0"/>
        <v>2229</v>
      </c>
      <c r="K12" s="660"/>
      <c r="L12" s="653">
        <v>1</v>
      </c>
      <c r="M12" s="654">
        <v>0</v>
      </c>
      <c r="N12" s="654">
        <v>61</v>
      </c>
      <c r="O12" s="654">
        <v>0</v>
      </c>
      <c r="P12" s="655">
        <v>0</v>
      </c>
      <c r="Q12" s="654">
        <v>0</v>
      </c>
      <c r="R12" s="661">
        <v>0</v>
      </c>
    </row>
    <row r="13" spans="1:19" ht="42.75" customHeight="1" x14ac:dyDescent="0.15">
      <c r="A13" s="515"/>
      <c r="B13" s="667" t="s">
        <v>287</v>
      </c>
      <c r="C13" s="657">
        <v>171</v>
      </c>
      <c r="D13" s="655">
        <v>15</v>
      </c>
      <c r="E13" s="655">
        <v>81</v>
      </c>
      <c r="F13" s="654">
        <v>43</v>
      </c>
      <c r="G13" s="654">
        <v>271</v>
      </c>
      <c r="H13" s="654">
        <v>0</v>
      </c>
      <c r="I13" s="664">
        <v>95</v>
      </c>
      <c r="J13" s="659">
        <f t="shared" si="0"/>
        <v>676</v>
      </c>
      <c r="K13" s="660"/>
      <c r="L13" s="653">
        <v>2</v>
      </c>
      <c r="M13" s="654">
        <v>6</v>
      </c>
      <c r="N13" s="654">
        <v>3</v>
      </c>
      <c r="O13" s="654">
        <v>6</v>
      </c>
      <c r="P13" s="655">
        <v>0</v>
      </c>
      <c r="Q13" s="654">
        <v>0</v>
      </c>
      <c r="R13" s="661">
        <v>0</v>
      </c>
    </row>
    <row r="14" spans="1:19" ht="42.75" customHeight="1" x14ac:dyDescent="0.15">
      <c r="A14" s="515"/>
      <c r="B14" s="668" t="s">
        <v>288</v>
      </c>
      <c r="C14" s="663">
        <v>2</v>
      </c>
      <c r="D14" s="655">
        <v>7</v>
      </c>
      <c r="E14" s="655">
        <v>0</v>
      </c>
      <c r="F14" s="654">
        <v>2</v>
      </c>
      <c r="G14" s="654">
        <v>0</v>
      </c>
      <c r="H14" s="654">
        <v>24</v>
      </c>
      <c r="I14" s="664">
        <v>9</v>
      </c>
      <c r="J14" s="659">
        <f t="shared" si="0"/>
        <v>44</v>
      </c>
      <c r="K14" s="660"/>
      <c r="L14" s="665">
        <v>0</v>
      </c>
      <c r="M14" s="654">
        <v>0</v>
      </c>
      <c r="N14" s="654">
        <v>0</v>
      </c>
      <c r="O14" s="654">
        <v>0</v>
      </c>
      <c r="P14" s="654">
        <v>0</v>
      </c>
      <c r="Q14" s="654">
        <v>0</v>
      </c>
      <c r="R14" s="661">
        <v>0</v>
      </c>
    </row>
    <row r="15" spans="1:19" ht="42.75" customHeight="1" x14ac:dyDescent="0.15">
      <c r="A15" s="515"/>
      <c r="B15" s="662" t="s">
        <v>177</v>
      </c>
      <c r="C15" s="657">
        <v>0</v>
      </c>
      <c r="D15" s="654">
        <v>0</v>
      </c>
      <c r="E15" s="654">
        <v>179</v>
      </c>
      <c r="F15" s="654">
        <v>0</v>
      </c>
      <c r="G15" s="654">
        <v>0</v>
      </c>
      <c r="H15" s="654">
        <v>219</v>
      </c>
      <c r="I15" s="664">
        <v>2</v>
      </c>
      <c r="J15" s="651">
        <f t="shared" si="0"/>
        <v>400</v>
      </c>
      <c r="K15" s="652"/>
      <c r="L15" s="665">
        <v>0</v>
      </c>
      <c r="M15" s="654">
        <v>0</v>
      </c>
      <c r="N15" s="654">
        <v>0</v>
      </c>
      <c r="O15" s="655">
        <v>0</v>
      </c>
      <c r="P15" s="654">
        <v>0</v>
      </c>
      <c r="Q15" s="654">
        <v>0</v>
      </c>
      <c r="R15" s="661">
        <v>0</v>
      </c>
    </row>
    <row r="16" spans="1:19" ht="42.75" customHeight="1" thickBot="1" x14ac:dyDescent="0.2">
      <c r="A16" s="515"/>
      <c r="B16" s="669" t="s">
        <v>178</v>
      </c>
      <c r="C16" s="670">
        <v>71</v>
      </c>
      <c r="D16" s="671">
        <v>19</v>
      </c>
      <c r="E16" s="671">
        <v>0</v>
      </c>
      <c r="F16" s="672">
        <v>32</v>
      </c>
      <c r="G16" s="672">
        <v>0</v>
      </c>
      <c r="H16" s="672">
        <v>36</v>
      </c>
      <c r="I16" s="673">
        <v>19</v>
      </c>
      <c r="J16" s="674">
        <f t="shared" si="0"/>
        <v>177</v>
      </c>
      <c r="K16" s="652"/>
      <c r="L16" s="675">
        <v>0</v>
      </c>
      <c r="M16" s="672">
        <v>0</v>
      </c>
      <c r="N16" s="672">
        <v>21</v>
      </c>
      <c r="O16" s="671">
        <v>2</v>
      </c>
      <c r="P16" s="671">
        <v>0</v>
      </c>
      <c r="Q16" s="672">
        <v>0</v>
      </c>
      <c r="R16" s="676">
        <v>0</v>
      </c>
    </row>
    <row r="17" spans="1:18" ht="42.75" customHeight="1" thickBot="1" x14ac:dyDescent="0.2">
      <c r="A17" s="515"/>
      <c r="B17" s="677" t="s">
        <v>179</v>
      </c>
      <c r="C17" s="678">
        <f>SUM(C5:C16)</f>
        <v>690.27499999999998</v>
      </c>
      <c r="D17" s="679">
        <f t="shared" ref="D17:R17" si="1">SUM(D5:D16)</f>
        <v>4115.2651000000005</v>
      </c>
      <c r="E17" s="679">
        <f t="shared" si="1"/>
        <v>1392.2815000000001</v>
      </c>
      <c r="F17" s="679">
        <f t="shared" si="1"/>
        <v>761.90100000000007</v>
      </c>
      <c r="G17" s="679">
        <f t="shared" si="1"/>
        <v>665</v>
      </c>
      <c r="H17" s="679">
        <f t="shared" si="1"/>
        <v>4489.5</v>
      </c>
      <c r="I17" s="680">
        <f t="shared" si="1"/>
        <v>4082.2503999999999</v>
      </c>
      <c r="J17" s="681">
        <f t="shared" si="0"/>
        <v>16196.473000000002</v>
      </c>
      <c r="K17" s="682"/>
      <c r="L17" s="683">
        <f>SUM(L5:L16)</f>
        <v>35.929000000000002</v>
      </c>
      <c r="M17" s="679">
        <f>SUM(M5:M16)</f>
        <v>13.09</v>
      </c>
      <c r="N17" s="679">
        <f>SUM(N5:N16)</f>
        <v>287.649</v>
      </c>
      <c r="O17" s="679">
        <f t="shared" si="1"/>
        <v>154.80000000000001</v>
      </c>
      <c r="P17" s="679">
        <f t="shared" si="1"/>
        <v>34.911999999999999</v>
      </c>
      <c r="Q17" s="679">
        <f t="shared" si="1"/>
        <v>0</v>
      </c>
      <c r="R17" s="684">
        <f t="shared" si="1"/>
        <v>0</v>
      </c>
    </row>
    <row r="19" spans="1:18" x14ac:dyDescent="0.15">
      <c r="B19" s="685"/>
      <c r="C19" s="685"/>
      <c r="D19" s="685"/>
      <c r="E19" s="685"/>
      <c r="F19" s="685"/>
      <c r="G19" s="685"/>
      <c r="H19" s="685"/>
      <c r="I19" s="685"/>
      <c r="J19" s="685"/>
      <c r="K19" s="686"/>
      <c r="L19" s="685"/>
      <c r="M19" s="685"/>
      <c r="N19" s="685"/>
      <c r="O19" s="685"/>
      <c r="P19" s="685"/>
      <c r="Q19" s="685"/>
      <c r="R19" s="685"/>
    </row>
    <row r="32" spans="1:18" ht="12" customHeight="1" x14ac:dyDescent="0.15">
      <c r="B32" s="628"/>
      <c r="C32" s="628"/>
      <c r="D32" s="628"/>
      <c r="E32" s="628"/>
      <c r="F32" s="628"/>
      <c r="G32" s="628"/>
      <c r="H32" s="628"/>
      <c r="I32" s="628"/>
      <c r="J32" s="628"/>
      <c r="K32" s="687"/>
      <c r="L32" s="628"/>
      <c r="M32" s="628"/>
      <c r="N32" s="628"/>
      <c r="O32" s="628"/>
      <c r="P32" s="628"/>
      <c r="Q32" s="628"/>
      <c r="R32" s="628"/>
    </row>
    <row r="33" spans="2:18" ht="12" customHeight="1" x14ac:dyDescent="0.15">
      <c r="B33" s="1657"/>
      <c r="C33" s="1657"/>
      <c r="D33" s="1657"/>
      <c r="E33" s="1657"/>
      <c r="F33" s="1657"/>
      <c r="G33" s="1657"/>
      <c r="H33" s="1657"/>
      <c r="I33" s="1657"/>
      <c r="J33" s="1657"/>
      <c r="K33" s="1657"/>
      <c r="L33" s="1657"/>
      <c r="M33" s="1657"/>
      <c r="N33" s="1657"/>
      <c r="O33" s="1657"/>
      <c r="P33" s="1657"/>
      <c r="Q33" s="1657"/>
      <c r="R33" s="1657"/>
    </row>
    <row r="34" spans="2:18" ht="12" customHeight="1" x14ac:dyDescent="0.15">
      <c r="B34" s="1657"/>
      <c r="C34" s="1657"/>
      <c r="D34" s="1657"/>
      <c r="E34" s="1657"/>
      <c r="F34" s="1657"/>
      <c r="G34" s="1657"/>
      <c r="H34" s="1657"/>
      <c r="I34" s="1657"/>
      <c r="J34" s="1657"/>
      <c r="K34" s="1657"/>
      <c r="L34" s="1657"/>
      <c r="M34" s="1657"/>
      <c r="N34" s="1657"/>
      <c r="O34" s="1657"/>
      <c r="P34" s="1657"/>
      <c r="Q34" s="1657"/>
      <c r="R34" s="1657"/>
    </row>
    <row r="44" spans="2:18" x14ac:dyDescent="0.15">
      <c r="B44" s="1657"/>
      <c r="C44" s="1657"/>
      <c r="D44" s="1657"/>
      <c r="E44" s="1657"/>
      <c r="F44" s="1657"/>
      <c r="G44" s="1657"/>
      <c r="H44" s="1657"/>
      <c r="I44" s="1657"/>
      <c r="J44" s="1657"/>
      <c r="K44" s="1657"/>
      <c r="L44" s="1657"/>
      <c r="M44" s="1657"/>
      <c r="N44" s="1657"/>
      <c r="O44" s="1657"/>
      <c r="P44" s="1657"/>
      <c r="Q44" s="1657"/>
      <c r="R44" s="1657"/>
    </row>
    <row r="45" spans="2:18" x14ac:dyDescent="0.15">
      <c r="B45" s="1657"/>
      <c r="C45" s="1657"/>
      <c r="D45" s="1657"/>
      <c r="E45" s="1657"/>
      <c r="F45" s="1657"/>
      <c r="G45" s="1657"/>
      <c r="H45" s="1657"/>
      <c r="I45" s="1657"/>
      <c r="J45" s="1657"/>
      <c r="K45" s="1657"/>
      <c r="L45" s="1657"/>
      <c r="M45" s="1657"/>
      <c r="N45" s="1657"/>
      <c r="O45" s="1657"/>
      <c r="P45" s="1657"/>
      <c r="Q45" s="1657"/>
      <c r="R45" s="1657"/>
    </row>
    <row r="46" spans="2:18" x14ac:dyDescent="0.15">
      <c r="B46" s="1657"/>
      <c r="C46" s="1657"/>
      <c r="D46" s="1657"/>
      <c r="E46" s="1657"/>
      <c r="F46" s="1657"/>
      <c r="G46" s="1657"/>
      <c r="H46" s="1657"/>
      <c r="I46" s="1657"/>
      <c r="J46" s="1657"/>
      <c r="K46" s="1657"/>
      <c r="L46" s="1657"/>
      <c r="M46" s="1657"/>
      <c r="N46" s="1657"/>
      <c r="O46" s="1657"/>
      <c r="P46" s="1657"/>
      <c r="Q46" s="1657"/>
      <c r="R46" s="1657"/>
    </row>
  </sheetData>
  <mergeCells count="13">
    <mergeCell ref="B33:R34"/>
    <mergeCell ref="B44:R46"/>
    <mergeCell ref="I3:I4"/>
    <mergeCell ref="J3:J4"/>
    <mergeCell ref="L3:N3"/>
    <mergeCell ref="P3:Q3"/>
    <mergeCell ref="R3:R4"/>
    <mergeCell ref="C3:C4"/>
    <mergeCell ref="D3:D4"/>
    <mergeCell ref="E3:E4"/>
    <mergeCell ref="F3:F4"/>
    <mergeCell ref="G3:G4"/>
    <mergeCell ref="H3:H4"/>
  </mergeCells>
  <phoneticPr fontId="2"/>
  <printOptions horizontalCentered="1" verticalCentered="1"/>
  <pageMargins left="0.98425196850393704" right="0.39370078740157483" top="0.59055118110236227" bottom="0.31496062992125984" header="0" footer="0"/>
  <pageSetup paperSize="9" scale="78" firstPageNumber="10" fitToHeight="0" orientation="landscape" useFirstPageNumber="1" r:id="rId1"/>
  <headerFooter alignWithMargins="0">
    <oddFooter>&amp;C&amp;P</oddFooter>
    <firstFooter>&amp;C&amp;9&amp;P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topLeftCell="I10" zoomScale="80" zoomScaleNormal="75" zoomScaleSheetLayoutView="80" zoomScalePageLayoutView="75" workbookViewId="0">
      <selection activeCell="M32" sqref="M32"/>
    </sheetView>
  </sheetViews>
  <sheetFormatPr defaultRowHeight="12" x14ac:dyDescent="0.15"/>
  <cols>
    <col min="1" max="1" width="0.75" style="501" customWidth="1"/>
    <col min="2" max="2" width="12.625" style="501" customWidth="1"/>
    <col min="3" max="10" width="10.125" style="501" customWidth="1"/>
    <col min="11" max="11" width="10.125" style="631" customWidth="1"/>
    <col min="12" max="18" width="10.125" style="501" customWidth="1"/>
    <col min="19" max="253" width="9" style="501"/>
    <col min="254" max="254" width="0.75" style="501" customWidth="1"/>
    <col min="255" max="255" width="12.625" style="501" customWidth="1"/>
    <col min="256" max="271" width="10.125" style="501" customWidth="1"/>
    <col min="272" max="272" width="76" style="501" customWidth="1"/>
    <col min="273" max="273" width="9" style="501"/>
    <col min="274" max="274" width="11.125" style="501" bestFit="1" customWidth="1"/>
    <col min="275" max="509" width="9" style="501"/>
    <col min="510" max="510" width="0.75" style="501" customWidth="1"/>
    <col min="511" max="511" width="12.625" style="501" customWidth="1"/>
    <col min="512" max="527" width="10.125" style="501" customWidth="1"/>
    <col min="528" max="528" width="76" style="501" customWidth="1"/>
    <col min="529" max="529" width="9" style="501"/>
    <col min="530" max="530" width="11.125" style="501" bestFit="1" customWidth="1"/>
    <col min="531" max="765" width="9" style="501"/>
    <col min="766" max="766" width="0.75" style="501" customWidth="1"/>
    <col min="767" max="767" width="12.625" style="501" customWidth="1"/>
    <col min="768" max="783" width="10.125" style="501" customWidth="1"/>
    <col min="784" max="784" width="76" style="501" customWidth="1"/>
    <col min="785" max="785" width="9" style="501"/>
    <col min="786" max="786" width="11.125" style="501" bestFit="1" customWidth="1"/>
    <col min="787" max="1021" width="9" style="501"/>
    <col min="1022" max="1022" width="0.75" style="501" customWidth="1"/>
    <col min="1023" max="1023" width="12.625" style="501" customWidth="1"/>
    <col min="1024" max="1039" width="10.125" style="501" customWidth="1"/>
    <col min="1040" max="1040" width="76" style="501" customWidth="1"/>
    <col min="1041" max="1041" width="9" style="501"/>
    <col min="1042" max="1042" width="11.125" style="501" bestFit="1" customWidth="1"/>
    <col min="1043" max="1277" width="9" style="501"/>
    <col min="1278" max="1278" width="0.75" style="501" customWidth="1"/>
    <col min="1279" max="1279" width="12.625" style="501" customWidth="1"/>
    <col min="1280" max="1295" width="10.125" style="501" customWidth="1"/>
    <col min="1296" max="1296" width="76" style="501" customWidth="1"/>
    <col min="1297" max="1297" width="9" style="501"/>
    <col min="1298" max="1298" width="11.125" style="501" bestFit="1" customWidth="1"/>
    <col min="1299" max="1533" width="9" style="501"/>
    <col min="1534" max="1534" width="0.75" style="501" customWidth="1"/>
    <col min="1535" max="1535" width="12.625" style="501" customWidth="1"/>
    <col min="1536" max="1551" width="10.125" style="501" customWidth="1"/>
    <col min="1552" max="1552" width="76" style="501" customWidth="1"/>
    <col min="1553" max="1553" width="9" style="501"/>
    <col min="1554" max="1554" width="11.125" style="501" bestFit="1" customWidth="1"/>
    <col min="1555" max="1789" width="9" style="501"/>
    <col min="1790" max="1790" width="0.75" style="501" customWidth="1"/>
    <col min="1791" max="1791" width="12.625" style="501" customWidth="1"/>
    <col min="1792" max="1807" width="10.125" style="501" customWidth="1"/>
    <col min="1808" max="1808" width="76" style="501" customWidth="1"/>
    <col min="1809" max="1809" width="9" style="501"/>
    <col min="1810" max="1810" width="11.125" style="501" bestFit="1" customWidth="1"/>
    <col min="1811" max="2045" width="9" style="501"/>
    <col min="2046" max="2046" width="0.75" style="501" customWidth="1"/>
    <col min="2047" max="2047" width="12.625" style="501" customWidth="1"/>
    <col min="2048" max="2063" width="10.125" style="501" customWidth="1"/>
    <col min="2064" max="2064" width="76" style="501" customWidth="1"/>
    <col min="2065" max="2065" width="9" style="501"/>
    <col min="2066" max="2066" width="11.125" style="501" bestFit="1" customWidth="1"/>
    <col min="2067" max="2301" width="9" style="501"/>
    <col min="2302" max="2302" width="0.75" style="501" customWidth="1"/>
    <col min="2303" max="2303" width="12.625" style="501" customWidth="1"/>
    <col min="2304" max="2319" width="10.125" style="501" customWidth="1"/>
    <col min="2320" max="2320" width="76" style="501" customWidth="1"/>
    <col min="2321" max="2321" width="9" style="501"/>
    <col min="2322" max="2322" width="11.125" style="501" bestFit="1" customWidth="1"/>
    <col min="2323" max="2557" width="9" style="501"/>
    <col min="2558" max="2558" width="0.75" style="501" customWidth="1"/>
    <col min="2559" max="2559" width="12.625" style="501" customWidth="1"/>
    <col min="2560" max="2575" width="10.125" style="501" customWidth="1"/>
    <col min="2576" max="2576" width="76" style="501" customWidth="1"/>
    <col min="2577" max="2577" width="9" style="501"/>
    <col min="2578" max="2578" width="11.125" style="501" bestFit="1" customWidth="1"/>
    <col min="2579" max="2813" width="9" style="501"/>
    <col min="2814" max="2814" width="0.75" style="501" customWidth="1"/>
    <col min="2815" max="2815" width="12.625" style="501" customWidth="1"/>
    <col min="2816" max="2831" width="10.125" style="501" customWidth="1"/>
    <col min="2832" max="2832" width="76" style="501" customWidth="1"/>
    <col min="2833" max="2833" width="9" style="501"/>
    <col min="2834" max="2834" width="11.125" style="501" bestFit="1" customWidth="1"/>
    <col min="2835" max="3069" width="9" style="501"/>
    <col min="3070" max="3070" width="0.75" style="501" customWidth="1"/>
    <col min="3071" max="3071" width="12.625" style="501" customWidth="1"/>
    <col min="3072" max="3087" width="10.125" style="501" customWidth="1"/>
    <col min="3088" max="3088" width="76" style="501" customWidth="1"/>
    <col min="3089" max="3089" width="9" style="501"/>
    <col min="3090" max="3090" width="11.125" style="501" bestFit="1" customWidth="1"/>
    <col min="3091" max="3325" width="9" style="501"/>
    <col min="3326" max="3326" width="0.75" style="501" customWidth="1"/>
    <col min="3327" max="3327" width="12.625" style="501" customWidth="1"/>
    <col min="3328" max="3343" width="10.125" style="501" customWidth="1"/>
    <col min="3344" max="3344" width="76" style="501" customWidth="1"/>
    <col min="3345" max="3345" width="9" style="501"/>
    <col min="3346" max="3346" width="11.125" style="501" bestFit="1" customWidth="1"/>
    <col min="3347" max="3581" width="9" style="501"/>
    <col min="3582" max="3582" width="0.75" style="501" customWidth="1"/>
    <col min="3583" max="3583" width="12.625" style="501" customWidth="1"/>
    <col min="3584" max="3599" width="10.125" style="501" customWidth="1"/>
    <col min="3600" max="3600" width="76" style="501" customWidth="1"/>
    <col min="3601" max="3601" width="9" style="501"/>
    <col min="3602" max="3602" width="11.125" style="501" bestFit="1" customWidth="1"/>
    <col min="3603" max="3837" width="9" style="501"/>
    <col min="3838" max="3838" width="0.75" style="501" customWidth="1"/>
    <col min="3839" max="3839" width="12.625" style="501" customWidth="1"/>
    <col min="3840" max="3855" width="10.125" style="501" customWidth="1"/>
    <col min="3856" max="3856" width="76" style="501" customWidth="1"/>
    <col min="3857" max="3857" width="9" style="501"/>
    <col min="3858" max="3858" width="11.125" style="501" bestFit="1" customWidth="1"/>
    <col min="3859" max="4093" width="9" style="501"/>
    <col min="4094" max="4094" width="0.75" style="501" customWidth="1"/>
    <col min="4095" max="4095" width="12.625" style="501" customWidth="1"/>
    <col min="4096" max="4111" width="10.125" style="501" customWidth="1"/>
    <col min="4112" max="4112" width="76" style="501" customWidth="1"/>
    <col min="4113" max="4113" width="9" style="501"/>
    <col min="4114" max="4114" width="11.125" style="501" bestFit="1" customWidth="1"/>
    <col min="4115" max="4349" width="9" style="501"/>
    <col min="4350" max="4350" width="0.75" style="501" customWidth="1"/>
    <col min="4351" max="4351" width="12.625" style="501" customWidth="1"/>
    <col min="4352" max="4367" width="10.125" style="501" customWidth="1"/>
    <col min="4368" max="4368" width="76" style="501" customWidth="1"/>
    <col min="4369" max="4369" width="9" style="501"/>
    <col min="4370" max="4370" width="11.125" style="501" bestFit="1" customWidth="1"/>
    <col min="4371" max="4605" width="9" style="501"/>
    <col min="4606" max="4606" width="0.75" style="501" customWidth="1"/>
    <col min="4607" max="4607" width="12.625" style="501" customWidth="1"/>
    <col min="4608" max="4623" width="10.125" style="501" customWidth="1"/>
    <col min="4624" max="4624" width="76" style="501" customWidth="1"/>
    <col min="4625" max="4625" width="9" style="501"/>
    <col min="4626" max="4626" width="11.125" style="501" bestFit="1" customWidth="1"/>
    <col min="4627" max="4861" width="9" style="501"/>
    <col min="4862" max="4862" width="0.75" style="501" customWidth="1"/>
    <col min="4863" max="4863" width="12.625" style="501" customWidth="1"/>
    <col min="4864" max="4879" width="10.125" style="501" customWidth="1"/>
    <col min="4880" max="4880" width="76" style="501" customWidth="1"/>
    <col min="4881" max="4881" width="9" style="501"/>
    <col min="4882" max="4882" width="11.125" style="501" bestFit="1" customWidth="1"/>
    <col min="4883" max="5117" width="9" style="501"/>
    <col min="5118" max="5118" width="0.75" style="501" customWidth="1"/>
    <col min="5119" max="5119" width="12.625" style="501" customWidth="1"/>
    <col min="5120" max="5135" width="10.125" style="501" customWidth="1"/>
    <col min="5136" max="5136" width="76" style="501" customWidth="1"/>
    <col min="5137" max="5137" width="9" style="501"/>
    <col min="5138" max="5138" width="11.125" style="501" bestFit="1" customWidth="1"/>
    <col min="5139" max="5373" width="9" style="501"/>
    <col min="5374" max="5374" width="0.75" style="501" customWidth="1"/>
    <col min="5375" max="5375" width="12.625" style="501" customWidth="1"/>
    <col min="5376" max="5391" width="10.125" style="501" customWidth="1"/>
    <col min="5392" max="5392" width="76" style="501" customWidth="1"/>
    <col min="5393" max="5393" width="9" style="501"/>
    <col min="5394" max="5394" width="11.125" style="501" bestFit="1" customWidth="1"/>
    <col min="5395" max="5629" width="9" style="501"/>
    <col min="5630" max="5630" width="0.75" style="501" customWidth="1"/>
    <col min="5631" max="5631" width="12.625" style="501" customWidth="1"/>
    <col min="5632" max="5647" width="10.125" style="501" customWidth="1"/>
    <col min="5648" max="5648" width="76" style="501" customWidth="1"/>
    <col min="5649" max="5649" width="9" style="501"/>
    <col min="5650" max="5650" width="11.125" style="501" bestFit="1" customWidth="1"/>
    <col min="5651" max="5885" width="9" style="501"/>
    <col min="5886" max="5886" width="0.75" style="501" customWidth="1"/>
    <col min="5887" max="5887" width="12.625" style="501" customWidth="1"/>
    <col min="5888" max="5903" width="10.125" style="501" customWidth="1"/>
    <col min="5904" max="5904" width="76" style="501" customWidth="1"/>
    <col min="5905" max="5905" width="9" style="501"/>
    <col min="5906" max="5906" width="11.125" style="501" bestFit="1" customWidth="1"/>
    <col min="5907" max="6141" width="9" style="501"/>
    <col min="6142" max="6142" width="0.75" style="501" customWidth="1"/>
    <col min="6143" max="6143" width="12.625" style="501" customWidth="1"/>
    <col min="6144" max="6159" width="10.125" style="501" customWidth="1"/>
    <col min="6160" max="6160" width="76" style="501" customWidth="1"/>
    <col min="6161" max="6161" width="9" style="501"/>
    <col min="6162" max="6162" width="11.125" style="501" bestFit="1" customWidth="1"/>
    <col min="6163" max="6397" width="9" style="501"/>
    <col min="6398" max="6398" width="0.75" style="501" customWidth="1"/>
    <col min="6399" max="6399" width="12.625" style="501" customWidth="1"/>
    <col min="6400" max="6415" width="10.125" style="501" customWidth="1"/>
    <col min="6416" max="6416" width="76" style="501" customWidth="1"/>
    <col min="6417" max="6417" width="9" style="501"/>
    <col min="6418" max="6418" width="11.125" style="501" bestFit="1" customWidth="1"/>
    <col min="6419" max="6653" width="9" style="501"/>
    <col min="6654" max="6654" width="0.75" style="501" customWidth="1"/>
    <col min="6655" max="6655" width="12.625" style="501" customWidth="1"/>
    <col min="6656" max="6671" width="10.125" style="501" customWidth="1"/>
    <col min="6672" max="6672" width="76" style="501" customWidth="1"/>
    <col min="6673" max="6673" width="9" style="501"/>
    <col min="6674" max="6674" width="11.125" style="501" bestFit="1" customWidth="1"/>
    <col min="6675" max="6909" width="9" style="501"/>
    <col min="6910" max="6910" width="0.75" style="501" customWidth="1"/>
    <col min="6911" max="6911" width="12.625" style="501" customWidth="1"/>
    <col min="6912" max="6927" width="10.125" style="501" customWidth="1"/>
    <col min="6928" max="6928" width="76" style="501" customWidth="1"/>
    <col min="6929" max="6929" width="9" style="501"/>
    <col min="6930" max="6930" width="11.125" style="501" bestFit="1" customWidth="1"/>
    <col min="6931" max="7165" width="9" style="501"/>
    <col min="7166" max="7166" width="0.75" style="501" customWidth="1"/>
    <col min="7167" max="7167" width="12.625" style="501" customWidth="1"/>
    <col min="7168" max="7183" width="10.125" style="501" customWidth="1"/>
    <col min="7184" max="7184" width="76" style="501" customWidth="1"/>
    <col min="7185" max="7185" width="9" style="501"/>
    <col min="7186" max="7186" width="11.125" style="501" bestFit="1" customWidth="1"/>
    <col min="7187" max="7421" width="9" style="501"/>
    <col min="7422" max="7422" width="0.75" style="501" customWidth="1"/>
    <col min="7423" max="7423" width="12.625" style="501" customWidth="1"/>
    <col min="7424" max="7439" width="10.125" style="501" customWidth="1"/>
    <col min="7440" max="7440" width="76" style="501" customWidth="1"/>
    <col min="7441" max="7441" width="9" style="501"/>
    <col min="7442" max="7442" width="11.125" style="501" bestFit="1" customWidth="1"/>
    <col min="7443" max="7677" width="9" style="501"/>
    <col min="7678" max="7678" width="0.75" style="501" customWidth="1"/>
    <col min="7679" max="7679" width="12.625" style="501" customWidth="1"/>
    <col min="7680" max="7695" width="10.125" style="501" customWidth="1"/>
    <col min="7696" max="7696" width="76" style="501" customWidth="1"/>
    <col min="7697" max="7697" width="9" style="501"/>
    <col min="7698" max="7698" width="11.125" style="501" bestFit="1" customWidth="1"/>
    <col min="7699" max="7933" width="9" style="501"/>
    <col min="7934" max="7934" width="0.75" style="501" customWidth="1"/>
    <col min="7935" max="7935" width="12.625" style="501" customWidth="1"/>
    <col min="7936" max="7951" width="10.125" style="501" customWidth="1"/>
    <col min="7952" max="7952" width="76" style="501" customWidth="1"/>
    <col min="7953" max="7953" width="9" style="501"/>
    <col min="7954" max="7954" width="11.125" style="501" bestFit="1" customWidth="1"/>
    <col min="7955" max="8189" width="9" style="501"/>
    <col min="8190" max="8190" width="0.75" style="501" customWidth="1"/>
    <col min="8191" max="8191" width="12.625" style="501" customWidth="1"/>
    <col min="8192" max="8207" width="10.125" style="501" customWidth="1"/>
    <col min="8208" max="8208" width="76" style="501" customWidth="1"/>
    <col min="8209" max="8209" width="9" style="501"/>
    <col min="8210" max="8210" width="11.125" style="501" bestFit="1" customWidth="1"/>
    <col min="8211" max="8445" width="9" style="501"/>
    <col min="8446" max="8446" width="0.75" style="501" customWidth="1"/>
    <col min="8447" max="8447" width="12.625" style="501" customWidth="1"/>
    <col min="8448" max="8463" width="10.125" style="501" customWidth="1"/>
    <col min="8464" max="8464" width="76" style="501" customWidth="1"/>
    <col min="8465" max="8465" width="9" style="501"/>
    <col min="8466" max="8466" width="11.125" style="501" bestFit="1" customWidth="1"/>
    <col min="8467" max="8701" width="9" style="501"/>
    <col min="8702" max="8702" width="0.75" style="501" customWidth="1"/>
    <col min="8703" max="8703" width="12.625" style="501" customWidth="1"/>
    <col min="8704" max="8719" width="10.125" style="501" customWidth="1"/>
    <col min="8720" max="8720" width="76" style="501" customWidth="1"/>
    <col min="8721" max="8721" width="9" style="501"/>
    <col min="8722" max="8722" width="11.125" style="501" bestFit="1" customWidth="1"/>
    <col min="8723" max="8957" width="9" style="501"/>
    <col min="8958" max="8958" width="0.75" style="501" customWidth="1"/>
    <col min="8959" max="8959" width="12.625" style="501" customWidth="1"/>
    <col min="8960" max="8975" width="10.125" style="501" customWidth="1"/>
    <col min="8976" max="8976" width="76" style="501" customWidth="1"/>
    <col min="8977" max="8977" width="9" style="501"/>
    <col min="8978" max="8978" width="11.125" style="501" bestFit="1" customWidth="1"/>
    <col min="8979" max="9213" width="9" style="501"/>
    <col min="9214" max="9214" width="0.75" style="501" customWidth="1"/>
    <col min="9215" max="9215" width="12.625" style="501" customWidth="1"/>
    <col min="9216" max="9231" width="10.125" style="501" customWidth="1"/>
    <col min="9232" max="9232" width="76" style="501" customWidth="1"/>
    <col min="9233" max="9233" width="9" style="501"/>
    <col min="9234" max="9234" width="11.125" style="501" bestFit="1" customWidth="1"/>
    <col min="9235" max="9469" width="9" style="501"/>
    <col min="9470" max="9470" width="0.75" style="501" customWidth="1"/>
    <col min="9471" max="9471" width="12.625" style="501" customWidth="1"/>
    <col min="9472" max="9487" width="10.125" style="501" customWidth="1"/>
    <col min="9488" max="9488" width="76" style="501" customWidth="1"/>
    <col min="9489" max="9489" width="9" style="501"/>
    <col min="9490" max="9490" width="11.125" style="501" bestFit="1" customWidth="1"/>
    <col min="9491" max="9725" width="9" style="501"/>
    <col min="9726" max="9726" width="0.75" style="501" customWidth="1"/>
    <col min="9727" max="9727" width="12.625" style="501" customWidth="1"/>
    <col min="9728" max="9743" width="10.125" style="501" customWidth="1"/>
    <col min="9744" max="9744" width="76" style="501" customWidth="1"/>
    <col min="9745" max="9745" width="9" style="501"/>
    <col min="9746" max="9746" width="11.125" style="501" bestFit="1" customWidth="1"/>
    <col min="9747" max="9981" width="9" style="501"/>
    <col min="9982" max="9982" width="0.75" style="501" customWidth="1"/>
    <col min="9983" max="9983" width="12.625" style="501" customWidth="1"/>
    <col min="9984" max="9999" width="10.125" style="501" customWidth="1"/>
    <col min="10000" max="10000" width="76" style="501" customWidth="1"/>
    <col min="10001" max="10001" width="9" style="501"/>
    <col min="10002" max="10002" width="11.125" style="501" bestFit="1" customWidth="1"/>
    <col min="10003" max="10237" width="9" style="501"/>
    <col min="10238" max="10238" width="0.75" style="501" customWidth="1"/>
    <col min="10239" max="10239" width="12.625" style="501" customWidth="1"/>
    <col min="10240" max="10255" width="10.125" style="501" customWidth="1"/>
    <col min="10256" max="10256" width="76" style="501" customWidth="1"/>
    <col min="10257" max="10257" width="9" style="501"/>
    <col min="10258" max="10258" width="11.125" style="501" bestFit="1" customWidth="1"/>
    <col min="10259" max="10493" width="9" style="501"/>
    <col min="10494" max="10494" width="0.75" style="501" customWidth="1"/>
    <col min="10495" max="10495" width="12.625" style="501" customWidth="1"/>
    <col min="10496" max="10511" width="10.125" style="501" customWidth="1"/>
    <col min="10512" max="10512" width="76" style="501" customWidth="1"/>
    <col min="10513" max="10513" width="9" style="501"/>
    <col min="10514" max="10514" width="11.125" style="501" bestFit="1" customWidth="1"/>
    <col min="10515" max="10749" width="9" style="501"/>
    <col min="10750" max="10750" width="0.75" style="501" customWidth="1"/>
    <col min="10751" max="10751" width="12.625" style="501" customWidth="1"/>
    <col min="10752" max="10767" width="10.125" style="501" customWidth="1"/>
    <col min="10768" max="10768" width="76" style="501" customWidth="1"/>
    <col min="10769" max="10769" width="9" style="501"/>
    <col min="10770" max="10770" width="11.125" style="501" bestFit="1" customWidth="1"/>
    <col min="10771" max="11005" width="9" style="501"/>
    <col min="11006" max="11006" width="0.75" style="501" customWidth="1"/>
    <col min="11007" max="11007" width="12.625" style="501" customWidth="1"/>
    <col min="11008" max="11023" width="10.125" style="501" customWidth="1"/>
    <col min="11024" max="11024" width="76" style="501" customWidth="1"/>
    <col min="11025" max="11025" width="9" style="501"/>
    <col min="11026" max="11026" width="11.125" style="501" bestFit="1" customWidth="1"/>
    <col min="11027" max="11261" width="9" style="501"/>
    <col min="11262" max="11262" width="0.75" style="501" customWidth="1"/>
    <col min="11263" max="11263" width="12.625" style="501" customWidth="1"/>
    <col min="11264" max="11279" width="10.125" style="501" customWidth="1"/>
    <col min="11280" max="11280" width="76" style="501" customWidth="1"/>
    <col min="11281" max="11281" width="9" style="501"/>
    <col min="11282" max="11282" width="11.125" style="501" bestFit="1" customWidth="1"/>
    <col min="11283" max="11517" width="9" style="501"/>
    <col min="11518" max="11518" width="0.75" style="501" customWidth="1"/>
    <col min="11519" max="11519" width="12.625" style="501" customWidth="1"/>
    <col min="11520" max="11535" width="10.125" style="501" customWidth="1"/>
    <col min="11536" max="11536" width="76" style="501" customWidth="1"/>
    <col min="11537" max="11537" width="9" style="501"/>
    <col min="11538" max="11538" width="11.125" style="501" bestFit="1" customWidth="1"/>
    <col min="11539" max="11773" width="9" style="501"/>
    <col min="11774" max="11774" width="0.75" style="501" customWidth="1"/>
    <col min="11775" max="11775" width="12.625" style="501" customWidth="1"/>
    <col min="11776" max="11791" width="10.125" style="501" customWidth="1"/>
    <col min="11792" max="11792" width="76" style="501" customWidth="1"/>
    <col min="11793" max="11793" width="9" style="501"/>
    <col min="11794" max="11794" width="11.125" style="501" bestFit="1" customWidth="1"/>
    <col min="11795" max="12029" width="9" style="501"/>
    <col min="12030" max="12030" width="0.75" style="501" customWidth="1"/>
    <col min="12031" max="12031" width="12.625" style="501" customWidth="1"/>
    <col min="12032" max="12047" width="10.125" style="501" customWidth="1"/>
    <col min="12048" max="12048" width="76" style="501" customWidth="1"/>
    <col min="12049" max="12049" width="9" style="501"/>
    <col min="12050" max="12050" width="11.125" style="501" bestFit="1" customWidth="1"/>
    <col min="12051" max="12285" width="9" style="501"/>
    <col min="12286" max="12286" width="0.75" style="501" customWidth="1"/>
    <col min="12287" max="12287" width="12.625" style="501" customWidth="1"/>
    <col min="12288" max="12303" width="10.125" style="501" customWidth="1"/>
    <col min="12304" max="12304" width="76" style="501" customWidth="1"/>
    <col min="12305" max="12305" width="9" style="501"/>
    <col min="12306" max="12306" width="11.125" style="501" bestFit="1" customWidth="1"/>
    <col min="12307" max="12541" width="9" style="501"/>
    <col min="12542" max="12542" width="0.75" style="501" customWidth="1"/>
    <col min="12543" max="12543" width="12.625" style="501" customWidth="1"/>
    <col min="12544" max="12559" width="10.125" style="501" customWidth="1"/>
    <col min="12560" max="12560" width="76" style="501" customWidth="1"/>
    <col min="12561" max="12561" width="9" style="501"/>
    <col min="12562" max="12562" width="11.125" style="501" bestFit="1" customWidth="1"/>
    <col min="12563" max="12797" width="9" style="501"/>
    <col min="12798" max="12798" width="0.75" style="501" customWidth="1"/>
    <col min="12799" max="12799" width="12.625" style="501" customWidth="1"/>
    <col min="12800" max="12815" width="10.125" style="501" customWidth="1"/>
    <col min="12816" max="12816" width="76" style="501" customWidth="1"/>
    <col min="12817" max="12817" width="9" style="501"/>
    <col min="12818" max="12818" width="11.125" style="501" bestFit="1" customWidth="1"/>
    <col min="12819" max="13053" width="9" style="501"/>
    <col min="13054" max="13054" width="0.75" style="501" customWidth="1"/>
    <col min="13055" max="13055" width="12.625" style="501" customWidth="1"/>
    <col min="13056" max="13071" width="10.125" style="501" customWidth="1"/>
    <col min="13072" max="13072" width="76" style="501" customWidth="1"/>
    <col min="13073" max="13073" width="9" style="501"/>
    <col min="13074" max="13074" width="11.125" style="501" bestFit="1" customWidth="1"/>
    <col min="13075" max="13309" width="9" style="501"/>
    <col min="13310" max="13310" width="0.75" style="501" customWidth="1"/>
    <col min="13311" max="13311" width="12.625" style="501" customWidth="1"/>
    <col min="13312" max="13327" width="10.125" style="501" customWidth="1"/>
    <col min="13328" max="13328" width="76" style="501" customWidth="1"/>
    <col min="13329" max="13329" width="9" style="501"/>
    <col min="13330" max="13330" width="11.125" style="501" bestFit="1" customWidth="1"/>
    <col min="13331" max="13565" width="9" style="501"/>
    <col min="13566" max="13566" width="0.75" style="501" customWidth="1"/>
    <col min="13567" max="13567" width="12.625" style="501" customWidth="1"/>
    <col min="13568" max="13583" width="10.125" style="501" customWidth="1"/>
    <col min="13584" max="13584" width="76" style="501" customWidth="1"/>
    <col min="13585" max="13585" width="9" style="501"/>
    <col min="13586" max="13586" width="11.125" style="501" bestFit="1" customWidth="1"/>
    <col min="13587" max="13821" width="9" style="501"/>
    <col min="13822" max="13822" width="0.75" style="501" customWidth="1"/>
    <col min="13823" max="13823" width="12.625" style="501" customWidth="1"/>
    <col min="13824" max="13839" width="10.125" style="501" customWidth="1"/>
    <col min="13840" max="13840" width="76" style="501" customWidth="1"/>
    <col min="13841" max="13841" width="9" style="501"/>
    <col min="13842" max="13842" width="11.125" style="501" bestFit="1" customWidth="1"/>
    <col min="13843" max="14077" width="9" style="501"/>
    <col min="14078" max="14078" width="0.75" style="501" customWidth="1"/>
    <col min="14079" max="14079" width="12.625" style="501" customWidth="1"/>
    <col min="14080" max="14095" width="10.125" style="501" customWidth="1"/>
    <col min="14096" max="14096" width="76" style="501" customWidth="1"/>
    <col min="14097" max="14097" width="9" style="501"/>
    <col min="14098" max="14098" width="11.125" style="501" bestFit="1" customWidth="1"/>
    <col min="14099" max="14333" width="9" style="501"/>
    <col min="14334" max="14334" width="0.75" style="501" customWidth="1"/>
    <col min="14335" max="14335" width="12.625" style="501" customWidth="1"/>
    <col min="14336" max="14351" width="10.125" style="501" customWidth="1"/>
    <col min="14352" max="14352" width="76" style="501" customWidth="1"/>
    <col min="14353" max="14353" width="9" style="501"/>
    <col min="14354" max="14354" width="11.125" style="501" bestFit="1" customWidth="1"/>
    <col min="14355" max="14589" width="9" style="501"/>
    <col min="14590" max="14590" width="0.75" style="501" customWidth="1"/>
    <col min="14591" max="14591" width="12.625" style="501" customWidth="1"/>
    <col min="14592" max="14607" width="10.125" style="501" customWidth="1"/>
    <col min="14608" max="14608" width="76" style="501" customWidth="1"/>
    <col min="14609" max="14609" width="9" style="501"/>
    <col min="14610" max="14610" width="11.125" style="501" bestFit="1" customWidth="1"/>
    <col min="14611" max="14845" width="9" style="501"/>
    <col min="14846" max="14846" width="0.75" style="501" customWidth="1"/>
    <col min="14847" max="14847" width="12.625" style="501" customWidth="1"/>
    <col min="14848" max="14863" width="10.125" style="501" customWidth="1"/>
    <col min="14864" max="14864" width="76" style="501" customWidth="1"/>
    <col min="14865" max="14865" width="9" style="501"/>
    <col min="14866" max="14866" width="11.125" style="501" bestFit="1" customWidth="1"/>
    <col min="14867" max="15101" width="9" style="501"/>
    <col min="15102" max="15102" width="0.75" style="501" customWidth="1"/>
    <col min="15103" max="15103" width="12.625" style="501" customWidth="1"/>
    <col min="15104" max="15119" width="10.125" style="501" customWidth="1"/>
    <col min="15120" max="15120" width="76" style="501" customWidth="1"/>
    <col min="15121" max="15121" width="9" style="501"/>
    <col min="15122" max="15122" width="11.125" style="501" bestFit="1" customWidth="1"/>
    <col min="15123" max="15357" width="9" style="501"/>
    <col min="15358" max="15358" width="0.75" style="501" customWidth="1"/>
    <col min="15359" max="15359" width="12.625" style="501" customWidth="1"/>
    <col min="15360" max="15375" width="10.125" style="501" customWidth="1"/>
    <col min="15376" max="15376" width="76" style="501" customWidth="1"/>
    <col min="15377" max="15377" width="9" style="501"/>
    <col min="15378" max="15378" width="11.125" style="501" bestFit="1" customWidth="1"/>
    <col min="15379" max="15613" width="9" style="501"/>
    <col min="15614" max="15614" width="0.75" style="501" customWidth="1"/>
    <col min="15615" max="15615" width="12.625" style="501" customWidth="1"/>
    <col min="15616" max="15631" width="10.125" style="501" customWidth="1"/>
    <col min="15632" max="15632" width="76" style="501" customWidth="1"/>
    <col min="15633" max="15633" width="9" style="501"/>
    <col min="15634" max="15634" width="11.125" style="501" bestFit="1" customWidth="1"/>
    <col min="15635" max="15869" width="9" style="501"/>
    <col min="15870" max="15870" width="0.75" style="501" customWidth="1"/>
    <col min="15871" max="15871" width="12.625" style="501" customWidth="1"/>
    <col min="15872" max="15887" width="10.125" style="501" customWidth="1"/>
    <col min="15888" max="15888" width="76" style="501" customWidth="1"/>
    <col min="15889" max="15889" width="9" style="501"/>
    <col min="15890" max="15890" width="11.125" style="501" bestFit="1" customWidth="1"/>
    <col min="15891" max="16125" width="9" style="501"/>
    <col min="16126" max="16126" width="0.75" style="501" customWidth="1"/>
    <col min="16127" max="16127" width="12.625" style="501" customWidth="1"/>
    <col min="16128" max="16143" width="10.125" style="501" customWidth="1"/>
    <col min="16144" max="16144" width="76" style="501" customWidth="1"/>
    <col min="16145" max="16145" width="9" style="501"/>
    <col min="16146" max="16146" width="11.125" style="501" bestFit="1" customWidth="1"/>
    <col min="16147" max="16384" width="9" style="501"/>
  </cols>
  <sheetData>
    <row r="1" spans="1:19" s="636" customFormat="1" ht="19.5" customHeight="1" thickBot="1" x14ac:dyDescent="0.2">
      <c r="A1" s="689" t="s">
        <v>289</v>
      </c>
      <c r="B1" s="690"/>
      <c r="C1" s="634"/>
      <c r="D1" s="634"/>
      <c r="E1" s="634"/>
      <c r="F1" s="634"/>
      <c r="G1" s="634"/>
      <c r="H1" s="634"/>
      <c r="I1" s="634"/>
      <c r="J1" s="635" t="s">
        <v>245</v>
      </c>
      <c r="K1" s="632"/>
      <c r="L1" s="634"/>
      <c r="M1" s="634"/>
      <c r="N1" s="634"/>
      <c r="O1" s="634"/>
      <c r="P1" s="634"/>
      <c r="Q1" s="634"/>
      <c r="R1" s="635" t="s">
        <v>245</v>
      </c>
    </row>
    <row r="2" spans="1:19" ht="27" customHeight="1" x14ac:dyDescent="0.15">
      <c r="A2" s="515"/>
      <c r="B2" s="637" t="s">
        <v>219</v>
      </c>
      <c r="C2" s="1709" t="s">
        <v>220</v>
      </c>
      <c r="D2" s="1711" t="s">
        <v>277</v>
      </c>
      <c r="E2" s="1713" t="s">
        <v>278</v>
      </c>
      <c r="F2" s="1711" t="s">
        <v>279</v>
      </c>
      <c r="G2" s="1711" t="s">
        <v>280</v>
      </c>
      <c r="H2" s="1711" t="s">
        <v>281</v>
      </c>
      <c r="I2" s="1699" t="s">
        <v>282</v>
      </c>
      <c r="J2" s="1701" t="s">
        <v>93</v>
      </c>
      <c r="K2" s="638"/>
      <c r="L2" s="1703" t="s">
        <v>248</v>
      </c>
      <c r="M2" s="1704"/>
      <c r="N2" s="1705"/>
      <c r="O2" s="639" t="s">
        <v>249</v>
      </c>
      <c r="P2" s="1706" t="s">
        <v>290</v>
      </c>
      <c r="Q2" s="1705"/>
      <c r="R2" s="1707" t="s">
        <v>230</v>
      </c>
      <c r="S2" s="559"/>
    </row>
    <row r="3" spans="1:19" ht="27" customHeight="1" thickBot="1" x14ac:dyDescent="0.2">
      <c r="A3" s="515"/>
      <c r="B3" s="640" t="s">
        <v>231</v>
      </c>
      <c r="C3" s="1710"/>
      <c r="D3" s="1712"/>
      <c r="E3" s="1714"/>
      <c r="F3" s="1715"/>
      <c r="G3" s="1716"/>
      <c r="H3" s="1717"/>
      <c r="I3" s="1700"/>
      <c r="J3" s="1702"/>
      <c r="K3" s="638"/>
      <c r="L3" s="641" t="s">
        <v>232</v>
      </c>
      <c r="M3" s="642" t="s">
        <v>233</v>
      </c>
      <c r="N3" s="643" t="s">
        <v>234</v>
      </c>
      <c r="O3" s="644" t="s">
        <v>235</v>
      </c>
      <c r="P3" s="645" t="s">
        <v>236</v>
      </c>
      <c r="Q3" s="642" t="s">
        <v>237</v>
      </c>
      <c r="R3" s="1708"/>
      <c r="S3" s="559"/>
    </row>
    <row r="4" spans="1:19" s="588" customFormat="1" ht="30" customHeight="1" x14ac:dyDescent="0.15">
      <c r="A4" s="583"/>
      <c r="B4" s="646" t="s">
        <v>181</v>
      </c>
      <c r="C4" s="647">
        <v>266</v>
      </c>
      <c r="D4" s="648">
        <v>214</v>
      </c>
      <c r="E4" s="648">
        <v>0</v>
      </c>
      <c r="F4" s="648">
        <v>52</v>
      </c>
      <c r="G4" s="649">
        <v>0</v>
      </c>
      <c r="H4" s="648">
        <v>0</v>
      </c>
      <c r="I4" s="650">
        <v>440</v>
      </c>
      <c r="J4" s="651">
        <f>SUM(C4:I4)</f>
        <v>972</v>
      </c>
      <c r="K4" s="652"/>
      <c r="L4" s="653">
        <v>119</v>
      </c>
      <c r="M4" s="655">
        <v>0</v>
      </c>
      <c r="N4" s="654">
        <v>2</v>
      </c>
      <c r="O4" s="654">
        <v>11</v>
      </c>
      <c r="P4" s="655">
        <v>0</v>
      </c>
      <c r="Q4" s="655">
        <v>0</v>
      </c>
      <c r="R4" s="661">
        <v>0</v>
      </c>
    </row>
    <row r="5" spans="1:19" ht="30" customHeight="1" x14ac:dyDescent="0.15">
      <c r="A5" s="515"/>
      <c r="B5" s="662" t="s">
        <v>182</v>
      </c>
      <c r="C5" s="657">
        <v>11</v>
      </c>
      <c r="D5" s="655">
        <v>141</v>
      </c>
      <c r="E5" s="655">
        <v>46</v>
      </c>
      <c r="F5" s="655">
        <v>880</v>
      </c>
      <c r="G5" s="654">
        <v>122</v>
      </c>
      <c r="H5" s="655">
        <v>70</v>
      </c>
      <c r="I5" s="664">
        <v>644</v>
      </c>
      <c r="J5" s="659">
        <f t="shared" ref="J5:J19" si="0">SUM(C5:I5)</f>
        <v>1914</v>
      </c>
      <c r="K5" s="660"/>
      <c r="L5" s="665">
        <v>6</v>
      </c>
      <c r="M5" s="654">
        <v>0</v>
      </c>
      <c r="N5" s="654">
        <v>5</v>
      </c>
      <c r="O5" s="655">
        <v>0</v>
      </c>
      <c r="P5" s="654">
        <v>0</v>
      </c>
      <c r="Q5" s="654">
        <v>0</v>
      </c>
      <c r="R5" s="661">
        <v>0</v>
      </c>
    </row>
    <row r="6" spans="1:19" ht="30" customHeight="1" x14ac:dyDescent="0.15">
      <c r="A6" s="515"/>
      <c r="B6" s="662" t="s">
        <v>183</v>
      </c>
      <c r="C6" s="657">
        <v>18.3</v>
      </c>
      <c r="D6" s="655">
        <v>85.972999999999999</v>
      </c>
      <c r="E6" s="655">
        <v>0</v>
      </c>
      <c r="F6" s="655">
        <v>113.526</v>
      </c>
      <c r="G6" s="654">
        <v>0</v>
      </c>
      <c r="H6" s="654">
        <v>0</v>
      </c>
      <c r="I6" s="664">
        <v>395.2</v>
      </c>
      <c r="J6" s="659">
        <f t="shared" si="0"/>
        <v>612.99900000000002</v>
      </c>
      <c r="K6" s="660"/>
      <c r="L6" s="665">
        <v>0</v>
      </c>
      <c r="M6" s="654">
        <v>18</v>
      </c>
      <c r="N6" s="654">
        <v>0</v>
      </c>
      <c r="O6" s="654">
        <v>0</v>
      </c>
      <c r="P6" s="654">
        <v>0</v>
      </c>
      <c r="Q6" s="654">
        <v>0</v>
      </c>
      <c r="R6" s="661">
        <v>1</v>
      </c>
    </row>
    <row r="7" spans="1:19" s="588" customFormat="1" ht="30" customHeight="1" x14ac:dyDescent="0.15">
      <c r="A7" s="583"/>
      <c r="B7" s="646" t="s">
        <v>184</v>
      </c>
      <c r="C7" s="663">
        <v>22</v>
      </c>
      <c r="D7" s="655">
        <v>160</v>
      </c>
      <c r="E7" s="654">
        <v>143</v>
      </c>
      <c r="F7" s="654">
        <v>199</v>
      </c>
      <c r="G7" s="654">
        <v>386</v>
      </c>
      <c r="H7" s="654">
        <v>0</v>
      </c>
      <c r="I7" s="664">
        <v>120</v>
      </c>
      <c r="J7" s="659">
        <f t="shared" si="0"/>
        <v>1030</v>
      </c>
      <c r="K7" s="660"/>
      <c r="L7" s="653">
        <v>1</v>
      </c>
      <c r="M7" s="654">
        <v>4</v>
      </c>
      <c r="N7" s="654">
        <v>4</v>
      </c>
      <c r="O7" s="655">
        <v>50</v>
      </c>
      <c r="P7" s="655">
        <v>0</v>
      </c>
      <c r="Q7" s="654">
        <v>2</v>
      </c>
      <c r="R7" s="661">
        <v>0</v>
      </c>
    </row>
    <row r="8" spans="1:19" ht="31.5" customHeight="1" x14ac:dyDescent="0.15">
      <c r="A8" s="515"/>
      <c r="B8" s="692" t="s">
        <v>185</v>
      </c>
      <c r="C8" s="663">
        <v>40</v>
      </c>
      <c r="D8" s="655">
        <v>19</v>
      </c>
      <c r="E8" s="654">
        <v>127</v>
      </c>
      <c r="F8" s="654">
        <v>227</v>
      </c>
      <c r="G8" s="654" t="s">
        <v>140</v>
      </c>
      <c r="H8" s="654">
        <v>608</v>
      </c>
      <c r="I8" s="664">
        <v>25</v>
      </c>
      <c r="J8" s="659">
        <f t="shared" si="0"/>
        <v>1046</v>
      </c>
      <c r="K8" s="660"/>
      <c r="L8" s="653">
        <v>10</v>
      </c>
      <c r="M8" s="654" t="s">
        <v>140</v>
      </c>
      <c r="N8" s="654">
        <v>30</v>
      </c>
      <c r="O8" s="655">
        <v>1</v>
      </c>
      <c r="P8" s="655">
        <v>0</v>
      </c>
      <c r="Q8" s="654">
        <v>0</v>
      </c>
      <c r="R8" s="661">
        <v>0</v>
      </c>
    </row>
    <row r="9" spans="1:19" ht="31.5" customHeight="1" x14ac:dyDescent="0.15">
      <c r="A9" s="515"/>
      <c r="B9" s="662" t="s">
        <v>186</v>
      </c>
      <c r="C9" s="663">
        <v>0</v>
      </c>
      <c r="D9" s="654">
        <v>0</v>
      </c>
      <c r="E9" s="654">
        <v>0</v>
      </c>
      <c r="F9" s="654">
        <v>43</v>
      </c>
      <c r="G9" s="654">
        <v>0</v>
      </c>
      <c r="H9" s="654">
        <v>0</v>
      </c>
      <c r="I9" s="664">
        <v>0</v>
      </c>
      <c r="J9" s="659">
        <f t="shared" si="0"/>
        <v>43</v>
      </c>
      <c r="K9" s="660"/>
      <c r="L9" s="665">
        <v>0</v>
      </c>
      <c r="M9" s="654">
        <v>0</v>
      </c>
      <c r="N9" s="654">
        <v>0</v>
      </c>
      <c r="O9" s="654">
        <v>0</v>
      </c>
      <c r="P9" s="654">
        <v>0</v>
      </c>
      <c r="Q9" s="654">
        <v>0</v>
      </c>
      <c r="R9" s="661">
        <v>0</v>
      </c>
    </row>
    <row r="10" spans="1:19" ht="31.5" customHeight="1" x14ac:dyDescent="0.15">
      <c r="A10" s="515"/>
      <c r="B10" s="646" t="s">
        <v>187</v>
      </c>
      <c r="C10" s="657">
        <v>0</v>
      </c>
      <c r="D10" s="655">
        <v>3</v>
      </c>
      <c r="E10" s="655">
        <v>25</v>
      </c>
      <c r="F10" s="654">
        <v>315</v>
      </c>
      <c r="G10" s="654">
        <v>0</v>
      </c>
      <c r="H10" s="654">
        <v>0</v>
      </c>
      <c r="I10" s="664">
        <v>15</v>
      </c>
      <c r="J10" s="659">
        <f t="shared" si="0"/>
        <v>358</v>
      </c>
      <c r="K10" s="660"/>
      <c r="L10" s="665">
        <v>0</v>
      </c>
      <c r="M10" s="655">
        <v>0</v>
      </c>
      <c r="N10" s="654">
        <v>0</v>
      </c>
      <c r="O10" s="654">
        <v>0</v>
      </c>
      <c r="P10" s="654">
        <v>0</v>
      </c>
      <c r="Q10" s="655">
        <v>0</v>
      </c>
      <c r="R10" s="661">
        <v>0</v>
      </c>
    </row>
    <row r="11" spans="1:19" ht="31.5" customHeight="1" x14ac:dyDescent="0.15">
      <c r="A11" s="515"/>
      <c r="B11" s="662" t="s">
        <v>188</v>
      </c>
      <c r="C11" s="663">
        <v>0</v>
      </c>
      <c r="D11" s="655">
        <v>5</v>
      </c>
      <c r="E11" s="655">
        <v>0</v>
      </c>
      <c r="F11" s="654">
        <v>1</v>
      </c>
      <c r="G11" s="654">
        <v>0</v>
      </c>
      <c r="H11" s="655">
        <v>0</v>
      </c>
      <c r="I11" s="664">
        <v>8</v>
      </c>
      <c r="J11" s="659">
        <f t="shared" si="0"/>
        <v>14</v>
      </c>
      <c r="K11" s="660"/>
      <c r="L11" s="665">
        <v>0</v>
      </c>
      <c r="M11" s="654">
        <v>0</v>
      </c>
      <c r="N11" s="654">
        <v>0</v>
      </c>
      <c r="O11" s="655">
        <v>0</v>
      </c>
      <c r="P11" s="654">
        <v>0</v>
      </c>
      <c r="Q11" s="654">
        <v>0</v>
      </c>
      <c r="R11" s="661">
        <v>0</v>
      </c>
    </row>
    <row r="12" spans="1:19" ht="31.5" customHeight="1" x14ac:dyDescent="0.15">
      <c r="A12" s="515"/>
      <c r="B12" s="662" t="s">
        <v>189</v>
      </c>
      <c r="C12" s="657">
        <v>5</v>
      </c>
      <c r="D12" s="655">
        <v>35</v>
      </c>
      <c r="E12" s="655">
        <v>34</v>
      </c>
      <c r="F12" s="655">
        <v>0</v>
      </c>
      <c r="G12" s="654">
        <v>0</v>
      </c>
      <c r="H12" s="654">
        <v>249</v>
      </c>
      <c r="I12" s="664">
        <v>13</v>
      </c>
      <c r="J12" s="659">
        <f t="shared" si="0"/>
        <v>336</v>
      </c>
      <c r="K12" s="660"/>
      <c r="L12" s="665">
        <v>5</v>
      </c>
      <c r="M12" s="654">
        <v>0</v>
      </c>
      <c r="N12" s="654">
        <v>0</v>
      </c>
      <c r="O12" s="654">
        <v>0</v>
      </c>
      <c r="P12" s="654">
        <v>0</v>
      </c>
      <c r="Q12" s="654">
        <v>0</v>
      </c>
      <c r="R12" s="661">
        <v>0</v>
      </c>
    </row>
    <row r="13" spans="1:19" ht="31.5" customHeight="1" x14ac:dyDescent="0.15">
      <c r="A13" s="515"/>
      <c r="B13" s="662" t="s">
        <v>190</v>
      </c>
      <c r="C13" s="657">
        <v>211</v>
      </c>
      <c r="D13" s="655">
        <v>191</v>
      </c>
      <c r="E13" s="655">
        <v>262</v>
      </c>
      <c r="F13" s="655">
        <v>36</v>
      </c>
      <c r="G13" s="654">
        <v>0</v>
      </c>
      <c r="H13" s="655">
        <v>8</v>
      </c>
      <c r="I13" s="658">
        <v>188</v>
      </c>
      <c r="J13" s="651">
        <f t="shared" si="0"/>
        <v>896</v>
      </c>
      <c r="K13" s="652"/>
      <c r="L13" s="665">
        <v>211</v>
      </c>
      <c r="M13" s="654">
        <v>0</v>
      </c>
      <c r="N13" s="654">
        <v>0</v>
      </c>
      <c r="O13" s="655">
        <v>0</v>
      </c>
      <c r="P13" s="654">
        <v>0</v>
      </c>
      <c r="Q13" s="654">
        <v>0</v>
      </c>
      <c r="R13" s="661">
        <v>0</v>
      </c>
    </row>
    <row r="14" spans="1:19" ht="31.5" customHeight="1" x14ac:dyDescent="0.15">
      <c r="A14" s="515"/>
      <c r="B14" s="662" t="s">
        <v>192</v>
      </c>
      <c r="C14" s="663"/>
      <c r="D14" s="655">
        <v>21</v>
      </c>
      <c r="E14" s="654">
        <v>43</v>
      </c>
      <c r="F14" s="654">
        <v>10</v>
      </c>
      <c r="G14" s="654"/>
      <c r="H14" s="654">
        <v>239</v>
      </c>
      <c r="I14" s="664">
        <v>31</v>
      </c>
      <c r="J14" s="659">
        <f t="shared" si="0"/>
        <v>344</v>
      </c>
      <c r="K14" s="660"/>
      <c r="L14" s="665">
        <v>0</v>
      </c>
      <c r="M14" s="654">
        <v>0</v>
      </c>
      <c r="N14" s="654">
        <v>0</v>
      </c>
      <c r="O14" s="655">
        <v>0</v>
      </c>
      <c r="P14" s="654">
        <v>0</v>
      </c>
      <c r="Q14" s="654">
        <v>0</v>
      </c>
      <c r="R14" s="661">
        <v>0</v>
      </c>
    </row>
    <row r="15" spans="1:19" s="588" customFormat="1" ht="31.5" customHeight="1" x14ac:dyDescent="0.15">
      <c r="A15" s="583"/>
      <c r="B15" s="646" t="s">
        <v>193</v>
      </c>
      <c r="C15" s="693">
        <v>0</v>
      </c>
      <c r="D15" s="694">
        <v>27</v>
      </c>
      <c r="E15" s="694">
        <v>0</v>
      </c>
      <c r="F15" s="654">
        <v>45</v>
      </c>
      <c r="G15" s="654">
        <v>146</v>
      </c>
      <c r="H15" s="694">
        <v>12</v>
      </c>
      <c r="I15" s="664">
        <v>22</v>
      </c>
      <c r="J15" s="659">
        <f t="shared" si="0"/>
        <v>252</v>
      </c>
      <c r="K15" s="660"/>
      <c r="L15" s="695">
        <v>0</v>
      </c>
      <c r="M15" s="694">
        <v>0</v>
      </c>
      <c r="N15" s="654">
        <v>0</v>
      </c>
      <c r="O15" s="694">
        <v>0</v>
      </c>
      <c r="P15" s="694">
        <v>0</v>
      </c>
      <c r="Q15" s="694">
        <v>0</v>
      </c>
      <c r="R15" s="661">
        <v>0</v>
      </c>
    </row>
    <row r="16" spans="1:19" ht="31.5" customHeight="1" x14ac:dyDescent="0.15">
      <c r="A16" s="515"/>
      <c r="B16" s="646" t="s">
        <v>194</v>
      </c>
      <c r="C16" s="663">
        <v>9.7129999999999992</v>
      </c>
      <c r="D16" s="655">
        <v>11.78</v>
      </c>
      <c r="E16" s="655">
        <v>0</v>
      </c>
      <c r="F16" s="654">
        <v>0.85899999999999999</v>
      </c>
      <c r="G16" s="654">
        <v>0</v>
      </c>
      <c r="H16" s="654">
        <v>1120.912</v>
      </c>
      <c r="I16" s="664">
        <v>29.7</v>
      </c>
      <c r="J16" s="659">
        <f t="shared" si="0"/>
        <v>1172.9640000000002</v>
      </c>
      <c r="K16" s="660"/>
      <c r="L16" s="665">
        <v>0</v>
      </c>
      <c r="M16" s="655">
        <v>0</v>
      </c>
      <c r="N16" s="654">
        <v>0</v>
      </c>
      <c r="O16" s="654">
        <v>0</v>
      </c>
      <c r="P16" s="654">
        <v>0</v>
      </c>
      <c r="Q16" s="655">
        <v>0</v>
      </c>
      <c r="R16" s="661">
        <v>0</v>
      </c>
    </row>
    <row r="17" spans="1:18" ht="31.5" customHeight="1" x14ac:dyDescent="0.15">
      <c r="A17" s="515"/>
      <c r="B17" s="662" t="s">
        <v>292</v>
      </c>
      <c r="C17" s="696">
        <v>48</v>
      </c>
      <c r="D17" s="697">
        <v>19</v>
      </c>
      <c r="E17" s="697">
        <v>439</v>
      </c>
      <c r="F17" s="697">
        <v>33</v>
      </c>
      <c r="G17" s="698">
        <v>15</v>
      </c>
      <c r="H17" s="698">
        <v>0</v>
      </c>
      <c r="I17" s="699">
        <v>61</v>
      </c>
      <c r="J17" s="700">
        <f t="shared" si="0"/>
        <v>615</v>
      </c>
      <c r="K17" s="660"/>
      <c r="L17" s="701">
        <v>24</v>
      </c>
      <c r="M17" s="698">
        <v>6</v>
      </c>
      <c r="N17" s="698">
        <v>0</v>
      </c>
      <c r="O17" s="698">
        <v>0</v>
      </c>
      <c r="P17" s="698">
        <v>0</v>
      </c>
      <c r="Q17" s="698">
        <v>0</v>
      </c>
      <c r="R17" s="702">
        <v>0</v>
      </c>
    </row>
    <row r="18" spans="1:18" s="588" customFormat="1" ht="31.5" customHeight="1" thickBot="1" x14ac:dyDescent="0.2">
      <c r="A18" s="583"/>
      <c r="B18" s="703" t="s">
        <v>196</v>
      </c>
      <c r="C18" s="704">
        <v>30</v>
      </c>
      <c r="D18" s="705">
        <v>0</v>
      </c>
      <c r="E18" s="705">
        <v>149</v>
      </c>
      <c r="F18" s="705">
        <v>0</v>
      </c>
      <c r="G18" s="672">
        <v>131</v>
      </c>
      <c r="H18" s="671">
        <v>0</v>
      </c>
      <c r="I18" s="706">
        <v>2</v>
      </c>
      <c r="J18" s="707">
        <f t="shared" si="0"/>
        <v>312</v>
      </c>
      <c r="K18" s="660"/>
      <c r="L18" s="708">
        <v>0</v>
      </c>
      <c r="M18" s="672">
        <v>0</v>
      </c>
      <c r="N18" s="672">
        <v>0</v>
      </c>
      <c r="O18" s="672">
        <v>0</v>
      </c>
      <c r="P18" s="672">
        <v>0</v>
      </c>
      <c r="Q18" s="672">
        <v>0</v>
      </c>
      <c r="R18" s="676">
        <v>0</v>
      </c>
    </row>
    <row r="19" spans="1:18" ht="40.5" customHeight="1" thickBot="1" x14ac:dyDescent="0.2">
      <c r="A19" s="515"/>
      <c r="B19" s="677" t="s">
        <v>197</v>
      </c>
      <c r="C19" s="678">
        <f>SUM(C4:C18)</f>
        <v>661.01299999999992</v>
      </c>
      <c r="D19" s="679">
        <f t="shared" ref="D19:R19" si="1">SUM(D4:D18)</f>
        <v>932.75299999999993</v>
      </c>
      <c r="E19" s="679">
        <f t="shared" si="1"/>
        <v>1268</v>
      </c>
      <c r="F19" s="679">
        <f t="shared" si="1"/>
        <v>1955.385</v>
      </c>
      <c r="G19" s="679">
        <f t="shared" si="1"/>
        <v>800</v>
      </c>
      <c r="H19" s="679">
        <f t="shared" si="1"/>
        <v>2306.9120000000003</v>
      </c>
      <c r="I19" s="680">
        <f t="shared" si="1"/>
        <v>1993.9</v>
      </c>
      <c r="J19" s="681">
        <f t="shared" si="0"/>
        <v>9917.9629999999997</v>
      </c>
      <c r="K19" s="709"/>
      <c r="L19" s="683">
        <f>SUM(L4:L18)</f>
        <v>376</v>
      </c>
      <c r="M19" s="679">
        <f>SUM(M4:M18)</f>
        <v>28</v>
      </c>
      <c r="N19" s="679">
        <f>SUM(N4:N18)</f>
        <v>41</v>
      </c>
      <c r="O19" s="679">
        <f>SUM(O4:O18)</f>
        <v>62</v>
      </c>
      <c r="P19" s="679">
        <f t="shared" si="1"/>
        <v>0</v>
      </c>
      <c r="Q19" s="679">
        <f t="shared" si="1"/>
        <v>2</v>
      </c>
      <c r="R19" s="684">
        <f t="shared" si="1"/>
        <v>1</v>
      </c>
    </row>
    <row r="20" spans="1:18" ht="39.75" customHeight="1" x14ac:dyDescent="0.15">
      <c r="B20" s="1718"/>
      <c r="C20" s="1718"/>
      <c r="D20" s="1718"/>
      <c r="E20" s="1718"/>
      <c r="F20" s="1718"/>
      <c r="G20" s="1718"/>
      <c r="H20" s="1718"/>
      <c r="I20" s="1718"/>
      <c r="J20" s="1718"/>
      <c r="K20" s="1719"/>
      <c r="L20" s="1718"/>
      <c r="M20" s="1718"/>
      <c r="N20" s="1718"/>
      <c r="O20" s="1718"/>
      <c r="P20" s="1718"/>
      <c r="Q20" s="1718"/>
      <c r="R20" s="1718"/>
    </row>
    <row r="35" spans="2:18" ht="12" customHeight="1" x14ac:dyDescent="0.15">
      <c r="B35" s="628"/>
      <c r="C35" s="628"/>
      <c r="D35" s="628"/>
      <c r="E35" s="628"/>
      <c r="F35" s="628"/>
      <c r="G35" s="628"/>
      <c r="H35" s="628"/>
      <c r="I35" s="628"/>
      <c r="J35" s="628"/>
      <c r="K35" s="629"/>
      <c r="L35" s="628"/>
      <c r="M35" s="628"/>
      <c r="N35" s="628"/>
      <c r="O35" s="628"/>
      <c r="P35" s="628"/>
      <c r="Q35" s="628"/>
      <c r="R35" s="628"/>
    </row>
    <row r="36" spans="2:18" ht="12" customHeight="1" x14ac:dyDescent="0.15">
      <c r="B36" s="1657"/>
      <c r="C36" s="1657"/>
      <c r="D36" s="1657"/>
      <c r="E36" s="1657"/>
      <c r="F36" s="1657"/>
      <c r="G36" s="1657"/>
      <c r="H36" s="1657"/>
      <c r="I36" s="1657"/>
      <c r="J36" s="1657"/>
      <c r="K36" s="1657"/>
      <c r="L36" s="1657"/>
      <c r="M36" s="1657"/>
      <c r="N36" s="1657"/>
      <c r="O36" s="1657"/>
      <c r="P36" s="1657"/>
      <c r="Q36" s="1657"/>
      <c r="R36" s="1657"/>
    </row>
    <row r="37" spans="2:18" ht="12" customHeight="1" x14ac:dyDescent="0.15">
      <c r="B37" s="1657"/>
      <c r="C37" s="1657"/>
      <c r="D37" s="1657"/>
      <c r="E37" s="1657"/>
      <c r="F37" s="1657"/>
      <c r="G37" s="1657"/>
      <c r="H37" s="1657"/>
      <c r="I37" s="1657"/>
      <c r="J37" s="1657"/>
      <c r="K37" s="1657"/>
      <c r="L37" s="1657"/>
      <c r="M37" s="1657"/>
      <c r="N37" s="1657"/>
      <c r="O37" s="1657"/>
      <c r="P37" s="1657"/>
      <c r="Q37" s="1657"/>
      <c r="R37" s="1657"/>
    </row>
    <row r="43" spans="2:18" x14ac:dyDescent="0.15">
      <c r="B43" s="1657">
        <v>11</v>
      </c>
      <c r="C43" s="1657"/>
      <c r="D43" s="1657"/>
      <c r="E43" s="1657"/>
      <c r="F43" s="1657"/>
      <c r="G43" s="1657"/>
      <c r="H43" s="1657"/>
      <c r="I43" s="1657"/>
      <c r="J43" s="1657"/>
      <c r="K43" s="1657"/>
      <c r="L43" s="1657"/>
      <c r="M43" s="1657"/>
      <c r="N43" s="1657"/>
      <c r="O43" s="1657"/>
      <c r="P43" s="1657"/>
      <c r="Q43" s="1657"/>
      <c r="R43" s="1657"/>
    </row>
    <row r="44" spans="2:18" x14ac:dyDescent="0.15">
      <c r="B44" s="1657"/>
      <c r="C44" s="1657"/>
      <c r="D44" s="1657"/>
      <c r="E44" s="1657"/>
      <c r="F44" s="1657"/>
      <c r="G44" s="1657"/>
      <c r="H44" s="1657"/>
      <c r="I44" s="1657"/>
      <c r="J44" s="1657"/>
      <c r="K44" s="1657"/>
      <c r="L44" s="1657"/>
      <c r="M44" s="1657"/>
      <c r="N44" s="1657"/>
      <c r="O44" s="1657"/>
      <c r="P44" s="1657"/>
      <c r="Q44" s="1657"/>
      <c r="R44" s="1657"/>
    </row>
    <row r="45" spans="2:18" x14ac:dyDescent="0.15">
      <c r="B45" s="1657"/>
      <c r="C45" s="1657"/>
      <c r="D45" s="1657"/>
      <c r="E45" s="1657"/>
      <c r="F45" s="1657"/>
      <c r="G45" s="1657"/>
      <c r="H45" s="1657"/>
      <c r="I45" s="1657"/>
      <c r="J45" s="1657"/>
      <c r="K45" s="1657"/>
      <c r="L45" s="1657"/>
      <c r="M45" s="1657"/>
      <c r="N45" s="1657"/>
      <c r="O45" s="1657"/>
      <c r="P45" s="1657"/>
      <c r="Q45" s="1657"/>
      <c r="R45" s="1657"/>
    </row>
    <row r="47" spans="2:18" x14ac:dyDescent="0.15">
      <c r="B47" s="1658"/>
      <c r="C47" s="1658"/>
      <c r="D47" s="1658"/>
      <c r="E47" s="1658"/>
      <c r="F47" s="1658"/>
      <c r="G47" s="1658"/>
      <c r="H47" s="1658"/>
      <c r="I47" s="1658"/>
      <c r="J47" s="1658"/>
      <c r="K47" s="1658"/>
      <c r="L47" s="1658"/>
      <c r="M47" s="1658"/>
      <c r="N47" s="1658"/>
      <c r="O47" s="1658"/>
      <c r="P47" s="1658"/>
      <c r="Q47" s="1658"/>
      <c r="R47" s="1658"/>
    </row>
    <row r="48" spans="2:18" x14ac:dyDescent="0.15">
      <c r="B48" s="1658"/>
      <c r="C48" s="1658"/>
      <c r="D48" s="1658"/>
      <c r="E48" s="1658"/>
      <c r="F48" s="1658"/>
      <c r="G48" s="1658"/>
      <c r="H48" s="1658"/>
      <c r="I48" s="1658"/>
      <c r="J48" s="1658"/>
      <c r="K48" s="1658"/>
      <c r="L48" s="1658"/>
      <c r="M48" s="1658"/>
      <c r="N48" s="1658"/>
      <c r="O48" s="1658"/>
      <c r="P48" s="1658"/>
      <c r="Q48" s="1658"/>
      <c r="R48" s="1658"/>
    </row>
    <row r="49" spans="2:18" x14ac:dyDescent="0.15">
      <c r="B49" s="1658"/>
      <c r="C49" s="1658"/>
      <c r="D49" s="1658"/>
      <c r="E49" s="1658"/>
      <c r="F49" s="1658"/>
      <c r="G49" s="1658"/>
      <c r="H49" s="1658"/>
      <c r="I49" s="1658"/>
      <c r="J49" s="1658"/>
      <c r="K49" s="1658"/>
      <c r="L49" s="1658"/>
      <c r="M49" s="1658"/>
      <c r="N49" s="1658"/>
      <c r="O49" s="1658"/>
      <c r="P49" s="1658"/>
      <c r="Q49" s="1658"/>
      <c r="R49" s="1658"/>
    </row>
  </sheetData>
  <mergeCells count="15">
    <mergeCell ref="B20:R20"/>
    <mergeCell ref="B36:R37"/>
    <mergeCell ref="B43:R45"/>
    <mergeCell ref="B47:R49"/>
    <mergeCell ref="I2:I3"/>
    <mergeCell ref="J2:J3"/>
    <mergeCell ref="L2:N2"/>
    <mergeCell ref="P2:Q2"/>
    <mergeCell ref="R2:R3"/>
    <mergeCell ref="C2:C3"/>
    <mergeCell ref="D2:D3"/>
    <mergeCell ref="E2:E3"/>
    <mergeCell ref="F2:F3"/>
    <mergeCell ref="G2:G3"/>
    <mergeCell ref="H2:H3"/>
  </mergeCells>
  <phoneticPr fontId="2"/>
  <printOptions horizontalCentered="1" verticalCentered="1"/>
  <pageMargins left="0.98425196850393704" right="0.39370078740157483" top="0.59055118110236227" bottom="0.31496062992125984" header="0" footer="0"/>
  <pageSetup paperSize="9" scale="76" firstPageNumber="11" fitToHeight="0" orientation="landscape" useFirstPageNumber="1" r:id="rId1"/>
  <headerFooter alignWithMargins="0">
    <oddFooter>&amp;C&amp;P</oddFooter>
    <firstFooter>&amp;C&amp;9&amp;P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view="pageBreakPreview" topLeftCell="A13" zoomScale="70" zoomScaleNormal="75" zoomScaleSheetLayoutView="70" zoomScalePageLayoutView="75" workbookViewId="0">
      <selection activeCell="M32" sqref="M32"/>
    </sheetView>
  </sheetViews>
  <sheetFormatPr defaultRowHeight="12" x14ac:dyDescent="0.15"/>
  <cols>
    <col min="1" max="1" width="0.75" style="501" customWidth="1"/>
    <col min="2" max="2" width="12.625" style="501" customWidth="1"/>
    <col min="3" max="10" width="10.125" style="501" customWidth="1"/>
    <col min="11" max="11" width="4.5" style="631" customWidth="1"/>
    <col min="12" max="18" width="10.125" style="501" customWidth="1"/>
    <col min="19" max="19" width="75.375" style="710" hidden="1" customWidth="1"/>
    <col min="20" max="20" width="0" style="501" hidden="1" customWidth="1"/>
    <col min="21" max="21" width="11.125" style="501" hidden="1" customWidth="1"/>
    <col min="22" max="256" width="9" style="501"/>
    <col min="257" max="257" width="0.75" style="501" customWidth="1"/>
    <col min="258" max="258" width="12.625" style="501" customWidth="1"/>
    <col min="259" max="266" width="10.125" style="501" customWidth="1"/>
    <col min="267" max="267" width="4.5" style="501" customWidth="1"/>
    <col min="268" max="274" width="10.125" style="501" customWidth="1"/>
    <col min="275" max="277" width="0" style="501" hidden="1" customWidth="1"/>
    <col min="278" max="512" width="9" style="501"/>
    <col min="513" max="513" width="0.75" style="501" customWidth="1"/>
    <col min="514" max="514" width="12.625" style="501" customWidth="1"/>
    <col min="515" max="522" width="10.125" style="501" customWidth="1"/>
    <col min="523" max="523" width="4.5" style="501" customWidth="1"/>
    <col min="524" max="530" width="10.125" style="501" customWidth="1"/>
    <col min="531" max="533" width="0" style="501" hidden="1" customWidth="1"/>
    <col min="534" max="768" width="9" style="501"/>
    <col min="769" max="769" width="0.75" style="501" customWidth="1"/>
    <col min="770" max="770" width="12.625" style="501" customWidth="1"/>
    <col min="771" max="778" width="10.125" style="501" customWidth="1"/>
    <col min="779" max="779" width="4.5" style="501" customWidth="1"/>
    <col min="780" max="786" width="10.125" style="501" customWidth="1"/>
    <col min="787" max="789" width="0" style="501" hidden="1" customWidth="1"/>
    <col min="790" max="1024" width="9" style="501"/>
    <col min="1025" max="1025" width="0.75" style="501" customWidth="1"/>
    <col min="1026" max="1026" width="12.625" style="501" customWidth="1"/>
    <col min="1027" max="1034" width="10.125" style="501" customWidth="1"/>
    <col min="1035" max="1035" width="4.5" style="501" customWidth="1"/>
    <col min="1036" max="1042" width="10.125" style="501" customWidth="1"/>
    <col min="1043" max="1045" width="0" style="501" hidden="1" customWidth="1"/>
    <col min="1046" max="1280" width="9" style="501"/>
    <col min="1281" max="1281" width="0.75" style="501" customWidth="1"/>
    <col min="1282" max="1282" width="12.625" style="501" customWidth="1"/>
    <col min="1283" max="1290" width="10.125" style="501" customWidth="1"/>
    <col min="1291" max="1291" width="4.5" style="501" customWidth="1"/>
    <col min="1292" max="1298" width="10.125" style="501" customWidth="1"/>
    <col min="1299" max="1301" width="0" style="501" hidden="1" customWidth="1"/>
    <col min="1302" max="1536" width="9" style="501"/>
    <col min="1537" max="1537" width="0.75" style="501" customWidth="1"/>
    <col min="1538" max="1538" width="12.625" style="501" customWidth="1"/>
    <col min="1539" max="1546" width="10.125" style="501" customWidth="1"/>
    <col min="1547" max="1547" width="4.5" style="501" customWidth="1"/>
    <col min="1548" max="1554" width="10.125" style="501" customWidth="1"/>
    <col min="1555" max="1557" width="0" style="501" hidden="1" customWidth="1"/>
    <col min="1558" max="1792" width="9" style="501"/>
    <col min="1793" max="1793" width="0.75" style="501" customWidth="1"/>
    <col min="1794" max="1794" width="12.625" style="501" customWidth="1"/>
    <col min="1795" max="1802" width="10.125" style="501" customWidth="1"/>
    <col min="1803" max="1803" width="4.5" style="501" customWidth="1"/>
    <col min="1804" max="1810" width="10.125" style="501" customWidth="1"/>
    <col min="1811" max="1813" width="0" style="501" hidden="1" customWidth="1"/>
    <col min="1814" max="2048" width="9" style="501"/>
    <col min="2049" max="2049" width="0.75" style="501" customWidth="1"/>
    <col min="2050" max="2050" width="12.625" style="501" customWidth="1"/>
    <col min="2051" max="2058" width="10.125" style="501" customWidth="1"/>
    <col min="2059" max="2059" width="4.5" style="501" customWidth="1"/>
    <col min="2060" max="2066" width="10.125" style="501" customWidth="1"/>
    <col min="2067" max="2069" width="0" style="501" hidden="1" customWidth="1"/>
    <col min="2070" max="2304" width="9" style="501"/>
    <col min="2305" max="2305" width="0.75" style="501" customWidth="1"/>
    <col min="2306" max="2306" width="12.625" style="501" customWidth="1"/>
    <col min="2307" max="2314" width="10.125" style="501" customWidth="1"/>
    <col min="2315" max="2315" width="4.5" style="501" customWidth="1"/>
    <col min="2316" max="2322" width="10.125" style="501" customWidth="1"/>
    <col min="2323" max="2325" width="0" style="501" hidden="1" customWidth="1"/>
    <col min="2326" max="2560" width="9" style="501"/>
    <col min="2561" max="2561" width="0.75" style="501" customWidth="1"/>
    <col min="2562" max="2562" width="12.625" style="501" customWidth="1"/>
    <col min="2563" max="2570" width="10.125" style="501" customWidth="1"/>
    <col min="2571" max="2571" width="4.5" style="501" customWidth="1"/>
    <col min="2572" max="2578" width="10.125" style="501" customWidth="1"/>
    <col min="2579" max="2581" width="0" style="501" hidden="1" customWidth="1"/>
    <col min="2582" max="2816" width="9" style="501"/>
    <col min="2817" max="2817" width="0.75" style="501" customWidth="1"/>
    <col min="2818" max="2818" width="12.625" style="501" customWidth="1"/>
    <col min="2819" max="2826" width="10.125" style="501" customWidth="1"/>
    <col min="2827" max="2827" width="4.5" style="501" customWidth="1"/>
    <col min="2828" max="2834" width="10.125" style="501" customWidth="1"/>
    <col min="2835" max="2837" width="0" style="501" hidden="1" customWidth="1"/>
    <col min="2838" max="3072" width="9" style="501"/>
    <col min="3073" max="3073" width="0.75" style="501" customWidth="1"/>
    <col min="3074" max="3074" width="12.625" style="501" customWidth="1"/>
    <col min="3075" max="3082" width="10.125" style="501" customWidth="1"/>
    <col min="3083" max="3083" width="4.5" style="501" customWidth="1"/>
    <col min="3084" max="3090" width="10.125" style="501" customWidth="1"/>
    <col min="3091" max="3093" width="0" style="501" hidden="1" customWidth="1"/>
    <col min="3094" max="3328" width="9" style="501"/>
    <col min="3329" max="3329" width="0.75" style="501" customWidth="1"/>
    <col min="3330" max="3330" width="12.625" style="501" customWidth="1"/>
    <col min="3331" max="3338" width="10.125" style="501" customWidth="1"/>
    <col min="3339" max="3339" width="4.5" style="501" customWidth="1"/>
    <col min="3340" max="3346" width="10.125" style="501" customWidth="1"/>
    <col min="3347" max="3349" width="0" style="501" hidden="1" customWidth="1"/>
    <col min="3350" max="3584" width="9" style="501"/>
    <col min="3585" max="3585" width="0.75" style="501" customWidth="1"/>
    <col min="3586" max="3586" width="12.625" style="501" customWidth="1"/>
    <col min="3587" max="3594" width="10.125" style="501" customWidth="1"/>
    <col min="3595" max="3595" width="4.5" style="501" customWidth="1"/>
    <col min="3596" max="3602" width="10.125" style="501" customWidth="1"/>
    <col min="3603" max="3605" width="0" style="501" hidden="1" customWidth="1"/>
    <col min="3606" max="3840" width="9" style="501"/>
    <col min="3841" max="3841" width="0.75" style="501" customWidth="1"/>
    <col min="3842" max="3842" width="12.625" style="501" customWidth="1"/>
    <col min="3843" max="3850" width="10.125" style="501" customWidth="1"/>
    <col min="3851" max="3851" width="4.5" style="501" customWidth="1"/>
    <col min="3852" max="3858" width="10.125" style="501" customWidth="1"/>
    <col min="3859" max="3861" width="0" style="501" hidden="1" customWidth="1"/>
    <col min="3862" max="4096" width="9" style="501"/>
    <col min="4097" max="4097" width="0.75" style="501" customWidth="1"/>
    <col min="4098" max="4098" width="12.625" style="501" customWidth="1"/>
    <col min="4099" max="4106" width="10.125" style="501" customWidth="1"/>
    <col min="4107" max="4107" width="4.5" style="501" customWidth="1"/>
    <col min="4108" max="4114" width="10.125" style="501" customWidth="1"/>
    <col min="4115" max="4117" width="0" style="501" hidden="1" customWidth="1"/>
    <col min="4118" max="4352" width="9" style="501"/>
    <col min="4353" max="4353" width="0.75" style="501" customWidth="1"/>
    <col min="4354" max="4354" width="12.625" style="501" customWidth="1"/>
    <col min="4355" max="4362" width="10.125" style="501" customWidth="1"/>
    <col min="4363" max="4363" width="4.5" style="501" customWidth="1"/>
    <col min="4364" max="4370" width="10.125" style="501" customWidth="1"/>
    <col min="4371" max="4373" width="0" style="501" hidden="1" customWidth="1"/>
    <col min="4374" max="4608" width="9" style="501"/>
    <col min="4609" max="4609" width="0.75" style="501" customWidth="1"/>
    <col min="4610" max="4610" width="12.625" style="501" customWidth="1"/>
    <col min="4611" max="4618" width="10.125" style="501" customWidth="1"/>
    <col min="4619" max="4619" width="4.5" style="501" customWidth="1"/>
    <col min="4620" max="4626" width="10.125" style="501" customWidth="1"/>
    <col min="4627" max="4629" width="0" style="501" hidden="1" customWidth="1"/>
    <col min="4630" max="4864" width="9" style="501"/>
    <col min="4865" max="4865" width="0.75" style="501" customWidth="1"/>
    <col min="4866" max="4866" width="12.625" style="501" customWidth="1"/>
    <col min="4867" max="4874" width="10.125" style="501" customWidth="1"/>
    <col min="4875" max="4875" width="4.5" style="501" customWidth="1"/>
    <col min="4876" max="4882" width="10.125" style="501" customWidth="1"/>
    <col min="4883" max="4885" width="0" style="501" hidden="1" customWidth="1"/>
    <col min="4886" max="5120" width="9" style="501"/>
    <col min="5121" max="5121" width="0.75" style="501" customWidth="1"/>
    <col min="5122" max="5122" width="12.625" style="501" customWidth="1"/>
    <col min="5123" max="5130" width="10.125" style="501" customWidth="1"/>
    <col min="5131" max="5131" width="4.5" style="501" customWidth="1"/>
    <col min="5132" max="5138" width="10.125" style="501" customWidth="1"/>
    <col min="5139" max="5141" width="0" style="501" hidden="1" customWidth="1"/>
    <col min="5142" max="5376" width="9" style="501"/>
    <col min="5377" max="5377" width="0.75" style="501" customWidth="1"/>
    <col min="5378" max="5378" width="12.625" style="501" customWidth="1"/>
    <col min="5379" max="5386" width="10.125" style="501" customWidth="1"/>
    <col min="5387" max="5387" width="4.5" style="501" customWidth="1"/>
    <col min="5388" max="5394" width="10.125" style="501" customWidth="1"/>
    <col min="5395" max="5397" width="0" style="501" hidden="1" customWidth="1"/>
    <col min="5398" max="5632" width="9" style="501"/>
    <col min="5633" max="5633" width="0.75" style="501" customWidth="1"/>
    <col min="5634" max="5634" width="12.625" style="501" customWidth="1"/>
    <col min="5635" max="5642" width="10.125" style="501" customWidth="1"/>
    <col min="5643" max="5643" width="4.5" style="501" customWidth="1"/>
    <col min="5644" max="5650" width="10.125" style="501" customWidth="1"/>
    <col min="5651" max="5653" width="0" style="501" hidden="1" customWidth="1"/>
    <col min="5654" max="5888" width="9" style="501"/>
    <col min="5889" max="5889" width="0.75" style="501" customWidth="1"/>
    <col min="5890" max="5890" width="12.625" style="501" customWidth="1"/>
    <col min="5891" max="5898" width="10.125" style="501" customWidth="1"/>
    <col min="5899" max="5899" width="4.5" style="501" customWidth="1"/>
    <col min="5900" max="5906" width="10.125" style="501" customWidth="1"/>
    <col min="5907" max="5909" width="0" style="501" hidden="1" customWidth="1"/>
    <col min="5910" max="6144" width="9" style="501"/>
    <col min="6145" max="6145" width="0.75" style="501" customWidth="1"/>
    <col min="6146" max="6146" width="12.625" style="501" customWidth="1"/>
    <col min="6147" max="6154" width="10.125" style="501" customWidth="1"/>
    <col min="6155" max="6155" width="4.5" style="501" customWidth="1"/>
    <col min="6156" max="6162" width="10.125" style="501" customWidth="1"/>
    <col min="6163" max="6165" width="0" style="501" hidden="1" customWidth="1"/>
    <col min="6166" max="6400" width="9" style="501"/>
    <col min="6401" max="6401" width="0.75" style="501" customWidth="1"/>
    <col min="6402" max="6402" width="12.625" style="501" customWidth="1"/>
    <col min="6403" max="6410" width="10.125" style="501" customWidth="1"/>
    <col min="6411" max="6411" width="4.5" style="501" customWidth="1"/>
    <col min="6412" max="6418" width="10.125" style="501" customWidth="1"/>
    <col min="6419" max="6421" width="0" style="501" hidden="1" customWidth="1"/>
    <col min="6422" max="6656" width="9" style="501"/>
    <col min="6657" max="6657" width="0.75" style="501" customWidth="1"/>
    <col min="6658" max="6658" width="12.625" style="501" customWidth="1"/>
    <col min="6659" max="6666" width="10.125" style="501" customWidth="1"/>
    <col min="6667" max="6667" width="4.5" style="501" customWidth="1"/>
    <col min="6668" max="6674" width="10.125" style="501" customWidth="1"/>
    <col min="6675" max="6677" width="0" style="501" hidden="1" customWidth="1"/>
    <col min="6678" max="6912" width="9" style="501"/>
    <col min="6913" max="6913" width="0.75" style="501" customWidth="1"/>
    <col min="6914" max="6914" width="12.625" style="501" customWidth="1"/>
    <col min="6915" max="6922" width="10.125" style="501" customWidth="1"/>
    <col min="6923" max="6923" width="4.5" style="501" customWidth="1"/>
    <col min="6924" max="6930" width="10.125" style="501" customWidth="1"/>
    <col min="6931" max="6933" width="0" style="501" hidden="1" customWidth="1"/>
    <col min="6934" max="7168" width="9" style="501"/>
    <col min="7169" max="7169" width="0.75" style="501" customWidth="1"/>
    <col min="7170" max="7170" width="12.625" style="501" customWidth="1"/>
    <col min="7171" max="7178" width="10.125" style="501" customWidth="1"/>
    <col min="7179" max="7179" width="4.5" style="501" customWidth="1"/>
    <col min="7180" max="7186" width="10.125" style="501" customWidth="1"/>
    <col min="7187" max="7189" width="0" style="501" hidden="1" customWidth="1"/>
    <col min="7190" max="7424" width="9" style="501"/>
    <col min="7425" max="7425" width="0.75" style="501" customWidth="1"/>
    <col min="7426" max="7426" width="12.625" style="501" customWidth="1"/>
    <col min="7427" max="7434" width="10.125" style="501" customWidth="1"/>
    <col min="7435" max="7435" width="4.5" style="501" customWidth="1"/>
    <col min="7436" max="7442" width="10.125" style="501" customWidth="1"/>
    <col min="7443" max="7445" width="0" style="501" hidden="1" customWidth="1"/>
    <col min="7446" max="7680" width="9" style="501"/>
    <col min="7681" max="7681" width="0.75" style="501" customWidth="1"/>
    <col min="7682" max="7682" width="12.625" style="501" customWidth="1"/>
    <col min="7683" max="7690" width="10.125" style="501" customWidth="1"/>
    <col min="7691" max="7691" width="4.5" style="501" customWidth="1"/>
    <col min="7692" max="7698" width="10.125" style="501" customWidth="1"/>
    <col min="7699" max="7701" width="0" style="501" hidden="1" customWidth="1"/>
    <col min="7702" max="7936" width="9" style="501"/>
    <col min="7937" max="7937" width="0.75" style="501" customWidth="1"/>
    <col min="7938" max="7938" width="12.625" style="501" customWidth="1"/>
    <col min="7939" max="7946" width="10.125" style="501" customWidth="1"/>
    <col min="7947" max="7947" width="4.5" style="501" customWidth="1"/>
    <col min="7948" max="7954" width="10.125" style="501" customWidth="1"/>
    <col min="7955" max="7957" width="0" style="501" hidden="1" customWidth="1"/>
    <col min="7958" max="8192" width="9" style="501"/>
    <col min="8193" max="8193" width="0.75" style="501" customWidth="1"/>
    <col min="8194" max="8194" width="12.625" style="501" customWidth="1"/>
    <col min="8195" max="8202" width="10.125" style="501" customWidth="1"/>
    <col min="8203" max="8203" width="4.5" style="501" customWidth="1"/>
    <col min="8204" max="8210" width="10.125" style="501" customWidth="1"/>
    <col min="8211" max="8213" width="0" style="501" hidden="1" customWidth="1"/>
    <col min="8214" max="8448" width="9" style="501"/>
    <col min="8449" max="8449" width="0.75" style="501" customWidth="1"/>
    <col min="8450" max="8450" width="12.625" style="501" customWidth="1"/>
    <col min="8451" max="8458" width="10.125" style="501" customWidth="1"/>
    <col min="8459" max="8459" width="4.5" style="501" customWidth="1"/>
    <col min="8460" max="8466" width="10.125" style="501" customWidth="1"/>
    <col min="8467" max="8469" width="0" style="501" hidden="1" customWidth="1"/>
    <col min="8470" max="8704" width="9" style="501"/>
    <col min="8705" max="8705" width="0.75" style="501" customWidth="1"/>
    <col min="8706" max="8706" width="12.625" style="501" customWidth="1"/>
    <col min="8707" max="8714" width="10.125" style="501" customWidth="1"/>
    <col min="8715" max="8715" width="4.5" style="501" customWidth="1"/>
    <col min="8716" max="8722" width="10.125" style="501" customWidth="1"/>
    <col min="8723" max="8725" width="0" style="501" hidden="1" customWidth="1"/>
    <col min="8726" max="8960" width="9" style="501"/>
    <col min="8961" max="8961" width="0.75" style="501" customWidth="1"/>
    <col min="8962" max="8962" width="12.625" style="501" customWidth="1"/>
    <col min="8963" max="8970" width="10.125" style="501" customWidth="1"/>
    <col min="8971" max="8971" width="4.5" style="501" customWidth="1"/>
    <col min="8972" max="8978" width="10.125" style="501" customWidth="1"/>
    <col min="8979" max="8981" width="0" style="501" hidden="1" customWidth="1"/>
    <col min="8982" max="9216" width="9" style="501"/>
    <col min="9217" max="9217" width="0.75" style="501" customWidth="1"/>
    <col min="9218" max="9218" width="12.625" style="501" customWidth="1"/>
    <col min="9219" max="9226" width="10.125" style="501" customWidth="1"/>
    <col min="9227" max="9227" width="4.5" style="501" customWidth="1"/>
    <col min="9228" max="9234" width="10.125" style="501" customWidth="1"/>
    <col min="9235" max="9237" width="0" style="501" hidden="1" customWidth="1"/>
    <col min="9238" max="9472" width="9" style="501"/>
    <col min="9473" max="9473" width="0.75" style="501" customWidth="1"/>
    <col min="9474" max="9474" width="12.625" style="501" customWidth="1"/>
    <col min="9475" max="9482" width="10.125" style="501" customWidth="1"/>
    <col min="9483" max="9483" width="4.5" style="501" customWidth="1"/>
    <col min="9484" max="9490" width="10.125" style="501" customWidth="1"/>
    <col min="9491" max="9493" width="0" style="501" hidden="1" customWidth="1"/>
    <col min="9494" max="9728" width="9" style="501"/>
    <col min="9729" max="9729" width="0.75" style="501" customWidth="1"/>
    <col min="9730" max="9730" width="12.625" style="501" customWidth="1"/>
    <col min="9731" max="9738" width="10.125" style="501" customWidth="1"/>
    <col min="9739" max="9739" width="4.5" style="501" customWidth="1"/>
    <col min="9740" max="9746" width="10.125" style="501" customWidth="1"/>
    <col min="9747" max="9749" width="0" style="501" hidden="1" customWidth="1"/>
    <col min="9750" max="9984" width="9" style="501"/>
    <col min="9985" max="9985" width="0.75" style="501" customWidth="1"/>
    <col min="9986" max="9986" width="12.625" style="501" customWidth="1"/>
    <col min="9987" max="9994" width="10.125" style="501" customWidth="1"/>
    <col min="9995" max="9995" width="4.5" style="501" customWidth="1"/>
    <col min="9996" max="10002" width="10.125" style="501" customWidth="1"/>
    <col min="10003" max="10005" width="0" style="501" hidden="1" customWidth="1"/>
    <col min="10006" max="10240" width="9" style="501"/>
    <col min="10241" max="10241" width="0.75" style="501" customWidth="1"/>
    <col min="10242" max="10242" width="12.625" style="501" customWidth="1"/>
    <col min="10243" max="10250" width="10.125" style="501" customWidth="1"/>
    <col min="10251" max="10251" width="4.5" style="501" customWidth="1"/>
    <col min="10252" max="10258" width="10.125" style="501" customWidth="1"/>
    <col min="10259" max="10261" width="0" style="501" hidden="1" customWidth="1"/>
    <col min="10262" max="10496" width="9" style="501"/>
    <col min="10497" max="10497" width="0.75" style="501" customWidth="1"/>
    <col min="10498" max="10498" width="12.625" style="501" customWidth="1"/>
    <col min="10499" max="10506" width="10.125" style="501" customWidth="1"/>
    <col min="10507" max="10507" width="4.5" style="501" customWidth="1"/>
    <col min="10508" max="10514" width="10.125" style="501" customWidth="1"/>
    <col min="10515" max="10517" width="0" style="501" hidden="1" customWidth="1"/>
    <col min="10518" max="10752" width="9" style="501"/>
    <col min="10753" max="10753" width="0.75" style="501" customWidth="1"/>
    <col min="10754" max="10754" width="12.625" style="501" customWidth="1"/>
    <col min="10755" max="10762" width="10.125" style="501" customWidth="1"/>
    <col min="10763" max="10763" width="4.5" style="501" customWidth="1"/>
    <col min="10764" max="10770" width="10.125" style="501" customWidth="1"/>
    <col min="10771" max="10773" width="0" style="501" hidden="1" customWidth="1"/>
    <col min="10774" max="11008" width="9" style="501"/>
    <col min="11009" max="11009" width="0.75" style="501" customWidth="1"/>
    <col min="11010" max="11010" width="12.625" style="501" customWidth="1"/>
    <col min="11011" max="11018" width="10.125" style="501" customWidth="1"/>
    <col min="11019" max="11019" width="4.5" style="501" customWidth="1"/>
    <col min="11020" max="11026" width="10.125" style="501" customWidth="1"/>
    <col min="11027" max="11029" width="0" style="501" hidden="1" customWidth="1"/>
    <col min="11030" max="11264" width="9" style="501"/>
    <col min="11265" max="11265" width="0.75" style="501" customWidth="1"/>
    <col min="11266" max="11266" width="12.625" style="501" customWidth="1"/>
    <col min="11267" max="11274" width="10.125" style="501" customWidth="1"/>
    <col min="11275" max="11275" width="4.5" style="501" customWidth="1"/>
    <col min="11276" max="11282" width="10.125" style="501" customWidth="1"/>
    <col min="11283" max="11285" width="0" style="501" hidden="1" customWidth="1"/>
    <col min="11286" max="11520" width="9" style="501"/>
    <col min="11521" max="11521" width="0.75" style="501" customWidth="1"/>
    <col min="11522" max="11522" width="12.625" style="501" customWidth="1"/>
    <col min="11523" max="11530" width="10.125" style="501" customWidth="1"/>
    <col min="11531" max="11531" width="4.5" style="501" customWidth="1"/>
    <col min="11532" max="11538" width="10.125" style="501" customWidth="1"/>
    <col min="11539" max="11541" width="0" style="501" hidden="1" customWidth="1"/>
    <col min="11542" max="11776" width="9" style="501"/>
    <col min="11777" max="11777" width="0.75" style="501" customWidth="1"/>
    <col min="11778" max="11778" width="12.625" style="501" customWidth="1"/>
    <col min="11779" max="11786" width="10.125" style="501" customWidth="1"/>
    <col min="11787" max="11787" width="4.5" style="501" customWidth="1"/>
    <col min="11788" max="11794" width="10.125" style="501" customWidth="1"/>
    <col min="11795" max="11797" width="0" style="501" hidden="1" customWidth="1"/>
    <col min="11798" max="12032" width="9" style="501"/>
    <col min="12033" max="12033" width="0.75" style="501" customWidth="1"/>
    <col min="12034" max="12034" width="12.625" style="501" customWidth="1"/>
    <col min="12035" max="12042" width="10.125" style="501" customWidth="1"/>
    <col min="12043" max="12043" width="4.5" style="501" customWidth="1"/>
    <col min="12044" max="12050" width="10.125" style="501" customWidth="1"/>
    <col min="12051" max="12053" width="0" style="501" hidden="1" customWidth="1"/>
    <col min="12054" max="12288" width="9" style="501"/>
    <col min="12289" max="12289" width="0.75" style="501" customWidth="1"/>
    <col min="12290" max="12290" width="12.625" style="501" customWidth="1"/>
    <col min="12291" max="12298" width="10.125" style="501" customWidth="1"/>
    <col min="12299" max="12299" width="4.5" style="501" customWidth="1"/>
    <col min="12300" max="12306" width="10.125" style="501" customWidth="1"/>
    <col min="12307" max="12309" width="0" style="501" hidden="1" customWidth="1"/>
    <col min="12310" max="12544" width="9" style="501"/>
    <col min="12545" max="12545" width="0.75" style="501" customWidth="1"/>
    <col min="12546" max="12546" width="12.625" style="501" customWidth="1"/>
    <col min="12547" max="12554" width="10.125" style="501" customWidth="1"/>
    <col min="12555" max="12555" width="4.5" style="501" customWidth="1"/>
    <col min="12556" max="12562" width="10.125" style="501" customWidth="1"/>
    <col min="12563" max="12565" width="0" style="501" hidden="1" customWidth="1"/>
    <col min="12566" max="12800" width="9" style="501"/>
    <col min="12801" max="12801" width="0.75" style="501" customWidth="1"/>
    <col min="12802" max="12802" width="12.625" style="501" customWidth="1"/>
    <col min="12803" max="12810" width="10.125" style="501" customWidth="1"/>
    <col min="12811" max="12811" width="4.5" style="501" customWidth="1"/>
    <col min="12812" max="12818" width="10.125" style="501" customWidth="1"/>
    <col min="12819" max="12821" width="0" style="501" hidden="1" customWidth="1"/>
    <col min="12822" max="13056" width="9" style="501"/>
    <col min="13057" max="13057" width="0.75" style="501" customWidth="1"/>
    <col min="13058" max="13058" width="12.625" style="501" customWidth="1"/>
    <col min="13059" max="13066" width="10.125" style="501" customWidth="1"/>
    <col min="13067" max="13067" width="4.5" style="501" customWidth="1"/>
    <col min="13068" max="13074" width="10.125" style="501" customWidth="1"/>
    <col min="13075" max="13077" width="0" style="501" hidden="1" customWidth="1"/>
    <col min="13078" max="13312" width="9" style="501"/>
    <col min="13313" max="13313" width="0.75" style="501" customWidth="1"/>
    <col min="13314" max="13314" width="12.625" style="501" customWidth="1"/>
    <col min="13315" max="13322" width="10.125" style="501" customWidth="1"/>
    <col min="13323" max="13323" width="4.5" style="501" customWidth="1"/>
    <col min="13324" max="13330" width="10.125" style="501" customWidth="1"/>
    <col min="13331" max="13333" width="0" style="501" hidden="1" customWidth="1"/>
    <col min="13334" max="13568" width="9" style="501"/>
    <col min="13569" max="13569" width="0.75" style="501" customWidth="1"/>
    <col min="13570" max="13570" width="12.625" style="501" customWidth="1"/>
    <col min="13571" max="13578" width="10.125" style="501" customWidth="1"/>
    <col min="13579" max="13579" width="4.5" style="501" customWidth="1"/>
    <col min="13580" max="13586" width="10.125" style="501" customWidth="1"/>
    <col min="13587" max="13589" width="0" style="501" hidden="1" customWidth="1"/>
    <col min="13590" max="13824" width="9" style="501"/>
    <col min="13825" max="13825" width="0.75" style="501" customWidth="1"/>
    <col min="13826" max="13826" width="12.625" style="501" customWidth="1"/>
    <col min="13827" max="13834" width="10.125" style="501" customWidth="1"/>
    <col min="13835" max="13835" width="4.5" style="501" customWidth="1"/>
    <col min="13836" max="13842" width="10.125" style="501" customWidth="1"/>
    <col min="13843" max="13845" width="0" style="501" hidden="1" customWidth="1"/>
    <col min="13846" max="14080" width="9" style="501"/>
    <col min="14081" max="14081" width="0.75" style="501" customWidth="1"/>
    <col min="14082" max="14082" width="12.625" style="501" customWidth="1"/>
    <col min="14083" max="14090" width="10.125" style="501" customWidth="1"/>
    <col min="14091" max="14091" width="4.5" style="501" customWidth="1"/>
    <col min="14092" max="14098" width="10.125" style="501" customWidth="1"/>
    <col min="14099" max="14101" width="0" style="501" hidden="1" customWidth="1"/>
    <col min="14102" max="14336" width="9" style="501"/>
    <col min="14337" max="14337" width="0.75" style="501" customWidth="1"/>
    <col min="14338" max="14338" width="12.625" style="501" customWidth="1"/>
    <col min="14339" max="14346" width="10.125" style="501" customWidth="1"/>
    <col min="14347" max="14347" width="4.5" style="501" customWidth="1"/>
    <col min="14348" max="14354" width="10.125" style="501" customWidth="1"/>
    <col min="14355" max="14357" width="0" style="501" hidden="1" customWidth="1"/>
    <col min="14358" max="14592" width="9" style="501"/>
    <col min="14593" max="14593" width="0.75" style="501" customWidth="1"/>
    <col min="14594" max="14594" width="12.625" style="501" customWidth="1"/>
    <col min="14595" max="14602" width="10.125" style="501" customWidth="1"/>
    <col min="14603" max="14603" width="4.5" style="501" customWidth="1"/>
    <col min="14604" max="14610" width="10.125" style="501" customWidth="1"/>
    <col min="14611" max="14613" width="0" style="501" hidden="1" customWidth="1"/>
    <col min="14614" max="14848" width="9" style="501"/>
    <col min="14849" max="14849" width="0.75" style="501" customWidth="1"/>
    <col min="14850" max="14850" width="12.625" style="501" customWidth="1"/>
    <col min="14851" max="14858" width="10.125" style="501" customWidth="1"/>
    <col min="14859" max="14859" width="4.5" style="501" customWidth="1"/>
    <col min="14860" max="14866" width="10.125" style="501" customWidth="1"/>
    <col min="14867" max="14869" width="0" style="501" hidden="1" customWidth="1"/>
    <col min="14870" max="15104" width="9" style="501"/>
    <col min="15105" max="15105" width="0.75" style="501" customWidth="1"/>
    <col min="15106" max="15106" width="12.625" style="501" customWidth="1"/>
    <col min="15107" max="15114" width="10.125" style="501" customWidth="1"/>
    <col min="15115" max="15115" width="4.5" style="501" customWidth="1"/>
    <col min="15116" max="15122" width="10.125" style="501" customWidth="1"/>
    <col min="15123" max="15125" width="0" style="501" hidden="1" customWidth="1"/>
    <col min="15126" max="15360" width="9" style="501"/>
    <col min="15361" max="15361" width="0.75" style="501" customWidth="1"/>
    <col min="15362" max="15362" width="12.625" style="501" customWidth="1"/>
    <col min="15363" max="15370" width="10.125" style="501" customWidth="1"/>
    <col min="15371" max="15371" width="4.5" style="501" customWidth="1"/>
    <col min="15372" max="15378" width="10.125" style="501" customWidth="1"/>
    <col min="15379" max="15381" width="0" style="501" hidden="1" customWidth="1"/>
    <col min="15382" max="15616" width="9" style="501"/>
    <col min="15617" max="15617" width="0.75" style="501" customWidth="1"/>
    <col min="15618" max="15618" width="12.625" style="501" customWidth="1"/>
    <col min="15619" max="15626" width="10.125" style="501" customWidth="1"/>
    <col min="15627" max="15627" width="4.5" style="501" customWidth="1"/>
    <col min="15628" max="15634" width="10.125" style="501" customWidth="1"/>
    <col min="15635" max="15637" width="0" style="501" hidden="1" customWidth="1"/>
    <col min="15638" max="15872" width="9" style="501"/>
    <col min="15873" max="15873" width="0.75" style="501" customWidth="1"/>
    <col min="15874" max="15874" width="12.625" style="501" customWidth="1"/>
    <col min="15875" max="15882" width="10.125" style="501" customWidth="1"/>
    <col min="15883" max="15883" width="4.5" style="501" customWidth="1"/>
    <col min="15884" max="15890" width="10.125" style="501" customWidth="1"/>
    <col min="15891" max="15893" width="0" style="501" hidden="1" customWidth="1"/>
    <col min="15894" max="16128" width="9" style="501"/>
    <col min="16129" max="16129" width="0.75" style="501" customWidth="1"/>
    <col min="16130" max="16130" width="12.625" style="501" customWidth="1"/>
    <col min="16131" max="16138" width="10.125" style="501" customWidth="1"/>
    <col min="16139" max="16139" width="4.5" style="501" customWidth="1"/>
    <col min="16140" max="16146" width="10.125" style="501" customWidth="1"/>
    <col min="16147" max="16149" width="0" style="501" hidden="1" customWidth="1"/>
    <col min="16150" max="16384" width="9" style="501"/>
  </cols>
  <sheetData>
    <row r="1" spans="1:22" s="636" customFormat="1" ht="39" customHeight="1" thickBot="1" x14ac:dyDescent="0.25">
      <c r="A1" s="711" t="s">
        <v>293</v>
      </c>
      <c r="B1" s="634"/>
      <c r="C1" s="634"/>
      <c r="D1" s="634"/>
      <c r="E1" s="634"/>
      <c r="F1" s="634"/>
      <c r="G1" s="634"/>
      <c r="H1" s="634"/>
      <c r="I1" s="634"/>
      <c r="J1" s="635" t="s">
        <v>245</v>
      </c>
      <c r="K1" s="632"/>
      <c r="L1" s="634"/>
      <c r="M1" s="634"/>
      <c r="N1" s="634"/>
      <c r="O1" s="634"/>
      <c r="P1" s="634"/>
      <c r="Q1" s="634"/>
      <c r="R1" s="635" t="s">
        <v>245</v>
      </c>
      <c r="S1" s="691"/>
    </row>
    <row r="2" spans="1:22" ht="27" customHeight="1" x14ac:dyDescent="0.15">
      <c r="A2" s="515"/>
      <c r="B2" s="637" t="s">
        <v>276</v>
      </c>
      <c r="C2" s="1709" t="s">
        <v>220</v>
      </c>
      <c r="D2" s="1711" t="s">
        <v>277</v>
      </c>
      <c r="E2" s="1713" t="s">
        <v>278</v>
      </c>
      <c r="F2" s="1711" t="s">
        <v>279</v>
      </c>
      <c r="G2" s="1711" t="s">
        <v>280</v>
      </c>
      <c r="H2" s="1711" t="s">
        <v>281</v>
      </c>
      <c r="I2" s="1699" t="s">
        <v>282</v>
      </c>
      <c r="J2" s="1701" t="s">
        <v>93</v>
      </c>
      <c r="K2" s="638"/>
      <c r="L2" s="1703" t="s">
        <v>227</v>
      </c>
      <c r="M2" s="1704"/>
      <c r="N2" s="1705"/>
      <c r="O2" s="639" t="s">
        <v>228</v>
      </c>
      <c r="P2" s="1706" t="s">
        <v>283</v>
      </c>
      <c r="Q2" s="1705"/>
      <c r="R2" s="1724" t="s">
        <v>230</v>
      </c>
      <c r="S2" s="1726"/>
      <c r="T2" s="1720" t="s">
        <v>93</v>
      </c>
      <c r="U2" s="1722" t="s">
        <v>251</v>
      </c>
      <c r="V2" s="559"/>
    </row>
    <row r="3" spans="1:22" ht="27" customHeight="1" thickBot="1" x14ac:dyDescent="0.2">
      <c r="A3" s="515"/>
      <c r="B3" s="640" t="s">
        <v>231</v>
      </c>
      <c r="C3" s="1710"/>
      <c r="D3" s="1712"/>
      <c r="E3" s="1714"/>
      <c r="F3" s="1715"/>
      <c r="G3" s="1716"/>
      <c r="H3" s="1717"/>
      <c r="I3" s="1700"/>
      <c r="J3" s="1702"/>
      <c r="K3" s="638"/>
      <c r="L3" s="641" t="s">
        <v>232</v>
      </c>
      <c r="M3" s="642" t="s">
        <v>233</v>
      </c>
      <c r="N3" s="643" t="s">
        <v>234</v>
      </c>
      <c r="O3" s="644" t="s">
        <v>235</v>
      </c>
      <c r="P3" s="645" t="s">
        <v>236</v>
      </c>
      <c r="Q3" s="642" t="s">
        <v>237</v>
      </c>
      <c r="R3" s="1725"/>
      <c r="S3" s="1727"/>
      <c r="T3" s="1721"/>
      <c r="U3" s="1723"/>
      <c r="V3" s="559"/>
    </row>
    <row r="4" spans="1:22" ht="43.5" customHeight="1" x14ac:dyDescent="0.2">
      <c r="A4" s="515"/>
      <c r="B4" s="668" t="s">
        <v>294</v>
      </c>
      <c r="C4" s="712">
        <v>189</v>
      </c>
      <c r="D4" s="713">
        <v>5657</v>
      </c>
      <c r="E4" s="714">
        <v>151</v>
      </c>
      <c r="F4" s="714">
        <v>2277</v>
      </c>
      <c r="G4" s="714">
        <v>3627</v>
      </c>
      <c r="H4" s="714">
        <v>4449</v>
      </c>
      <c r="I4" s="715">
        <v>9083</v>
      </c>
      <c r="J4" s="716">
        <f>SUM(C4:I4)</f>
        <v>25433</v>
      </c>
      <c r="K4" s="717"/>
      <c r="L4" s="718">
        <v>0</v>
      </c>
      <c r="M4" s="714">
        <v>0</v>
      </c>
      <c r="N4" s="714">
        <v>0</v>
      </c>
      <c r="O4" s="714">
        <v>574</v>
      </c>
      <c r="P4" s="714">
        <v>0</v>
      </c>
      <c r="Q4" s="719">
        <v>0</v>
      </c>
      <c r="R4" s="720">
        <v>163</v>
      </c>
      <c r="S4" s="721" t="s">
        <v>295</v>
      </c>
      <c r="T4" s="496"/>
      <c r="U4" s="574"/>
    </row>
    <row r="5" spans="1:22" ht="43.5" customHeight="1" x14ac:dyDescent="0.2">
      <c r="A5" s="515"/>
      <c r="B5" s="662" t="s">
        <v>201</v>
      </c>
      <c r="C5" s="712">
        <v>9</v>
      </c>
      <c r="D5" s="713">
        <v>30</v>
      </c>
      <c r="E5" s="713">
        <v>0</v>
      </c>
      <c r="F5" s="713">
        <v>59</v>
      </c>
      <c r="G5" s="713">
        <v>54</v>
      </c>
      <c r="H5" s="714">
        <v>0</v>
      </c>
      <c r="I5" s="722">
        <v>123</v>
      </c>
      <c r="J5" s="716">
        <f t="shared" ref="J5:J16" si="0">SUM(C5:I5)</f>
        <v>275</v>
      </c>
      <c r="K5" s="717"/>
      <c r="L5" s="718">
        <v>3</v>
      </c>
      <c r="M5" s="714">
        <v>4</v>
      </c>
      <c r="N5" s="713">
        <v>0</v>
      </c>
      <c r="O5" s="714">
        <v>0</v>
      </c>
      <c r="P5" s="714">
        <v>0</v>
      </c>
      <c r="Q5" s="714">
        <v>0</v>
      </c>
      <c r="R5" s="723">
        <v>0</v>
      </c>
      <c r="S5" s="724" t="s">
        <v>296</v>
      </c>
      <c r="T5" s="496"/>
      <c r="U5" s="574"/>
    </row>
    <row r="6" spans="1:22" ht="43.5" customHeight="1" x14ac:dyDescent="0.2">
      <c r="A6" s="515"/>
      <c r="B6" s="646" t="s">
        <v>202</v>
      </c>
      <c r="C6" s="712">
        <v>111</v>
      </c>
      <c r="D6" s="713">
        <v>95</v>
      </c>
      <c r="E6" s="713">
        <v>172</v>
      </c>
      <c r="F6" s="713">
        <v>163</v>
      </c>
      <c r="G6" s="714">
        <v>906</v>
      </c>
      <c r="H6" s="713">
        <v>700</v>
      </c>
      <c r="I6" s="722">
        <v>197</v>
      </c>
      <c r="J6" s="725">
        <f t="shared" si="0"/>
        <v>2344</v>
      </c>
      <c r="K6" s="726"/>
      <c r="L6" s="718">
        <v>67</v>
      </c>
      <c r="M6" s="714">
        <v>10</v>
      </c>
      <c r="N6" s="713">
        <v>11</v>
      </c>
      <c r="O6" s="713">
        <v>0</v>
      </c>
      <c r="P6" s="714">
        <v>0</v>
      </c>
      <c r="Q6" s="714">
        <v>0</v>
      </c>
      <c r="R6" s="723">
        <v>0</v>
      </c>
      <c r="S6" s="666" t="s">
        <v>297</v>
      </c>
      <c r="T6" s="496"/>
      <c r="U6" s="574"/>
    </row>
    <row r="7" spans="1:22" ht="43.5" customHeight="1" x14ac:dyDescent="0.2">
      <c r="A7" s="515"/>
      <c r="B7" s="662" t="s">
        <v>203</v>
      </c>
      <c r="C7" s="727">
        <v>0</v>
      </c>
      <c r="D7" s="713">
        <v>28</v>
      </c>
      <c r="E7" s="714">
        <v>0</v>
      </c>
      <c r="F7" s="714">
        <v>0</v>
      </c>
      <c r="G7" s="714">
        <v>0</v>
      </c>
      <c r="H7" s="714">
        <v>0</v>
      </c>
      <c r="I7" s="715">
        <v>28</v>
      </c>
      <c r="J7" s="716">
        <f t="shared" si="0"/>
        <v>56</v>
      </c>
      <c r="K7" s="717"/>
      <c r="L7" s="718">
        <v>0</v>
      </c>
      <c r="M7" s="714">
        <v>0</v>
      </c>
      <c r="N7" s="713">
        <v>0</v>
      </c>
      <c r="O7" s="714">
        <v>0</v>
      </c>
      <c r="P7" s="714">
        <v>0</v>
      </c>
      <c r="Q7" s="714">
        <v>0</v>
      </c>
      <c r="R7" s="723">
        <v>0</v>
      </c>
      <c r="S7" s="724" t="s">
        <v>298</v>
      </c>
      <c r="T7" s="496"/>
      <c r="U7" s="574"/>
    </row>
    <row r="8" spans="1:22" s="588" customFormat="1" ht="43.5" customHeight="1" x14ac:dyDescent="0.2">
      <c r="A8" s="583"/>
      <c r="B8" s="646" t="s">
        <v>204</v>
      </c>
      <c r="C8" s="712">
        <v>24</v>
      </c>
      <c r="D8" s="713">
        <v>32</v>
      </c>
      <c r="E8" s="714">
        <v>76</v>
      </c>
      <c r="F8" s="714">
        <v>327</v>
      </c>
      <c r="G8" s="713">
        <v>0</v>
      </c>
      <c r="H8" s="714">
        <v>0</v>
      </c>
      <c r="I8" s="722">
        <v>175</v>
      </c>
      <c r="J8" s="716">
        <f t="shared" si="0"/>
        <v>634</v>
      </c>
      <c r="K8" s="717"/>
      <c r="L8" s="718">
        <v>0</v>
      </c>
      <c r="M8" s="713">
        <v>0</v>
      </c>
      <c r="N8" s="714">
        <v>0</v>
      </c>
      <c r="O8" s="714">
        <v>0</v>
      </c>
      <c r="P8" s="714">
        <v>0</v>
      </c>
      <c r="Q8" s="713">
        <v>0</v>
      </c>
      <c r="R8" s="720">
        <v>0</v>
      </c>
      <c r="S8" s="728" t="s">
        <v>299</v>
      </c>
      <c r="T8" s="729"/>
      <c r="U8" s="587"/>
    </row>
    <row r="9" spans="1:22" ht="43.5" customHeight="1" x14ac:dyDescent="0.2">
      <c r="A9" s="515"/>
      <c r="B9" s="662" t="s">
        <v>205</v>
      </c>
      <c r="C9" s="712">
        <v>0</v>
      </c>
      <c r="D9" s="713">
        <v>0</v>
      </c>
      <c r="E9" s="714">
        <v>0</v>
      </c>
      <c r="F9" s="714">
        <v>135</v>
      </c>
      <c r="G9" s="714">
        <v>0</v>
      </c>
      <c r="H9" s="714">
        <v>0</v>
      </c>
      <c r="I9" s="715">
        <v>21</v>
      </c>
      <c r="J9" s="716">
        <f t="shared" si="0"/>
        <v>156</v>
      </c>
      <c r="K9" s="717"/>
      <c r="L9" s="718">
        <v>0</v>
      </c>
      <c r="M9" s="714">
        <v>0</v>
      </c>
      <c r="N9" s="714">
        <v>0</v>
      </c>
      <c r="O9" s="714">
        <v>0</v>
      </c>
      <c r="P9" s="714">
        <v>0</v>
      </c>
      <c r="Q9" s="714">
        <v>0</v>
      </c>
      <c r="R9" s="720">
        <v>0</v>
      </c>
      <c r="S9" s="730" t="s">
        <v>300</v>
      </c>
      <c r="T9" s="496"/>
      <c r="U9" s="574"/>
    </row>
    <row r="10" spans="1:22" ht="43.5" customHeight="1" x14ac:dyDescent="0.2">
      <c r="A10" s="515"/>
      <c r="B10" s="662" t="s">
        <v>206</v>
      </c>
      <c r="C10" s="712">
        <v>40</v>
      </c>
      <c r="D10" s="713">
        <v>90</v>
      </c>
      <c r="E10" s="713">
        <v>10</v>
      </c>
      <c r="F10" s="713">
        <v>60</v>
      </c>
      <c r="G10" s="713">
        <v>90</v>
      </c>
      <c r="H10" s="714">
        <v>0</v>
      </c>
      <c r="I10" s="722">
        <v>60</v>
      </c>
      <c r="J10" s="725">
        <f t="shared" si="0"/>
        <v>350</v>
      </c>
      <c r="K10" s="726"/>
      <c r="L10" s="718">
        <v>5</v>
      </c>
      <c r="M10" s="714">
        <v>1</v>
      </c>
      <c r="N10" s="713">
        <v>20</v>
      </c>
      <c r="O10" s="713">
        <v>0</v>
      </c>
      <c r="P10" s="714">
        <v>5</v>
      </c>
      <c r="Q10" s="714">
        <v>2</v>
      </c>
      <c r="R10" s="723">
        <v>0</v>
      </c>
      <c r="S10" s="730" t="s">
        <v>301</v>
      </c>
      <c r="T10" s="496"/>
      <c r="U10" s="574"/>
    </row>
    <row r="11" spans="1:22" ht="43.5" customHeight="1" x14ac:dyDescent="0.2">
      <c r="A11" s="515"/>
      <c r="B11" s="662" t="s">
        <v>207</v>
      </c>
      <c r="C11" s="712">
        <v>0.1</v>
      </c>
      <c r="D11" s="713">
        <v>0</v>
      </c>
      <c r="E11" s="713">
        <v>0</v>
      </c>
      <c r="F11" s="713">
        <v>67</v>
      </c>
      <c r="G11" s="714">
        <v>0</v>
      </c>
      <c r="H11" s="713">
        <v>0</v>
      </c>
      <c r="I11" s="722">
        <v>17</v>
      </c>
      <c r="J11" s="716">
        <f t="shared" si="0"/>
        <v>84.1</v>
      </c>
      <c r="K11" s="717"/>
      <c r="L11" s="731">
        <v>0</v>
      </c>
      <c r="M11" s="714">
        <v>0</v>
      </c>
      <c r="N11" s="714">
        <v>0</v>
      </c>
      <c r="O11" s="714">
        <v>0</v>
      </c>
      <c r="P11" s="713">
        <v>0</v>
      </c>
      <c r="Q11" s="714">
        <v>0</v>
      </c>
      <c r="R11" s="720">
        <v>0</v>
      </c>
      <c r="S11" s="732" t="s">
        <v>302</v>
      </c>
      <c r="T11" s="496"/>
      <c r="U11" s="574"/>
    </row>
    <row r="12" spans="1:22" ht="43.5" customHeight="1" x14ac:dyDescent="0.2">
      <c r="A12" s="515"/>
      <c r="B12" s="662" t="s">
        <v>208</v>
      </c>
      <c r="C12" s="712">
        <v>0</v>
      </c>
      <c r="D12" s="713">
        <v>57</v>
      </c>
      <c r="E12" s="713">
        <v>0</v>
      </c>
      <c r="F12" s="714">
        <v>33</v>
      </c>
      <c r="G12" s="714">
        <v>0</v>
      </c>
      <c r="H12" s="714">
        <v>219</v>
      </c>
      <c r="I12" s="715">
        <v>35</v>
      </c>
      <c r="J12" s="716">
        <f t="shared" si="0"/>
        <v>344</v>
      </c>
      <c r="K12" s="717"/>
      <c r="L12" s="718">
        <v>0</v>
      </c>
      <c r="M12" s="714">
        <v>0</v>
      </c>
      <c r="N12" s="713">
        <v>0</v>
      </c>
      <c r="O12" s="714">
        <v>0</v>
      </c>
      <c r="P12" s="714">
        <v>0</v>
      </c>
      <c r="Q12" s="714">
        <v>0</v>
      </c>
      <c r="R12" s="723">
        <v>0</v>
      </c>
      <c r="S12" s="733" t="s">
        <v>303</v>
      </c>
      <c r="T12" s="496"/>
      <c r="U12" s="574"/>
    </row>
    <row r="13" spans="1:22" s="588" customFormat="1" ht="43.5" customHeight="1" x14ac:dyDescent="0.2">
      <c r="A13" s="583"/>
      <c r="B13" s="692" t="s">
        <v>209</v>
      </c>
      <c r="C13" s="712">
        <v>0</v>
      </c>
      <c r="D13" s="713">
        <v>16</v>
      </c>
      <c r="E13" s="713">
        <v>0</v>
      </c>
      <c r="F13" s="713">
        <v>9</v>
      </c>
      <c r="G13" s="714">
        <v>1164</v>
      </c>
      <c r="H13" s="714">
        <v>3</v>
      </c>
      <c r="I13" s="734">
        <v>37</v>
      </c>
      <c r="J13" s="716">
        <f t="shared" si="0"/>
        <v>1229</v>
      </c>
      <c r="K13" s="717"/>
      <c r="L13" s="718">
        <v>0</v>
      </c>
      <c r="M13" s="714">
        <v>0</v>
      </c>
      <c r="N13" s="713">
        <v>0</v>
      </c>
      <c r="O13" s="714">
        <v>0</v>
      </c>
      <c r="P13" s="714">
        <v>0</v>
      </c>
      <c r="Q13" s="714">
        <v>0</v>
      </c>
      <c r="R13" s="723">
        <v>0</v>
      </c>
      <c r="S13" s="735" t="s">
        <v>304</v>
      </c>
      <c r="T13" s="729"/>
      <c r="U13" s="587"/>
    </row>
    <row r="14" spans="1:22" ht="43.5" customHeight="1" x14ac:dyDescent="0.2">
      <c r="A14" s="515"/>
      <c r="B14" s="646" t="s">
        <v>210</v>
      </c>
      <c r="C14" s="727">
        <v>0</v>
      </c>
      <c r="D14" s="713">
        <v>3</v>
      </c>
      <c r="E14" s="713">
        <v>0</v>
      </c>
      <c r="F14" s="714">
        <v>3</v>
      </c>
      <c r="G14" s="714">
        <v>0</v>
      </c>
      <c r="H14" s="714">
        <v>10</v>
      </c>
      <c r="I14" s="736">
        <v>5</v>
      </c>
      <c r="J14" s="716">
        <f t="shared" si="0"/>
        <v>21</v>
      </c>
      <c r="K14" s="717"/>
      <c r="L14" s="718">
        <v>0</v>
      </c>
      <c r="M14" s="714">
        <v>0</v>
      </c>
      <c r="N14" s="714">
        <v>0</v>
      </c>
      <c r="O14" s="714">
        <v>0</v>
      </c>
      <c r="P14" s="714">
        <v>0</v>
      </c>
      <c r="Q14" s="714">
        <v>0</v>
      </c>
      <c r="R14" s="720">
        <v>0</v>
      </c>
      <c r="S14" s="733" t="s">
        <v>305</v>
      </c>
      <c r="T14" s="496"/>
      <c r="U14" s="574"/>
    </row>
    <row r="15" spans="1:22" ht="43.5" customHeight="1" x14ac:dyDescent="0.2">
      <c r="A15" s="515"/>
      <c r="B15" s="646" t="s">
        <v>211</v>
      </c>
      <c r="C15" s="712">
        <v>0.36</v>
      </c>
      <c r="D15" s="713">
        <v>1</v>
      </c>
      <c r="E15" s="713">
        <v>287</v>
      </c>
      <c r="F15" s="714">
        <v>0</v>
      </c>
      <c r="G15" s="714">
        <v>408</v>
      </c>
      <c r="H15" s="714">
        <v>393</v>
      </c>
      <c r="I15" s="715">
        <v>116</v>
      </c>
      <c r="J15" s="716">
        <f>SUM(C15:I15)</f>
        <v>1205.3600000000001</v>
      </c>
      <c r="K15" s="717"/>
      <c r="L15" s="718">
        <v>0</v>
      </c>
      <c r="M15" s="714">
        <v>0</v>
      </c>
      <c r="N15" s="714">
        <v>0</v>
      </c>
      <c r="O15" s="714">
        <v>0</v>
      </c>
      <c r="P15" s="714">
        <v>0</v>
      </c>
      <c r="Q15" s="714">
        <v>0</v>
      </c>
      <c r="R15" s="720">
        <v>0</v>
      </c>
      <c r="S15" s="730" t="s">
        <v>306</v>
      </c>
      <c r="T15" s="496"/>
      <c r="U15" s="574"/>
    </row>
    <row r="16" spans="1:22" ht="43.5" customHeight="1" thickBot="1" x14ac:dyDescent="0.25">
      <c r="A16" s="515"/>
      <c r="B16" s="677" t="s">
        <v>212</v>
      </c>
      <c r="C16" s="737">
        <v>0</v>
      </c>
      <c r="D16" s="738">
        <v>120</v>
      </c>
      <c r="E16" s="739">
        <v>0</v>
      </c>
      <c r="F16" s="738">
        <v>59</v>
      </c>
      <c r="G16" s="738">
        <v>463</v>
      </c>
      <c r="H16" s="738">
        <v>0</v>
      </c>
      <c r="I16" s="740">
        <v>36</v>
      </c>
      <c r="J16" s="741">
        <f t="shared" si="0"/>
        <v>678</v>
      </c>
      <c r="K16" s="717"/>
      <c r="L16" s="742">
        <v>0</v>
      </c>
      <c r="M16" s="738">
        <v>0</v>
      </c>
      <c r="N16" s="738">
        <v>0</v>
      </c>
      <c r="O16" s="738">
        <v>0</v>
      </c>
      <c r="P16" s="738">
        <v>0</v>
      </c>
      <c r="Q16" s="738">
        <v>0</v>
      </c>
      <c r="R16" s="743">
        <v>0</v>
      </c>
      <c r="S16" s="744" t="s">
        <v>307</v>
      </c>
      <c r="T16" s="496"/>
      <c r="U16" s="574"/>
    </row>
    <row r="17" spans="1:21" ht="43.5" customHeight="1" thickBot="1" x14ac:dyDescent="0.25">
      <c r="A17" s="515"/>
      <c r="B17" s="677" t="s">
        <v>308</v>
      </c>
      <c r="C17" s="745">
        <f t="shared" ref="C17:R17" si="1">SUM(C4:C16)</f>
        <v>373.46000000000004</v>
      </c>
      <c r="D17" s="746">
        <f t="shared" si="1"/>
        <v>6129</v>
      </c>
      <c r="E17" s="746">
        <f t="shared" si="1"/>
        <v>696</v>
      </c>
      <c r="F17" s="746">
        <f t="shared" si="1"/>
        <v>3192</v>
      </c>
      <c r="G17" s="746">
        <f t="shared" si="1"/>
        <v>6712</v>
      </c>
      <c r="H17" s="746">
        <f t="shared" si="1"/>
        <v>5774</v>
      </c>
      <c r="I17" s="747">
        <f t="shared" si="1"/>
        <v>9933</v>
      </c>
      <c r="J17" s="748">
        <f>SUM(C17:I17)</f>
        <v>32809.46</v>
      </c>
      <c r="K17" s="749"/>
      <c r="L17" s="750">
        <f>SUM(L4:L16)</f>
        <v>75</v>
      </c>
      <c r="M17" s="746">
        <f>SUM(M4:M16)</f>
        <v>15</v>
      </c>
      <c r="N17" s="746">
        <f>SUM(N4:N16)</f>
        <v>31</v>
      </c>
      <c r="O17" s="746">
        <f t="shared" si="1"/>
        <v>574</v>
      </c>
      <c r="P17" s="746">
        <f t="shared" si="1"/>
        <v>5</v>
      </c>
      <c r="Q17" s="746">
        <f t="shared" si="1"/>
        <v>2</v>
      </c>
      <c r="R17" s="751">
        <f t="shared" si="1"/>
        <v>163</v>
      </c>
      <c r="S17" s="752"/>
      <c r="T17" s="496"/>
      <c r="U17" s="574"/>
    </row>
    <row r="18" spans="1:21" x14ac:dyDescent="0.15">
      <c r="S18" s="753"/>
    </row>
    <row r="19" spans="1:21" ht="12" customHeight="1" x14ac:dyDescent="0.15">
      <c r="B19" s="628"/>
      <c r="C19" s="628"/>
      <c r="D19" s="628"/>
      <c r="E19" s="628"/>
      <c r="F19" s="628"/>
      <c r="G19" s="628"/>
      <c r="H19" s="628"/>
      <c r="I19" s="628"/>
      <c r="J19" s="628"/>
      <c r="K19" s="629"/>
      <c r="L19" s="628"/>
      <c r="M19" s="628"/>
      <c r="N19" s="628"/>
      <c r="O19" s="628"/>
      <c r="P19" s="628"/>
      <c r="Q19" s="628"/>
      <c r="R19" s="628"/>
      <c r="S19" s="628"/>
    </row>
    <row r="20" spans="1:21" ht="12" customHeight="1" x14ac:dyDescent="0.15">
      <c r="B20" s="628"/>
      <c r="C20" s="628"/>
      <c r="D20" s="628"/>
      <c r="E20" s="628"/>
      <c r="F20" s="628"/>
      <c r="G20" s="628"/>
      <c r="H20" s="628"/>
      <c r="I20" s="628"/>
      <c r="J20" s="628"/>
      <c r="K20" s="629"/>
      <c r="L20" s="628"/>
      <c r="M20" s="628"/>
      <c r="N20" s="628"/>
      <c r="O20" s="628"/>
      <c r="P20" s="628"/>
      <c r="Q20" s="628"/>
      <c r="R20" s="628"/>
      <c r="S20" s="628"/>
    </row>
    <row r="35" spans="2:20" ht="12" customHeight="1" x14ac:dyDescent="0.15">
      <c r="B35" s="628"/>
      <c r="C35" s="628"/>
      <c r="D35" s="628"/>
      <c r="E35" s="628"/>
      <c r="F35" s="628"/>
      <c r="G35" s="628"/>
      <c r="H35" s="628"/>
      <c r="I35" s="628"/>
      <c r="J35" s="628"/>
      <c r="K35" s="629"/>
      <c r="L35" s="628"/>
      <c r="M35" s="628"/>
      <c r="N35" s="628"/>
      <c r="O35" s="628"/>
      <c r="P35" s="628"/>
      <c r="Q35" s="628"/>
      <c r="R35" s="628"/>
      <c r="S35" s="630"/>
    </row>
    <row r="36" spans="2:20" ht="12" customHeight="1" x14ac:dyDescent="0.15">
      <c r="B36" s="1657"/>
      <c r="C36" s="1657"/>
      <c r="D36" s="1657"/>
      <c r="E36" s="1657"/>
      <c r="F36" s="1657"/>
      <c r="G36" s="1657"/>
      <c r="H36" s="1657"/>
      <c r="I36" s="1657"/>
      <c r="J36" s="1657"/>
      <c r="K36" s="1657"/>
      <c r="L36" s="1657"/>
      <c r="M36" s="1657"/>
      <c r="N36" s="1657"/>
      <c r="O36" s="1657"/>
      <c r="P36" s="1657"/>
      <c r="Q36" s="1657"/>
      <c r="R36" s="1657"/>
      <c r="S36" s="1657"/>
    </row>
    <row r="37" spans="2:20" ht="12" customHeight="1" x14ac:dyDescent="0.15">
      <c r="B37" s="1657"/>
      <c r="C37" s="1657"/>
      <c r="D37" s="1657"/>
      <c r="E37" s="1657"/>
      <c r="F37" s="1657"/>
      <c r="G37" s="1657"/>
      <c r="H37" s="1657"/>
      <c r="I37" s="1657"/>
      <c r="J37" s="1657"/>
      <c r="K37" s="1657"/>
      <c r="L37" s="1657"/>
      <c r="M37" s="1657"/>
      <c r="N37" s="1657"/>
      <c r="O37" s="1657"/>
      <c r="P37" s="1657"/>
      <c r="Q37" s="1657"/>
      <c r="R37" s="1657"/>
      <c r="S37" s="1657"/>
    </row>
    <row r="47" spans="2:20" x14ac:dyDescent="0.15">
      <c r="B47" s="1658"/>
      <c r="C47" s="1658"/>
      <c r="D47" s="1658"/>
      <c r="E47" s="1658"/>
      <c r="F47" s="1658"/>
      <c r="G47" s="1658"/>
      <c r="H47" s="1658"/>
      <c r="I47" s="1658"/>
      <c r="J47" s="1658"/>
      <c r="K47" s="1658"/>
      <c r="L47" s="1658"/>
      <c r="M47" s="1658"/>
      <c r="N47" s="1658"/>
      <c r="O47" s="1658"/>
      <c r="P47" s="1658"/>
      <c r="Q47" s="1658"/>
      <c r="R47" s="1658"/>
      <c r="S47" s="1658"/>
      <c r="T47" s="1658"/>
    </row>
    <row r="48" spans="2:20" x14ac:dyDescent="0.15">
      <c r="B48" s="1658"/>
      <c r="C48" s="1658"/>
      <c r="D48" s="1658"/>
      <c r="E48" s="1658"/>
      <c r="F48" s="1658"/>
      <c r="G48" s="1658"/>
      <c r="H48" s="1658"/>
      <c r="I48" s="1658"/>
      <c r="J48" s="1658"/>
      <c r="K48" s="1658"/>
      <c r="L48" s="1658"/>
      <c r="M48" s="1658"/>
      <c r="N48" s="1658"/>
      <c r="O48" s="1658"/>
      <c r="P48" s="1658"/>
      <c r="Q48" s="1658"/>
      <c r="R48" s="1658"/>
      <c r="S48" s="1658"/>
      <c r="T48" s="1658"/>
    </row>
    <row r="49" spans="2:20" x14ac:dyDescent="0.15">
      <c r="B49" s="1658"/>
      <c r="C49" s="1658"/>
      <c r="D49" s="1658"/>
      <c r="E49" s="1658"/>
      <c r="F49" s="1658"/>
      <c r="G49" s="1658"/>
      <c r="H49" s="1658"/>
      <c r="I49" s="1658"/>
      <c r="J49" s="1658"/>
      <c r="K49" s="1658"/>
      <c r="L49" s="1658"/>
      <c r="M49" s="1658"/>
      <c r="N49" s="1658"/>
      <c r="O49" s="1658"/>
      <c r="P49" s="1658"/>
      <c r="Q49" s="1658"/>
      <c r="R49" s="1658"/>
      <c r="S49" s="1658"/>
      <c r="T49" s="1658"/>
    </row>
  </sheetData>
  <mergeCells count="16">
    <mergeCell ref="T2:T3"/>
    <mergeCell ref="U2:U3"/>
    <mergeCell ref="B36:S37"/>
    <mergeCell ref="B47:T49"/>
    <mergeCell ref="I2:I3"/>
    <mergeCell ref="J2:J3"/>
    <mergeCell ref="L2:N2"/>
    <mergeCell ref="P2:Q2"/>
    <mergeCell ref="R2:R3"/>
    <mergeCell ref="S2:S3"/>
    <mergeCell ref="C2:C3"/>
    <mergeCell ref="D2:D3"/>
    <mergeCell ref="E2:E3"/>
    <mergeCell ref="F2:F3"/>
    <mergeCell ref="G2:G3"/>
    <mergeCell ref="H2:H3"/>
  </mergeCells>
  <phoneticPr fontId="2"/>
  <printOptions horizontalCentered="1" verticalCentered="1"/>
  <pageMargins left="0.98425196850393704" right="0.39370078740157483" top="0.59055118110236227" bottom="0.31496062992125984" header="0" footer="0"/>
  <pageSetup paperSize="9" scale="79" firstPageNumber="12" fitToHeight="0" orientation="landscape" useFirstPageNumber="1" r:id="rId1"/>
  <headerFooter alignWithMargins="0">
    <oddFooter>&amp;C&amp;P</oddFooter>
    <firstFooter>&amp;C&amp;9&amp;P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view="pageBreakPreview" zoomScaleNormal="200" zoomScaleSheetLayoutView="100" workbookViewId="0">
      <pane xSplit="2" ySplit="11" topLeftCell="C12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2" x14ac:dyDescent="0.15"/>
  <cols>
    <col min="1" max="1" width="2.5" style="501" customWidth="1"/>
    <col min="2" max="15" width="9.375" style="501" customWidth="1"/>
    <col min="16" max="16" width="2.125" style="501" customWidth="1"/>
    <col min="17" max="256" width="9" style="501"/>
    <col min="257" max="257" width="2.5" style="501" customWidth="1"/>
    <col min="258" max="271" width="9.375" style="501" customWidth="1"/>
    <col min="272" max="272" width="2.125" style="501" customWidth="1"/>
    <col min="273" max="512" width="9" style="501"/>
    <col min="513" max="513" width="2.5" style="501" customWidth="1"/>
    <col min="514" max="527" width="9.375" style="501" customWidth="1"/>
    <col min="528" max="528" width="2.125" style="501" customWidth="1"/>
    <col min="529" max="768" width="9" style="501"/>
    <col min="769" max="769" width="2.5" style="501" customWidth="1"/>
    <col min="770" max="783" width="9.375" style="501" customWidth="1"/>
    <col min="784" max="784" width="2.125" style="501" customWidth="1"/>
    <col min="785" max="1024" width="9" style="501"/>
    <col min="1025" max="1025" width="2.5" style="501" customWidth="1"/>
    <col min="1026" max="1039" width="9.375" style="501" customWidth="1"/>
    <col min="1040" max="1040" width="2.125" style="501" customWidth="1"/>
    <col min="1041" max="1280" width="9" style="501"/>
    <col min="1281" max="1281" width="2.5" style="501" customWidth="1"/>
    <col min="1282" max="1295" width="9.375" style="501" customWidth="1"/>
    <col min="1296" max="1296" width="2.125" style="501" customWidth="1"/>
    <col min="1297" max="1536" width="9" style="501"/>
    <col min="1537" max="1537" width="2.5" style="501" customWidth="1"/>
    <col min="1538" max="1551" width="9.375" style="501" customWidth="1"/>
    <col min="1552" max="1552" width="2.125" style="501" customWidth="1"/>
    <col min="1553" max="1792" width="9" style="501"/>
    <col min="1793" max="1793" width="2.5" style="501" customWidth="1"/>
    <col min="1794" max="1807" width="9.375" style="501" customWidth="1"/>
    <col min="1808" max="1808" width="2.125" style="501" customWidth="1"/>
    <col min="1809" max="2048" width="9" style="501"/>
    <col min="2049" max="2049" width="2.5" style="501" customWidth="1"/>
    <col min="2050" max="2063" width="9.375" style="501" customWidth="1"/>
    <col min="2064" max="2064" width="2.125" style="501" customWidth="1"/>
    <col min="2065" max="2304" width="9" style="501"/>
    <col min="2305" max="2305" width="2.5" style="501" customWidth="1"/>
    <col min="2306" max="2319" width="9.375" style="501" customWidth="1"/>
    <col min="2320" max="2320" width="2.125" style="501" customWidth="1"/>
    <col min="2321" max="2560" width="9" style="501"/>
    <col min="2561" max="2561" width="2.5" style="501" customWidth="1"/>
    <col min="2562" max="2575" width="9.375" style="501" customWidth="1"/>
    <col min="2576" max="2576" width="2.125" style="501" customWidth="1"/>
    <col min="2577" max="2816" width="9" style="501"/>
    <col min="2817" max="2817" width="2.5" style="501" customWidth="1"/>
    <col min="2818" max="2831" width="9.375" style="501" customWidth="1"/>
    <col min="2832" max="2832" width="2.125" style="501" customWidth="1"/>
    <col min="2833" max="3072" width="9" style="501"/>
    <col min="3073" max="3073" width="2.5" style="501" customWidth="1"/>
    <col min="3074" max="3087" width="9.375" style="501" customWidth="1"/>
    <col min="3088" max="3088" width="2.125" style="501" customWidth="1"/>
    <col min="3089" max="3328" width="9" style="501"/>
    <col min="3329" max="3329" width="2.5" style="501" customWidth="1"/>
    <col min="3330" max="3343" width="9.375" style="501" customWidth="1"/>
    <col min="3344" max="3344" width="2.125" style="501" customWidth="1"/>
    <col min="3345" max="3584" width="9" style="501"/>
    <col min="3585" max="3585" width="2.5" style="501" customWidth="1"/>
    <col min="3586" max="3599" width="9.375" style="501" customWidth="1"/>
    <col min="3600" max="3600" width="2.125" style="501" customWidth="1"/>
    <col min="3601" max="3840" width="9" style="501"/>
    <col min="3841" max="3841" width="2.5" style="501" customWidth="1"/>
    <col min="3842" max="3855" width="9.375" style="501" customWidth="1"/>
    <col min="3856" max="3856" width="2.125" style="501" customWidth="1"/>
    <col min="3857" max="4096" width="9" style="501"/>
    <col min="4097" max="4097" width="2.5" style="501" customWidth="1"/>
    <col min="4098" max="4111" width="9.375" style="501" customWidth="1"/>
    <col min="4112" max="4112" width="2.125" style="501" customWidth="1"/>
    <col min="4113" max="4352" width="9" style="501"/>
    <col min="4353" max="4353" width="2.5" style="501" customWidth="1"/>
    <col min="4354" max="4367" width="9.375" style="501" customWidth="1"/>
    <col min="4368" max="4368" width="2.125" style="501" customWidth="1"/>
    <col min="4369" max="4608" width="9" style="501"/>
    <col min="4609" max="4609" width="2.5" style="501" customWidth="1"/>
    <col min="4610" max="4623" width="9.375" style="501" customWidth="1"/>
    <col min="4624" max="4624" width="2.125" style="501" customWidth="1"/>
    <col min="4625" max="4864" width="9" style="501"/>
    <col min="4865" max="4865" width="2.5" style="501" customWidth="1"/>
    <col min="4866" max="4879" width="9.375" style="501" customWidth="1"/>
    <col min="4880" max="4880" width="2.125" style="501" customWidth="1"/>
    <col min="4881" max="5120" width="9" style="501"/>
    <col min="5121" max="5121" width="2.5" style="501" customWidth="1"/>
    <col min="5122" max="5135" width="9.375" style="501" customWidth="1"/>
    <col min="5136" max="5136" width="2.125" style="501" customWidth="1"/>
    <col min="5137" max="5376" width="9" style="501"/>
    <col min="5377" max="5377" width="2.5" style="501" customWidth="1"/>
    <col min="5378" max="5391" width="9.375" style="501" customWidth="1"/>
    <col min="5392" max="5392" width="2.125" style="501" customWidth="1"/>
    <col min="5393" max="5632" width="9" style="501"/>
    <col min="5633" max="5633" width="2.5" style="501" customWidth="1"/>
    <col min="5634" max="5647" width="9.375" style="501" customWidth="1"/>
    <col min="5648" max="5648" width="2.125" style="501" customWidth="1"/>
    <col min="5649" max="5888" width="9" style="501"/>
    <col min="5889" max="5889" width="2.5" style="501" customWidth="1"/>
    <col min="5890" max="5903" width="9.375" style="501" customWidth="1"/>
    <col min="5904" max="5904" width="2.125" style="501" customWidth="1"/>
    <col min="5905" max="6144" width="9" style="501"/>
    <col min="6145" max="6145" width="2.5" style="501" customWidth="1"/>
    <col min="6146" max="6159" width="9.375" style="501" customWidth="1"/>
    <col min="6160" max="6160" width="2.125" style="501" customWidth="1"/>
    <col min="6161" max="6400" width="9" style="501"/>
    <col min="6401" max="6401" width="2.5" style="501" customWidth="1"/>
    <col min="6402" max="6415" width="9.375" style="501" customWidth="1"/>
    <col min="6416" max="6416" width="2.125" style="501" customWidth="1"/>
    <col min="6417" max="6656" width="9" style="501"/>
    <col min="6657" max="6657" width="2.5" style="501" customWidth="1"/>
    <col min="6658" max="6671" width="9.375" style="501" customWidth="1"/>
    <col min="6672" max="6672" width="2.125" style="501" customWidth="1"/>
    <col min="6673" max="6912" width="9" style="501"/>
    <col min="6913" max="6913" width="2.5" style="501" customWidth="1"/>
    <col min="6914" max="6927" width="9.375" style="501" customWidth="1"/>
    <col min="6928" max="6928" width="2.125" style="501" customWidth="1"/>
    <col min="6929" max="7168" width="9" style="501"/>
    <col min="7169" max="7169" width="2.5" style="501" customWidth="1"/>
    <col min="7170" max="7183" width="9.375" style="501" customWidth="1"/>
    <col min="7184" max="7184" width="2.125" style="501" customWidth="1"/>
    <col min="7185" max="7424" width="9" style="501"/>
    <col min="7425" max="7425" width="2.5" style="501" customWidth="1"/>
    <col min="7426" max="7439" width="9.375" style="501" customWidth="1"/>
    <col min="7440" max="7440" width="2.125" style="501" customWidth="1"/>
    <col min="7441" max="7680" width="9" style="501"/>
    <col min="7681" max="7681" width="2.5" style="501" customWidth="1"/>
    <col min="7682" max="7695" width="9.375" style="501" customWidth="1"/>
    <col min="7696" max="7696" width="2.125" style="501" customWidth="1"/>
    <col min="7697" max="7936" width="9" style="501"/>
    <col min="7937" max="7937" width="2.5" style="501" customWidth="1"/>
    <col min="7938" max="7951" width="9.375" style="501" customWidth="1"/>
    <col min="7952" max="7952" width="2.125" style="501" customWidth="1"/>
    <col min="7953" max="8192" width="9" style="501"/>
    <col min="8193" max="8193" width="2.5" style="501" customWidth="1"/>
    <col min="8194" max="8207" width="9.375" style="501" customWidth="1"/>
    <col min="8208" max="8208" width="2.125" style="501" customWidth="1"/>
    <col min="8209" max="8448" width="9" style="501"/>
    <col min="8449" max="8449" width="2.5" style="501" customWidth="1"/>
    <col min="8450" max="8463" width="9.375" style="501" customWidth="1"/>
    <col min="8464" max="8464" width="2.125" style="501" customWidth="1"/>
    <col min="8465" max="8704" width="9" style="501"/>
    <col min="8705" max="8705" width="2.5" style="501" customWidth="1"/>
    <col min="8706" max="8719" width="9.375" style="501" customWidth="1"/>
    <col min="8720" max="8720" width="2.125" style="501" customWidth="1"/>
    <col min="8721" max="8960" width="9" style="501"/>
    <col min="8961" max="8961" width="2.5" style="501" customWidth="1"/>
    <col min="8962" max="8975" width="9.375" style="501" customWidth="1"/>
    <col min="8976" max="8976" width="2.125" style="501" customWidth="1"/>
    <col min="8977" max="9216" width="9" style="501"/>
    <col min="9217" max="9217" width="2.5" style="501" customWidth="1"/>
    <col min="9218" max="9231" width="9.375" style="501" customWidth="1"/>
    <col min="9232" max="9232" width="2.125" style="501" customWidth="1"/>
    <col min="9233" max="9472" width="9" style="501"/>
    <col min="9473" max="9473" width="2.5" style="501" customWidth="1"/>
    <col min="9474" max="9487" width="9.375" style="501" customWidth="1"/>
    <col min="9488" max="9488" width="2.125" style="501" customWidth="1"/>
    <col min="9489" max="9728" width="9" style="501"/>
    <col min="9729" max="9729" width="2.5" style="501" customWidth="1"/>
    <col min="9730" max="9743" width="9.375" style="501" customWidth="1"/>
    <col min="9744" max="9744" width="2.125" style="501" customWidth="1"/>
    <col min="9745" max="9984" width="9" style="501"/>
    <col min="9985" max="9985" width="2.5" style="501" customWidth="1"/>
    <col min="9986" max="9999" width="9.375" style="501" customWidth="1"/>
    <col min="10000" max="10000" width="2.125" style="501" customWidth="1"/>
    <col min="10001" max="10240" width="9" style="501"/>
    <col min="10241" max="10241" width="2.5" style="501" customWidth="1"/>
    <col min="10242" max="10255" width="9.375" style="501" customWidth="1"/>
    <col min="10256" max="10256" width="2.125" style="501" customWidth="1"/>
    <col min="10257" max="10496" width="9" style="501"/>
    <col min="10497" max="10497" width="2.5" style="501" customWidth="1"/>
    <col min="10498" max="10511" width="9.375" style="501" customWidth="1"/>
    <col min="10512" max="10512" width="2.125" style="501" customWidth="1"/>
    <col min="10513" max="10752" width="9" style="501"/>
    <col min="10753" max="10753" width="2.5" style="501" customWidth="1"/>
    <col min="10754" max="10767" width="9.375" style="501" customWidth="1"/>
    <col min="10768" max="10768" width="2.125" style="501" customWidth="1"/>
    <col min="10769" max="11008" width="9" style="501"/>
    <col min="11009" max="11009" width="2.5" style="501" customWidth="1"/>
    <col min="11010" max="11023" width="9.375" style="501" customWidth="1"/>
    <col min="11024" max="11024" width="2.125" style="501" customWidth="1"/>
    <col min="11025" max="11264" width="9" style="501"/>
    <col min="11265" max="11265" width="2.5" style="501" customWidth="1"/>
    <col min="11266" max="11279" width="9.375" style="501" customWidth="1"/>
    <col min="11280" max="11280" width="2.125" style="501" customWidth="1"/>
    <col min="11281" max="11520" width="9" style="501"/>
    <col min="11521" max="11521" width="2.5" style="501" customWidth="1"/>
    <col min="11522" max="11535" width="9.375" style="501" customWidth="1"/>
    <col min="11536" max="11536" width="2.125" style="501" customWidth="1"/>
    <col min="11537" max="11776" width="9" style="501"/>
    <col min="11777" max="11777" width="2.5" style="501" customWidth="1"/>
    <col min="11778" max="11791" width="9.375" style="501" customWidth="1"/>
    <col min="11792" max="11792" width="2.125" style="501" customWidth="1"/>
    <col min="11793" max="12032" width="9" style="501"/>
    <col min="12033" max="12033" width="2.5" style="501" customWidth="1"/>
    <col min="12034" max="12047" width="9.375" style="501" customWidth="1"/>
    <col min="12048" max="12048" width="2.125" style="501" customWidth="1"/>
    <col min="12049" max="12288" width="9" style="501"/>
    <col min="12289" max="12289" width="2.5" style="501" customWidth="1"/>
    <col min="12290" max="12303" width="9.375" style="501" customWidth="1"/>
    <col min="12304" max="12304" width="2.125" style="501" customWidth="1"/>
    <col min="12305" max="12544" width="9" style="501"/>
    <col min="12545" max="12545" width="2.5" style="501" customWidth="1"/>
    <col min="12546" max="12559" width="9.375" style="501" customWidth="1"/>
    <col min="12560" max="12560" width="2.125" style="501" customWidth="1"/>
    <col min="12561" max="12800" width="9" style="501"/>
    <col min="12801" max="12801" width="2.5" style="501" customWidth="1"/>
    <col min="12802" max="12815" width="9.375" style="501" customWidth="1"/>
    <col min="12816" max="12816" width="2.125" style="501" customWidth="1"/>
    <col min="12817" max="13056" width="9" style="501"/>
    <col min="13057" max="13057" width="2.5" style="501" customWidth="1"/>
    <col min="13058" max="13071" width="9.375" style="501" customWidth="1"/>
    <col min="13072" max="13072" width="2.125" style="501" customWidth="1"/>
    <col min="13073" max="13312" width="9" style="501"/>
    <col min="13313" max="13313" width="2.5" style="501" customWidth="1"/>
    <col min="13314" max="13327" width="9.375" style="501" customWidth="1"/>
    <col min="13328" max="13328" width="2.125" style="501" customWidth="1"/>
    <col min="13329" max="13568" width="9" style="501"/>
    <col min="13569" max="13569" width="2.5" style="501" customWidth="1"/>
    <col min="13570" max="13583" width="9.375" style="501" customWidth="1"/>
    <col min="13584" max="13584" width="2.125" style="501" customWidth="1"/>
    <col min="13585" max="13824" width="9" style="501"/>
    <col min="13825" max="13825" width="2.5" style="501" customWidth="1"/>
    <col min="13826" max="13839" width="9.375" style="501" customWidth="1"/>
    <col min="13840" max="13840" width="2.125" style="501" customWidth="1"/>
    <col min="13841" max="14080" width="9" style="501"/>
    <col min="14081" max="14081" width="2.5" style="501" customWidth="1"/>
    <col min="14082" max="14095" width="9.375" style="501" customWidth="1"/>
    <col min="14096" max="14096" width="2.125" style="501" customWidth="1"/>
    <col min="14097" max="14336" width="9" style="501"/>
    <col min="14337" max="14337" width="2.5" style="501" customWidth="1"/>
    <col min="14338" max="14351" width="9.375" style="501" customWidth="1"/>
    <col min="14352" max="14352" width="2.125" style="501" customWidth="1"/>
    <col min="14353" max="14592" width="9" style="501"/>
    <col min="14593" max="14593" width="2.5" style="501" customWidth="1"/>
    <col min="14594" max="14607" width="9.375" style="501" customWidth="1"/>
    <col min="14608" max="14608" width="2.125" style="501" customWidth="1"/>
    <col min="14609" max="14848" width="9" style="501"/>
    <col min="14849" max="14849" width="2.5" style="501" customWidth="1"/>
    <col min="14850" max="14863" width="9.375" style="501" customWidth="1"/>
    <col min="14864" max="14864" width="2.125" style="501" customWidth="1"/>
    <col min="14865" max="15104" width="9" style="501"/>
    <col min="15105" max="15105" width="2.5" style="501" customWidth="1"/>
    <col min="15106" max="15119" width="9.375" style="501" customWidth="1"/>
    <col min="15120" max="15120" width="2.125" style="501" customWidth="1"/>
    <col min="15121" max="15360" width="9" style="501"/>
    <col min="15361" max="15361" width="2.5" style="501" customWidth="1"/>
    <col min="15362" max="15375" width="9.375" style="501" customWidth="1"/>
    <col min="15376" max="15376" width="2.125" style="501" customWidth="1"/>
    <col min="15377" max="15616" width="9" style="501"/>
    <col min="15617" max="15617" width="2.5" style="501" customWidth="1"/>
    <col min="15618" max="15631" width="9.375" style="501" customWidth="1"/>
    <col min="15632" max="15632" width="2.125" style="501" customWidth="1"/>
    <col min="15633" max="15872" width="9" style="501"/>
    <col min="15873" max="15873" width="2.5" style="501" customWidth="1"/>
    <col min="15874" max="15887" width="9.375" style="501" customWidth="1"/>
    <col min="15888" max="15888" width="2.125" style="501" customWidth="1"/>
    <col min="15889" max="16128" width="9" style="501"/>
    <col min="16129" max="16129" width="2.5" style="501" customWidth="1"/>
    <col min="16130" max="16143" width="9.375" style="501" customWidth="1"/>
    <col min="16144" max="16144" width="2.125" style="501" customWidth="1"/>
    <col min="16145" max="16384" width="9" style="501"/>
  </cols>
  <sheetData>
    <row r="1" spans="1:18" s="17" customFormat="1" ht="14.25" x14ac:dyDescent="0.15">
      <c r="B1" s="754" t="s">
        <v>309</v>
      </c>
    </row>
    <row r="2" spans="1:18" ht="13.5" customHeight="1" x14ac:dyDescent="0.15">
      <c r="A2" s="755" t="s">
        <v>310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1728" t="s">
        <v>311</v>
      </c>
      <c r="O2" s="1728"/>
    </row>
    <row r="3" spans="1:18" s="17" customFormat="1" ht="18" customHeight="1" x14ac:dyDescent="0.15">
      <c r="A3" s="756"/>
      <c r="B3" s="757" t="s">
        <v>312</v>
      </c>
      <c r="C3" s="758" t="s">
        <v>313</v>
      </c>
      <c r="D3" s="759" t="s">
        <v>314</v>
      </c>
      <c r="E3" s="759" t="s">
        <v>315</v>
      </c>
      <c r="F3" s="759" t="s">
        <v>316</v>
      </c>
      <c r="G3" s="759" t="s">
        <v>317</v>
      </c>
      <c r="H3" s="759" t="s">
        <v>318</v>
      </c>
      <c r="I3" s="759" t="s">
        <v>319</v>
      </c>
      <c r="J3" s="759" t="s">
        <v>320</v>
      </c>
      <c r="K3" s="759" t="s">
        <v>321</v>
      </c>
      <c r="L3" s="759" t="s">
        <v>322</v>
      </c>
      <c r="M3" s="759" t="s">
        <v>323</v>
      </c>
      <c r="N3" s="759" t="s">
        <v>324</v>
      </c>
      <c r="O3" s="760" t="s">
        <v>325</v>
      </c>
      <c r="P3" s="756"/>
    </row>
    <row r="4" spans="1:18" ht="20.25" customHeight="1" x14ac:dyDescent="0.15">
      <c r="A4" s="496"/>
      <c r="B4" s="761" t="s">
        <v>326</v>
      </c>
      <c r="C4" s="762">
        <f>SUM(C32)</f>
        <v>7710.326</v>
      </c>
      <c r="D4" s="762">
        <f t="shared" ref="D4:N4" si="0">SUM(D32)</f>
        <v>2839.9189999999999</v>
      </c>
      <c r="E4" s="762">
        <f t="shared" si="0"/>
        <v>2997.9269999999997</v>
      </c>
      <c r="F4" s="762">
        <f t="shared" si="0"/>
        <v>3153.3670000000002</v>
      </c>
      <c r="G4" s="762">
        <f t="shared" si="0"/>
        <v>2919.375</v>
      </c>
      <c r="H4" s="762">
        <f t="shared" si="0"/>
        <v>2657.181</v>
      </c>
      <c r="I4" s="762">
        <f t="shared" si="0"/>
        <v>2667.6369999999997</v>
      </c>
      <c r="J4" s="762">
        <f t="shared" si="0"/>
        <v>3021.4250000000002</v>
      </c>
      <c r="K4" s="762">
        <f t="shared" si="0"/>
        <v>3226.0070000000001</v>
      </c>
      <c r="L4" s="762">
        <f t="shared" si="0"/>
        <v>3723.2339999999999</v>
      </c>
      <c r="M4" s="762">
        <f t="shared" si="0"/>
        <v>3597.1419999999998</v>
      </c>
      <c r="N4" s="762">
        <f t="shared" si="0"/>
        <v>2543.31</v>
      </c>
      <c r="O4" s="763">
        <f>O32</f>
        <v>61556.850000000006</v>
      </c>
      <c r="P4" s="496"/>
      <c r="R4" s="764"/>
    </row>
    <row r="5" spans="1:18" ht="20.25" customHeight="1" x14ac:dyDescent="0.15">
      <c r="A5" s="496"/>
      <c r="B5" s="761" t="s">
        <v>239</v>
      </c>
      <c r="C5" s="762">
        <f>'P14 筑後地区'!C15</f>
        <v>1393</v>
      </c>
      <c r="D5" s="762">
        <f>'P14 筑後地区'!D15</f>
        <v>1061</v>
      </c>
      <c r="E5" s="762">
        <f>'P14 筑後地区'!E15</f>
        <v>1289</v>
      </c>
      <c r="F5" s="762">
        <f>'P14 筑後地区'!F15</f>
        <v>1409</v>
      </c>
      <c r="G5" s="762">
        <f>'P14 筑後地区'!G15</f>
        <v>1177</v>
      </c>
      <c r="H5" s="762">
        <f>'P14 筑後地区'!H15</f>
        <v>801</v>
      </c>
      <c r="I5" s="762">
        <f>'P14 筑後地区'!I15</f>
        <v>1404</v>
      </c>
      <c r="J5" s="762">
        <f>'P14 筑後地区'!J15</f>
        <v>1552</v>
      </c>
      <c r="K5" s="762">
        <f>'P14 筑後地区'!K15</f>
        <v>1178</v>
      </c>
      <c r="L5" s="762">
        <f>'P14 筑後地区'!L15</f>
        <v>1357</v>
      </c>
      <c r="M5" s="762">
        <f>'P14 筑後地区'!M15</f>
        <v>1425</v>
      </c>
      <c r="N5" s="762">
        <f>'P14 筑後地区'!N15</f>
        <v>834</v>
      </c>
      <c r="O5" s="763">
        <f>'P14 筑後地区'!O15</f>
        <v>16196</v>
      </c>
      <c r="P5" s="496"/>
      <c r="R5" s="764"/>
    </row>
    <row r="6" spans="1:18" ht="20.25" customHeight="1" x14ac:dyDescent="0.15">
      <c r="A6" s="496"/>
      <c r="B6" s="761" t="s">
        <v>327</v>
      </c>
      <c r="C6" s="762">
        <f>'P15 筑豊地区'!C18</f>
        <v>684</v>
      </c>
      <c r="D6" s="762">
        <f>'P15 筑豊地区'!D18</f>
        <v>627</v>
      </c>
      <c r="E6" s="762">
        <f>'P15 筑豊地区'!E18</f>
        <v>795</v>
      </c>
      <c r="F6" s="762">
        <f>'P15 筑豊地区'!F18</f>
        <v>938</v>
      </c>
      <c r="G6" s="762">
        <f>'P15 筑豊地区'!G18</f>
        <v>1066</v>
      </c>
      <c r="H6" s="762">
        <f>'P15 筑豊地区'!H18</f>
        <v>591</v>
      </c>
      <c r="I6" s="762">
        <f>'P15 筑豊地区'!I18</f>
        <v>933</v>
      </c>
      <c r="J6" s="762">
        <f>'P15 筑豊地区'!J18</f>
        <v>891</v>
      </c>
      <c r="K6" s="762">
        <f>'P15 筑豊地区'!K18</f>
        <v>651</v>
      </c>
      <c r="L6" s="762">
        <f>'P15 筑豊地区'!L18</f>
        <v>883</v>
      </c>
      <c r="M6" s="762">
        <f>'P15 筑豊地区'!M18</f>
        <v>1202</v>
      </c>
      <c r="N6" s="762">
        <f>'P15 筑豊地区'!N18</f>
        <v>657</v>
      </c>
      <c r="O6" s="763">
        <f>'P15 筑豊地区'!O18</f>
        <v>9918</v>
      </c>
      <c r="P6" s="496"/>
      <c r="R6" s="764"/>
    </row>
    <row r="7" spans="1:18" ht="20.25" customHeight="1" thickBot="1" x14ac:dyDescent="0.2">
      <c r="A7" s="496"/>
      <c r="B7" s="765" t="s">
        <v>241</v>
      </c>
      <c r="C7" s="766">
        <f>'P16 北九州地区'!C17</f>
        <v>567</v>
      </c>
      <c r="D7" s="766">
        <f>'P16 北九州地区'!D17</f>
        <v>500.65</v>
      </c>
      <c r="E7" s="766">
        <f>'P16 北九州地区'!E17</f>
        <v>627.1</v>
      </c>
      <c r="F7" s="766">
        <f>'P16 北九州地区'!F17</f>
        <v>653</v>
      </c>
      <c r="G7" s="766">
        <f>'P16 北九州地区'!G17</f>
        <v>589</v>
      </c>
      <c r="H7" s="766">
        <f>'P16 北九州地区'!H17</f>
        <v>513</v>
      </c>
      <c r="I7" s="766">
        <f>'P16 北九州地区'!I17</f>
        <v>661</v>
      </c>
      <c r="J7" s="766">
        <f>'P16 北九州地区'!J17</f>
        <v>712</v>
      </c>
      <c r="K7" s="766">
        <f>'P16 北九州地区'!K17</f>
        <v>571.04999999999995</v>
      </c>
      <c r="L7" s="766">
        <f>'P16 北九州地区'!L17</f>
        <v>778.25</v>
      </c>
      <c r="M7" s="766">
        <f>'P16 北九州地区'!M17</f>
        <v>696.75</v>
      </c>
      <c r="N7" s="766">
        <f>'P16 北九州地区'!N17</f>
        <v>507</v>
      </c>
      <c r="O7" s="767">
        <f>'P16 北九州地区'!O17</f>
        <v>32808.800000000003</v>
      </c>
      <c r="P7" s="496"/>
      <c r="R7" s="764"/>
    </row>
    <row r="8" spans="1:18" ht="20.25" customHeight="1" thickTop="1" x14ac:dyDescent="0.15">
      <c r="A8" s="496"/>
      <c r="B8" s="768" t="s">
        <v>242</v>
      </c>
      <c r="C8" s="769">
        <f>SUM(C4:C7)</f>
        <v>10354.326000000001</v>
      </c>
      <c r="D8" s="770">
        <f>SUM(D4:D7)</f>
        <v>5028.5689999999995</v>
      </c>
      <c r="E8" s="769">
        <f t="shared" ref="E8:O8" si="1">SUM(E4:E7)</f>
        <v>5709.027</v>
      </c>
      <c r="F8" s="770">
        <f t="shared" si="1"/>
        <v>6153.3670000000002</v>
      </c>
      <c r="G8" s="769">
        <f t="shared" si="1"/>
        <v>5751.375</v>
      </c>
      <c r="H8" s="770">
        <f t="shared" si="1"/>
        <v>4562.1810000000005</v>
      </c>
      <c r="I8" s="769">
        <f t="shared" si="1"/>
        <v>5665.6369999999997</v>
      </c>
      <c r="J8" s="770">
        <f t="shared" si="1"/>
        <v>6176.4250000000002</v>
      </c>
      <c r="K8" s="769">
        <f t="shared" si="1"/>
        <v>5626.0569999999998</v>
      </c>
      <c r="L8" s="770">
        <f t="shared" si="1"/>
        <v>6741.4840000000004</v>
      </c>
      <c r="M8" s="769">
        <f t="shared" si="1"/>
        <v>6920.8919999999998</v>
      </c>
      <c r="N8" s="770">
        <f t="shared" si="1"/>
        <v>4541.3099999999995</v>
      </c>
      <c r="O8" s="771">
        <f t="shared" si="1"/>
        <v>120479.65000000001</v>
      </c>
      <c r="P8" s="496"/>
      <c r="R8" s="764"/>
    </row>
    <row r="9" spans="1:18" x14ac:dyDescent="0.15"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772"/>
      <c r="N9" s="772"/>
      <c r="O9" s="772"/>
    </row>
    <row r="10" spans="1:18" ht="15.75" customHeight="1" x14ac:dyDescent="0.15">
      <c r="B10" s="773" t="s">
        <v>328</v>
      </c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1729" t="s">
        <v>329</v>
      </c>
      <c r="O10" s="1729"/>
    </row>
    <row r="11" spans="1:18" s="17" customFormat="1" ht="18.75" customHeight="1" x14ac:dyDescent="0.15">
      <c r="A11" s="756"/>
      <c r="B11" s="775" t="s">
        <v>330</v>
      </c>
      <c r="C11" s="776" t="s">
        <v>313</v>
      </c>
      <c r="D11" s="777" t="s">
        <v>314</v>
      </c>
      <c r="E11" s="777" t="s">
        <v>315</v>
      </c>
      <c r="F11" s="777" t="s">
        <v>316</v>
      </c>
      <c r="G11" s="777" t="s">
        <v>317</v>
      </c>
      <c r="H11" s="777" t="s">
        <v>318</v>
      </c>
      <c r="I11" s="777" t="s">
        <v>319</v>
      </c>
      <c r="J11" s="777" t="s">
        <v>320</v>
      </c>
      <c r="K11" s="777" t="s">
        <v>321</v>
      </c>
      <c r="L11" s="777" t="s">
        <v>322</v>
      </c>
      <c r="M11" s="777" t="s">
        <v>323</v>
      </c>
      <c r="N11" s="777" t="s">
        <v>324</v>
      </c>
      <c r="O11" s="778" t="s">
        <v>325</v>
      </c>
      <c r="P11" s="756"/>
    </row>
    <row r="12" spans="1:18" ht="18.75" customHeight="1" x14ac:dyDescent="0.15">
      <c r="A12" s="496"/>
      <c r="B12" s="761" t="s">
        <v>331</v>
      </c>
      <c r="C12" s="779" t="s">
        <v>141</v>
      </c>
      <c r="D12" s="780" t="s">
        <v>141</v>
      </c>
      <c r="E12" s="780" t="s">
        <v>141</v>
      </c>
      <c r="F12" s="780" t="s">
        <v>141</v>
      </c>
      <c r="G12" s="780" t="s">
        <v>141</v>
      </c>
      <c r="H12" s="780" t="s">
        <v>141</v>
      </c>
      <c r="I12" s="780" t="s">
        <v>141</v>
      </c>
      <c r="J12" s="780" t="s">
        <v>141</v>
      </c>
      <c r="K12" s="780" t="s">
        <v>141</v>
      </c>
      <c r="L12" s="780" t="s">
        <v>141</v>
      </c>
      <c r="M12" s="780" t="s">
        <v>141</v>
      </c>
      <c r="N12" s="780" t="s">
        <v>141</v>
      </c>
      <c r="O12" s="781">
        <v>20500</v>
      </c>
      <c r="P12" s="496"/>
      <c r="R12" s="764"/>
    </row>
    <row r="13" spans="1:18" ht="18.75" customHeight="1" x14ac:dyDescent="0.15">
      <c r="A13" s="496"/>
      <c r="B13" s="761" t="s">
        <v>332</v>
      </c>
      <c r="C13" s="782">
        <v>172</v>
      </c>
      <c r="D13" s="783">
        <v>144</v>
      </c>
      <c r="E13" s="783">
        <v>193</v>
      </c>
      <c r="F13" s="783">
        <v>191</v>
      </c>
      <c r="G13" s="783">
        <v>192</v>
      </c>
      <c r="H13" s="783">
        <v>132</v>
      </c>
      <c r="I13" s="783">
        <v>133</v>
      </c>
      <c r="J13" s="783">
        <v>147</v>
      </c>
      <c r="K13" s="783">
        <v>145</v>
      </c>
      <c r="L13" s="783">
        <v>164</v>
      </c>
      <c r="M13" s="783">
        <v>158</v>
      </c>
      <c r="N13" s="783">
        <v>148</v>
      </c>
      <c r="O13" s="781">
        <f>SUM(C13:N13)</f>
        <v>1919</v>
      </c>
      <c r="P13" s="496"/>
      <c r="R13" s="764"/>
    </row>
    <row r="14" spans="1:18" ht="18.75" customHeight="1" x14ac:dyDescent="0.15">
      <c r="A14" s="496"/>
      <c r="B14" s="761" t="s">
        <v>136</v>
      </c>
      <c r="C14" s="782">
        <v>78</v>
      </c>
      <c r="D14" s="783">
        <v>14</v>
      </c>
      <c r="E14" s="783">
        <v>15</v>
      </c>
      <c r="F14" s="783">
        <v>25</v>
      </c>
      <c r="G14" s="783">
        <v>16</v>
      </c>
      <c r="H14" s="783">
        <v>10</v>
      </c>
      <c r="I14" s="783">
        <v>20</v>
      </c>
      <c r="J14" s="783">
        <v>12</v>
      </c>
      <c r="K14" s="783">
        <v>11</v>
      </c>
      <c r="L14" s="783">
        <v>116</v>
      </c>
      <c r="M14" s="783">
        <v>13</v>
      </c>
      <c r="N14" s="783">
        <v>10</v>
      </c>
      <c r="O14" s="781">
        <f t="shared" ref="O14:O31" si="2">SUM(C14:N14)</f>
        <v>340</v>
      </c>
      <c r="P14" s="496"/>
      <c r="R14" s="764"/>
    </row>
    <row r="15" spans="1:18" ht="18.75" customHeight="1" x14ac:dyDescent="0.15">
      <c r="A15" s="496"/>
      <c r="B15" s="784" t="s">
        <v>137</v>
      </c>
      <c r="C15" s="785">
        <v>11.981</v>
      </c>
      <c r="D15" s="786">
        <v>14.538</v>
      </c>
      <c r="E15" s="783">
        <v>17.324999999999999</v>
      </c>
      <c r="F15" s="783">
        <v>20.081</v>
      </c>
      <c r="G15" s="783">
        <v>23.305</v>
      </c>
      <c r="H15" s="783">
        <v>25.274999999999999</v>
      </c>
      <c r="I15" s="783">
        <v>18.312999999999999</v>
      </c>
      <c r="J15" s="783">
        <v>19.425000000000001</v>
      </c>
      <c r="K15" s="783">
        <v>79.61</v>
      </c>
      <c r="L15" s="783">
        <v>24.536999999999999</v>
      </c>
      <c r="M15" s="783">
        <v>91.828999999999994</v>
      </c>
      <c r="N15" s="787">
        <v>17.43</v>
      </c>
      <c r="O15" s="781">
        <f t="shared" si="2"/>
        <v>363.649</v>
      </c>
      <c r="P15" s="496"/>
      <c r="R15" s="764"/>
    </row>
    <row r="16" spans="1:18" s="588" customFormat="1" ht="18.75" customHeight="1" x14ac:dyDescent="0.15">
      <c r="A16" s="729"/>
      <c r="B16" s="788" t="s">
        <v>333</v>
      </c>
      <c r="C16" s="789">
        <v>1150.345</v>
      </c>
      <c r="D16" s="783">
        <v>521.38099999999997</v>
      </c>
      <c r="E16" s="783">
        <v>523.60199999999998</v>
      </c>
      <c r="F16" s="783">
        <v>506.286</v>
      </c>
      <c r="G16" s="783">
        <v>526.07000000000005</v>
      </c>
      <c r="H16" s="783">
        <v>391.90600000000001</v>
      </c>
      <c r="I16" s="783">
        <v>485.32400000000001</v>
      </c>
      <c r="J16" s="783">
        <v>499</v>
      </c>
      <c r="K16" s="783">
        <v>470.39699999999999</v>
      </c>
      <c r="L16" s="783">
        <v>683.697</v>
      </c>
      <c r="M16" s="783">
        <v>734.31299999999999</v>
      </c>
      <c r="N16" s="783">
        <v>453.88</v>
      </c>
      <c r="O16" s="781">
        <f t="shared" si="2"/>
        <v>6946.201</v>
      </c>
      <c r="P16" s="729"/>
      <c r="R16" s="790"/>
    </row>
    <row r="17" spans="1:18" ht="18.75" customHeight="1" x14ac:dyDescent="0.15">
      <c r="A17" s="496"/>
      <c r="B17" s="761" t="s">
        <v>139</v>
      </c>
      <c r="C17" s="789">
        <v>3296</v>
      </c>
      <c r="D17" s="783">
        <v>491</v>
      </c>
      <c r="E17" s="783">
        <v>790</v>
      </c>
      <c r="F17" s="783">
        <v>540</v>
      </c>
      <c r="G17" s="783">
        <v>288</v>
      </c>
      <c r="H17" s="783">
        <v>359</v>
      </c>
      <c r="I17" s="783">
        <v>345</v>
      </c>
      <c r="J17" s="783">
        <v>550</v>
      </c>
      <c r="K17" s="783">
        <v>634</v>
      </c>
      <c r="L17" s="783">
        <v>698</v>
      </c>
      <c r="M17" s="783">
        <v>642</v>
      </c>
      <c r="N17" s="783">
        <v>493</v>
      </c>
      <c r="O17" s="781">
        <f t="shared" si="2"/>
        <v>9126</v>
      </c>
      <c r="P17" s="496"/>
      <c r="R17" s="764"/>
    </row>
    <row r="18" spans="1:18" ht="18.75" customHeight="1" x14ac:dyDescent="0.15">
      <c r="A18" s="496"/>
      <c r="B18" s="761" t="s">
        <v>142</v>
      </c>
      <c r="C18" s="789">
        <v>41</v>
      </c>
      <c r="D18" s="783">
        <v>45</v>
      </c>
      <c r="E18" s="783">
        <v>60</v>
      </c>
      <c r="F18" s="783">
        <v>52</v>
      </c>
      <c r="G18" s="783">
        <v>86</v>
      </c>
      <c r="H18" s="783">
        <v>43</v>
      </c>
      <c r="I18" s="783">
        <v>43</v>
      </c>
      <c r="J18" s="783">
        <v>39</v>
      </c>
      <c r="K18" s="783">
        <v>42</v>
      </c>
      <c r="L18" s="783">
        <v>50</v>
      </c>
      <c r="M18" s="783">
        <v>93</v>
      </c>
      <c r="N18" s="783">
        <v>57</v>
      </c>
      <c r="O18" s="781">
        <f t="shared" si="2"/>
        <v>651</v>
      </c>
      <c r="P18" s="496"/>
      <c r="R18" s="764"/>
    </row>
    <row r="19" spans="1:18" ht="18.75" customHeight="1" x14ac:dyDescent="0.15">
      <c r="A19" s="496"/>
      <c r="B19" s="761" t="s">
        <v>334</v>
      </c>
      <c r="C19" s="789">
        <v>1576</v>
      </c>
      <c r="D19" s="783">
        <v>357</v>
      </c>
      <c r="E19" s="783">
        <v>212</v>
      </c>
      <c r="F19" s="783">
        <v>528</v>
      </c>
      <c r="G19" s="783">
        <v>303</v>
      </c>
      <c r="H19" s="783">
        <v>666</v>
      </c>
      <c r="I19" s="783">
        <v>336</v>
      </c>
      <c r="J19" s="783">
        <v>302</v>
      </c>
      <c r="K19" s="783">
        <v>583</v>
      </c>
      <c r="L19" s="783">
        <v>346</v>
      </c>
      <c r="M19" s="783">
        <v>157</v>
      </c>
      <c r="N19" s="783">
        <v>256</v>
      </c>
      <c r="O19" s="781">
        <f t="shared" si="2"/>
        <v>5622</v>
      </c>
      <c r="P19" s="496"/>
      <c r="R19" s="764"/>
    </row>
    <row r="20" spans="1:18" ht="27" customHeight="1" x14ac:dyDescent="0.15">
      <c r="A20" s="496"/>
      <c r="B20" s="761" t="s">
        <v>144</v>
      </c>
      <c r="C20" s="791">
        <v>145</v>
      </c>
      <c r="D20" s="783">
        <v>171</v>
      </c>
      <c r="E20" s="783">
        <v>253</v>
      </c>
      <c r="F20" s="783">
        <v>258</v>
      </c>
      <c r="G20" s="783">
        <v>280</v>
      </c>
      <c r="H20" s="783">
        <v>172</v>
      </c>
      <c r="I20" s="783">
        <v>203</v>
      </c>
      <c r="J20" s="783">
        <v>272</v>
      </c>
      <c r="K20" s="783">
        <v>284</v>
      </c>
      <c r="L20" s="783">
        <v>500</v>
      </c>
      <c r="M20" s="783">
        <v>433</v>
      </c>
      <c r="N20" s="783">
        <v>196</v>
      </c>
      <c r="O20" s="792">
        <f>SUM(C20:N20)</f>
        <v>3167</v>
      </c>
      <c r="R20" s="793"/>
    </row>
    <row r="21" spans="1:18" ht="18.75" customHeight="1" x14ac:dyDescent="0.15">
      <c r="A21" s="496"/>
      <c r="B21" s="761" t="s">
        <v>145</v>
      </c>
      <c r="C21" s="794">
        <v>495</v>
      </c>
      <c r="D21" s="795">
        <v>471</v>
      </c>
      <c r="E21" s="795">
        <v>498</v>
      </c>
      <c r="F21" s="795">
        <v>483</v>
      </c>
      <c r="G21" s="795">
        <v>546</v>
      </c>
      <c r="H21" s="795">
        <v>434</v>
      </c>
      <c r="I21" s="795">
        <v>586</v>
      </c>
      <c r="J21" s="795">
        <v>615</v>
      </c>
      <c r="K21" s="795">
        <v>484</v>
      </c>
      <c r="L21" s="795">
        <v>525</v>
      </c>
      <c r="M21" s="795">
        <v>629</v>
      </c>
      <c r="N21" s="795">
        <v>563</v>
      </c>
      <c r="O21" s="763">
        <f t="shared" si="2"/>
        <v>6329</v>
      </c>
      <c r="P21" s="496"/>
      <c r="R21" s="764"/>
    </row>
    <row r="22" spans="1:18" ht="18.75" customHeight="1" x14ac:dyDescent="0.15">
      <c r="A22" s="496"/>
      <c r="B22" s="761" t="s">
        <v>146</v>
      </c>
      <c r="C22" s="789">
        <v>9</v>
      </c>
      <c r="D22" s="783">
        <v>10</v>
      </c>
      <c r="E22" s="783">
        <v>21</v>
      </c>
      <c r="F22" s="783">
        <v>22</v>
      </c>
      <c r="G22" s="783">
        <v>26</v>
      </c>
      <c r="H22" s="783">
        <v>18</v>
      </c>
      <c r="I22" s="783">
        <v>31</v>
      </c>
      <c r="J22" s="783">
        <v>86</v>
      </c>
      <c r="K22" s="783">
        <v>25</v>
      </c>
      <c r="L22" s="783">
        <v>22</v>
      </c>
      <c r="M22" s="783">
        <v>22</v>
      </c>
      <c r="N22" s="783">
        <v>16</v>
      </c>
      <c r="O22" s="781">
        <f t="shared" si="2"/>
        <v>308</v>
      </c>
      <c r="P22" s="496"/>
      <c r="R22" s="764"/>
    </row>
    <row r="23" spans="1:18" ht="18.75" customHeight="1" x14ac:dyDescent="0.15">
      <c r="A23" s="496"/>
      <c r="B23" s="796" t="s">
        <v>335</v>
      </c>
      <c r="C23" s="789">
        <v>393</v>
      </c>
      <c r="D23" s="783">
        <v>51</v>
      </c>
      <c r="E23" s="783">
        <v>57</v>
      </c>
      <c r="F23" s="783">
        <v>60</v>
      </c>
      <c r="G23" s="783">
        <v>71</v>
      </c>
      <c r="H23" s="783">
        <v>52</v>
      </c>
      <c r="I23" s="783">
        <v>63</v>
      </c>
      <c r="J23" s="783">
        <v>66</v>
      </c>
      <c r="K23" s="783">
        <v>63</v>
      </c>
      <c r="L23" s="783">
        <v>94</v>
      </c>
      <c r="M23" s="783">
        <v>87</v>
      </c>
      <c r="N23" s="783">
        <v>56</v>
      </c>
      <c r="O23" s="781">
        <f t="shared" si="2"/>
        <v>1113</v>
      </c>
      <c r="P23" s="496"/>
      <c r="R23" s="764"/>
    </row>
    <row r="24" spans="1:18" ht="18.75" customHeight="1" x14ac:dyDescent="0.15">
      <c r="A24" s="496"/>
      <c r="B24" s="761" t="s">
        <v>148</v>
      </c>
      <c r="C24" s="789">
        <v>180</v>
      </c>
      <c r="D24" s="783">
        <v>124</v>
      </c>
      <c r="E24" s="783">
        <v>157</v>
      </c>
      <c r="F24" s="786">
        <v>193</v>
      </c>
      <c r="G24" s="783">
        <v>205</v>
      </c>
      <c r="H24" s="783">
        <v>136</v>
      </c>
      <c r="I24" s="783">
        <v>157</v>
      </c>
      <c r="J24" s="783">
        <v>145</v>
      </c>
      <c r="K24" s="783">
        <v>170</v>
      </c>
      <c r="L24" s="783">
        <v>159</v>
      </c>
      <c r="M24" s="783">
        <v>155</v>
      </c>
      <c r="N24" s="783">
        <v>110</v>
      </c>
      <c r="O24" s="781">
        <f t="shared" si="2"/>
        <v>1891</v>
      </c>
      <c r="P24" s="496"/>
      <c r="R24" s="764"/>
    </row>
    <row r="25" spans="1:18" ht="18.75" customHeight="1" x14ac:dyDescent="0.15">
      <c r="A25" s="496"/>
      <c r="B25" s="796" t="s">
        <v>149</v>
      </c>
      <c r="C25" s="785">
        <v>0</v>
      </c>
      <c r="D25" s="786">
        <v>0</v>
      </c>
      <c r="E25" s="786">
        <v>1</v>
      </c>
      <c r="F25" s="786">
        <v>0</v>
      </c>
      <c r="G25" s="786">
        <v>1</v>
      </c>
      <c r="H25" s="786">
        <v>0</v>
      </c>
      <c r="I25" s="797">
        <v>1</v>
      </c>
      <c r="J25" s="797">
        <v>1</v>
      </c>
      <c r="K25" s="797">
        <v>1</v>
      </c>
      <c r="L25" s="786">
        <v>0</v>
      </c>
      <c r="M25" s="786">
        <v>0</v>
      </c>
      <c r="N25" s="786">
        <v>0</v>
      </c>
      <c r="O25" s="781">
        <f t="shared" si="2"/>
        <v>5</v>
      </c>
      <c r="P25" s="496"/>
      <c r="R25" s="764"/>
    </row>
    <row r="26" spans="1:18" ht="18.75" customHeight="1" x14ac:dyDescent="0.15">
      <c r="A26" s="496"/>
      <c r="B26" s="761" t="s">
        <v>150</v>
      </c>
      <c r="C26" s="789">
        <v>2</v>
      </c>
      <c r="D26" s="783">
        <v>3</v>
      </c>
      <c r="E26" s="783">
        <v>3</v>
      </c>
      <c r="F26" s="783">
        <v>11</v>
      </c>
      <c r="G26" s="783">
        <v>6</v>
      </c>
      <c r="H26" s="783">
        <v>3</v>
      </c>
      <c r="I26" s="783">
        <v>3</v>
      </c>
      <c r="J26" s="783">
        <v>2</v>
      </c>
      <c r="K26" s="783">
        <v>3</v>
      </c>
      <c r="L26" s="783">
        <v>4</v>
      </c>
      <c r="M26" s="783">
        <v>5</v>
      </c>
      <c r="N26" s="783">
        <v>2</v>
      </c>
      <c r="O26" s="781">
        <f t="shared" si="2"/>
        <v>47</v>
      </c>
      <c r="P26" s="496"/>
      <c r="R26" s="764"/>
    </row>
    <row r="27" spans="1:18" ht="19.5" customHeight="1" x14ac:dyDescent="0.15">
      <c r="A27" s="496"/>
      <c r="B27" s="796" t="s">
        <v>151</v>
      </c>
      <c r="C27" s="789">
        <v>20</v>
      </c>
      <c r="D27" s="783">
        <v>22</v>
      </c>
      <c r="E27" s="783">
        <v>25</v>
      </c>
      <c r="F27" s="783">
        <v>29</v>
      </c>
      <c r="G27" s="783">
        <v>28</v>
      </c>
      <c r="H27" s="783">
        <v>22</v>
      </c>
      <c r="I27" s="783">
        <v>33</v>
      </c>
      <c r="J27" s="783">
        <v>45</v>
      </c>
      <c r="K27" s="783">
        <v>29</v>
      </c>
      <c r="L27" s="783">
        <v>34</v>
      </c>
      <c r="M27" s="783">
        <v>67</v>
      </c>
      <c r="N27" s="783">
        <v>29</v>
      </c>
      <c r="O27" s="781">
        <f t="shared" si="2"/>
        <v>383</v>
      </c>
      <c r="P27" s="496"/>
      <c r="R27" s="764"/>
    </row>
    <row r="28" spans="1:18" s="588" customFormat="1" ht="19.5" customHeight="1" x14ac:dyDescent="0.15">
      <c r="A28" s="729"/>
      <c r="B28" s="796" t="s">
        <v>268</v>
      </c>
      <c r="C28" s="794">
        <v>60</v>
      </c>
      <c r="D28" s="795">
        <v>31</v>
      </c>
      <c r="E28" s="795">
        <v>47</v>
      </c>
      <c r="F28" s="795">
        <v>49</v>
      </c>
      <c r="G28" s="795">
        <v>39</v>
      </c>
      <c r="H28" s="795">
        <v>36</v>
      </c>
      <c r="I28" s="795">
        <v>40</v>
      </c>
      <c r="J28" s="795">
        <v>48</v>
      </c>
      <c r="K28" s="795">
        <v>33</v>
      </c>
      <c r="L28" s="795">
        <v>38</v>
      </c>
      <c r="M28" s="795">
        <v>42</v>
      </c>
      <c r="N28" s="795">
        <v>35</v>
      </c>
      <c r="O28" s="763">
        <f t="shared" si="2"/>
        <v>498</v>
      </c>
      <c r="P28" s="729"/>
      <c r="R28" s="790"/>
    </row>
    <row r="29" spans="1:18" ht="19.5" customHeight="1" x14ac:dyDescent="0.15">
      <c r="A29" s="496"/>
      <c r="B29" s="784" t="s">
        <v>153</v>
      </c>
      <c r="C29" s="798">
        <v>1</v>
      </c>
      <c r="D29" s="799">
        <v>1</v>
      </c>
      <c r="E29" s="799">
        <v>1</v>
      </c>
      <c r="F29" s="797">
        <v>5</v>
      </c>
      <c r="G29" s="797">
        <v>13</v>
      </c>
      <c r="H29" s="797">
        <v>1</v>
      </c>
      <c r="I29" s="797">
        <v>1</v>
      </c>
      <c r="J29" s="797">
        <v>1</v>
      </c>
      <c r="K29" s="797">
        <v>1</v>
      </c>
      <c r="L29" s="797">
        <v>1</v>
      </c>
      <c r="M29" s="797">
        <v>2</v>
      </c>
      <c r="N29" s="799">
        <v>1</v>
      </c>
      <c r="O29" s="800">
        <f t="shared" si="2"/>
        <v>29</v>
      </c>
      <c r="P29" s="496"/>
      <c r="R29" s="764"/>
    </row>
    <row r="30" spans="1:18" ht="19.5" customHeight="1" x14ac:dyDescent="0.15">
      <c r="A30" s="496"/>
      <c r="B30" s="761" t="s">
        <v>154</v>
      </c>
      <c r="C30" s="801">
        <v>71</v>
      </c>
      <c r="D30" s="802">
        <v>360</v>
      </c>
      <c r="E30" s="802">
        <v>106</v>
      </c>
      <c r="F30" s="802">
        <v>110</v>
      </c>
      <c r="G30" s="795">
        <v>130</v>
      </c>
      <c r="H30" s="802">
        <v>86</v>
      </c>
      <c r="I30" s="802">
        <v>101</v>
      </c>
      <c r="J30" s="802">
        <v>108</v>
      </c>
      <c r="K30" s="802">
        <v>103</v>
      </c>
      <c r="L30" s="802">
        <v>129</v>
      </c>
      <c r="M30" s="802">
        <v>224</v>
      </c>
      <c r="N30" s="802">
        <v>88</v>
      </c>
      <c r="O30" s="803">
        <f>SUM(C30:N30)</f>
        <v>1616</v>
      </c>
      <c r="R30" s="793"/>
    </row>
    <row r="31" spans="1:18" ht="19.5" customHeight="1" x14ac:dyDescent="0.15">
      <c r="A31" s="496"/>
      <c r="B31" s="804" t="s">
        <v>272</v>
      </c>
      <c r="C31" s="805">
        <v>9</v>
      </c>
      <c r="D31" s="806">
        <v>9</v>
      </c>
      <c r="E31" s="806">
        <v>18</v>
      </c>
      <c r="F31" s="806">
        <v>71</v>
      </c>
      <c r="G31" s="806">
        <v>140</v>
      </c>
      <c r="H31" s="806">
        <v>70</v>
      </c>
      <c r="I31" s="806">
        <v>68</v>
      </c>
      <c r="J31" s="806">
        <v>64</v>
      </c>
      <c r="K31" s="806">
        <v>65</v>
      </c>
      <c r="L31" s="806">
        <v>135</v>
      </c>
      <c r="M31" s="806">
        <v>42</v>
      </c>
      <c r="N31" s="806">
        <v>12</v>
      </c>
      <c r="O31" s="807">
        <f t="shared" si="2"/>
        <v>703</v>
      </c>
      <c r="R31" s="793"/>
    </row>
    <row r="32" spans="1:18" ht="19.5" customHeight="1" x14ac:dyDescent="0.15">
      <c r="A32" s="496"/>
      <c r="B32" s="768" t="s">
        <v>156</v>
      </c>
      <c r="C32" s="769">
        <f>SUM(C13:C31)</f>
        <v>7710.326</v>
      </c>
      <c r="D32" s="769">
        <f t="shared" ref="D32:N32" si="3">SUM(D13:D31)</f>
        <v>2839.9189999999999</v>
      </c>
      <c r="E32" s="769">
        <f t="shared" si="3"/>
        <v>2997.9269999999997</v>
      </c>
      <c r="F32" s="769">
        <f t="shared" si="3"/>
        <v>3153.3670000000002</v>
      </c>
      <c r="G32" s="769">
        <f t="shared" si="3"/>
        <v>2919.375</v>
      </c>
      <c r="H32" s="769">
        <f t="shared" si="3"/>
        <v>2657.181</v>
      </c>
      <c r="I32" s="769">
        <f t="shared" si="3"/>
        <v>2667.6369999999997</v>
      </c>
      <c r="J32" s="769">
        <f t="shared" si="3"/>
        <v>3021.4250000000002</v>
      </c>
      <c r="K32" s="769">
        <f t="shared" si="3"/>
        <v>3226.0070000000001</v>
      </c>
      <c r="L32" s="769">
        <f t="shared" si="3"/>
        <v>3723.2339999999999</v>
      </c>
      <c r="M32" s="769">
        <f t="shared" si="3"/>
        <v>3597.1419999999998</v>
      </c>
      <c r="N32" s="769">
        <f t="shared" si="3"/>
        <v>2543.31</v>
      </c>
      <c r="O32" s="771">
        <f>SUM(O12:O31)</f>
        <v>61556.850000000006</v>
      </c>
      <c r="P32" s="496"/>
      <c r="R32" s="764"/>
    </row>
    <row r="33" ht="27" customHeight="1" x14ac:dyDescent="0.15"/>
  </sheetData>
  <mergeCells count="2">
    <mergeCell ref="N2:O2"/>
    <mergeCell ref="N10:O10"/>
  </mergeCells>
  <phoneticPr fontId="2"/>
  <pageMargins left="0.98425196850393704" right="0.78740157480314965" top="0.82677165354330717" bottom="0.43307086614173229" header="0.27559055118110237" footer="0.23622047244094491"/>
  <pageSetup paperSize="9" scale="92" firstPageNumber="13" orientation="landscape" useFirstPageNumber="1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view="pageBreakPreview" zoomScale="90" zoomScaleNormal="100" zoomScaleSheetLayoutView="90" workbookViewId="0">
      <pane xSplit="2" ySplit="2" topLeftCell="C3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3.5" x14ac:dyDescent="0.15"/>
  <cols>
    <col min="1" max="1" width="2.5" style="501" customWidth="1"/>
    <col min="2" max="2" width="9.375" style="17" customWidth="1"/>
    <col min="3" max="15" width="9.375" style="501" customWidth="1"/>
    <col min="16" max="16" width="2.125" style="501" customWidth="1"/>
    <col min="17" max="256" width="9" style="501"/>
    <col min="257" max="257" width="2.5" style="501" customWidth="1"/>
    <col min="258" max="271" width="9.375" style="501" customWidth="1"/>
    <col min="272" max="272" width="2.125" style="501" customWidth="1"/>
    <col min="273" max="512" width="9" style="501"/>
    <col min="513" max="513" width="2.5" style="501" customWidth="1"/>
    <col min="514" max="527" width="9.375" style="501" customWidth="1"/>
    <col min="528" max="528" width="2.125" style="501" customWidth="1"/>
    <col min="529" max="768" width="9" style="501"/>
    <col min="769" max="769" width="2.5" style="501" customWidth="1"/>
    <col min="770" max="783" width="9.375" style="501" customWidth="1"/>
    <col min="784" max="784" width="2.125" style="501" customWidth="1"/>
    <col min="785" max="1024" width="9" style="501"/>
    <col min="1025" max="1025" width="2.5" style="501" customWidth="1"/>
    <col min="1026" max="1039" width="9.375" style="501" customWidth="1"/>
    <col min="1040" max="1040" width="2.125" style="501" customWidth="1"/>
    <col min="1041" max="1280" width="9" style="501"/>
    <col min="1281" max="1281" width="2.5" style="501" customWidth="1"/>
    <col min="1282" max="1295" width="9.375" style="501" customWidth="1"/>
    <col min="1296" max="1296" width="2.125" style="501" customWidth="1"/>
    <col min="1297" max="1536" width="9" style="501"/>
    <col min="1537" max="1537" width="2.5" style="501" customWidth="1"/>
    <col min="1538" max="1551" width="9.375" style="501" customWidth="1"/>
    <col min="1552" max="1552" width="2.125" style="501" customWidth="1"/>
    <col min="1553" max="1792" width="9" style="501"/>
    <col min="1793" max="1793" width="2.5" style="501" customWidth="1"/>
    <col min="1794" max="1807" width="9.375" style="501" customWidth="1"/>
    <col min="1808" max="1808" width="2.125" style="501" customWidth="1"/>
    <col min="1809" max="2048" width="9" style="501"/>
    <col min="2049" max="2049" width="2.5" style="501" customWidth="1"/>
    <col min="2050" max="2063" width="9.375" style="501" customWidth="1"/>
    <col min="2064" max="2064" width="2.125" style="501" customWidth="1"/>
    <col min="2065" max="2304" width="9" style="501"/>
    <col min="2305" max="2305" width="2.5" style="501" customWidth="1"/>
    <col min="2306" max="2319" width="9.375" style="501" customWidth="1"/>
    <col min="2320" max="2320" width="2.125" style="501" customWidth="1"/>
    <col min="2321" max="2560" width="9" style="501"/>
    <col min="2561" max="2561" width="2.5" style="501" customWidth="1"/>
    <col min="2562" max="2575" width="9.375" style="501" customWidth="1"/>
    <col min="2576" max="2576" width="2.125" style="501" customWidth="1"/>
    <col min="2577" max="2816" width="9" style="501"/>
    <col min="2817" max="2817" width="2.5" style="501" customWidth="1"/>
    <col min="2818" max="2831" width="9.375" style="501" customWidth="1"/>
    <col min="2832" max="2832" width="2.125" style="501" customWidth="1"/>
    <col min="2833" max="3072" width="9" style="501"/>
    <col min="3073" max="3073" width="2.5" style="501" customWidth="1"/>
    <col min="3074" max="3087" width="9.375" style="501" customWidth="1"/>
    <col min="3088" max="3088" width="2.125" style="501" customWidth="1"/>
    <col min="3089" max="3328" width="9" style="501"/>
    <col min="3329" max="3329" width="2.5" style="501" customWidth="1"/>
    <col min="3330" max="3343" width="9.375" style="501" customWidth="1"/>
    <col min="3344" max="3344" width="2.125" style="501" customWidth="1"/>
    <col min="3345" max="3584" width="9" style="501"/>
    <col min="3585" max="3585" width="2.5" style="501" customWidth="1"/>
    <col min="3586" max="3599" width="9.375" style="501" customWidth="1"/>
    <col min="3600" max="3600" width="2.125" style="501" customWidth="1"/>
    <col min="3601" max="3840" width="9" style="501"/>
    <col min="3841" max="3841" width="2.5" style="501" customWidth="1"/>
    <col min="3842" max="3855" width="9.375" style="501" customWidth="1"/>
    <col min="3856" max="3856" width="2.125" style="501" customWidth="1"/>
    <col min="3857" max="4096" width="9" style="501"/>
    <col min="4097" max="4097" width="2.5" style="501" customWidth="1"/>
    <col min="4098" max="4111" width="9.375" style="501" customWidth="1"/>
    <col min="4112" max="4112" width="2.125" style="501" customWidth="1"/>
    <col min="4113" max="4352" width="9" style="501"/>
    <col min="4353" max="4353" width="2.5" style="501" customWidth="1"/>
    <col min="4354" max="4367" width="9.375" style="501" customWidth="1"/>
    <col min="4368" max="4368" width="2.125" style="501" customWidth="1"/>
    <col min="4369" max="4608" width="9" style="501"/>
    <col min="4609" max="4609" width="2.5" style="501" customWidth="1"/>
    <col min="4610" max="4623" width="9.375" style="501" customWidth="1"/>
    <col min="4624" max="4624" width="2.125" style="501" customWidth="1"/>
    <col min="4625" max="4864" width="9" style="501"/>
    <col min="4865" max="4865" width="2.5" style="501" customWidth="1"/>
    <col min="4866" max="4879" width="9.375" style="501" customWidth="1"/>
    <col min="4880" max="4880" width="2.125" style="501" customWidth="1"/>
    <col min="4881" max="5120" width="9" style="501"/>
    <col min="5121" max="5121" width="2.5" style="501" customWidth="1"/>
    <col min="5122" max="5135" width="9.375" style="501" customWidth="1"/>
    <col min="5136" max="5136" width="2.125" style="501" customWidth="1"/>
    <col min="5137" max="5376" width="9" style="501"/>
    <col min="5377" max="5377" width="2.5" style="501" customWidth="1"/>
    <col min="5378" max="5391" width="9.375" style="501" customWidth="1"/>
    <col min="5392" max="5392" width="2.125" style="501" customWidth="1"/>
    <col min="5393" max="5632" width="9" style="501"/>
    <col min="5633" max="5633" width="2.5" style="501" customWidth="1"/>
    <col min="5634" max="5647" width="9.375" style="501" customWidth="1"/>
    <col min="5648" max="5648" width="2.125" style="501" customWidth="1"/>
    <col min="5649" max="5888" width="9" style="501"/>
    <col min="5889" max="5889" width="2.5" style="501" customWidth="1"/>
    <col min="5890" max="5903" width="9.375" style="501" customWidth="1"/>
    <col min="5904" max="5904" width="2.125" style="501" customWidth="1"/>
    <col min="5905" max="6144" width="9" style="501"/>
    <col min="6145" max="6145" width="2.5" style="501" customWidth="1"/>
    <col min="6146" max="6159" width="9.375" style="501" customWidth="1"/>
    <col min="6160" max="6160" width="2.125" style="501" customWidth="1"/>
    <col min="6161" max="6400" width="9" style="501"/>
    <col min="6401" max="6401" width="2.5" style="501" customWidth="1"/>
    <col min="6402" max="6415" width="9.375" style="501" customWidth="1"/>
    <col min="6416" max="6416" width="2.125" style="501" customWidth="1"/>
    <col min="6417" max="6656" width="9" style="501"/>
    <col min="6657" max="6657" width="2.5" style="501" customWidth="1"/>
    <col min="6658" max="6671" width="9.375" style="501" customWidth="1"/>
    <col min="6672" max="6672" width="2.125" style="501" customWidth="1"/>
    <col min="6673" max="6912" width="9" style="501"/>
    <col min="6913" max="6913" width="2.5" style="501" customWidth="1"/>
    <col min="6914" max="6927" width="9.375" style="501" customWidth="1"/>
    <col min="6928" max="6928" width="2.125" style="501" customWidth="1"/>
    <col min="6929" max="7168" width="9" style="501"/>
    <col min="7169" max="7169" width="2.5" style="501" customWidth="1"/>
    <col min="7170" max="7183" width="9.375" style="501" customWidth="1"/>
    <col min="7184" max="7184" width="2.125" style="501" customWidth="1"/>
    <col min="7185" max="7424" width="9" style="501"/>
    <col min="7425" max="7425" width="2.5" style="501" customWidth="1"/>
    <col min="7426" max="7439" width="9.375" style="501" customWidth="1"/>
    <col min="7440" max="7440" width="2.125" style="501" customWidth="1"/>
    <col min="7441" max="7680" width="9" style="501"/>
    <col min="7681" max="7681" width="2.5" style="501" customWidth="1"/>
    <col min="7682" max="7695" width="9.375" style="501" customWidth="1"/>
    <col min="7696" max="7696" width="2.125" style="501" customWidth="1"/>
    <col min="7697" max="7936" width="9" style="501"/>
    <col min="7937" max="7937" width="2.5" style="501" customWidth="1"/>
    <col min="7938" max="7951" width="9.375" style="501" customWidth="1"/>
    <col min="7952" max="7952" width="2.125" style="501" customWidth="1"/>
    <col min="7953" max="8192" width="9" style="501"/>
    <col min="8193" max="8193" width="2.5" style="501" customWidth="1"/>
    <col min="8194" max="8207" width="9.375" style="501" customWidth="1"/>
    <col min="8208" max="8208" width="2.125" style="501" customWidth="1"/>
    <col min="8209" max="8448" width="9" style="501"/>
    <col min="8449" max="8449" width="2.5" style="501" customWidth="1"/>
    <col min="8450" max="8463" width="9.375" style="501" customWidth="1"/>
    <col min="8464" max="8464" width="2.125" style="501" customWidth="1"/>
    <col min="8465" max="8704" width="9" style="501"/>
    <col min="8705" max="8705" width="2.5" style="501" customWidth="1"/>
    <col min="8706" max="8719" width="9.375" style="501" customWidth="1"/>
    <col min="8720" max="8720" width="2.125" style="501" customWidth="1"/>
    <col min="8721" max="8960" width="9" style="501"/>
    <col min="8961" max="8961" width="2.5" style="501" customWidth="1"/>
    <col min="8962" max="8975" width="9.375" style="501" customWidth="1"/>
    <col min="8976" max="8976" width="2.125" style="501" customWidth="1"/>
    <col min="8977" max="9216" width="9" style="501"/>
    <col min="9217" max="9217" width="2.5" style="501" customWidth="1"/>
    <col min="9218" max="9231" width="9.375" style="501" customWidth="1"/>
    <col min="9232" max="9232" width="2.125" style="501" customWidth="1"/>
    <col min="9233" max="9472" width="9" style="501"/>
    <col min="9473" max="9473" width="2.5" style="501" customWidth="1"/>
    <col min="9474" max="9487" width="9.375" style="501" customWidth="1"/>
    <col min="9488" max="9488" width="2.125" style="501" customWidth="1"/>
    <col min="9489" max="9728" width="9" style="501"/>
    <col min="9729" max="9729" width="2.5" style="501" customWidth="1"/>
    <col min="9730" max="9743" width="9.375" style="501" customWidth="1"/>
    <col min="9744" max="9744" width="2.125" style="501" customWidth="1"/>
    <col min="9745" max="9984" width="9" style="501"/>
    <col min="9985" max="9985" width="2.5" style="501" customWidth="1"/>
    <col min="9986" max="9999" width="9.375" style="501" customWidth="1"/>
    <col min="10000" max="10000" width="2.125" style="501" customWidth="1"/>
    <col min="10001" max="10240" width="9" style="501"/>
    <col min="10241" max="10241" width="2.5" style="501" customWidth="1"/>
    <col min="10242" max="10255" width="9.375" style="501" customWidth="1"/>
    <col min="10256" max="10256" width="2.125" style="501" customWidth="1"/>
    <col min="10257" max="10496" width="9" style="501"/>
    <col min="10497" max="10497" width="2.5" style="501" customWidth="1"/>
    <col min="10498" max="10511" width="9.375" style="501" customWidth="1"/>
    <col min="10512" max="10512" width="2.125" style="501" customWidth="1"/>
    <col min="10513" max="10752" width="9" style="501"/>
    <col min="10753" max="10753" width="2.5" style="501" customWidth="1"/>
    <col min="10754" max="10767" width="9.375" style="501" customWidth="1"/>
    <col min="10768" max="10768" width="2.125" style="501" customWidth="1"/>
    <col min="10769" max="11008" width="9" style="501"/>
    <col min="11009" max="11009" width="2.5" style="501" customWidth="1"/>
    <col min="11010" max="11023" width="9.375" style="501" customWidth="1"/>
    <col min="11024" max="11024" width="2.125" style="501" customWidth="1"/>
    <col min="11025" max="11264" width="9" style="501"/>
    <col min="11265" max="11265" width="2.5" style="501" customWidth="1"/>
    <col min="11266" max="11279" width="9.375" style="501" customWidth="1"/>
    <col min="11280" max="11280" width="2.125" style="501" customWidth="1"/>
    <col min="11281" max="11520" width="9" style="501"/>
    <col min="11521" max="11521" width="2.5" style="501" customWidth="1"/>
    <col min="11522" max="11535" width="9.375" style="501" customWidth="1"/>
    <col min="11536" max="11536" width="2.125" style="501" customWidth="1"/>
    <col min="11537" max="11776" width="9" style="501"/>
    <col min="11777" max="11777" width="2.5" style="501" customWidth="1"/>
    <col min="11778" max="11791" width="9.375" style="501" customWidth="1"/>
    <col min="11792" max="11792" width="2.125" style="501" customWidth="1"/>
    <col min="11793" max="12032" width="9" style="501"/>
    <col min="12033" max="12033" width="2.5" style="501" customWidth="1"/>
    <col min="12034" max="12047" width="9.375" style="501" customWidth="1"/>
    <col min="12048" max="12048" width="2.125" style="501" customWidth="1"/>
    <col min="12049" max="12288" width="9" style="501"/>
    <col min="12289" max="12289" width="2.5" style="501" customWidth="1"/>
    <col min="12290" max="12303" width="9.375" style="501" customWidth="1"/>
    <col min="12304" max="12304" width="2.125" style="501" customWidth="1"/>
    <col min="12305" max="12544" width="9" style="501"/>
    <col min="12545" max="12545" width="2.5" style="501" customWidth="1"/>
    <col min="12546" max="12559" width="9.375" style="501" customWidth="1"/>
    <col min="12560" max="12560" width="2.125" style="501" customWidth="1"/>
    <col min="12561" max="12800" width="9" style="501"/>
    <col min="12801" max="12801" width="2.5" style="501" customWidth="1"/>
    <col min="12802" max="12815" width="9.375" style="501" customWidth="1"/>
    <col min="12816" max="12816" width="2.125" style="501" customWidth="1"/>
    <col min="12817" max="13056" width="9" style="501"/>
    <col min="13057" max="13057" width="2.5" style="501" customWidth="1"/>
    <col min="13058" max="13071" width="9.375" style="501" customWidth="1"/>
    <col min="13072" max="13072" width="2.125" style="501" customWidth="1"/>
    <col min="13073" max="13312" width="9" style="501"/>
    <col min="13313" max="13313" width="2.5" style="501" customWidth="1"/>
    <col min="13314" max="13327" width="9.375" style="501" customWidth="1"/>
    <col min="13328" max="13328" width="2.125" style="501" customWidth="1"/>
    <col min="13329" max="13568" width="9" style="501"/>
    <col min="13569" max="13569" width="2.5" style="501" customWidth="1"/>
    <col min="13570" max="13583" width="9.375" style="501" customWidth="1"/>
    <col min="13584" max="13584" width="2.125" style="501" customWidth="1"/>
    <col min="13585" max="13824" width="9" style="501"/>
    <col min="13825" max="13825" width="2.5" style="501" customWidth="1"/>
    <col min="13826" max="13839" width="9.375" style="501" customWidth="1"/>
    <col min="13840" max="13840" width="2.125" style="501" customWidth="1"/>
    <col min="13841" max="14080" width="9" style="501"/>
    <col min="14081" max="14081" width="2.5" style="501" customWidth="1"/>
    <col min="14082" max="14095" width="9.375" style="501" customWidth="1"/>
    <col min="14096" max="14096" width="2.125" style="501" customWidth="1"/>
    <col min="14097" max="14336" width="9" style="501"/>
    <col min="14337" max="14337" width="2.5" style="501" customWidth="1"/>
    <col min="14338" max="14351" width="9.375" style="501" customWidth="1"/>
    <col min="14352" max="14352" width="2.125" style="501" customWidth="1"/>
    <col min="14353" max="14592" width="9" style="501"/>
    <col min="14593" max="14593" width="2.5" style="501" customWidth="1"/>
    <col min="14594" max="14607" width="9.375" style="501" customWidth="1"/>
    <col min="14608" max="14608" width="2.125" style="501" customWidth="1"/>
    <col min="14609" max="14848" width="9" style="501"/>
    <col min="14849" max="14849" width="2.5" style="501" customWidth="1"/>
    <col min="14850" max="14863" width="9.375" style="501" customWidth="1"/>
    <col min="14864" max="14864" width="2.125" style="501" customWidth="1"/>
    <col min="14865" max="15104" width="9" style="501"/>
    <col min="15105" max="15105" width="2.5" style="501" customWidth="1"/>
    <col min="15106" max="15119" width="9.375" style="501" customWidth="1"/>
    <col min="15120" max="15120" width="2.125" style="501" customWidth="1"/>
    <col min="15121" max="15360" width="9" style="501"/>
    <col min="15361" max="15361" width="2.5" style="501" customWidth="1"/>
    <col min="15362" max="15375" width="9.375" style="501" customWidth="1"/>
    <col min="15376" max="15376" width="2.125" style="501" customWidth="1"/>
    <col min="15377" max="15616" width="9" style="501"/>
    <col min="15617" max="15617" width="2.5" style="501" customWidth="1"/>
    <col min="15618" max="15631" width="9.375" style="501" customWidth="1"/>
    <col min="15632" max="15632" width="2.125" style="501" customWidth="1"/>
    <col min="15633" max="15872" width="9" style="501"/>
    <col min="15873" max="15873" width="2.5" style="501" customWidth="1"/>
    <col min="15874" max="15887" width="9.375" style="501" customWidth="1"/>
    <col min="15888" max="15888" width="2.125" style="501" customWidth="1"/>
    <col min="15889" max="16128" width="9" style="501"/>
    <col min="16129" max="16129" width="2.5" style="501" customWidth="1"/>
    <col min="16130" max="16143" width="9.375" style="501" customWidth="1"/>
    <col min="16144" max="16144" width="2.125" style="501" customWidth="1"/>
    <col min="16145" max="16384" width="9" style="501"/>
  </cols>
  <sheetData>
    <row r="1" spans="1:18" ht="16.5" customHeight="1" x14ac:dyDescent="0.15">
      <c r="B1" s="773" t="s">
        <v>336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1728" t="s">
        <v>329</v>
      </c>
      <c r="O1" s="1728"/>
    </row>
    <row r="2" spans="1:18" s="17" customFormat="1" ht="27" customHeight="1" x14ac:dyDescent="0.15">
      <c r="A2" s="756"/>
      <c r="B2" s="808" t="s">
        <v>330</v>
      </c>
      <c r="C2" s="809" t="s">
        <v>313</v>
      </c>
      <c r="D2" s="810" t="s">
        <v>314</v>
      </c>
      <c r="E2" s="810" t="s">
        <v>315</v>
      </c>
      <c r="F2" s="810" t="s">
        <v>316</v>
      </c>
      <c r="G2" s="810" t="s">
        <v>317</v>
      </c>
      <c r="H2" s="810" t="s">
        <v>318</v>
      </c>
      <c r="I2" s="810" t="s">
        <v>319</v>
      </c>
      <c r="J2" s="810" t="s">
        <v>320</v>
      </c>
      <c r="K2" s="810" t="s">
        <v>321</v>
      </c>
      <c r="L2" s="810" t="s">
        <v>322</v>
      </c>
      <c r="M2" s="810" t="s">
        <v>323</v>
      </c>
      <c r="N2" s="810" t="s">
        <v>324</v>
      </c>
      <c r="O2" s="811" t="s">
        <v>325</v>
      </c>
    </row>
    <row r="3" spans="1:18" s="588" customFormat="1" ht="27" customHeight="1" x14ac:dyDescent="0.15">
      <c r="A3" s="729"/>
      <c r="B3" s="788" t="s">
        <v>337</v>
      </c>
      <c r="C3" s="812">
        <v>65</v>
      </c>
      <c r="D3" s="655">
        <v>83</v>
      </c>
      <c r="E3" s="655">
        <v>177</v>
      </c>
      <c r="F3" s="655">
        <v>75</v>
      </c>
      <c r="G3" s="655">
        <v>97</v>
      </c>
      <c r="H3" s="655">
        <v>68</v>
      </c>
      <c r="I3" s="655">
        <v>392</v>
      </c>
      <c r="J3" s="655">
        <v>93</v>
      </c>
      <c r="K3" s="655">
        <v>70</v>
      </c>
      <c r="L3" s="655">
        <v>98</v>
      </c>
      <c r="M3" s="655">
        <v>113</v>
      </c>
      <c r="N3" s="655">
        <v>70</v>
      </c>
      <c r="O3" s="813">
        <f>SUM(C3:N3)</f>
        <v>1401</v>
      </c>
      <c r="R3" s="814"/>
    </row>
    <row r="4" spans="1:18" s="588" customFormat="1" ht="27" customHeight="1" x14ac:dyDescent="0.15">
      <c r="A4" s="729"/>
      <c r="B4" s="796" t="s">
        <v>168</v>
      </c>
      <c r="C4" s="812">
        <v>706</v>
      </c>
      <c r="D4" s="655">
        <v>367</v>
      </c>
      <c r="E4" s="655">
        <v>406</v>
      </c>
      <c r="F4" s="655">
        <v>622</v>
      </c>
      <c r="G4" s="655">
        <v>453</v>
      </c>
      <c r="H4" s="655">
        <v>274</v>
      </c>
      <c r="I4" s="655">
        <v>302</v>
      </c>
      <c r="J4" s="655">
        <v>648</v>
      </c>
      <c r="K4" s="655">
        <v>356</v>
      </c>
      <c r="L4" s="655">
        <v>413</v>
      </c>
      <c r="M4" s="655">
        <v>530</v>
      </c>
      <c r="N4" s="655">
        <v>290</v>
      </c>
      <c r="O4" s="813">
        <f t="shared" ref="O4:O14" si="0">SUM(C4:N4)</f>
        <v>5367</v>
      </c>
      <c r="R4" s="814"/>
    </row>
    <row r="5" spans="1:18" ht="27" customHeight="1" x14ac:dyDescent="0.15">
      <c r="A5" s="496"/>
      <c r="B5" s="796" t="s">
        <v>169</v>
      </c>
      <c r="C5" s="815" t="s">
        <v>338</v>
      </c>
      <c r="D5" s="816" t="s">
        <v>338</v>
      </c>
      <c r="E5" s="816" t="s">
        <v>338</v>
      </c>
      <c r="F5" s="816" t="s">
        <v>338</v>
      </c>
      <c r="G5" s="816" t="s">
        <v>338</v>
      </c>
      <c r="H5" s="816" t="s">
        <v>338</v>
      </c>
      <c r="I5" s="816" t="s">
        <v>338</v>
      </c>
      <c r="J5" s="816" t="s">
        <v>338</v>
      </c>
      <c r="K5" s="816" t="s">
        <v>338</v>
      </c>
      <c r="L5" s="816" t="s">
        <v>338</v>
      </c>
      <c r="M5" s="816" t="s">
        <v>338</v>
      </c>
      <c r="N5" s="816" t="s">
        <v>338</v>
      </c>
      <c r="O5" s="813">
        <v>1316</v>
      </c>
      <c r="R5" s="793"/>
    </row>
    <row r="6" spans="1:18" s="588" customFormat="1" ht="27" customHeight="1" x14ac:dyDescent="0.15">
      <c r="A6" s="729"/>
      <c r="B6" s="796" t="s">
        <v>170</v>
      </c>
      <c r="C6" s="812">
        <v>96</v>
      </c>
      <c r="D6" s="655">
        <v>182</v>
      </c>
      <c r="E6" s="655">
        <v>192</v>
      </c>
      <c r="F6" s="655">
        <v>229</v>
      </c>
      <c r="G6" s="655">
        <v>192</v>
      </c>
      <c r="H6" s="655">
        <v>111</v>
      </c>
      <c r="I6" s="655">
        <v>138</v>
      </c>
      <c r="J6" s="655">
        <v>169</v>
      </c>
      <c r="K6" s="655">
        <v>216</v>
      </c>
      <c r="L6" s="655">
        <v>146</v>
      </c>
      <c r="M6" s="655">
        <v>181</v>
      </c>
      <c r="N6" s="655">
        <v>113</v>
      </c>
      <c r="O6" s="813">
        <f t="shared" si="0"/>
        <v>1965</v>
      </c>
      <c r="R6" s="814"/>
    </row>
    <row r="7" spans="1:18" ht="27" customHeight="1" x14ac:dyDescent="0.15">
      <c r="A7" s="496"/>
      <c r="B7" s="761" t="s">
        <v>171</v>
      </c>
      <c r="C7" s="812">
        <v>88</v>
      </c>
      <c r="D7" s="655">
        <v>62</v>
      </c>
      <c r="E7" s="655">
        <v>94</v>
      </c>
      <c r="F7" s="655">
        <v>86</v>
      </c>
      <c r="G7" s="655">
        <v>72</v>
      </c>
      <c r="H7" s="655">
        <v>57</v>
      </c>
      <c r="I7" s="655">
        <v>118</v>
      </c>
      <c r="J7" s="654">
        <v>78</v>
      </c>
      <c r="K7" s="655">
        <v>136</v>
      </c>
      <c r="L7" s="655">
        <v>83</v>
      </c>
      <c r="M7" s="655">
        <v>117</v>
      </c>
      <c r="N7" s="655">
        <v>48</v>
      </c>
      <c r="O7" s="813">
        <f t="shared" si="0"/>
        <v>1039</v>
      </c>
      <c r="R7" s="793"/>
    </row>
    <row r="8" spans="1:18" ht="27" customHeight="1" x14ac:dyDescent="0.15">
      <c r="A8" s="496"/>
      <c r="B8" s="761" t="s">
        <v>172</v>
      </c>
      <c r="C8" s="812">
        <v>200</v>
      </c>
      <c r="D8" s="655">
        <v>80</v>
      </c>
      <c r="E8" s="655">
        <v>22</v>
      </c>
      <c r="F8" s="655">
        <v>80</v>
      </c>
      <c r="G8" s="655">
        <v>15</v>
      </c>
      <c r="H8" s="655">
        <v>20</v>
      </c>
      <c r="I8" s="655">
        <v>21</v>
      </c>
      <c r="J8" s="655">
        <v>65</v>
      </c>
      <c r="K8" s="655">
        <v>20</v>
      </c>
      <c r="L8" s="655">
        <v>220</v>
      </c>
      <c r="M8" s="655">
        <v>30</v>
      </c>
      <c r="N8" s="655">
        <v>20</v>
      </c>
      <c r="O8" s="813">
        <f t="shared" si="0"/>
        <v>793</v>
      </c>
      <c r="R8" s="793"/>
    </row>
    <row r="9" spans="1:18" ht="27" customHeight="1" x14ac:dyDescent="0.15">
      <c r="A9" s="496"/>
      <c r="B9" s="761" t="s">
        <v>339</v>
      </c>
      <c r="C9" s="812">
        <v>52</v>
      </c>
      <c r="D9" s="655">
        <v>54</v>
      </c>
      <c r="E9" s="655">
        <v>79</v>
      </c>
      <c r="F9" s="655">
        <v>64</v>
      </c>
      <c r="G9" s="655">
        <v>67</v>
      </c>
      <c r="H9" s="655">
        <v>48</v>
      </c>
      <c r="I9" s="655">
        <v>67</v>
      </c>
      <c r="J9" s="655">
        <v>128</v>
      </c>
      <c r="K9" s="655">
        <v>50</v>
      </c>
      <c r="L9" s="655">
        <v>66</v>
      </c>
      <c r="M9" s="655">
        <v>66</v>
      </c>
      <c r="N9" s="655">
        <v>48</v>
      </c>
      <c r="O9" s="813">
        <f t="shared" si="0"/>
        <v>789</v>
      </c>
      <c r="R9" s="793"/>
    </row>
    <row r="10" spans="1:18" ht="27" customHeight="1" x14ac:dyDescent="0.15">
      <c r="A10" s="496"/>
      <c r="B10" s="817" t="s">
        <v>286</v>
      </c>
      <c r="C10" s="812">
        <v>91</v>
      </c>
      <c r="D10" s="655">
        <v>157</v>
      </c>
      <c r="E10" s="655">
        <v>206</v>
      </c>
      <c r="F10" s="655">
        <v>145</v>
      </c>
      <c r="G10" s="655">
        <v>173</v>
      </c>
      <c r="H10" s="655">
        <v>140</v>
      </c>
      <c r="I10" s="655">
        <v>227</v>
      </c>
      <c r="J10" s="655">
        <v>269</v>
      </c>
      <c r="K10" s="655">
        <v>221</v>
      </c>
      <c r="L10" s="655">
        <v>223</v>
      </c>
      <c r="M10" s="655">
        <v>218</v>
      </c>
      <c r="N10" s="655">
        <v>159</v>
      </c>
      <c r="O10" s="813">
        <f t="shared" si="0"/>
        <v>2229</v>
      </c>
      <c r="R10" s="793"/>
    </row>
    <row r="11" spans="1:18" ht="27" customHeight="1" x14ac:dyDescent="0.15">
      <c r="A11" s="496"/>
      <c r="B11" s="788" t="s">
        <v>287</v>
      </c>
      <c r="C11" s="818">
        <v>53</v>
      </c>
      <c r="D11" s="655">
        <v>45</v>
      </c>
      <c r="E11" s="655">
        <v>57</v>
      </c>
      <c r="F11" s="655">
        <v>59</v>
      </c>
      <c r="G11" s="655">
        <v>58</v>
      </c>
      <c r="H11" s="655">
        <v>40</v>
      </c>
      <c r="I11" s="655">
        <v>86</v>
      </c>
      <c r="J11" s="655">
        <v>53</v>
      </c>
      <c r="K11" s="655">
        <v>43</v>
      </c>
      <c r="L11" s="655">
        <v>51</v>
      </c>
      <c r="M11" s="655">
        <v>89</v>
      </c>
      <c r="N11" s="655">
        <v>42</v>
      </c>
      <c r="O11" s="813">
        <f t="shared" si="0"/>
        <v>676</v>
      </c>
      <c r="R11" s="793"/>
    </row>
    <row r="12" spans="1:18" ht="27" customHeight="1" x14ac:dyDescent="0.15">
      <c r="A12" s="496"/>
      <c r="B12" s="796" t="s">
        <v>176</v>
      </c>
      <c r="C12" s="818">
        <v>2</v>
      </c>
      <c r="D12" s="654">
        <v>3</v>
      </c>
      <c r="E12" s="654">
        <v>3</v>
      </c>
      <c r="F12" s="654">
        <v>3</v>
      </c>
      <c r="G12" s="655">
        <v>3</v>
      </c>
      <c r="H12" s="654">
        <v>3</v>
      </c>
      <c r="I12" s="654">
        <v>8</v>
      </c>
      <c r="J12" s="654">
        <v>3</v>
      </c>
      <c r="K12" s="654">
        <v>2</v>
      </c>
      <c r="L12" s="654">
        <v>3</v>
      </c>
      <c r="M12" s="654">
        <v>9</v>
      </c>
      <c r="N12" s="654">
        <v>2</v>
      </c>
      <c r="O12" s="813">
        <f t="shared" si="0"/>
        <v>44</v>
      </c>
      <c r="P12" s="819"/>
      <c r="Q12" s="819"/>
      <c r="R12" s="793"/>
    </row>
    <row r="13" spans="1:18" s="588" customFormat="1" ht="27" customHeight="1" x14ac:dyDescent="0.15">
      <c r="A13" s="729"/>
      <c r="B13" s="796" t="s">
        <v>177</v>
      </c>
      <c r="C13" s="812">
        <v>32</v>
      </c>
      <c r="D13" s="655">
        <v>19</v>
      </c>
      <c r="E13" s="655">
        <v>39</v>
      </c>
      <c r="F13" s="655">
        <v>33</v>
      </c>
      <c r="G13" s="655">
        <v>35</v>
      </c>
      <c r="H13" s="655">
        <v>33</v>
      </c>
      <c r="I13" s="655">
        <v>36</v>
      </c>
      <c r="J13" s="655">
        <v>38</v>
      </c>
      <c r="K13" s="654">
        <v>33</v>
      </c>
      <c r="L13" s="655">
        <v>37</v>
      </c>
      <c r="M13" s="655">
        <v>33</v>
      </c>
      <c r="N13" s="655">
        <v>32</v>
      </c>
      <c r="O13" s="813">
        <f t="shared" si="0"/>
        <v>400</v>
      </c>
      <c r="R13" s="814"/>
    </row>
    <row r="14" spans="1:18" ht="27" customHeight="1" x14ac:dyDescent="0.15">
      <c r="A14" s="496"/>
      <c r="B14" s="761" t="s">
        <v>178</v>
      </c>
      <c r="C14" s="812">
        <v>8</v>
      </c>
      <c r="D14" s="655">
        <v>9</v>
      </c>
      <c r="E14" s="655">
        <v>14</v>
      </c>
      <c r="F14" s="655">
        <v>13</v>
      </c>
      <c r="G14" s="655">
        <v>12</v>
      </c>
      <c r="H14" s="655">
        <v>7</v>
      </c>
      <c r="I14" s="655">
        <v>9</v>
      </c>
      <c r="J14" s="655">
        <v>8</v>
      </c>
      <c r="K14" s="655">
        <v>31</v>
      </c>
      <c r="L14" s="655">
        <v>17</v>
      </c>
      <c r="M14" s="655">
        <v>39</v>
      </c>
      <c r="N14" s="655">
        <v>10</v>
      </c>
      <c r="O14" s="813">
        <f t="shared" si="0"/>
        <v>177</v>
      </c>
      <c r="R14" s="793"/>
    </row>
    <row r="15" spans="1:18" ht="27" customHeight="1" x14ac:dyDescent="0.15">
      <c r="A15" s="496"/>
      <c r="B15" s="820" t="s">
        <v>179</v>
      </c>
      <c r="C15" s="821">
        <f>SUM(C3:C14)</f>
        <v>1393</v>
      </c>
      <c r="D15" s="822">
        <f t="shared" ref="D15:N15" si="1">SUM(D3:D14)</f>
        <v>1061</v>
      </c>
      <c r="E15" s="822">
        <f t="shared" si="1"/>
        <v>1289</v>
      </c>
      <c r="F15" s="822">
        <f t="shared" si="1"/>
        <v>1409</v>
      </c>
      <c r="G15" s="822">
        <f t="shared" si="1"/>
        <v>1177</v>
      </c>
      <c r="H15" s="822">
        <f t="shared" si="1"/>
        <v>801</v>
      </c>
      <c r="I15" s="822">
        <f t="shared" si="1"/>
        <v>1404</v>
      </c>
      <c r="J15" s="822">
        <f t="shared" si="1"/>
        <v>1552</v>
      </c>
      <c r="K15" s="822">
        <f t="shared" si="1"/>
        <v>1178</v>
      </c>
      <c r="L15" s="822">
        <f t="shared" si="1"/>
        <v>1357</v>
      </c>
      <c r="M15" s="822">
        <f t="shared" si="1"/>
        <v>1425</v>
      </c>
      <c r="N15" s="822">
        <f t="shared" si="1"/>
        <v>834</v>
      </c>
      <c r="O15" s="823">
        <f>SUM(O3:O14)</f>
        <v>16196</v>
      </c>
      <c r="Q15" s="764"/>
      <c r="R15" s="793"/>
    </row>
  </sheetData>
  <mergeCells count="1">
    <mergeCell ref="N1:O1"/>
  </mergeCells>
  <phoneticPr fontId="2"/>
  <pageMargins left="0.98425196850393704" right="0.78740157480314965" top="0.78740157480314965" bottom="0.43307086614173229" header="0.27559055118110237" footer="0.23622047244094491"/>
  <pageSetup paperSize="9" scale="92" firstPageNumber="14" orientation="landscape" useFirstPageNumber="1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view="pageBreakPreview" zoomScale="88" zoomScaleNormal="200" zoomScaleSheetLayoutView="100" workbookViewId="0">
      <pane xSplit="2" ySplit="2" topLeftCell="C3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3.5" x14ac:dyDescent="0.15"/>
  <cols>
    <col min="1" max="1" width="3.125" style="17" customWidth="1"/>
    <col min="2" max="15" width="9.375" style="17" customWidth="1"/>
    <col min="16" max="16" width="6.75" style="17" customWidth="1"/>
    <col min="17" max="256" width="9" style="17"/>
    <col min="257" max="257" width="3.125" style="17" customWidth="1"/>
    <col min="258" max="271" width="9.375" style="17" customWidth="1"/>
    <col min="272" max="272" width="6.75" style="17" customWidth="1"/>
    <col min="273" max="512" width="9" style="17"/>
    <col min="513" max="513" width="3.125" style="17" customWidth="1"/>
    <col min="514" max="527" width="9.375" style="17" customWidth="1"/>
    <col min="528" max="528" width="6.75" style="17" customWidth="1"/>
    <col min="529" max="768" width="9" style="17"/>
    <col min="769" max="769" width="3.125" style="17" customWidth="1"/>
    <col min="770" max="783" width="9.375" style="17" customWidth="1"/>
    <col min="784" max="784" width="6.75" style="17" customWidth="1"/>
    <col min="785" max="1024" width="9" style="17"/>
    <col min="1025" max="1025" width="3.125" style="17" customWidth="1"/>
    <col min="1026" max="1039" width="9.375" style="17" customWidth="1"/>
    <col min="1040" max="1040" width="6.75" style="17" customWidth="1"/>
    <col min="1041" max="1280" width="9" style="17"/>
    <col min="1281" max="1281" width="3.125" style="17" customWidth="1"/>
    <col min="1282" max="1295" width="9.375" style="17" customWidth="1"/>
    <col min="1296" max="1296" width="6.75" style="17" customWidth="1"/>
    <col min="1297" max="1536" width="9" style="17"/>
    <col min="1537" max="1537" width="3.125" style="17" customWidth="1"/>
    <col min="1538" max="1551" width="9.375" style="17" customWidth="1"/>
    <col min="1552" max="1552" width="6.75" style="17" customWidth="1"/>
    <col min="1553" max="1792" width="9" style="17"/>
    <col min="1793" max="1793" width="3.125" style="17" customWidth="1"/>
    <col min="1794" max="1807" width="9.375" style="17" customWidth="1"/>
    <col min="1808" max="1808" width="6.75" style="17" customWidth="1"/>
    <col min="1809" max="2048" width="9" style="17"/>
    <col min="2049" max="2049" width="3.125" style="17" customWidth="1"/>
    <col min="2050" max="2063" width="9.375" style="17" customWidth="1"/>
    <col min="2064" max="2064" width="6.75" style="17" customWidth="1"/>
    <col min="2065" max="2304" width="9" style="17"/>
    <col min="2305" max="2305" width="3.125" style="17" customWidth="1"/>
    <col min="2306" max="2319" width="9.375" style="17" customWidth="1"/>
    <col min="2320" max="2320" width="6.75" style="17" customWidth="1"/>
    <col min="2321" max="2560" width="9" style="17"/>
    <col min="2561" max="2561" width="3.125" style="17" customWidth="1"/>
    <col min="2562" max="2575" width="9.375" style="17" customWidth="1"/>
    <col min="2576" max="2576" width="6.75" style="17" customWidth="1"/>
    <col min="2577" max="2816" width="9" style="17"/>
    <col min="2817" max="2817" width="3.125" style="17" customWidth="1"/>
    <col min="2818" max="2831" width="9.375" style="17" customWidth="1"/>
    <col min="2832" max="2832" width="6.75" style="17" customWidth="1"/>
    <col min="2833" max="3072" width="9" style="17"/>
    <col min="3073" max="3073" width="3.125" style="17" customWidth="1"/>
    <col min="3074" max="3087" width="9.375" style="17" customWidth="1"/>
    <col min="3088" max="3088" width="6.75" style="17" customWidth="1"/>
    <col min="3089" max="3328" width="9" style="17"/>
    <col min="3329" max="3329" width="3.125" style="17" customWidth="1"/>
    <col min="3330" max="3343" width="9.375" style="17" customWidth="1"/>
    <col min="3344" max="3344" width="6.75" style="17" customWidth="1"/>
    <col min="3345" max="3584" width="9" style="17"/>
    <col min="3585" max="3585" width="3.125" style="17" customWidth="1"/>
    <col min="3586" max="3599" width="9.375" style="17" customWidth="1"/>
    <col min="3600" max="3600" width="6.75" style="17" customWidth="1"/>
    <col min="3601" max="3840" width="9" style="17"/>
    <col min="3841" max="3841" width="3.125" style="17" customWidth="1"/>
    <col min="3842" max="3855" width="9.375" style="17" customWidth="1"/>
    <col min="3856" max="3856" width="6.75" style="17" customWidth="1"/>
    <col min="3857" max="4096" width="9" style="17"/>
    <col min="4097" max="4097" width="3.125" style="17" customWidth="1"/>
    <col min="4098" max="4111" width="9.375" style="17" customWidth="1"/>
    <col min="4112" max="4112" width="6.75" style="17" customWidth="1"/>
    <col min="4113" max="4352" width="9" style="17"/>
    <col min="4353" max="4353" width="3.125" style="17" customWidth="1"/>
    <col min="4354" max="4367" width="9.375" style="17" customWidth="1"/>
    <col min="4368" max="4368" width="6.75" style="17" customWidth="1"/>
    <col min="4369" max="4608" width="9" style="17"/>
    <col min="4609" max="4609" width="3.125" style="17" customWidth="1"/>
    <col min="4610" max="4623" width="9.375" style="17" customWidth="1"/>
    <col min="4624" max="4624" width="6.75" style="17" customWidth="1"/>
    <col min="4625" max="4864" width="9" style="17"/>
    <col min="4865" max="4865" width="3.125" style="17" customWidth="1"/>
    <col min="4866" max="4879" width="9.375" style="17" customWidth="1"/>
    <col min="4880" max="4880" width="6.75" style="17" customWidth="1"/>
    <col min="4881" max="5120" width="9" style="17"/>
    <col min="5121" max="5121" width="3.125" style="17" customWidth="1"/>
    <col min="5122" max="5135" width="9.375" style="17" customWidth="1"/>
    <col min="5136" max="5136" width="6.75" style="17" customWidth="1"/>
    <col min="5137" max="5376" width="9" style="17"/>
    <col min="5377" max="5377" width="3.125" style="17" customWidth="1"/>
    <col min="5378" max="5391" width="9.375" style="17" customWidth="1"/>
    <col min="5392" max="5392" width="6.75" style="17" customWidth="1"/>
    <col min="5393" max="5632" width="9" style="17"/>
    <col min="5633" max="5633" width="3.125" style="17" customWidth="1"/>
    <col min="5634" max="5647" width="9.375" style="17" customWidth="1"/>
    <col min="5648" max="5648" width="6.75" style="17" customWidth="1"/>
    <col min="5649" max="5888" width="9" style="17"/>
    <col min="5889" max="5889" width="3.125" style="17" customWidth="1"/>
    <col min="5890" max="5903" width="9.375" style="17" customWidth="1"/>
    <col min="5904" max="5904" width="6.75" style="17" customWidth="1"/>
    <col min="5905" max="6144" width="9" style="17"/>
    <col min="6145" max="6145" width="3.125" style="17" customWidth="1"/>
    <col min="6146" max="6159" width="9.375" style="17" customWidth="1"/>
    <col min="6160" max="6160" width="6.75" style="17" customWidth="1"/>
    <col min="6161" max="6400" width="9" style="17"/>
    <col min="6401" max="6401" width="3.125" style="17" customWidth="1"/>
    <col min="6402" max="6415" width="9.375" style="17" customWidth="1"/>
    <col min="6416" max="6416" width="6.75" style="17" customWidth="1"/>
    <col min="6417" max="6656" width="9" style="17"/>
    <col min="6657" max="6657" width="3.125" style="17" customWidth="1"/>
    <col min="6658" max="6671" width="9.375" style="17" customWidth="1"/>
    <col min="6672" max="6672" width="6.75" style="17" customWidth="1"/>
    <col min="6673" max="6912" width="9" style="17"/>
    <col min="6913" max="6913" width="3.125" style="17" customWidth="1"/>
    <col min="6914" max="6927" width="9.375" style="17" customWidth="1"/>
    <col min="6928" max="6928" width="6.75" style="17" customWidth="1"/>
    <col min="6929" max="7168" width="9" style="17"/>
    <col min="7169" max="7169" width="3.125" style="17" customWidth="1"/>
    <col min="7170" max="7183" width="9.375" style="17" customWidth="1"/>
    <col min="7184" max="7184" width="6.75" style="17" customWidth="1"/>
    <col min="7185" max="7424" width="9" style="17"/>
    <col min="7425" max="7425" width="3.125" style="17" customWidth="1"/>
    <col min="7426" max="7439" width="9.375" style="17" customWidth="1"/>
    <col min="7440" max="7440" width="6.75" style="17" customWidth="1"/>
    <col min="7441" max="7680" width="9" style="17"/>
    <col min="7681" max="7681" width="3.125" style="17" customWidth="1"/>
    <col min="7682" max="7695" width="9.375" style="17" customWidth="1"/>
    <col min="7696" max="7696" width="6.75" style="17" customWidth="1"/>
    <col min="7697" max="7936" width="9" style="17"/>
    <col min="7937" max="7937" width="3.125" style="17" customWidth="1"/>
    <col min="7938" max="7951" width="9.375" style="17" customWidth="1"/>
    <col min="7952" max="7952" width="6.75" style="17" customWidth="1"/>
    <col min="7953" max="8192" width="9" style="17"/>
    <col min="8193" max="8193" width="3.125" style="17" customWidth="1"/>
    <col min="8194" max="8207" width="9.375" style="17" customWidth="1"/>
    <col min="8208" max="8208" width="6.75" style="17" customWidth="1"/>
    <col min="8209" max="8448" width="9" style="17"/>
    <col min="8449" max="8449" width="3.125" style="17" customWidth="1"/>
    <col min="8450" max="8463" width="9.375" style="17" customWidth="1"/>
    <col min="8464" max="8464" width="6.75" style="17" customWidth="1"/>
    <col min="8465" max="8704" width="9" style="17"/>
    <col min="8705" max="8705" width="3.125" style="17" customWidth="1"/>
    <col min="8706" max="8719" width="9.375" style="17" customWidth="1"/>
    <col min="8720" max="8720" width="6.75" style="17" customWidth="1"/>
    <col min="8721" max="8960" width="9" style="17"/>
    <col min="8961" max="8961" width="3.125" style="17" customWidth="1"/>
    <col min="8962" max="8975" width="9.375" style="17" customWidth="1"/>
    <col min="8976" max="8976" width="6.75" style="17" customWidth="1"/>
    <col min="8977" max="9216" width="9" style="17"/>
    <col min="9217" max="9217" width="3.125" style="17" customWidth="1"/>
    <col min="9218" max="9231" width="9.375" style="17" customWidth="1"/>
    <col min="9232" max="9232" width="6.75" style="17" customWidth="1"/>
    <col min="9233" max="9472" width="9" style="17"/>
    <col min="9473" max="9473" width="3.125" style="17" customWidth="1"/>
    <col min="9474" max="9487" width="9.375" style="17" customWidth="1"/>
    <col min="9488" max="9488" width="6.75" style="17" customWidth="1"/>
    <col min="9489" max="9728" width="9" style="17"/>
    <col min="9729" max="9729" width="3.125" style="17" customWidth="1"/>
    <col min="9730" max="9743" width="9.375" style="17" customWidth="1"/>
    <col min="9744" max="9744" width="6.75" style="17" customWidth="1"/>
    <col min="9745" max="9984" width="9" style="17"/>
    <col min="9985" max="9985" width="3.125" style="17" customWidth="1"/>
    <col min="9986" max="9999" width="9.375" style="17" customWidth="1"/>
    <col min="10000" max="10000" width="6.75" style="17" customWidth="1"/>
    <col min="10001" max="10240" width="9" style="17"/>
    <col min="10241" max="10241" width="3.125" style="17" customWidth="1"/>
    <col min="10242" max="10255" width="9.375" style="17" customWidth="1"/>
    <col min="10256" max="10256" width="6.75" style="17" customWidth="1"/>
    <col min="10257" max="10496" width="9" style="17"/>
    <col min="10497" max="10497" width="3.125" style="17" customWidth="1"/>
    <col min="10498" max="10511" width="9.375" style="17" customWidth="1"/>
    <col min="10512" max="10512" width="6.75" style="17" customWidth="1"/>
    <col min="10513" max="10752" width="9" style="17"/>
    <col min="10753" max="10753" width="3.125" style="17" customWidth="1"/>
    <col min="10754" max="10767" width="9.375" style="17" customWidth="1"/>
    <col min="10768" max="10768" width="6.75" style="17" customWidth="1"/>
    <col min="10769" max="11008" width="9" style="17"/>
    <col min="11009" max="11009" width="3.125" style="17" customWidth="1"/>
    <col min="11010" max="11023" width="9.375" style="17" customWidth="1"/>
    <col min="11024" max="11024" width="6.75" style="17" customWidth="1"/>
    <col min="11025" max="11264" width="9" style="17"/>
    <col min="11265" max="11265" width="3.125" style="17" customWidth="1"/>
    <col min="11266" max="11279" width="9.375" style="17" customWidth="1"/>
    <col min="11280" max="11280" width="6.75" style="17" customWidth="1"/>
    <col min="11281" max="11520" width="9" style="17"/>
    <col min="11521" max="11521" width="3.125" style="17" customWidth="1"/>
    <col min="11522" max="11535" width="9.375" style="17" customWidth="1"/>
    <col min="11536" max="11536" width="6.75" style="17" customWidth="1"/>
    <col min="11537" max="11776" width="9" style="17"/>
    <col min="11777" max="11777" width="3.125" style="17" customWidth="1"/>
    <col min="11778" max="11791" width="9.375" style="17" customWidth="1"/>
    <col min="11792" max="11792" width="6.75" style="17" customWidth="1"/>
    <col min="11793" max="12032" width="9" style="17"/>
    <col min="12033" max="12033" width="3.125" style="17" customWidth="1"/>
    <col min="12034" max="12047" width="9.375" style="17" customWidth="1"/>
    <col min="12048" max="12048" width="6.75" style="17" customWidth="1"/>
    <col min="12049" max="12288" width="9" style="17"/>
    <col min="12289" max="12289" width="3.125" style="17" customWidth="1"/>
    <col min="12290" max="12303" width="9.375" style="17" customWidth="1"/>
    <col min="12304" max="12304" width="6.75" style="17" customWidth="1"/>
    <col min="12305" max="12544" width="9" style="17"/>
    <col min="12545" max="12545" width="3.125" style="17" customWidth="1"/>
    <col min="12546" max="12559" width="9.375" style="17" customWidth="1"/>
    <col min="12560" max="12560" width="6.75" style="17" customWidth="1"/>
    <col min="12561" max="12800" width="9" style="17"/>
    <col min="12801" max="12801" width="3.125" style="17" customWidth="1"/>
    <col min="12802" max="12815" width="9.375" style="17" customWidth="1"/>
    <col min="12816" max="12816" width="6.75" style="17" customWidth="1"/>
    <col min="12817" max="13056" width="9" style="17"/>
    <col min="13057" max="13057" width="3.125" style="17" customWidth="1"/>
    <col min="13058" max="13071" width="9.375" style="17" customWidth="1"/>
    <col min="13072" max="13072" width="6.75" style="17" customWidth="1"/>
    <col min="13073" max="13312" width="9" style="17"/>
    <col min="13313" max="13313" width="3.125" style="17" customWidth="1"/>
    <col min="13314" max="13327" width="9.375" style="17" customWidth="1"/>
    <col min="13328" max="13328" width="6.75" style="17" customWidth="1"/>
    <col min="13329" max="13568" width="9" style="17"/>
    <col min="13569" max="13569" width="3.125" style="17" customWidth="1"/>
    <col min="13570" max="13583" width="9.375" style="17" customWidth="1"/>
    <col min="13584" max="13584" width="6.75" style="17" customWidth="1"/>
    <col min="13585" max="13824" width="9" style="17"/>
    <col min="13825" max="13825" width="3.125" style="17" customWidth="1"/>
    <col min="13826" max="13839" width="9.375" style="17" customWidth="1"/>
    <col min="13840" max="13840" width="6.75" style="17" customWidth="1"/>
    <col min="13841" max="14080" width="9" style="17"/>
    <col min="14081" max="14081" width="3.125" style="17" customWidth="1"/>
    <col min="14082" max="14095" width="9.375" style="17" customWidth="1"/>
    <col min="14096" max="14096" width="6.75" style="17" customWidth="1"/>
    <col min="14097" max="14336" width="9" style="17"/>
    <col min="14337" max="14337" width="3.125" style="17" customWidth="1"/>
    <col min="14338" max="14351" width="9.375" style="17" customWidth="1"/>
    <col min="14352" max="14352" width="6.75" style="17" customWidth="1"/>
    <col min="14353" max="14592" width="9" style="17"/>
    <col min="14593" max="14593" width="3.125" style="17" customWidth="1"/>
    <col min="14594" max="14607" width="9.375" style="17" customWidth="1"/>
    <col min="14608" max="14608" width="6.75" style="17" customWidth="1"/>
    <col min="14609" max="14848" width="9" style="17"/>
    <col min="14849" max="14849" width="3.125" style="17" customWidth="1"/>
    <col min="14850" max="14863" width="9.375" style="17" customWidth="1"/>
    <col min="14864" max="14864" width="6.75" style="17" customWidth="1"/>
    <col min="14865" max="15104" width="9" style="17"/>
    <col min="15105" max="15105" width="3.125" style="17" customWidth="1"/>
    <col min="15106" max="15119" width="9.375" style="17" customWidth="1"/>
    <col min="15120" max="15120" width="6.75" style="17" customWidth="1"/>
    <col min="15121" max="15360" width="9" style="17"/>
    <col min="15361" max="15361" width="3.125" style="17" customWidth="1"/>
    <col min="15362" max="15375" width="9.375" style="17" customWidth="1"/>
    <col min="15376" max="15376" width="6.75" style="17" customWidth="1"/>
    <col min="15377" max="15616" width="9" style="17"/>
    <col min="15617" max="15617" width="3.125" style="17" customWidth="1"/>
    <col min="15618" max="15631" width="9.375" style="17" customWidth="1"/>
    <col min="15632" max="15632" width="6.75" style="17" customWidth="1"/>
    <col min="15633" max="15872" width="9" style="17"/>
    <col min="15873" max="15873" width="3.125" style="17" customWidth="1"/>
    <col min="15874" max="15887" width="9.375" style="17" customWidth="1"/>
    <col min="15888" max="15888" width="6.75" style="17" customWidth="1"/>
    <col min="15889" max="16128" width="9" style="17"/>
    <col min="16129" max="16129" width="3.125" style="17" customWidth="1"/>
    <col min="16130" max="16143" width="9.375" style="17" customWidth="1"/>
    <col min="16144" max="16144" width="6.75" style="17" customWidth="1"/>
    <col min="16145" max="16384" width="9" style="17"/>
  </cols>
  <sheetData>
    <row r="1" spans="1:27" s="501" customFormat="1" ht="17.25" customHeight="1" x14ac:dyDescent="0.15">
      <c r="A1" s="773" t="s">
        <v>340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1728" t="s">
        <v>341</v>
      </c>
      <c r="O1" s="1728"/>
    </row>
    <row r="2" spans="1:27" s="75" customFormat="1" ht="27" customHeight="1" x14ac:dyDescent="0.15">
      <c r="A2" s="824"/>
      <c r="B2" s="825" t="s">
        <v>342</v>
      </c>
      <c r="C2" s="826" t="s">
        <v>343</v>
      </c>
      <c r="D2" s="810" t="s">
        <v>344</v>
      </c>
      <c r="E2" s="810" t="s">
        <v>345</v>
      </c>
      <c r="F2" s="810" t="s">
        <v>346</v>
      </c>
      <c r="G2" s="810" t="s">
        <v>347</v>
      </c>
      <c r="H2" s="810" t="s">
        <v>348</v>
      </c>
      <c r="I2" s="810" t="s">
        <v>349</v>
      </c>
      <c r="J2" s="810" t="s">
        <v>350</v>
      </c>
      <c r="K2" s="810" t="s">
        <v>351</v>
      </c>
      <c r="L2" s="810" t="s">
        <v>352</v>
      </c>
      <c r="M2" s="810" t="s">
        <v>353</v>
      </c>
      <c r="N2" s="810" t="s">
        <v>354</v>
      </c>
      <c r="O2" s="811" t="s">
        <v>355</v>
      </c>
      <c r="P2" s="824"/>
    </row>
    <row r="3" spans="1:27" s="833" customFormat="1" ht="27" customHeight="1" x14ac:dyDescent="0.15">
      <c r="A3" s="827"/>
      <c r="B3" s="796" t="s">
        <v>181</v>
      </c>
      <c r="C3" s="828">
        <v>101</v>
      </c>
      <c r="D3" s="829">
        <v>19</v>
      </c>
      <c r="E3" s="829">
        <v>60</v>
      </c>
      <c r="F3" s="829">
        <v>251</v>
      </c>
      <c r="G3" s="829">
        <v>48</v>
      </c>
      <c r="H3" s="829">
        <v>32</v>
      </c>
      <c r="I3" s="829">
        <v>220</v>
      </c>
      <c r="J3" s="829">
        <v>40</v>
      </c>
      <c r="K3" s="829">
        <v>32</v>
      </c>
      <c r="L3" s="829">
        <v>74</v>
      </c>
      <c r="M3" s="829">
        <v>72</v>
      </c>
      <c r="N3" s="829">
        <v>23</v>
      </c>
      <c r="O3" s="830">
        <f t="shared" ref="O3:O16" si="0">SUM(C3:N3)</f>
        <v>972</v>
      </c>
      <c r="P3" s="827"/>
      <c r="Q3" s="831"/>
      <c r="R3" s="832"/>
      <c r="S3" s="832"/>
      <c r="T3" s="832"/>
      <c r="U3" s="832"/>
      <c r="V3" s="832"/>
      <c r="W3" s="832"/>
      <c r="X3" s="832"/>
      <c r="Y3" s="832"/>
      <c r="Z3" s="832"/>
      <c r="AA3" s="832"/>
    </row>
    <row r="4" spans="1:27" s="75" customFormat="1" ht="27" customHeight="1" x14ac:dyDescent="0.15">
      <c r="A4" s="632"/>
      <c r="B4" s="761" t="s">
        <v>182</v>
      </c>
      <c r="C4" s="828">
        <v>94</v>
      </c>
      <c r="D4" s="829">
        <v>183</v>
      </c>
      <c r="E4" s="829">
        <v>215</v>
      </c>
      <c r="F4" s="829">
        <v>122</v>
      </c>
      <c r="G4" s="829">
        <v>146</v>
      </c>
      <c r="H4" s="829">
        <v>111</v>
      </c>
      <c r="I4" s="829">
        <v>179</v>
      </c>
      <c r="J4" s="829">
        <v>229</v>
      </c>
      <c r="K4" s="829">
        <v>122</v>
      </c>
      <c r="L4" s="829">
        <v>154</v>
      </c>
      <c r="M4" s="829">
        <v>242</v>
      </c>
      <c r="N4" s="829">
        <v>117</v>
      </c>
      <c r="O4" s="830">
        <f t="shared" si="0"/>
        <v>1914</v>
      </c>
      <c r="P4" s="632"/>
      <c r="Q4" s="834"/>
      <c r="R4" s="636"/>
      <c r="S4" s="636"/>
      <c r="T4" s="636"/>
      <c r="U4" s="636"/>
      <c r="V4" s="636"/>
      <c r="W4" s="636"/>
      <c r="X4" s="636"/>
      <c r="Y4" s="636"/>
      <c r="Z4" s="636"/>
      <c r="AA4" s="636"/>
    </row>
    <row r="5" spans="1:27" s="75" customFormat="1" ht="27" customHeight="1" x14ac:dyDescent="0.15">
      <c r="A5" s="632"/>
      <c r="B5" s="761" t="s">
        <v>183</v>
      </c>
      <c r="C5" s="828">
        <v>15</v>
      </c>
      <c r="D5" s="829">
        <v>12</v>
      </c>
      <c r="E5" s="829">
        <v>16</v>
      </c>
      <c r="F5" s="829">
        <v>18</v>
      </c>
      <c r="G5" s="829">
        <v>257</v>
      </c>
      <c r="H5" s="829">
        <v>12</v>
      </c>
      <c r="I5" s="829">
        <v>29</v>
      </c>
      <c r="J5" s="829">
        <v>50</v>
      </c>
      <c r="K5" s="829">
        <v>14</v>
      </c>
      <c r="L5" s="829">
        <v>15</v>
      </c>
      <c r="M5" s="829">
        <v>166</v>
      </c>
      <c r="N5" s="829">
        <v>9</v>
      </c>
      <c r="O5" s="830">
        <f t="shared" si="0"/>
        <v>613</v>
      </c>
      <c r="P5" s="632"/>
      <c r="Q5" s="834"/>
      <c r="R5" s="636"/>
      <c r="S5" s="636"/>
      <c r="T5" s="636"/>
      <c r="U5" s="636"/>
      <c r="V5" s="636"/>
      <c r="W5" s="636"/>
      <c r="X5" s="636"/>
      <c r="Y5" s="636"/>
      <c r="Z5" s="636"/>
      <c r="AA5" s="636"/>
    </row>
    <row r="6" spans="1:27" s="833" customFormat="1" ht="27" customHeight="1" x14ac:dyDescent="0.15">
      <c r="A6" s="827"/>
      <c r="B6" s="796" t="s">
        <v>184</v>
      </c>
      <c r="C6" s="663">
        <v>66</v>
      </c>
      <c r="D6" s="828">
        <v>58</v>
      </c>
      <c r="E6" s="828">
        <v>79</v>
      </c>
      <c r="F6" s="663">
        <v>82</v>
      </c>
      <c r="G6" s="828">
        <v>100</v>
      </c>
      <c r="H6" s="663">
        <v>70</v>
      </c>
      <c r="I6" s="828">
        <v>96</v>
      </c>
      <c r="J6" s="828">
        <v>91</v>
      </c>
      <c r="K6" s="828">
        <v>88</v>
      </c>
      <c r="L6" s="828">
        <v>95</v>
      </c>
      <c r="M6" s="828">
        <v>103</v>
      </c>
      <c r="N6" s="828">
        <v>102</v>
      </c>
      <c r="O6" s="830">
        <f t="shared" si="0"/>
        <v>1030</v>
      </c>
      <c r="P6" s="827"/>
      <c r="Q6" s="831"/>
      <c r="R6" s="832"/>
      <c r="S6" s="832"/>
      <c r="T6" s="832"/>
      <c r="U6" s="832"/>
      <c r="V6" s="832"/>
      <c r="W6" s="832"/>
      <c r="X6" s="832"/>
      <c r="Y6" s="832"/>
      <c r="Z6" s="832"/>
      <c r="AA6" s="832"/>
    </row>
    <row r="7" spans="1:27" s="75" customFormat="1" ht="27" customHeight="1" x14ac:dyDescent="0.15">
      <c r="A7" s="632"/>
      <c r="B7" s="817" t="s">
        <v>185</v>
      </c>
      <c r="C7" s="663">
        <v>66</v>
      </c>
      <c r="D7" s="828">
        <v>76</v>
      </c>
      <c r="E7" s="828">
        <v>87</v>
      </c>
      <c r="F7" s="663">
        <v>80</v>
      </c>
      <c r="G7" s="828">
        <v>84</v>
      </c>
      <c r="H7" s="663">
        <v>81</v>
      </c>
      <c r="I7" s="828">
        <v>87</v>
      </c>
      <c r="J7" s="828">
        <v>86</v>
      </c>
      <c r="K7" s="828">
        <v>97</v>
      </c>
      <c r="L7" s="828">
        <v>102</v>
      </c>
      <c r="M7" s="828">
        <v>112</v>
      </c>
      <c r="N7" s="828">
        <v>88</v>
      </c>
      <c r="O7" s="830">
        <f t="shared" si="0"/>
        <v>1046</v>
      </c>
      <c r="P7" s="632"/>
      <c r="Q7" s="834"/>
      <c r="R7" s="636"/>
      <c r="S7" s="636"/>
      <c r="T7" s="636"/>
      <c r="U7" s="636"/>
      <c r="V7" s="636"/>
      <c r="W7" s="636"/>
      <c r="X7" s="636"/>
      <c r="Y7" s="636"/>
      <c r="Z7" s="636"/>
      <c r="AA7" s="636"/>
    </row>
    <row r="8" spans="1:27" s="75" customFormat="1" ht="27" customHeight="1" x14ac:dyDescent="0.15">
      <c r="A8" s="632"/>
      <c r="B8" s="761" t="s">
        <v>186</v>
      </c>
      <c r="C8" s="663">
        <v>3</v>
      </c>
      <c r="D8" s="663">
        <v>3</v>
      </c>
      <c r="E8" s="663">
        <v>3</v>
      </c>
      <c r="F8" s="663">
        <v>4</v>
      </c>
      <c r="G8" s="663">
        <v>4</v>
      </c>
      <c r="H8" s="663">
        <v>3</v>
      </c>
      <c r="I8" s="663">
        <v>4</v>
      </c>
      <c r="J8" s="663">
        <v>4</v>
      </c>
      <c r="K8" s="663">
        <v>3</v>
      </c>
      <c r="L8" s="663">
        <v>4</v>
      </c>
      <c r="M8" s="663">
        <v>4</v>
      </c>
      <c r="N8" s="663">
        <v>4</v>
      </c>
      <c r="O8" s="830">
        <f t="shared" si="0"/>
        <v>43</v>
      </c>
      <c r="P8" s="632"/>
      <c r="Q8" s="834"/>
      <c r="R8" s="636"/>
      <c r="S8" s="636"/>
      <c r="T8" s="636"/>
      <c r="U8" s="636"/>
      <c r="V8" s="636"/>
      <c r="W8" s="636"/>
      <c r="X8" s="636"/>
      <c r="Y8" s="636"/>
      <c r="Z8" s="636"/>
      <c r="AA8" s="636"/>
    </row>
    <row r="9" spans="1:27" s="75" customFormat="1" ht="27" customHeight="1" x14ac:dyDescent="0.15">
      <c r="A9" s="632"/>
      <c r="B9" s="761" t="s">
        <v>187</v>
      </c>
      <c r="C9" s="828">
        <v>34</v>
      </c>
      <c r="D9" s="829">
        <v>22</v>
      </c>
      <c r="E9" s="829">
        <v>26</v>
      </c>
      <c r="F9" s="829">
        <v>29</v>
      </c>
      <c r="G9" s="829">
        <v>44</v>
      </c>
      <c r="H9" s="829">
        <v>27</v>
      </c>
      <c r="I9" s="829">
        <v>28</v>
      </c>
      <c r="J9" s="829">
        <v>23</v>
      </c>
      <c r="K9" s="829">
        <v>22</v>
      </c>
      <c r="L9" s="829">
        <v>59</v>
      </c>
      <c r="M9" s="829">
        <v>23</v>
      </c>
      <c r="N9" s="829">
        <v>21</v>
      </c>
      <c r="O9" s="830">
        <f t="shared" si="0"/>
        <v>358</v>
      </c>
      <c r="P9" s="632"/>
      <c r="Q9" s="834"/>
      <c r="R9" s="636"/>
      <c r="S9" s="636"/>
      <c r="T9" s="636"/>
      <c r="U9" s="636"/>
      <c r="V9" s="636"/>
      <c r="W9" s="636"/>
      <c r="X9" s="636"/>
      <c r="Y9" s="636"/>
      <c r="Z9" s="636"/>
      <c r="AA9" s="636"/>
    </row>
    <row r="10" spans="1:27" s="75" customFormat="1" ht="27" customHeight="1" x14ac:dyDescent="0.15">
      <c r="A10" s="632"/>
      <c r="B10" s="761" t="s">
        <v>188</v>
      </c>
      <c r="C10" s="663">
        <v>0</v>
      </c>
      <c r="D10" s="654">
        <v>0</v>
      </c>
      <c r="E10" s="654">
        <v>0</v>
      </c>
      <c r="F10" s="829">
        <v>4</v>
      </c>
      <c r="G10" s="829">
        <v>1</v>
      </c>
      <c r="H10" s="654">
        <v>0</v>
      </c>
      <c r="I10" s="829">
        <v>1</v>
      </c>
      <c r="J10" s="829">
        <v>2</v>
      </c>
      <c r="K10" s="829">
        <v>1</v>
      </c>
      <c r="L10" s="829">
        <v>4</v>
      </c>
      <c r="M10" s="829">
        <v>1</v>
      </c>
      <c r="N10" s="835">
        <v>0</v>
      </c>
      <c r="O10" s="830">
        <f t="shared" si="0"/>
        <v>14</v>
      </c>
      <c r="P10" s="632"/>
      <c r="Q10" s="834"/>
      <c r="R10" s="636"/>
      <c r="S10" s="636"/>
      <c r="T10" s="636"/>
      <c r="U10" s="636"/>
      <c r="V10" s="636"/>
      <c r="W10" s="636"/>
      <c r="X10" s="636"/>
      <c r="Y10" s="636"/>
      <c r="Z10" s="636"/>
      <c r="AA10" s="636"/>
    </row>
    <row r="11" spans="1:27" s="75" customFormat="1" ht="27" customHeight="1" x14ac:dyDescent="0.15">
      <c r="A11" s="632"/>
      <c r="B11" s="796" t="s">
        <v>189</v>
      </c>
      <c r="C11" s="828">
        <v>20</v>
      </c>
      <c r="D11" s="829">
        <v>23</v>
      </c>
      <c r="E11" s="829">
        <v>32</v>
      </c>
      <c r="F11" s="829">
        <v>28</v>
      </c>
      <c r="G11" s="829">
        <v>31</v>
      </c>
      <c r="H11" s="829">
        <v>25</v>
      </c>
      <c r="I11" s="829">
        <v>24</v>
      </c>
      <c r="J11" s="829">
        <v>31</v>
      </c>
      <c r="K11" s="829">
        <v>27</v>
      </c>
      <c r="L11" s="829">
        <v>30</v>
      </c>
      <c r="M11" s="829">
        <v>38</v>
      </c>
      <c r="N11" s="829">
        <v>27</v>
      </c>
      <c r="O11" s="830">
        <f t="shared" si="0"/>
        <v>336</v>
      </c>
      <c r="P11" s="632"/>
      <c r="Q11" s="834"/>
      <c r="R11" s="636"/>
      <c r="S11" s="636"/>
      <c r="T11" s="636"/>
      <c r="U11" s="636"/>
      <c r="V11" s="636"/>
      <c r="W11" s="636"/>
      <c r="X11" s="636"/>
      <c r="Y11" s="636"/>
      <c r="Z11" s="636"/>
      <c r="AA11" s="636"/>
    </row>
    <row r="12" spans="1:27" s="75" customFormat="1" ht="27" customHeight="1" x14ac:dyDescent="0.15">
      <c r="A12" s="632"/>
      <c r="B12" s="761" t="s">
        <v>190</v>
      </c>
      <c r="C12" s="828">
        <v>80</v>
      </c>
      <c r="D12" s="829">
        <v>40</v>
      </c>
      <c r="E12" s="829">
        <v>53</v>
      </c>
      <c r="F12" s="829">
        <v>70</v>
      </c>
      <c r="G12" s="829">
        <v>92</v>
      </c>
      <c r="H12" s="829">
        <v>55</v>
      </c>
      <c r="I12" s="829">
        <v>62</v>
      </c>
      <c r="J12" s="829">
        <v>67</v>
      </c>
      <c r="K12" s="829">
        <v>58</v>
      </c>
      <c r="L12" s="829">
        <v>81</v>
      </c>
      <c r="M12" s="829">
        <v>193</v>
      </c>
      <c r="N12" s="829">
        <v>45</v>
      </c>
      <c r="O12" s="830">
        <f>SUM(C12:N12)</f>
        <v>896</v>
      </c>
      <c r="P12" s="632"/>
      <c r="Q12" s="834"/>
      <c r="R12" s="636"/>
      <c r="S12" s="636"/>
      <c r="T12" s="636"/>
      <c r="U12" s="636"/>
      <c r="V12" s="636"/>
      <c r="W12" s="636"/>
      <c r="X12" s="636"/>
      <c r="Y12" s="636"/>
      <c r="Z12" s="636"/>
      <c r="AA12" s="636"/>
    </row>
    <row r="13" spans="1:27" s="75" customFormat="1" ht="27" customHeight="1" x14ac:dyDescent="0.15">
      <c r="A13" s="632"/>
      <c r="B13" s="761" t="s">
        <v>356</v>
      </c>
      <c r="C13" s="836">
        <v>22</v>
      </c>
      <c r="D13" s="829">
        <v>24</v>
      </c>
      <c r="E13" s="829">
        <v>29</v>
      </c>
      <c r="F13" s="829">
        <v>27</v>
      </c>
      <c r="G13" s="829">
        <v>59</v>
      </c>
      <c r="H13" s="829">
        <v>27</v>
      </c>
      <c r="I13" s="829">
        <v>25</v>
      </c>
      <c r="J13" s="829">
        <v>26</v>
      </c>
      <c r="K13" s="829">
        <v>24</v>
      </c>
      <c r="L13" s="829">
        <v>28</v>
      </c>
      <c r="M13" s="829">
        <v>28</v>
      </c>
      <c r="N13" s="829">
        <v>25</v>
      </c>
      <c r="O13" s="830">
        <f t="shared" si="0"/>
        <v>344</v>
      </c>
      <c r="P13" s="632"/>
      <c r="Q13" s="834"/>
      <c r="R13" s="636"/>
      <c r="S13" s="636"/>
      <c r="T13" s="636"/>
      <c r="U13" s="636"/>
      <c r="V13" s="636"/>
      <c r="W13" s="636"/>
      <c r="X13" s="636"/>
      <c r="Y13" s="636"/>
      <c r="Z13" s="636"/>
      <c r="AA13" s="636"/>
    </row>
    <row r="14" spans="1:27" s="833" customFormat="1" ht="27" customHeight="1" x14ac:dyDescent="0.15">
      <c r="A14" s="827"/>
      <c r="B14" s="796" t="s">
        <v>357</v>
      </c>
      <c r="C14" s="828">
        <v>12</v>
      </c>
      <c r="D14" s="829">
        <v>13</v>
      </c>
      <c r="E14" s="829">
        <v>18</v>
      </c>
      <c r="F14" s="829">
        <v>36</v>
      </c>
      <c r="G14" s="829">
        <v>20</v>
      </c>
      <c r="H14" s="829">
        <v>17</v>
      </c>
      <c r="I14" s="829">
        <v>19</v>
      </c>
      <c r="J14" s="829">
        <v>19</v>
      </c>
      <c r="K14" s="829">
        <v>21</v>
      </c>
      <c r="L14" s="829">
        <v>23</v>
      </c>
      <c r="M14" s="829">
        <v>37</v>
      </c>
      <c r="N14" s="829">
        <v>17</v>
      </c>
      <c r="O14" s="830">
        <f t="shared" si="0"/>
        <v>252</v>
      </c>
      <c r="P14" s="827"/>
      <c r="Q14" s="831"/>
      <c r="R14" s="832"/>
      <c r="S14" s="832"/>
      <c r="T14" s="832"/>
      <c r="U14" s="832"/>
      <c r="V14" s="832"/>
      <c r="W14" s="832"/>
      <c r="X14" s="832"/>
      <c r="Y14" s="832"/>
      <c r="Z14" s="832"/>
      <c r="AA14" s="832"/>
    </row>
    <row r="15" spans="1:27" s="75" customFormat="1" ht="27" customHeight="1" x14ac:dyDescent="0.15">
      <c r="A15" s="632"/>
      <c r="B15" s="761" t="s">
        <v>194</v>
      </c>
      <c r="C15" s="828">
        <v>97</v>
      </c>
      <c r="D15" s="828">
        <v>92</v>
      </c>
      <c r="E15" s="828">
        <v>106</v>
      </c>
      <c r="F15" s="828">
        <v>102</v>
      </c>
      <c r="G15" s="829">
        <v>102</v>
      </c>
      <c r="H15" s="835">
        <v>72</v>
      </c>
      <c r="I15" s="829">
        <v>88</v>
      </c>
      <c r="J15" s="835">
        <v>131</v>
      </c>
      <c r="K15" s="829">
        <v>77</v>
      </c>
      <c r="L15" s="829">
        <v>96</v>
      </c>
      <c r="M15" s="829">
        <v>102</v>
      </c>
      <c r="N15" s="829">
        <v>108</v>
      </c>
      <c r="O15" s="830">
        <f t="shared" si="0"/>
        <v>1173</v>
      </c>
      <c r="P15" s="632"/>
      <c r="Q15" s="834"/>
      <c r="R15" s="636"/>
      <c r="S15" s="636"/>
      <c r="T15" s="636"/>
      <c r="U15" s="636"/>
      <c r="V15" s="636"/>
      <c r="W15" s="636"/>
      <c r="X15" s="636"/>
      <c r="Y15" s="636"/>
      <c r="Z15" s="636"/>
      <c r="AA15" s="636"/>
    </row>
    <row r="16" spans="1:27" s="75" customFormat="1" ht="27" customHeight="1" x14ac:dyDescent="0.15">
      <c r="A16" s="632"/>
      <c r="B16" s="761" t="s">
        <v>292</v>
      </c>
      <c r="C16" s="837">
        <v>51</v>
      </c>
      <c r="D16" s="837">
        <v>43</v>
      </c>
      <c r="E16" s="837">
        <v>47</v>
      </c>
      <c r="F16" s="837">
        <v>62</v>
      </c>
      <c r="G16" s="838">
        <v>52</v>
      </c>
      <c r="H16" s="839">
        <v>36</v>
      </c>
      <c r="I16" s="838">
        <v>44</v>
      </c>
      <c r="J16" s="839">
        <v>57</v>
      </c>
      <c r="K16" s="838">
        <v>41</v>
      </c>
      <c r="L16" s="838">
        <v>93</v>
      </c>
      <c r="M16" s="838">
        <v>44</v>
      </c>
      <c r="N16" s="838">
        <v>45</v>
      </c>
      <c r="O16" s="830">
        <f t="shared" si="0"/>
        <v>615</v>
      </c>
      <c r="P16" s="632"/>
      <c r="Q16" s="834"/>
      <c r="R16" s="636"/>
      <c r="S16" s="636"/>
      <c r="T16" s="636"/>
      <c r="U16" s="636"/>
      <c r="V16" s="636"/>
      <c r="W16" s="636"/>
      <c r="X16" s="636"/>
      <c r="Y16" s="636"/>
      <c r="Z16" s="636"/>
      <c r="AA16" s="636"/>
    </row>
    <row r="17" spans="1:27" s="833" customFormat="1" ht="27" customHeight="1" x14ac:dyDescent="0.15">
      <c r="A17" s="827"/>
      <c r="B17" s="804" t="s">
        <v>196</v>
      </c>
      <c r="C17" s="840">
        <v>23</v>
      </c>
      <c r="D17" s="841">
        <v>19</v>
      </c>
      <c r="E17" s="841">
        <v>24</v>
      </c>
      <c r="F17" s="841">
        <v>23</v>
      </c>
      <c r="G17" s="841">
        <v>26</v>
      </c>
      <c r="H17" s="841">
        <v>23</v>
      </c>
      <c r="I17" s="841">
        <v>27</v>
      </c>
      <c r="J17" s="841">
        <v>35</v>
      </c>
      <c r="K17" s="841">
        <v>24</v>
      </c>
      <c r="L17" s="841">
        <v>25</v>
      </c>
      <c r="M17" s="841">
        <v>37</v>
      </c>
      <c r="N17" s="841">
        <v>26</v>
      </c>
      <c r="O17" s="842">
        <f>SUM(C17:N17)</f>
        <v>312</v>
      </c>
      <c r="P17" s="827"/>
      <c r="Q17" s="831"/>
      <c r="R17" s="832"/>
      <c r="S17" s="832"/>
      <c r="T17" s="832"/>
      <c r="U17" s="832"/>
      <c r="V17" s="832"/>
      <c r="W17" s="832"/>
      <c r="X17" s="832"/>
      <c r="Y17" s="832"/>
      <c r="Z17" s="832"/>
      <c r="AA17" s="832"/>
    </row>
    <row r="18" spans="1:27" s="75" customFormat="1" ht="27" customHeight="1" x14ac:dyDescent="0.15">
      <c r="A18" s="632"/>
      <c r="B18" s="820" t="s">
        <v>197</v>
      </c>
      <c r="C18" s="843">
        <f t="shared" ref="C18:O18" si="1">SUM(C3:C17)</f>
        <v>684</v>
      </c>
      <c r="D18" s="843">
        <f t="shared" si="1"/>
        <v>627</v>
      </c>
      <c r="E18" s="843">
        <f t="shared" si="1"/>
        <v>795</v>
      </c>
      <c r="F18" s="843">
        <f t="shared" si="1"/>
        <v>938</v>
      </c>
      <c r="G18" s="843">
        <f t="shared" si="1"/>
        <v>1066</v>
      </c>
      <c r="H18" s="843">
        <f t="shared" si="1"/>
        <v>591</v>
      </c>
      <c r="I18" s="843">
        <f t="shared" si="1"/>
        <v>933</v>
      </c>
      <c r="J18" s="843">
        <f t="shared" si="1"/>
        <v>891</v>
      </c>
      <c r="K18" s="843">
        <f t="shared" si="1"/>
        <v>651</v>
      </c>
      <c r="L18" s="843">
        <f t="shared" si="1"/>
        <v>883</v>
      </c>
      <c r="M18" s="843">
        <f t="shared" si="1"/>
        <v>1202</v>
      </c>
      <c r="N18" s="843">
        <f t="shared" si="1"/>
        <v>657</v>
      </c>
      <c r="O18" s="823">
        <f t="shared" si="1"/>
        <v>9918</v>
      </c>
      <c r="P18" s="632"/>
      <c r="Q18" s="834"/>
      <c r="R18" s="636"/>
      <c r="S18" s="636"/>
      <c r="T18" s="636"/>
      <c r="U18" s="636"/>
      <c r="V18" s="636"/>
      <c r="W18" s="636"/>
      <c r="X18" s="636"/>
      <c r="Y18" s="636"/>
      <c r="Z18" s="636"/>
      <c r="AA18" s="636"/>
    </row>
    <row r="19" spans="1:27" ht="27.75" customHeight="1" x14ac:dyDescent="0.15"/>
    <row r="21" spans="1:27" x14ac:dyDescent="0.1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27" x14ac:dyDescent="0.1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</sheetData>
  <mergeCells count="1">
    <mergeCell ref="N1:O1"/>
  </mergeCells>
  <phoneticPr fontId="2"/>
  <pageMargins left="0.98425196850393704" right="0.78740157480314965" top="0.9055118110236221" bottom="0.39370078740157483" header="0.31496062992125984" footer="0.31496062992125984"/>
  <pageSetup paperSize="9" scale="89" firstPageNumber="15" orientation="landscape" useFirstPageNumber="1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63"/>
  <sheetViews>
    <sheetView view="pageBreakPreview" zoomScale="90" zoomScaleNormal="200" zoomScaleSheetLayoutView="90" workbookViewId="0">
      <pane xSplit="2" ySplit="3" topLeftCell="C4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3.5" x14ac:dyDescent="0.15"/>
  <cols>
    <col min="1" max="1" width="2.125" style="17" customWidth="1"/>
    <col min="2" max="2" width="11.125" style="17" customWidth="1"/>
    <col min="3" max="15" width="9.375" style="17" customWidth="1"/>
    <col min="16" max="16" width="6.75" style="17" customWidth="1"/>
    <col min="17" max="256" width="9" style="17"/>
    <col min="257" max="257" width="2.125" style="17" customWidth="1"/>
    <col min="258" max="258" width="11.125" style="17" customWidth="1"/>
    <col min="259" max="271" width="9.375" style="17" customWidth="1"/>
    <col min="272" max="272" width="6.75" style="17" customWidth="1"/>
    <col min="273" max="512" width="9" style="17"/>
    <col min="513" max="513" width="2.125" style="17" customWidth="1"/>
    <col min="514" max="514" width="11.125" style="17" customWidth="1"/>
    <col min="515" max="527" width="9.375" style="17" customWidth="1"/>
    <col min="528" max="528" width="6.75" style="17" customWidth="1"/>
    <col min="529" max="768" width="9" style="17"/>
    <col min="769" max="769" width="2.125" style="17" customWidth="1"/>
    <col min="770" max="770" width="11.125" style="17" customWidth="1"/>
    <col min="771" max="783" width="9.375" style="17" customWidth="1"/>
    <col min="784" max="784" width="6.75" style="17" customWidth="1"/>
    <col min="785" max="1024" width="9" style="17"/>
    <col min="1025" max="1025" width="2.125" style="17" customWidth="1"/>
    <col min="1026" max="1026" width="11.125" style="17" customWidth="1"/>
    <col min="1027" max="1039" width="9.375" style="17" customWidth="1"/>
    <col min="1040" max="1040" width="6.75" style="17" customWidth="1"/>
    <col min="1041" max="1280" width="9" style="17"/>
    <col min="1281" max="1281" width="2.125" style="17" customWidth="1"/>
    <col min="1282" max="1282" width="11.125" style="17" customWidth="1"/>
    <col min="1283" max="1295" width="9.375" style="17" customWidth="1"/>
    <col min="1296" max="1296" width="6.75" style="17" customWidth="1"/>
    <col min="1297" max="1536" width="9" style="17"/>
    <col min="1537" max="1537" width="2.125" style="17" customWidth="1"/>
    <col min="1538" max="1538" width="11.125" style="17" customWidth="1"/>
    <col min="1539" max="1551" width="9.375" style="17" customWidth="1"/>
    <col min="1552" max="1552" width="6.75" style="17" customWidth="1"/>
    <col min="1553" max="1792" width="9" style="17"/>
    <col min="1793" max="1793" width="2.125" style="17" customWidth="1"/>
    <col min="1794" max="1794" width="11.125" style="17" customWidth="1"/>
    <col min="1795" max="1807" width="9.375" style="17" customWidth="1"/>
    <col min="1808" max="1808" width="6.75" style="17" customWidth="1"/>
    <col min="1809" max="2048" width="9" style="17"/>
    <col min="2049" max="2049" width="2.125" style="17" customWidth="1"/>
    <col min="2050" max="2050" width="11.125" style="17" customWidth="1"/>
    <col min="2051" max="2063" width="9.375" style="17" customWidth="1"/>
    <col min="2064" max="2064" width="6.75" style="17" customWidth="1"/>
    <col min="2065" max="2304" width="9" style="17"/>
    <col min="2305" max="2305" width="2.125" style="17" customWidth="1"/>
    <col min="2306" max="2306" width="11.125" style="17" customWidth="1"/>
    <col min="2307" max="2319" width="9.375" style="17" customWidth="1"/>
    <col min="2320" max="2320" width="6.75" style="17" customWidth="1"/>
    <col min="2321" max="2560" width="9" style="17"/>
    <col min="2561" max="2561" width="2.125" style="17" customWidth="1"/>
    <col min="2562" max="2562" width="11.125" style="17" customWidth="1"/>
    <col min="2563" max="2575" width="9.375" style="17" customWidth="1"/>
    <col min="2576" max="2576" width="6.75" style="17" customWidth="1"/>
    <col min="2577" max="2816" width="9" style="17"/>
    <col min="2817" max="2817" width="2.125" style="17" customWidth="1"/>
    <col min="2818" max="2818" width="11.125" style="17" customWidth="1"/>
    <col min="2819" max="2831" width="9.375" style="17" customWidth="1"/>
    <col min="2832" max="2832" width="6.75" style="17" customWidth="1"/>
    <col min="2833" max="3072" width="9" style="17"/>
    <col min="3073" max="3073" width="2.125" style="17" customWidth="1"/>
    <col min="3074" max="3074" width="11.125" style="17" customWidth="1"/>
    <col min="3075" max="3087" width="9.375" style="17" customWidth="1"/>
    <col min="3088" max="3088" width="6.75" style="17" customWidth="1"/>
    <col min="3089" max="3328" width="9" style="17"/>
    <col min="3329" max="3329" width="2.125" style="17" customWidth="1"/>
    <col min="3330" max="3330" width="11.125" style="17" customWidth="1"/>
    <col min="3331" max="3343" width="9.375" style="17" customWidth="1"/>
    <col min="3344" max="3344" width="6.75" style="17" customWidth="1"/>
    <col min="3345" max="3584" width="9" style="17"/>
    <col min="3585" max="3585" width="2.125" style="17" customWidth="1"/>
    <col min="3586" max="3586" width="11.125" style="17" customWidth="1"/>
    <col min="3587" max="3599" width="9.375" style="17" customWidth="1"/>
    <col min="3600" max="3600" width="6.75" style="17" customWidth="1"/>
    <col min="3601" max="3840" width="9" style="17"/>
    <col min="3841" max="3841" width="2.125" style="17" customWidth="1"/>
    <col min="3842" max="3842" width="11.125" style="17" customWidth="1"/>
    <col min="3843" max="3855" width="9.375" style="17" customWidth="1"/>
    <col min="3856" max="3856" width="6.75" style="17" customWidth="1"/>
    <col min="3857" max="4096" width="9" style="17"/>
    <col min="4097" max="4097" width="2.125" style="17" customWidth="1"/>
    <col min="4098" max="4098" width="11.125" style="17" customWidth="1"/>
    <col min="4099" max="4111" width="9.375" style="17" customWidth="1"/>
    <col min="4112" max="4112" width="6.75" style="17" customWidth="1"/>
    <col min="4113" max="4352" width="9" style="17"/>
    <col min="4353" max="4353" width="2.125" style="17" customWidth="1"/>
    <col min="4354" max="4354" width="11.125" style="17" customWidth="1"/>
    <col min="4355" max="4367" width="9.375" style="17" customWidth="1"/>
    <col min="4368" max="4368" width="6.75" style="17" customWidth="1"/>
    <col min="4369" max="4608" width="9" style="17"/>
    <col min="4609" max="4609" width="2.125" style="17" customWidth="1"/>
    <col min="4610" max="4610" width="11.125" style="17" customWidth="1"/>
    <col min="4611" max="4623" width="9.375" style="17" customWidth="1"/>
    <col min="4624" max="4624" width="6.75" style="17" customWidth="1"/>
    <col min="4625" max="4864" width="9" style="17"/>
    <col min="4865" max="4865" width="2.125" style="17" customWidth="1"/>
    <col min="4866" max="4866" width="11.125" style="17" customWidth="1"/>
    <col min="4867" max="4879" width="9.375" style="17" customWidth="1"/>
    <col min="4880" max="4880" width="6.75" style="17" customWidth="1"/>
    <col min="4881" max="5120" width="9" style="17"/>
    <col min="5121" max="5121" width="2.125" style="17" customWidth="1"/>
    <col min="5122" max="5122" width="11.125" style="17" customWidth="1"/>
    <col min="5123" max="5135" width="9.375" style="17" customWidth="1"/>
    <col min="5136" max="5136" width="6.75" style="17" customWidth="1"/>
    <col min="5137" max="5376" width="9" style="17"/>
    <col min="5377" max="5377" width="2.125" style="17" customWidth="1"/>
    <col min="5378" max="5378" width="11.125" style="17" customWidth="1"/>
    <col min="5379" max="5391" width="9.375" style="17" customWidth="1"/>
    <col min="5392" max="5392" width="6.75" style="17" customWidth="1"/>
    <col min="5393" max="5632" width="9" style="17"/>
    <col min="5633" max="5633" width="2.125" style="17" customWidth="1"/>
    <col min="5634" max="5634" width="11.125" style="17" customWidth="1"/>
    <col min="5635" max="5647" width="9.375" style="17" customWidth="1"/>
    <col min="5648" max="5648" width="6.75" style="17" customWidth="1"/>
    <col min="5649" max="5888" width="9" style="17"/>
    <col min="5889" max="5889" width="2.125" style="17" customWidth="1"/>
    <col min="5890" max="5890" width="11.125" style="17" customWidth="1"/>
    <col min="5891" max="5903" width="9.375" style="17" customWidth="1"/>
    <col min="5904" max="5904" width="6.75" style="17" customWidth="1"/>
    <col min="5905" max="6144" width="9" style="17"/>
    <col min="6145" max="6145" width="2.125" style="17" customWidth="1"/>
    <col min="6146" max="6146" width="11.125" style="17" customWidth="1"/>
    <col min="6147" max="6159" width="9.375" style="17" customWidth="1"/>
    <col min="6160" max="6160" width="6.75" style="17" customWidth="1"/>
    <col min="6161" max="6400" width="9" style="17"/>
    <col min="6401" max="6401" width="2.125" style="17" customWidth="1"/>
    <col min="6402" max="6402" width="11.125" style="17" customWidth="1"/>
    <col min="6403" max="6415" width="9.375" style="17" customWidth="1"/>
    <col min="6416" max="6416" width="6.75" style="17" customWidth="1"/>
    <col min="6417" max="6656" width="9" style="17"/>
    <col min="6657" max="6657" width="2.125" style="17" customWidth="1"/>
    <col min="6658" max="6658" width="11.125" style="17" customWidth="1"/>
    <col min="6659" max="6671" width="9.375" style="17" customWidth="1"/>
    <col min="6672" max="6672" width="6.75" style="17" customWidth="1"/>
    <col min="6673" max="6912" width="9" style="17"/>
    <col min="6913" max="6913" width="2.125" style="17" customWidth="1"/>
    <col min="6914" max="6914" width="11.125" style="17" customWidth="1"/>
    <col min="6915" max="6927" width="9.375" style="17" customWidth="1"/>
    <col min="6928" max="6928" width="6.75" style="17" customWidth="1"/>
    <col min="6929" max="7168" width="9" style="17"/>
    <col min="7169" max="7169" width="2.125" style="17" customWidth="1"/>
    <col min="7170" max="7170" width="11.125" style="17" customWidth="1"/>
    <col min="7171" max="7183" width="9.375" style="17" customWidth="1"/>
    <col min="7184" max="7184" width="6.75" style="17" customWidth="1"/>
    <col min="7185" max="7424" width="9" style="17"/>
    <col min="7425" max="7425" width="2.125" style="17" customWidth="1"/>
    <col min="7426" max="7426" width="11.125" style="17" customWidth="1"/>
    <col min="7427" max="7439" width="9.375" style="17" customWidth="1"/>
    <col min="7440" max="7440" width="6.75" style="17" customWidth="1"/>
    <col min="7441" max="7680" width="9" style="17"/>
    <col min="7681" max="7681" width="2.125" style="17" customWidth="1"/>
    <col min="7682" max="7682" width="11.125" style="17" customWidth="1"/>
    <col min="7683" max="7695" width="9.375" style="17" customWidth="1"/>
    <col min="7696" max="7696" width="6.75" style="17" customWidth="1"/>
    <col min="7697" max="7936" width="9" style="17"/>
    <col min="7937" max="7937" width="2.125" style="17" customWidth="1"/>
    <col min="7938" max="7938" width="11.125" style="17" customWidth="1"/>
    <col min="7939" max="7951" width="9.375" style="17" customWidth="1"/>
    <col min="7952" max="7952" width="6.75" style="17" customWidth="1"/>
    <col min="7953" max="8192" width="9" style="17"/>
    <col min="8193" max="8193" width="2.125" style="17" customWidth="1"/>
    <col min="8194" max="8194" width="11.125" style="17" customWidth="1"/>
    <col min="8195" max="8207" width="9.375" style="17" customWidth="1"/>
    <col min="8208" max="8208" width="6.75" style="17" customWidth="1"/>
    <col min="8209" max="8448" width="9" style="17"/>
    <col min="8449" max="8449" width="2.125" style="17" customWidth="1"/>
    <col min="8450" max="8450" width="11.125" style="17" customWidth="1"/>
    <col min="8451" max="8463" width="9.375" style="17" customWidth="1"/>
    <col min="8464" max="8464" width="6.75" style="17" customWidth="1"/>
    <col min="8465" max="8704" width="9" style="17"/>
    <col min="8705" max="8705" width="2.125" style="17" customWidth="1"/>
    <col min="8706" max="8706" width="11.125" style="17" customWidth="1"/>
    <col min="8707" max="8719" width="9.375" style="17" customWidth="1"/>
    <col min="8720" max="8720" width="6.75" style="17" customWidth="1"/>
    <col min="8721" max="8960" width="9" style="17"/>
    <col min="8961" max="8961" width="2.125" style="17" customWidth="1"/>
    <col min="8962" max="8962" width="11.125" style="17" customWidth="1"/>
    <col min="8963" max="8975" width="9.375" style="17" customWidth="1"/>
    <col min="8976" max="8976" width="6.75" style="17" customWidth="1"/>
    <col min="8977" max="9216" width="9" style="17"/>
    <col min="9217" max="9217" width="2.125" style="17" customWidth="1"/>
    <col min="9218" max="9218" width="11.125" style="17" customWidth="1"/>
    <col min="9219" max="9231" width="9.375" style="17" customWidth="1"/>
    <col min="9232" max="9232" width="6.75" style="17" customWidth="1"/>
    <col min="9233" max="9472" width="9" style="17"/>
    <col min="9473" max="9473" width="2.125" style="17" customWidth="1"/>
    <col min="9474" max="9474" width="11.125" style="17" customWidth="1"/>
    <col min="9475" max="9487" width="9.375" style="17" customWidth="1"/>
    <col min="9488" max="9488" width="6.75" style="17" customWidth="1"/>
    <col min="9489" max="9728" width="9" style="17"/>
    <col min="9729" max="9729" width="2.125" style="17" customWidth="1"/>
    <col min="9730" max="9730" width="11.125" style="17" customWidth="1"/>
    <col min="9731" max="9743" width="9.375" style="17" customWidth="1"/>
    <col min="9744" max="9744" width="6.75" style="17" customWidth="1"/>
    <col min="9745" max="9984" width="9" style="17"/>
    <col min="9985" max="9985" width="2.125" style="17" customWidth="1"/>
    <col min="9986" max="9986" width="11.125" style="17" customWidth="1"/>
    <col min="9987" max="9999" width="9.375" style="17" customWidth="1"/>
    <col min="10000" max="10000" width="6.75" style="17" customWidth="1"/>
    <col min="10001" max="10240" width="9" style="17"/>
    <col min="10241" max="10241" width="2.125" style="17" customWidth="1"/>
    <col min="10242" max="10242" width="11.125" style="17" customWidth="1"/>
    <col min="10243" max="10255" width="9.375" style="17" customWidth="1"/>
    <col min="10256" max="10256" width="6.75" style="17" customWidth="1"/>
    <col min="10257" max="10496" width="9" style="17"/>
    <col min="10497" max="10497" width="2.125" style="17" customWidth="1"/>
    <col min="10498" max="10498" width="11.125" style="17" customWidth="1"/>
    <col min="10499" max="10511" width="9.375" style="17" customWidth="1"/>
    <col min="10512" max="10512" width="6.75" style="17" customWidth="1"/>
    <col min="10513" max="10752" width="9" style="17"/>
    <col min="10753" max="10753" width="2.125" style="17" customWidth="1"/>
    <col min="10754" max="10754" width="11.125" style="17" customWidth="1"/>
    <col min="10755" max="10767" width="9.375" style="17" customWidth="1"/>
    <col min="10768" max="10768" width="6.75" style="17" customWidth="1"/>
    <col min="10769" max="11008" width="9" style="17"/>
    <col min="11009" max="11009" width="2.125" style="17" customWidth="1"/>
    <col min="11010" max="11010" width="11.125" style="17" customWidth="1"/>
    <col min="11011" max="11023" width="9.375" style="17" customWidth="1"/>
    <col min="11024" max="11024" width="6.75" style="17" customWidth="1"/>
    <col min="11025" max="11264" width="9" style="17"/>
    <col min="11265" max="11265" width="2.125" style="17" customWidth="1"/>
    <col min="11266" max="11266" width="11.125" style="17" customWidth="1"/>
    <col min="11267" max="11279" width="9.375" style="17" customWidth="1"/>
    <col min="11280" max="11280" width="6.75" style="17" customWidth="1"/>
    <col min="11281" max="11520" width="9" style="17"/>
    <col min="11521" max="11521" width="2.125" style="17" customWidth="1"/>
    <col min="11522" max="11522" width="11.125" style="17" customWidth="1"/>
    <col min="11523" max="11535" width="9.375" style="17" customWidth="1"/>
    <col min="11536" max="11536" width="6.75" style="17" customWidth="1"/>
    <col min="11537" max="11776" width="9" style="17"/>
    <col min="11777" max="11777" width="2.125" style="17" customWidth="1"/>
    <col min="11778" max="11778" width="11.125" style="17" customWidth="1"/>
    <col min="11779" max="11791" width="9.375" style="17" customWidth="1"/>
    <col min="11792" max="11792" width="6.75" style="17" customWidth="1"/>
    <col min="11793" max="12032" width="9" style="17"/>
    <col min="12033" max="12033" width="2.125" style="17" customWidth="1"/>
    <col min="12034" max="12034" width="11.125" style="17" customWidth="1"/>
    <col min="12035" max="12047" width="9.375" style="17" customWidth="1"/>
    <col min="12048" max="12048" width="6.75" style="17" customWidth="1"/>
    <col min="12049" max="12288" width="9" style="17"/>
    <col min="12289" max="12289" width="2.125" style="17" customWidth="1"/>
    <col min="12290" max="12290" width="11.125" style="17" customWidth="1"/>
    <col min="12291" max="12303" width="9.375" style="17" customWidth="1"/>
    <col min="12304" max="12304" width="6.75" style="17" customWidth="1"/>
    <col min="12305" max="12544" width="9" style="17"/>
    <col min="12545" max="12545" width="2.125" style="17" customWidth="1"/>
    <col min="12546" max="12546" width="11.125" style="17" customWidth="1"/>
    <col min="12547" max="12559" width="9.375" style="17" customWidth="1"/>
    <col min="12560" max="12560" width="6.75" style="17" customWidth="1"/>
    <col min="12561" max="12800" width="9" style="17"/>
    <col min="12801" max="12801" width="2.125" style="17" customWidth="1"/>
    <col min="12802" max="12802" width="11.125" style="17" customWidth="1"/>
    <col min="12803" max="12815" width="9.375" style="17" customWidth="1"/>
    <col min="12816" max="12816" width="6.75" style="17" customWidth="1"/>
    <col min="12817" max="13056" width="9" style="17"/>
    <col min="13057" max="13057" width="2.125" style="17" customWidth="1"/>
    <col min="13058" max="13058" width="11.125" style="17" customWidth="1"/>
    <col min="13059" max="13071" width="9.375" style="17" customWidth="1"/>
    <col min="13072" max="13072" width="6.75" style="17" customWidth="1"/>
    <col min="13073" max="13312" width="9" style="17"/>
    <col min="13313" max="13313" width="2.125" style="17" customWidth="1"/>
    <col min="13314" max="13314" width="11.125" style="17" customWidth="1"/>
    <col min="13315" max="13327" width="9.375" style="17" customWidth="1"/>
    <col min="13328" max="13328" width="6.75" style="17" customWidth="1"/>
    <col min="13329" max="13568" width="9" style="17"/>
    <col min="13569" max="13569" width="2.125" style="17" customWidth="1"/>
    <col min="13570" max="13570" width="11.125" style="17" customWidth="1"/>
    <col min="13571" max="13583" width="9.375" style="17" customWidth="1"/>
    <col min="13584" max="13584" width="6.75" style="17" customWidth="1"/>
    <col min="13585" max="13824" width="9" style="17"/>
    <col min="13825" max="13825" width="2.125" style="17" customWidth="1"/>
    <col min="13826" max="13826" width="11.125" style="17" customWidth="1"/>
    <col min="13827" max="13839" width="9.375" style="17" customWidth="1"/>
    <col min="13840" max="13840" width="6.75" style="17" customWidth="1"/>
    <col min="13841" max="14080" width="9" style="17"/>
    <col min="14081" max="14081" width="2.125" style="17" customWidth="1"/>
    <col min="14082" max="14082" width="11.125" style="17" customWidth="1"/>
    <col min="14083" max="14095" width="9.375" style="17" customWidth="1"/>
    <col min="14096" max="14096" width="6.75" style="17" customWidth="1"/>
    <col min="14097" max="14336" width="9" style="17"/>
    <col min="14337" max="14337" width="2.125" style="17" customWidth="1"/>
    <col min="14338" max="14338" width="11.125" style="17" customWidth="1"/>
    <col min="14339" max="14351" width="9.375" style="17" customWidth="1"/>
    <col min="14352" max="14352" width="6.75" style="17" customWidth="1"/>
    <col min="14353" max="14592" width="9" style="17"/>
    <col min="14593" max="14593" width="2.125" style="17" customWidth="1"/>
    <col min="14594" max="14594" width="11.125" style="17" customWidth="1"/>
    <col min="14595" max="14607" width="9.375" style="17" customWidth="1"/>
    <col min="14608" max="14608" width="6.75" style="17" customWidth="1"/>
    <col min="14609" max="14848" width="9" style="17"/>
    <col min="14849" max="14849" width="2.125" style="17" customWidth="1"/>
    <col min="14850" max="14850" width="11.125" style="17" customWidth="1"/>
    <col min="14851" max="14863" width="9.375" style="17" customWidth="1"/>
    <col min="14864" max="14864" width="6.75" style="17" customWidth="1"/>
    <col min="14865" max="15104" width="9" style="17"/>
    <col min="15105" max="15105" width="2.125" style="17" customWidth="1"/>
    <col min="15106" max="15106" width="11.125" style="17" customWidth="1"/>
    <col min="15107" max="15119" width="9.375" style="17" customWidth="1"/>
    <col min="15120" max="15120" width="6.75" style="17" customWidth="1"/>
    <col min="15121" max="15360" width="9" style="17"/>
    <col min="15361" max="15361" width="2.125" style="17" customWidth="1"/>
    <col min="15362" max="15362" width="11.125" style="17" customWidth="1"/>
    <col min="15363" max="15375" width="9.375" style="17" customWidth="1"/>
    <col min="15376" max="15376" width="6.75" style="17" customWidth="1"/>
    <col min="15377" max="15616" width="9" style="17"/>
    <col min="15617" max="15617" width="2.125" style="17" customWidth="1"/>
    <col min="15618" max="15618" width="11.125" style="17" customWidth="1"/>
    <col min="15619" max="15631" width="9.375" style="17" customWidth="1"/>
    <col min="15632" max="15632" width="6.75" style="17" customWidth="1"/>
    <col min="15633" max="15872" width="9" style="17"/>
    <col min="15873" max="15873" width="2.125" style="17" customWidth="1"/>
    <col min="15874" max="15874" width="11.125" style="17" customWidth="1"/>
    <col min="15875" max="15887" width="9.375" style="17" customWidth="1"/>
    <col min="15888" max="15888" width="6.75" style="17" customWidth="1"/>
    <col min="15889" max="16128" width="9" style="17"/>
    <col min="16129" max="16129" width="2.125" style="17" customWidth="1"/>
    <col min="16130" max="16130" width="11.125" style="17" customWidth="1"/>
    <col min="16131" max="16143" width="9.375" style="17" customWidth="1"/>
    <col min="16144" max="16144" width="6.75" style="17" customWidth="1"/>
    <col min="16145" max="16384" width="9" style="17"/>
  </cols>
  <sheetData>
    <row r="2" spans="1:27" s="501" customFormat="1" x14ac:dyDescent="0.15">
      <c r="A2" s="773" t="s">
        <v>358</v>
      </c>
      <c r="B2" s="844"/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1728" t="s">
        <v>341</v>
      </c>
      <c r="O2" s="1728"/>
    </row>
    <row r="3" spans="1:27" s="75" customFormat="1" ht="28.5" customHeight="1" x14ac:dyDescent="0.15">
      <c r="A3" s="824"/>
      <c r="B3" s="825" t="s">
        <v>359</v>
      </c>
      <c r="C3" s="846" t="s">
        <v>313</v>
      </c>
      <c r="D3" s="847" t="s">
        <v>314</v>
      </c>
      <c r="E3" s="847" t="s">
        <v>315</v>
      </c>
      <c r="F3" s="847" t="s">
        <v>316</v>
      </c>
      <c r="G3" s="847" t="s">
        <v>317</v>
      </c>
      <c r="H3" s="847" t="s">
        <v>318</v>
      </c>
      <c r="I3" s="847" t="s">
        <v>319</v>
      </c>
      <c r="J3" s="847" t="s">
        <v>320</v>
      </c>
      <c r="K3" s="847" t="s">
        <v>321</v>
      </c>
      <c r="L3" s="847" t="s">
        <v>322</v>
      </c>
      <c r="M3" s="847" t="s">
        <v>323</v>
      </c>
      <c r="N3" s="847" t="s">
        <v>324</v>
      </c>
      <c r="O3" s="848" t="s">
        <v>325</v>
      </c>
    </row>
    <row r="4" spans="1:27" ht="28.5" customHeight="1" x14ac:dyDescent="0.15">
      <c r="A4" s="496"/>
      <c r="B4" s="849" t="s">
        <v>360</v>
      </c>
      <c r="C4" s="850" t="s">
        <v>140</v>
      </c>
      <c r="D4" s="850" t="s">
        <v>140</v>
      </c>
      <c r="E4" s="850" t="s">
        <v>140</v>
      </c>
      <c r="F4" s="850" t="s">
        <v>140</v>
      </c>
      <c r="G4" s="850" t="s">
        <v>140</v>
      </c>
      <c r="H4" s="850" t="s">
        <v>140</v>
      </c>
      <c r="I4" s="850" t="s">
        <v>140</v>
      </c>
      <c r="J4" s="850" t="s">
        <v>140</v>
      </c>
      <c r="K4" s="850" t="s">
        <v>140</v>
      </c>
      <c r="L4" s="850" t="s">
        <v>140</v>
      </c>
      <c r="M4" s="850" t="s">
        <v>140</v>
      </c>
      <c r="N4" s="850" t="s">
        <v>140</v>
      </c>
      <c r="O4" s="851">
        <v>25433</v>
      </c>
      <c r="P4" s="496"/>
      <c r="Q4" s="764"/>
      <c r="R4" s="501"/>
      <c r="S4" s="501"/>
      <c r="T4" s="501"/>
      <c r="U4" s="501"/>
      <c r="V4" s="501"/>
      <c r="W4" s="501"/>
      <c r="X4" s="501"/>
      <c r="Y4" s="501"/>
      <c r="Z4" s="501"/>
      <c r="AA4" s="501"/>
    </row>
    <row r="5" spans="1:27" ht="28.5" customHeight="1" x14ac:dyDescent="0.15">
      <c r="A5" s="496"/>
      <c r="B5" s="852" t="s">
        <v>201</v>
      </c>
      <c r="C5" s="853">
        <v>13</v>
      </c>
      <c r="D5" s="854">
        <v>14</v>
      </c>
      <c r="E5" s="854">
        <v>29</v>
      </c>
      <c r="F5" s="854">
        <v>57</v>
      </c>
      <c r="G5" s="854">
        <v>24</v>
      </c>
      <c r="H5" s="854">
        <v>7</v>
      </c>
      <c r="I5" s="855">
        <v>14</v>
      </c>
      <c r="J5" s="854">
        <v>43</v>
      </c>
      <c r="K5" s="854">
        <v>9</v>
      </c>
      <c r="L5" s="854">
        <v>20</v>
      </c>
      <c r="M5" s="854">
        <v>35</v>
      </c>
      <c r="N5" s="854">
        <v>10</v>
      </c>
      <c r="O5" s="856">
        <f>SUM(C5:N5)</f>
        <v>275</v>
      </c>
      <c r="P5" s="496"/>
      <c r="Q5" s="764"/>
      <c r="R5" s="501"/>
      <c r="S5" s="501"/>
      <c r="T5" s="501"/>
      <c r="U5" s="501"/>
      <c r="V5" s="501"/>
      <c r="W5" s="501"/>
      <c r="X5" s="501"/>
      <c r="Y5" s="501"/>
      <c r="Z5" s="501"/>
      <c r="AA5" s="501"/>
    </row>
    <row r="6" spans="1:27" ht="28.5" customHeight="1" x14ac:dyDescent="0.15">
      <c r="A6" s="496"/>
      <c r="B6" s="857" t="s">
        <v>202</v>
      </c>
      <c r="C6" s="853">
        <v>174</v>
      </c>
      <c r="D6" s="854">
        <v>174</v>
      </c>
      <c r="E6" s="854">
        <v>224</v>
      </c>
      <c r="F6" s="854">
        <v>227</v>
      </c>
      <c r="G6" s="854">
        <v>212</v>
      </c>
      <c r="H6" s="858">
        <v>179</v>
      </c>
      <c r="I6" s="854">
        <v>188</v>
      </c>
      <c r="J6" s="854">
        <v>206</v>
      </c>
      <c r="K6" s="854">
        <v>171</v>
      </c>
      <c r="L6" s="854">
        <v>220</v>
      </c>
      <c r="M6" s="854">
        <v>201</v>
      </c>
      <c r="N6" s="854">
        <v>168</v>
      </c>
      <c r="O6" s="856">
        <f>SUM(C6:N6)</f>
        <v>2344</v>
      </c>
      <c r="P6" s="496"/>
      <c r="Q6" s="764"/>
      <c r="R6" s="501"/>
      <c r="S6" s="501"/>
      <c r="T6" s="501"/>
      <c r="U6" s="501"/>
      <c r="V6" s="501"/>
      <c r="W6" s="501"/>
      <c r="X6" s="501"/>
      <c r="Y6" s="501"/>
      <c r="Z6" s="501"/>
      <c r="AA6" s="501"/>
    </row>
    <row r="7" spans="1:27" ht="28.5" customHeight="1" x14ac:dyDescent="0.15">
      <c r="A7" s="496"/>
      <c r="B7" s="859" t="s">
        <v>203</v>
      </c>
      <c r="C7" s="853">
        <v>2</v>
      </c>
      <c r="D7" s="855">
        <v>2</v>
      </c>
      <c r="E7" s="854">
        <v>9</v>
      </c>
      <c r="F7" s="854">
        <v>8</v>
      </c>
      <c r="G7" s="854">
        <v>3</v>
      </c>
      <c r="H7" s="854">
        <v>2</v>
      </c>
      <c r="I7" s="854">
        <v>2</v>
      </c>
      <c r="J7" s="854">
        <v>2</v>
      </c>
      <c r="K7" s="854">
        <v>2</v>
      </c>
      <c r="L7" s="854">
        <v>21</v>
      </c>
      <c r="M7" s="854">
        <v>2</v>
      </c>
      <c r="N7" s="860">
        <v>1</v>
      </c>
      <c r="O7" s="856">
        <f t="shared" ref="O7:O15" si="0">SUM(C7:N7)</f>
        <v>56</v>
      </c>
      <c r="P7" s="496"/>
      <c r="Q7" s="764"/>
      <c r="R7" s="501"/>
      <c r="S7" s="501"/>
      <c r="T7" s="501"/>
      <c r="U7" s="501"/>
      <c r="V7" s="501"/>
      <c r="W7" s="501"/>
      <c r="X7" s="501"/>
      <c r="Y7" s="501"/>
      <c r="Z7" s="501"/>
      <c r="AA7" s="501"/>
    </row>
    <row r="8" spans="1:27" ht="28.5" customHeight="1" x14ac:dyDescent="0.15">
      <c r="A8" s="496"/>
      <c r="B8" s="852" t="s">
        <v>204</v>
      </c>
      <c r="C8" s="853">
        <v>14</v>
      </c>
      <c r="D8" s="855">
        <v>15</v>
      </c>
      <c r="E8" s="854">
        <v>17</v>
      </c>
      <c r="F8" s="854">
        <v>21</v>
      </c>
      <c r="G8" s="854">
        <v>27</v>
      </c>
      <c r="H8" s="854">
        <v>20</v>
      </c>
      <c r="I8" s="854">
        <v>148</v>
      </c>
      <c r="J8" s="854">
        <v>102</v>
      </c>
      <c r="K8" s="854">
        <v>78</v>
      </c>
      <c r="L8" s="854">
        <v>95</v>
      </c>
      <c r="M8" s="861">
        <v>83</v>
      </c>
      <c r="N8" s="854">
        <v>14</v>
      </c>
      <c r="O8" s="856">
        <f t="shared" si="0"/>
        <v>634</v>
      </c>
      <c r="P8" s="496"/>
      <c r="Q8" s="764"/>
      <c r="R8" s="501"/>
      <c r="S8" s="501"/>
      <c r="T8" s="501"/>
      <c r="U8" s="501"/>
      <c r="V8" s="501"/>
      <c r="W8" s="501"/>
      <c r="X8" s="501"/>
      <c r="Y8" s="501"/>
      <c r="Z8" s="501"/>
      <c r="AA8" s="501"/>
    </row>
    <row r="9" spans="1:27" ht="28.5" customHeight="1" x14ac:dyDescent="0.15">
      <c r="A9" s="496"/>
      <c r="B9" s="852" t="s">
        <v>205</v>
      </c>
      <c r="C9" s="862">
        <v>6</v>
      </c>
      <c r="D9" s="855">
        <v>9</v>
      </c>
      <c r="E9" s="854">
        <v>12</v>
      </c>
      <c r="F9" s="854">
        <v>12</v>
      </c>
      <c r="G9" s="855">
        <v>12</v>
      </c>
      <c r="H9" s="855">
        <v>12</v>
      </c>
      <c r="I9" s="855">
        <v>12</v>
      </c>
      <c r="J9" s="855">
        <v>12</v>
      </c>
      <c r="K9" s="854">
        <v>12</v>
      </c>
      <c r="L9" s="854">
        <v>36</v>
      </c>
      <c r="M9" s="854">
        <v>12</v>
      </c>
      <c r="N9" s="855">
        <v>9</v>
      </c>
      <c r="O9" s="856">
        <f t="shared" si="0"/>
        <v>156</v>
      </c>
      <c r="P9" s="496"/>
      <c r="Q9" s="764"/>
      <c r="R9" s="501"/>
      <c r="S9" s="501"/>
      <c r="T9" s="501"/>
      <c r="U9" s="501"/>
      <c r="V9" s="501"/>
      <c r="W9" s="501"/>
      <c r="X9" s="501"/>
      <c r="Y9" s="501"/>
      <c r="Z9" s="501"/>
      <c r="AA9" s="501"/>
    </row>
    <row r="10" spans="1:27" ht="28.5" customHeight="1" x14ac:dyDescent="0.15">
      <c r="A10" s="496"/>
      <c r="B10" s="852" t="s">
        <v>206</v>
      </c>
      <c r="C10" s="853">
        <v>80</v>
      </c>
      <c r="D10" s="854">
        <v>13.65</v>
      </c>
      <c r="E10" s="854">
        <v>23.1</v>
      </c>
      <c r="F10" s="854">
        <v>43</v>
      </c>
      <c r="G10" s="854">
        <v>18</v>
      </c>
      <c r="H10" s="854">
        <v>14</v>
      </c>
      <c r="I10" s="854">
        <v>34</v>
      </c>
      <c r="J10" s="854">
        <v>24</v>
      </c>
      <c r="K10" s="854">
        <v>22.05</v>
      </c>
      <c r="L10" s="854">
        <v>40.25</v>
      </c>
      <c r="M10" s="854">
        <v>22.75</v>
      </c>
      <c r="N10" s="854">
        <v>15</v>
      </c>
      <c r="O10" s="856">
        <f t="shared" si="0"/>
        <v>349.8</v>
      </c>
      <c r="P10" s="496"/>
      <c r="Q10" s="764"/>
      <c r="R10" s="501"/>
      <c r="S10" s="501"/>
      <c r="T10" s="501"/>
      <c r="U10" s="501"/>
      <c r="V10" s="501"/>
      <c r="W10" s="501"/>
      <c r="X10" s="501"/>
      <c r="Y10" s="501"/>
      <c r="Z10" s="501"/>
      <c r="AA10" s="501"/>
    </row>
    <row r="11" spans="1:27" s="104" customFormat="1" ht="28.5" customHeight="1" x14ac:dyDescent="0.15">
      <c r="A11" s="729"/>
      <c r="B11" s="863" t="s">
        <v>361</v>
      </c>
      <c r="C11" s="853">
        <v>4</v>
      </c>
      <c r="D11" s="854">
        <v>4</v>
      </c>
      <c r="E11" s="854">
        <v>6</v>
      </c>
      <c r="F11" s="854">
        <v>10</v>
      </c>
      <c r="G11" s="854">
        <v>6</v>
      </c>
      <c r="H11" s="854">
        <v>5</v>
      </c>
      <c r="I11" s="854">
        <v>6</v>
      </c>
      <c r="J11" s="854">
        <v>18</v>
      </c>
      <c r="K11" s="854">
        <v>5</v>
      </c>
      <c r="L11" s="854">
        <v>7</v>
      </c>
      <c r="M11" s="854">
        <v>7</v>
      </c>
      <c r="N11" s="854">
        <v>6</v>
      </c>
      <c r="O11" s="856">
        <f t="shared" si="0"/>
        <v>84</v>
      </c>
      <c r="P11" s="729"/>
      <c r="Q11" s="790"/>
      <c r="R11" s="588"/>
      <c r="S11" s="588"/>
      <c r="T11" s="588"/>
      <c r="U11" s="588"/>
      <c r="V11" s="588"/>
      <c r="W11" s="588"/>
      <c r="X11" s="588"/>
      <c r="Y11" s="588"/>
      <c r="Z11" s="588"/>
      <c r="AA11" s="588"/>
    </row>
    <row r="12" spans="1:27" ht="28.5" customHeight="1" x14ac:dyDescent="0.15">
      <c r="A12" s="496"/>
      <c r="B12" s="857" t="s">
        <v>208</v>
      </c>
      <c r="C12" s="853">
        <v>37</v>
      </c>
      <c r="D12" s="854">
        <v>22</v>
      </c>
      <c r="E12" s="854">
        <v>22</v>
      </c>
      <c r="F12" s="854">
        <v>22</v>
      </c>
      <c r="G12" s="854">
        <v>21</v>
      </c>
      <c r="H12" s="854">
        <v>25</v>
      </c>
      <c r="I12" s="854">
        <v>25</v>
      </c>
      <c r="J12" s="854">
        <v>28</v>
      </c>
      <c r="K12" s="854">
        <v>29</v>
      </c>
      <c r="L12" s="854">
        <v>47</v>
      </c>
      <c r="M12" s="854">
        <v>39</v>
      </c>
      <c r="N12" s="854">
        <v>27</v>
      </c>
      <c r="O12" s="856">
        <f t="shared" si="0"/>
        <v>344</v>
      </c>
      <c r="P12" s="496"/>
      <c r="Q12" s="764"/>
      <c r="R12" s="501"/>
      <c r="S12" s="501"/>
      <c r="T12" s="501"/>
      <c r="U12" s="501"/>
      <c r="V12" s="501"/>
      <c r="W12" s="501"/>
      <c r="X12" s="501"/>
      <c r="Y12" s="501"/>
      <c r="Z12" s="501"/>
      <c r="AA12" s="501"/>
    </row>
    <row r="13" spans="1:27" s="104" customFormat="1" ht="28.5" customHeight="1" x14ac:dyDescent="0.15">
      <c r="A13" s="729"/>
      <c r="B13" s="857" t="s">
        <v>362</v>
      </c>
      <c r="C13" s="853">
        <v>68</v>
      </c>
      <c r="D13" s="854">
        <v>84</v>
      </c>
      <c r="E13" s="854">
        <v>100</v>
      </c>
      <c r="F13" s="854">
        <v>101</v>
      </c>
      <c r="G13" s="854">
        <v>113</v>
      </c>
      <c r="H13" s="854">
        <v>109</v>
      </c>
      <c r="I13" s="854">
        <v>97</v>
      </c>
      <c r="J13" s="854">
        <v>120</v>
      </c>
      <c r="K13" s="854">
        <v>104</v>
      </c>
      <c r="L13" s="854">
        <v>106</v>
      </c>
      <c r="M13" s="854">
        <v>117</v>
      </c>
      <c r="N13" s="855">
        <v>110</v>
      </c>
      <c r="O13" s="856">
        <f t="shared" si="0"/>
        <v>1229</v>
      </c>
      <c r="P13" s="729"/>
      <c r="Q13" s="790"/>
      <c r="R13" s="588"/>
      <c r="S13" s="588"/>
      <c r="T13" s="588"/>
      <c r="U13" s="588"/>
      <c r="V13" s="588"/>
      <c r="W13" s="588"/>
      <c r="X13" s="588"/>
      <c r="Y13" s="588"/>
      <c r="Z13" s="588"/>
      <c r="AA13" s="588"/>
    </row>
    <row r="14" spans="1:27" ht="28.5" customHeight="1" x14ac:dyDescent="0.15">
      <c r="A14" s="496"/>
      <c r="B14" s="852" t="s">
        <v>210</v>
      </c>
      <c r="C14" s="862">
        <v>3</v>
      </c>
      <c r="D14" s="855">
        <v>1</v>
      </c>
      <c r="E14" s="855">
        <v>1</v>
      </c>
      <c r="F14" s="854">
        <v>1</v>
      </c>
      <c r="G14" s="854">
        <v>4</v>
      </c>
      <c r="H14" s="855">
        <v>1</v>
      </c>
      <c r="I14" s="855">
        <v>1</v>
      </c>
      <c r="J14" s="854">
        <v>3</v>
      </c>
      <c r="K14" s="854">
        <v>1</v>
      </c>
      <c r="L14" s="855">
        <v>1</v>
      </c>
      <c r="M14" s="855">
        <v>2</v>
      </c>
      <c r="N14" s="855">
        <v>2</v>
      </c>
      <c r="O14" s="856">
        <f t="shared" si="0"/>
        <v>21</v>
      </c>
      <c r="P14" s="496"/>
      <c r="Q14" s="764"/>
      <c r="R14" s="501"/>
      <c r="S14" s="501"/>
      <c r="T14" s="501"/>
      <c r="U14" s="501"/>
      <c r="V14" s="501"/>
      <c r="W14" s="501"/>
      <c r="X14" s="501"/>
      <c r="Y14" s="501"/>
      <c r="Z14" s="501"/>
      <c r="AA14" s="501"/>
    </row>
    <row r="15" spans="1:27" ht="28.5" customHeight="1" x14ac:dyDescent="0.15">
      <c r="A15" s="496"/>
      <c r="B15" s="857" t="s">
        <v>211</v>
      </c>
      <c r="C15" s="864">
        <v>94</v>
      </c>
      <c r="D15" s="858">
        <v>91</v>
      </c>
      <c r="E15" s="858">
        <v>110</v>
      </c>
      <c r="F15" s="858">
        <v>99</v>
      </c>
      <c r="G15" s="858">
        <v>93</v>
      </c>
      <c r="H15" s="858">
        <v>93</v>
      </c>
      <c r="I15" s="858">
        <v>90</v>
      </c>
      <c r="J15" s="858">
        <v>102</v>
      </c>
      <c r="K15" s="858">
        <v>91</v>
      </c>
      <c r="L15" s="858">
        <v>129</v>
      </c>
      <c r="M15" s="858">
        <v>113</v>
      </c>
      <c r="N15" s="858">
        <v>100</v>
      </c>
      <c r="O15" s="856">
        <f t="shared" si="0"/>
        <v>1205</v>
      </c>
      <c r="P15" s="496"/>
      <c r="Q15" s="764"/>
      <c r="R15" s="501"/>
      <c r="S15" s="501"/>
      <c r="T15" s="501"/>
      <c r="U15" s="501"/>
      <c r="V15" s="501"/>
      <c r="W15" s="501"/>
      <c r="X15" s="501"/>
      <c r="Y15" s="501"/>
      <c r="Z15" s="501"/>
      <c r="AA15" s="501"/>
    </row>
    <row r="16" spans="1:27" ht="28.5" customHeight="1" x14ac:dyDescent="0.15">
      <c r="A16" s="496"/>
      <c r="B16" s="865" t="s">
        <v>363</v>
      </c>
      <c r="C16" s="866">
        <v>72</v>
      </c>
      <c r="D16" s="867">
        <v>71</v>
      </c>
      <c r="E16" s="867">
        <v>74</v>
      </c>
      <c r="F16" s="867">
        <v>52</v>
      </c>
      <c r="G16" s="867">
        <v>56</v>
      </c>
      <c r="H16" s="867">
        <v>46</v>
      </c>
      <c r="I16" s="867">
        <v>44</v>
      </c>
      <c r="J16" s="867">
        <v>52</v>
      </c>
      <c r="K16" s="867">
        <v>47</v>
      </c>
      <c r="L16" s="867">
        <v>56</v>
      </c>
      <c r="M16" s="867">
        <v>63</v>
      </c>
      <c r="N16" s="867">
        <v>45</v>
      </c>
      <c r="O16" s="868">
        <f>SUM(C16:N16)</f>
        <v>678</v>
      </c>
      <c r="P16" s="496"/>
      <c r="Q16" s="764"/>
      <c r="R16" s="501"/>
      <c r="S16" s="501"/>
      <c r="T16" s="501"/>
      <c r="U16" s="501"/>
      <c r="V16" s="501"/>
      <c r="W16" s="501"/>
      <c r="X16" s="501"/>
      <c r="Y16" s="501"/>
      <c r="Z16" s="501"/>
      <c r="AA16" s="501"/>
    </row>
    <row r="17" spans="1:27" ht="28.5" customHeight="1" x14ac:dyDescent="0.15">
      <c r="A17" s="496"/>
      <c r="B17" s="869" t="s">
        <v>308</v>
      </c>
      <c r="C17" s="870">
        <f>SUM(C5:C16)</f>
        <v>567</v>
      </c>
      <c r="D17" s="871">
        <f t="shared" ref="D17:N17" si="1">SUM(D5:D16)</f>
        <v>500.65</v>
      </c>
      <c r="E17" s="871">
        <f t="shared" si="1"/>
        <v>627.1</v>
      </c>
      <c r="F17" s="871">
        <f t="shared" si="1"/>
        <v>653</v>
      </c>
      <c r="G17" s="871">
        <f t="shared" si="1"/>
        <v>589</v>
      </c>
      <c r="H17" s="871">
        <f t="shared" si="1"/>
        <v>513</v>
      </c>
      <c r="I17" s="871">
        <f t="shared" si="1"/>
        <v>661</v>
      </c>
      <c r="J17" s="871">
        <f t="shared" si="1"/>
        <v>712</v>
      </c>
      <c r="K17" s="871">
        <f t="shared" si="1"/>
        <v>571.04999999999995</v>
      </c>
      <c r="L17" s="871">
        <f t="shared" si="1"/>
        <v>778.25</v>
      </c>
      <c r="M17" s="871">
        <f t="shared" si="1"/>
        <v>696.75</v>
      </c>
      <c r="N17" s="871">
        <f t="shared" si="1"/>
        <v>507</v>
      </c>
      <c r="O17" s="872">
        <f>SUM(O4:O16)</f>
        <v>32808.800000000003</v>
      </c>
      <c r="P17" s="496"/>
      <c r="Q17" s="764"/>
      <c r="R17" s="501"/>
      <c r="S17" s="501"/>
      <c r="T17" s="501"/>
      <c r="U17" s="501"/>
      <c r="V17" s="501"/>
      <c r="W17" s="501"/>
      <c r="X17" s="501"/>
      <c r="Y17" s="501"/>
      <c r="Z17" s="501"/>
      <c r="AA17" s="501"/>
    </row>
    <row r="18" spans="1:27" x14ac:dyDescent="0.15"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</row>
    <row r="19" spans="1:27" x14ac:dyDescent="0.15"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</row>
    <row r="20" spans="1:27" x14ac:dyDescent="0.15">
      <c r="C20" s="501"/>
      <c r="D20" s="501"/>
      <c r="E20" s="501"/>
      <c r="F20" s="501"/>
      <c r="G20" s="501"/>
      <c r="H20" s="501"/>
      <c r="I20" s="501"/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</row>
    <row r="21" spans="1:27" x14ac:dyDescent="0.15"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501"/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</row>
    <row r="22" spans="1:27" x14ac:dyDescent="0.15"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1"/>
      <c r="R22" s="501"/>
      <c r="S22" s="501"/>
      <c r="T22" s="501"/>
      <c r="U22" s="501"/>
      <c r="V22" s="501"/>
      <c r="W22" s="501"/>
      <c r="X22" s="501"/>
      <c r="Y22" s="501"/>
      <c r="Z22" s="501"/>
      <c r="AA22" s="501"/>
    </row>
    <row r="23" spans="1:27" x14ac:dyDescent="0.15">
      <c r="C23" s="501"/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1"/>
      <c r="R23" s="501"/>
      <c r="S23" s="501"/>
      <c r="T23" s="501"/>
      <c r="U23" s="501"/>
      <c r="V23" s="501"/>
      <c r="W23" s="501"/>
      <c r="X23" s="501"/>
      <c r="Y23" s="501"/>
      <c r="Z23" s="501"/>
      <c r="AA23" s="501"/>
    </row>
    <row r="24" spans="1:27" x14ac:dyDescent="0.15">
      <c r="C24" s="501"/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  <c r="Q24" s="501"/>
      <c r="R24" s="501"/>
      <c r="S24" s="501"/>
      <c r="T24" s="501"/>
      <c r="U24" s="501"/>
      <c r="V24" s="501"/>
      <c r="W24" s="501"/>
      <c r="X24" s="501"/>
      <c r="Y24" s="501"/>
      <c r="Z24" s="501"/>
      <c r="AA24" s="501"/>
    </row>
    <row r="25" spans="1:27" x14ac:dyDescent="0.15"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501"/>
      <c r="T25" s="501"/>
      <c r="U25" s="501"/>
      <c r="V25" s="501"/>
      <c r="W25" s="501"/>
      <c r="X25" s="501"/>
      <c r="Y25" s="501"/>
      <c r="Z25" s="501"/>
      <c r="AA25" s="501"/>
    </row>
    <row r="26" spans="1:27" x14ac:dyDescent="0.15"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1"/>
    </row>
    <row r="27" spans="1:27" x14ac:dyDescent="0.15"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  <c r="AA27" s="501"/>
    </row>
    <row r="28" spans="1:27" x14ac:dyDescent="0.15"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</row>
    <row r="29" spans="1:27" x14ac:dyDescent="0.15"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1"/>
      <c r="R29" s="501"/>
      <c r="S29" s="501"/>
      <c r="T29" s="501"/>
      <c r="U29" s="501"/>
      <c r="V29" s="501"/>
      <c r="W29" s="501"/>
      <c r="X29" s="501"/>
      <c r="Y29" s="501"/>
      <c r="Z29" s="501"/>
      <c r="AA29" s="501"/>
    </row>
    <row r="30" spans="1:27" x14ac:dyDescent="0.15"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</row>
    <row r="31" spans="1:27" x14ac:dyDescent="0.15"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1"/>
      <c r="U31" s="501"/>
      <c r="V31" s="501"/>
      <c r="W31" s="501"/>
      <c r="X31" s="501"/>
      <c r="Y31" s="501"/>
      <c r="Z31" s="501"/>
      <c r="AA31" s="501"/>
    </row>
    <row r="32" spans="1:27" x14ac:dyDescent="0.15"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  <c r="U32" s="501"/>
      <c r="V32" s="501"/>
      <c r="W32" s="501"/>
      <c r="X32" s="501"/>
      <c r="Y32" s="501"/>
      <c r="Z32" s="501"/>
      <c r="AA32" s="501"/>
    </row>
    <row r="33" spans="3:27" x14ac:dyDescent="0.15"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  <c r="U33" s="501"/>
      <c r="V33" s="501"/>
      <c r="W33" s="501"/>
      <c r="X33" s="501"/>
      <c r="Y33" s="501"/>
      <c r="Z33" s="501"/>
      <c r="AA33" s="501"/>
    </row>
    <row r="34" spans="3:27" x14ac:dyDescent="0.15"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</row>
    <row r="35" spans="3:27" x14ac:dyDescent="0.15"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</row>
    <row r="36" spans="3:27" x14ac:dyDescent="0.15"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/>
    </row>
    <row r="37" spans="3:27" x14ac:dyDescent="0.15">
      <c r="C37" s="501"/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501"/>
      <c r="Q37" s="501"/>
      <c r="R37" s="501"/>
      <c r="S37" s="501"/>
      <c r="T37" s="501"/>
      <c r="U37" s="501"/>
      <c r="V37" s="501"/>
      <c r="W37" s="501"/>
      <c r="X37" s="501"/>
      <c r="Y37" s="501"/>
      <c r="Z37" s="501"/>
      <c r="AA37" s="501"/>
    </row>
    <row r="38" spans="3:27" x14ac:dyDescent="0.15"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</row>
    <row r="39" spans="3:27" x14ac:dyDescent="0.15"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</row>
    <row r="40" spans="3:27" x14ac:dyDescent="0.15">
      <c r="C40" s="501"/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  <c r="Q40" s="501"/>
      <c r="R40" s="501"/>
      <c r="S40" s="501"/>
      <c r="T40" s="501"/>
      <c r="U40" s="501"/>
      <c r="V40" s="501"/>
      <c r="W40" s="501"/>
      <c r="X40" s="501"/>
      <c r="Y40" s="501"/>
      <c r="Z40" s="501"/>
      <c r="AA40" s="501"/>
    </row>
    <row r="41" spans="3:27" x14ac:dyDescent="0.15"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501"/>
      <c r="W41" s="501"/>
      <c r="X41" s="501"/>
      <c r="Y41" s="501"/>
      <c r="Z41" s="501"/>
      <c r="AA41" s="501"/>
    </row>
    <row r="42" spans="3:27" x14ac:dyDescent="0.15"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  <c r="U42" s="501"/>
      <c r="V42" s="501"/>
      <c r="W42" s="501"/>
      <c r="X42" s="501"/>
      <c r="Y42" s="501"/>
      <c r="Z42" s="501"/>
      <c r="AA42" s="501"/>
    </row>
    <row r="43" spans="3:27" x14ac:dyDescent="0.15"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1"/>
      <c r="U43" s="501"/>
      <c r="V43" s="501"/>
      <c r="W43" s="501"/>
      <c r="X43" s="501"/>
      <c r="Y43" s="501"/>
      <c r="Z43" s="501"/>
      <c r="AA43" s="501"/>
    </row>
    <row r="44" spans="3:27" x14ac:dyDescent="0.15"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1"/>
      <c r="S44" s="501"/>
      <c r="T44" s="501"/>
      <c r="U44" s="501"/>
      <c r="V44" s="501"/>
      <c r="W44" s="501"/>
      <c r="X44" s="501"/>
      <c r="Y44" s="501"/>
      <c r="Z44" s="501"/>
      <c r="AA44" s="501"/>
    </row>
    <row r="45" spans="3:27" x14ac:dyDescent="0.15"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501"/>
      <c r="AA45" s="501"/>
    </row>
    <row r="46" spans="3:27" x14ac:dyDescent="0.15"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501"/>
      <c r="AA46" s="501"/>
    </row>
    <row r="47" spans="3:27" x14ac:dyDescent="0.15">
      <c r="C47" s="501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1"/>
      <c r="X47" s="501"/>
      <c r="Y47" s="501"/>
      <c r="Z47" s="501"/>
      <c r="AA47" s="501"/>
    </row>
    <row r="48" spans="3:27" x14ac:dyDescent="0.15"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1"/>
    </row>
    <row r="49" spans="3:27" x14ac:dyDescent="0.15">
      <c r="C49" s="501"/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  <c r="Q49" s="501"/>
      <c r="R49" s="501"/>
      <c r="S49" s="501"/>
      <c r="T49" s="501"/>
      <c r="U49" s="501"/>
      <c r="V49" s="501"/>
      <c r="W49" s="501"/>
      <c r="X49" s="501"/>
      <c r="Y49" s="501"/>
      <c r="Z49" s="501"/>
      <c r="AA49" s="501"/>
    </row>
    <row r="50" spans="3:27" x14ac:dyDescent="0.15">
      <c r="C50" s="501"/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1"/>
    </row>
    <row r="51" spans="3:27" x14ac:dyDescent="0.15">
      <c r="C51" s="501"/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  <c r="Q51" s="501"/>
      <c r="R51" s="501"/>
      <c r="S51" s="501"/>
      <c r="T51" s="501"/>
      <c r="U51" s="501"/>
      <c r="V51" s="501"/>
      <c r="W51" s="501"/>
      <c r="X51" s="501"/>
      <c r="Y51" s="501"/>
      <c r="Z51" s="501"/>
      <c r="AA51" s="501"/>
    </row>
    <row r="52" spans="3:27" x14ac:dyDescent="0.15">
      <c r="C52" s="501"/>
      <c r="D52" s="501"/>
      <c r="E52" s="501"/>
      <c r="F52" s="501"/>
      <c r="G52" s="501"/>
      <c r="H52" s="501"/>
      <c r="I52" s="501"/>
      <c r="J52" s="501"/>
      <c r="K52" s="501"/>
      <c r="L52" s="501"/>
      <c r="M52" s="501"/>
      <c r="N52" s="501"/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501"/>
    </row>
    <row r="53" spans="3:27" x14ac:dyDescent="0.15">
      <c r="C53" s="501"/>
      <c r="D53" s="501"/>
      <c r="E53" s="501"/>
      <c r="F53" s="501"/>
      <c r="G53" s="501"/>
      <c r="H53" s="501"/>
      <c r="I53" s="501"/>
      <c r="J53" s="501"/>
      <c r="K53" s="501"/>
      <c r="L53" s="501"/>
      <c r="M53" s="501"/>
      <c r="N53" s="501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501"/>
    </row>
    <row r="54" spans="3:27" x14ac:dyDescent="0.15">
      <c r="C54" s="501"/>
      <c r="D54" s="501"/>
      <c r="E54" s="501"/>
      <c r="F54" s="501"/>
      <c r="G54" s="501"/>
      <c r="H54" s="501"/>
      <c r="I54" s="501"/>
      <c r="J54" s="501"/>
      <c r="K54" s="501"/>
      <c r="L54" s="501"/>
      <c r="M54" s="501"/>
      <c r="N54" s="501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1"/>
    </row>
    <row r="55" spans="3:27" x14ac:dyDescent="0.15"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501"/>
      <c r="W55" s="501"/>
      <c r="X55" s="501"/>
      <c r="Y55" s="501"/>
      <c r="Z55" s="501"/>
      <c r="AA55" s="501"/>
    </row>
    <row r="56" spans="3:27" x14ac:dyDescent="0.15">
      <c r="C56" s="501"/>
      <c r="D56" s="501"/>
      <c r="E56" s="501"/>
      <c r="F56" s="501"/>
      <c r="G56" s="501"/>
      <c r="H56" s="501"/>
      <c r="I56" s="501"/>
      <c r="J56" s="501"/>
      <c r="K56" s="501"/>
      <c r="L56" s="501"/>
      <c r="M56" s="501"/>
      <c r="N56" s="501"/>
      <c r="O56" s="501"/>
      <c r="P56" s="501"/>
      <c r="Q56" s="501"/>
      <c r="R56" s="501"/>
      <c r="S56" s="501"/>
      <c r="T56" s="501"/>
      <c r="U56" s="501"/>
      <c r="V56" s="501"/>
      <c r="W56" s="501"/>
      <c r="X56" s="501"/>
      <c r="Y56" s="501"/>
      <c r="Z56" s="501"/>
      <c r="AA56" s="501"/>
    </row>
    <row r="57" spans="3:27" x14ac:dyDescent="0.15">
      <c r="C57" s="501"/>
      <c r="D57" s="501"/>
      <c r="E57" s="501"/>
      <c r="F57" s="501"/>
      <c r="G57" s="501"/>
      <c r="H57" s="501"/>
      <c r="I57" s="501"/>
      <c r="J57" s="501"/>
      <c r="K57" s="501"/>
      <c r="L57" s="501"/>
      <c r="M57" s="501"/>
      <c r="N57" s="501"/>
      <c r="O57" s="501"/>
      <c r="P57" s="501"/>
      <c r="Q57" s="501"/>
      <c r="R57" s="501"/>
      <c r="S57" s="501"/>
      <c r="T57" s="501"/>
      <c r="U57" s="501"/>
      <c r="V57" s="501"/>
      <c r="W57" s="501"/>
      <c r="X57" s="501"/>
      <c r="Y57" s="501"/>
      <c r="Z57" s="501"/>
      <c r="AA57" s="501"/>
    </row>
    <row r="58" spans="3:27" x14ac:dyDescent="0.15">
      <c r="C58" s="501"/>
      <c r="D58" s="501"/>
      <c r="E58" s="501"/>
      <c r="F58" s="501"/>
      <c r="G58" s="501"/>
      <c r="H58" s="501"/>
      <c r="I58" s="501"/>
      <c r="J58" s="501"/>
      <c r="K58" s="501"/>
      <c r="L58" s="501"/>
      <c r="M58" s="501"/>
      <c r="N58" s="501"/>
      <c r="O58" s="501"/>
      <c r="P58" s="501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501"/>
    </row>
    <row r="59" spans="3:27" x14ac:dyDescent="0.15"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1"/>
      <c r="T59" s="501"/>
      <c r="U59" s="501"/>
      <c r="V59" s="501"/>
      <c r="W59" s="501"/>
      <c r="X59" s="501"/>
      <c r="Y59" s="501"/>
      <c r="Z59" s="501"/>
      <c r="AA59" s="501"/>
    </row>
    <row r="60" spans="3:27" x14ac:dyDescent="0.15"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1"/>
    </row>
    <row r="61" spans="3:27" x14ac:dyDescent="0.15">
      <c r="C61" s="501"/>
      <c r="D61" s="501"/>
      <c r="E61" s="501"/>
      <c r="F61" s="501"/>
      <c r="G61" s="501"/>
      <c r="H61" s="501"/>
      <c r="I61" s="501"/>
      <c r="J61" s="501"/>
      <c r="K61" s="501"/>
      <c r="L61" s="501"/>
      <c r="M61" s="501"/>
      <c r="N61" s="501"/>
      <c r="O61" s="501"/>
      <c r="P61" s="501"/>
      <c r="Q61" s="501"/>
      <c r="R61" s="501"/>
      <c r="S61" s="501"/>
      <c r="T61" s="501"/>
      <c r="U61" s="501"/>
      <c r="V61" s="501"/>
      <c r="W61" s="501"/>
      <c r="X61" s="501"/>
      <c r="Y61" s="501"/>
      <c r="Z61" s="501"/>
      <c r="AA61" s="501"/>
    </row>
    <row r="62" spans="3:27" x14ac:dyDescent="0.15">
      <c r="C62" s="501"/>
      <c r="D62" s="501"/>
      <c r="E62" s="501"/>
      <c r="F62" s="501"/>
      <c r="G62" s="501"/>
      <c r="H62" s="501"/>
      <c r="I62" s="501"/>
      <c r="J62" s="501"/>
      <c r="K62" s="501"/>
      <c r="L62" s="501"/>
      <c r="M62" s="501"/>
      <c r="N62" s="501"/>
      <c r="O62" s="501"/>
      <c r="P62" s="501"/>
      <c r="Q62" s="501"/>
      <c r="R62" s="501"/>
      <c r="S62" s="501"/>
      <c r="T62" s="501"/>
      <c r="U62" s="501"/>
      <c r="V62" s="501"/>
      <c r="W62" s="501"/>
      <c r="X62" s="501"/>
      <c r="Y62" s="501"/>
      <c r="Z62" s="501"/>
      <c r="AA62" s="501"/>
    </row>
    <row r="63" spans="3:27" x14ac:dyDescent="0.15"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1"/>
      <c r="S63" s="501"/>
      <c r="T63" s="501"/>
      <c r="U63" s="501"/>
      <c r="V63" s="501"/>
      <c r="W63" s="501"/>
      <c r="X63" s="501"/>
      <c r="Y63" s="501"/>
      <c r="Z63" s="501"/>
      <c r="AA63" s="501"/>
    </row>
  </sheetData>
  <mergeCells count="1">
    <mergeCell ref="N2:O2"/>
  </mergeCells>
  <phoneticPr fontId="2"/>
  <pageMargins left="0.98425196850393704" right="0.78740157480314965" top="0.59055118110236227" bottom="0.39370078740157483" header="0.31496062992125984" footer="0.31496062992125984"/>
  <pageSetup paperSize="9" scale="93" firstPageNumber="16" orientation="landscape" useFirstPageNumber="1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4"/>
  <sheetViews>
    <sheetView view="pageBreakPreview" zoomScale="60" zoomScaleNormal="100" workbookViewId="0">
      <pane xSplit="5" ySplit="4" topLeftCell="F127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4.25" x14ac:dyDescent="0.15"/>
  <cols>
    <col min="1" max="1" width="3.375" style="501" customWidth="1"/>
    <col min="2" max="2" width="12.625" style="501" customWidth="1"/>
    <col min="3" max="3" width="25.125" style="710" customWidth="1"/>
    <col min="4" max="4" width="18.625" style="877" hidden="1" customWidth="1"/>
    <col min="5" max="6" width="18.625" style="501" customWidth="1"/>
    <col min="7" max="18" width="12.875" style="501" customWidth="1"/>
    <col min="19" max="19" width="16.375" style="876" customWidth="1"/>
    <col min="20" max="20" width="2.75" style="501" customWidth="1"/>
    <col min="21" max="256" width="9" style="501"/>
    <col min="257" max="257" width="3.375" style="501" customWidth="1"/>
    <col min="258" max="258" width="12.625" style="501" customWidth="1"/>
    <col min="259" max="259" width="25.125" style="501" customWidth="1"/>
    <col min="260" max="260" width="0" style="501" hidden="1" customWidth="1"/>
    <col min="261" max="262" width="18.625" style="501" customWidth="1"/>
    <col min="263" max="274" width="12.875" style="501" customWidth="1"/>
    <col min="275" max="275" width="16.375" style="501" customWidth="1"/>
    <col min="276" max="276" width="2.75" style="501" customWidth="1"/>
    <col min="277" max="512" width="9" style="501"/>
    <col min="513" max="513" width="3.375" style="501" customWidth="1"/>
    <col min="514" max="514" width="12.625" style="501" customWidth="1"/>
    <col min="515" max="515" width="25.125" style="501" customWidth="1"/>
    <col min="516" max="516" width="0" style="501" hidden="1" customWidth="1"/>
    <col min="517" max="518" width="18.625" style="501" customWidth="1"/>
    <col min="519" max="530" width="12.875" style="501" customWidth="1"/>
    <col min="531" max="531" width="16.375" style="501" customWidth="1"/>
    <col min="532" max="532" width="2.75" style="501" customWidth="1"/>
    <col min="533" max="768" width="9" style="501"/>
    <col min="769" max="769" width="3.375" style="501" customWidth="1"/>
    <col min="770" max="770" width="12.625" style="501" customWidth="1"/>
    <col min="771" max="771" width="25.125" style="501" customWidth="1"/>
    <col min="772" max="772" width="0" style="501" hidden="1" customWidth="1"/>
    <col min="773" max="774" width="18.625" style="501" customWidth="1"/>
    <col min="775" max="786" width="12.875" style="501" customWidth="1"/>
    <col min="787" max="787" width="16.375" style="501" customWidth="1"/>
    <col min="788" max="788" width="2.75" style="501" customWidth="1"/>
    <col min="789" max="1024" width="9" style="501"/>
    <col min="1025" max="1025" width="3.375" style="501" customWidth="1"/>
    <col min="1026" max="1026" width="12.625" style="501" customWidth="1"/>
    <col min="1027" max="1027" width="25.125" style="501" customWidth="1"/>
    <col min="1028" max="1028" width="0" style="501" hidden="1" customWidth="1"/>
    <col min="1029" max="1030" width="18.625" style="501" customWidth="1"/>
    <col min="1031" max="1042" width="12.875" style="501" customWidth="1"/>
    <col min="1043" max="1043" width="16.375" style="501" customWidth="1"/>
    <col min="1044" max="1044" width="2.75" style="501" customWidth="1"/>
    <col min="1045" max="1280" width="9" style="501"/>
    <col min="1281" max="1281" width="3.375" style="501" customWidth="1"/>
    <col min="1282" max="1282" width="12.625" style="501" customWidth="1"/>
    <col min="1283" max="1283" width="25.125" style="501" customWidth="1"/>
    <col min="1284" max="1284" width="0" style="501" hidden="1" customWidth="1"/>
    <col min="1285" max="1286" width="18.625" style="501" customWidth="1"/>
    <col min="1287" max="1298" width="12.875" style="501" customWidth="1"/>
    <col min="1299" max="1299" width="16.375" style="501" customWidth="1"/>
    <col min="1300" max="1300" width="2.75" style="501" customWidth="1"/>
    <col min="1301" max="1536" width="9" style="501"/>
    <col min="1537" max="1537" width="3.375" style="501" customWidth="1"/>
    <col min="1538" max="1538" width="12.625" style="501" customWidth="1"/>
    <col min="1539" max="1539" width="25.125" style="501" customWidth="1"/>
    <col min="1540" max="1540" width="0" style="501" hidden="1" customWidth="1"/>
    <col min="1541" max="1542" width="18.625" style="501" customWidth="1"/>
    <col min="1543" max="1554" width="12.875" style="501" customWidth="1"/>
    <col min="1555" max="1555" width="16.375" style="501" customWidth="1"/>
    <col min="1556" max="1556" width="2.75" style="501" customWidth="1"/>
    <col min="1557" max="1792" width="9" style="501"/>
    <col min="1793" max="1793" width="3.375" style="501" customWidth="1"/>
    <col min="1794" max="1794" width="12.625" style="501" customWidth="1"/>
    <col min="1795" max="1795" width="25.125" style="501" customWidth="1"/>
    <col min="1796" max="1796" width="0" style="501" hidden="1" customWidth="1"/>
    <col min="1797" max="1798" width="18.625" style="501" customWidth="1"/>
    <col min="1799" max="1810" width="12.875" style="501" customWidth="1"/>
    <col min="1811" max="1811" width="16.375" style="501" customWidth="1"/>
    <col min="1812" max="1812" width="2.75" style="501" customWidth="1"/>
    <col min="1813" max="2048" width="9" style="501"/>
    <col min="2049" max="2049" width="3.375" style="501" customWidth="1"/>
    <col min="2050" max="2050" width="12.625" style="501" customWidth="1"/>
    <col min="2051" max="2051" width="25.125" style="501" customWidth="1"/>
    <col min="2052" max="2052" width="0" style="501" hidden="1" customWidth="1"/>
    <col min="2053" max="2054" width="18.625" style="501" customWidth="1"/>
    <col min="2055" max="2066" width="12.875" style="501" customWidth="1"/>
    <col min="2067" max="2067" width="16.375" style="501" customWidth="1"/>
    <col min="2068" max="2068" width="2.75" style="501" customWidth="1"/>
    <col min="2069" max="2304" width="9" style="501"/>
    <col min="2305" max="2305" width="3.375" style="501" customWidth="1"/>
    <col min="2306" max="2306" width="12.625" style="501" customWidth="1"/>
    <col min="2307" max="2307" width="25.125" style="501" customWidth="1"/>
    <col min="2308" max="2308" width="0" style="501" hidden="1" customWidth="1"/>
    <col min="2309" max="2310" width="18.625" style="501" customWidth="1"/>
    <col min="2311" max="2322" width="12.875" style="501" customWidth="1"/>
    <col min="2323" max="2323" width="16.375" style="501" customWidth="1"/>
    <col min="2324" max="2324" width="2.75" style="501" customWidth="1"/>
    <col min="2325" max="2560" width="9" style="501"/>
    <col min="2561" max="2561" width="3.375" style="501" customWidth="1"/>
    <col min="2562" max="2562" width="12.625" style="501" customWidth="1"/>
    <col min="2563" max="2563" width="25.125" style="501" customWidth="1"/>
    <col min="2564" max="2564" width="0" style="501" hidden="1" customWidth="1"/>
    <col min="2565" max="2566" width="18.625" style="501" customWidth="1"/>
    <col min="2567" max="2578" width="12.875" style="501" customWidth="1"/>
    <col min="2579" max="2579" width="16.375" style="501" customWidth="1"/>
    <col min="2580" max="2580" width="2.75" style="501" customWidth="1"/>
    <col min="2581" max="2816" width="9" style="501"/>
    <col min="2817" max="2817" width="3.375" style="501" customWidth="1"/>
    <col min="2818" max="2818" width="12.625" style="501" customWidth="1"/>
    <col min="2819" max="2819" width="25.125" style="501" customWidth="1"/>
    <col min="2820" max="2820" width="0" style="501" hidden="1" customWidth="1"/>
    <col min="2821" max="2822" width="18.625" style="501" customWidth="1"/>
    <col min="2823" max="2834" width="12.875" style="501" customWidth="1"/>
    <col min="2835" max="2835" width="16.375" style="501" customWidth="1"/>
    <col min="2836" max="2836" width="2.75" style="501" customWidth="1"/>
    <col min="2837" max="3072" width="9" style="501"/>
    <col min="3073" max="3073" width="3.375" style="501" customWidth="1"/>
    <col min="3074" max="3074" width="12.625" style="501" customWidth="1"/>
    <col min="3075" max="3075" width="25.125" style="501" customWidth="1"/>
    <col min="3076" max="3076" width="0" style="501" hidden="1" customWidth="1"/>
    <col min="3077" max="3078" width="18.625" style="501" customWidth="1"/>
    <col min="3079" max="3090" width="12.875" style="501" customWidth="1"/>
    <col min="3091" max="3091" width="16.375" style="501" customWidth="1"/>
    <col min="3092" max="3092" width="2.75" style="501" customWidth="1"/>
    <col min="3093" max="3328" width="9" style="501"/>
    <col min="3329" max="3329" width="3.375" style="501" customWidth="1"/>
    <col min="3330" max="3330" width="12.625" style="501" customWidth="1"/>
    <col min="3331" max="3331" width="25.125" style="501" customWidth="1"/>
    <col min="3332" max="3332" width="0" style="501" hidden="1" customWidth="1"/>
    <col min="3333" max="3334" width="18.625" style="501" customWidth="1"/>
    <col min="3335" max="3346" width="12.875" style="501" customWidth="1"/>
    <col min="3347" max="3347" width="16.375" style="501" customWidth="1"/>
    <col min="3348" max="3348" width="2.75" style="501" customWidth="1"/>
    <col min="3349" max="3584" width="9" style="501"/>
    <col min="3585" max="3585" width="3.375" style="501" customWidth="1"/>
    <col min="3586" max="3586" width="12.625" style="501" customWidth="1"/>
    <col min="3587" max="3587" width="25.125" style="501" customWidth="1"/>
    <col min="3588" max="3588" width="0" style="501" hidden="1" customWidth="1"/>
    <col min="3589" max="3590" width="18.625" style="501" customWidth="1"/>
    <col min="3591" max="3602" width="12.875" style="501" customWidth="1"/>
    <col min="3603" max="3603" width="16.375" style="501" customWidth="1"/>
    <col min="3604" max="3604" width="2.75" style="501" customWidth="1"/>
    <col min="3605" max="3840" width="9" style="501"/>
    <col min="3841" max="3841" width="3.375" style="501" customWidth="1"/>
    <col min="3842" max="3842" width="12.625" style="501" customWidth="1"/>
    <col min="3843" max="3843" width="25.125" style="501" customWidth="1"/>
    <col min="3844" max="3844" width="0" style="501" hidden="1" customWidth="1"/>
    <col min="3845" max="3846" width="18.625" style="501" customWidth="1"/>
    <col min="3847" max="3858" width="12.875" style="501" customWidth="1"/>
    <col min="3859" max="3859" width="16.375" style="501" customWidth="1"/>
    <col min="3860" max="3860" width="2.75" style="501" customWidth="1"/>
    <col min="3861" max="4096" width="9" style="501"/>
    <col min="4097" max="4097" width="3.375" style="501" customWidth="1"/>
    <col min="4098" max="4098" width="12.625" style="501" customWidth="1"/>
    <col min="4099" max="4099" width="25.125" style="501" customWidth="1"/>
    <col min="4100" max="4100" width="0" style="501" hidden="1" customWidth="1"/>
    <col min="4101" max="4102" width="18.625" style="501" customWidth="1"/>
    <col min="4103" max="4114" width="12.875" style="501" customWidth="1"/>
    <col min="4115" max="4115" width="16.375" style="501" customWidth="1"/>
    <col min="4116" max="4116" width="2.75" style="501" customWidth="1"/>
    <col min="4117" max="4352" width="9" style="501"/>
    <col min="4353" max="4353" width="3.375" style="501" customWidth="1"/>
    <col min="4354" max="4354" width="12.625" style="501" customWidth="1"/>
    <col min="4355" max="4355" width="25.125" style="501" customWidth="1"/>
    <col min="4356" max="4356" width="0" style="501" hidden="1" customWidth="1"/>
    <col min="4357" max="4358" width="18.625" style="501" customWidth="1"/>
    <col min="4359" max="4370" width="12.875" style="501" customWidth="1"/>
    <col min="4371" max="4371" width="16.375" style="501" customWidth="1"/>
    <col min="4372" max="4372" width="2.75" style="501" customWidth="1"/>
    <col min="4373" max="4608" width="9" style="501"/>
    <col min="4609" max="4609" width="3.375" style="501" customWidth="1"/>
    <col min="4610" max="4610" width="12.625" style="501" customWidth="1"/>
    <col min="4611" max="4611" width="25.125" style="501" customWidth="1"/>
    <col min="4612" max="4612" width="0" style="501" hidden="1" customWidth="1"/>
    <col min="4613" max="4614" width="18.625" style="501" customWidth="1"/>
    <col min="4615" max="4626" width="12.875" style="501" customWidth="1"/>
    <col min="4627" max="4627" width="16.375" style="501" customWidth="1"/>
    <col min="4628" max="4628" width="2.75" style="501" customWidth="1"/>
    <col min="4629" max="4864" width="9" style="501"/>
    <col min="4865" max="4865" width="3.375" style="501" customWidth="1"/>
    <col min="4866" max="4866" width="12.625" style="501" customWidth="1"/>
    <col min="4867" max="4867" width="25.125" style="501" customWidth="1"/>
    <col min="4868" max="4868" width="0" style="501" hidden="1" customWidth="1"/>
    <col min="4869" max="4870" width="18.625" style="501" customWidth="1"/>
    <col min="4871" max="4882" width="12.875" style="501" customWidth="1"/>
    <col min="4883" max="4883" width="16.375" style="501" customWidth="1"/>
    <col min="4884" max="4884" width="2.75" style="501" customWidth="1"/>
    <col min="4885" max="5120" width="9" style="501"/>
    <col min="5121" max="5121" width="3.375" style="501" customWidth="1"/>
    <col min="5122" max="5122" width="12.625" style="501" customWidth="1"/>
    <col min="5123" max="5123" width="25.125" style="501" customWidth="1"/>
    <col min="5124" max="5124" width="0" style="501" hidden="1" customWidth="1"/>
    <col min="5125" max="5126" width="18.625" style="501" customWidth="1"/>
    <col min="5127" max="5138" width="12.875" style="501" customWidth="1"/>
    <col min="5139" max="5139" width="16.375" style="501" customWidth="1"/>
    <col min="5140" max="5140" width="2.75" style="501" customWidth="1"/>
    <col min="5141" max="5376" width="9" style="501"/>
    <col min="5377" max="5377" width="3.375" style="501" customWidth="1"/>
    <col min="5378" max="5378" width="12.625" style="501" customWidth="1"/>
    <col min="5379" max="5379" width="25.125" style="501" customWidth="1"/>
    <col min="5380" max="5380" width="0" style="501" hidden="1" customWidth="1"/>
    <col min="5381" max="5382" width="18.625" style="501" customWidth="1"/>
    <col min="5383" max="5394" width="12.875" style="501" customWidth="1"/>
    <col min="5395" max="5395" width="16.375" style="501" customWidth="1"/>
    <col min="5396" max="5396" width="2.75" style="501" customWidth="1"/>
    <col min="5397" max="5632" width="9" style="501"/>
    <col min="5633" max="5633" width="3.375" style="501" customWidth="1"/>
    <col min="5634" max="5634" width="12.625" style="501" customWidth="1"/>
    <col min="5635" max="5635" width="25.125" style="501" customWidth="1"/>
    <col min="5636" max="5636" width="0" style="501" hidden="1" customWidth="1"/>
    <col min="5637" max="5638" width="18.625" style="501" customWidth="1"/>
    <col min="5639" max="5650" width="12.875" style="501" customWidth="1"/>
    <col min="5651" max="5651" width="16.375" style="501" customWidth="1"/>
    <col min="5652" max="5652" width="2.75" style="501" customWidth="1"/>
    <col min="5653" max="5888" width="9" style="501"/>
    <col min="5889" max="5889" width="3.375" style="501" customWidth="1"/>
    <col min="5890" max="5890" width="12.625" style="501" customWidth="1"/>
    <col min="5891" max="5891" width="25.125" style="501" customWidth="1"/>
    <col min="5892" max="5892" width="0" style="501" hidden="1" customWidth="1"/>
    <col min="5893" max="5894" width="18.625" style="501" customWidth="1"/>
    <col min="5895" max="5906" width="12.875" style="501" customWidth="1"/>
    <col min="5907" max="5907" width="16.375" style="501" customWidth="1"/>
    <col min="5908" max="5908" width="2.75" style="501" customWidth="1"/>
    <col min="5909" max="6144" width="9" style="501"/>
    <col min="6145" max="6145" width="3.375" style="501" customWidth="1"/>
    <col min="6146" max="6146" width="12.625" style="501" customWidth="1"/>
    <col min="6147" max="6147" width="25.125" style="501" customWidth="1"/>
    <col min="6148" max="6148" width="0" style="501" hidden="1" customWidth="1"/>
    <col min="6149" max="6150" width="18.625" style="501" customWidth="1"/>
    <col min="6151" max="6162" width="12.875" style="501" customWidth="1"/>
    <col min="6163" max="6163" width="16.375" style="501" customWidth="1"/>
    <col min="6164" max="6164" width="2.75" style="501" customWidth="1"/>
    <col min="6165" max="6400" width="9" style="501"/>
    <col min="6401" max="6401" width="3.375" style="501" customWidth="1"/>
    <col min="6402" max="6402" width="12.625" style="501" customWidth="1"/>
    <col min="6403" max="6403" width="25.125" style="501" customWidth="1"/>
    <col min="6404" max="6404" width="0" style="501" hidden="1" customWidth="1"/>
    <col min="6405" max="6406" width="18.625" style="501" customWidth="1"/>
    <col min="6407" max="6418" width="12.875" style="501" customWidth="1"/>
    <col min="6419" max="6419" width="16.375" style="501" customWidth="1"/>
    <col min="6420" max="6420" width="2.75" style="501" customWidth="1"/>
    <col min="6421" max="6656" width="9" style="501"/>
    <col min="6657" max="6657" width="3.375" style="501" customWidth="1"/>
    <col min="6658" max="6658" width="12.625" style="501" customWidth="1"/>
    <col min="6659" max="6659" width="25.125" style="501" customWidth="1"/>
    <col min="6660" max="6660" width="0" style="501" hidden="1" customWidth="1"/>
    <col min="6661" max="6662" width="18.625" style="501" customWidth="1"/>
    <col min="6663" max="6674" width="12.875" style="501" customWidth="1"/>
    <col min="6675" max="6675" width="16.375" style="501" customWidth="1"/>
    <col min="6676" max="6676" width="2.75" style="501" customWidth="1"/>
    <col min="6677" max="6912" width="9" style="501"/>
    <col min="6913" max="6913" width="3.375" style="501" customWidth="1"/>
    <col min="6914" max="6914" width="12.625" style="501" customWidth="1"/>
    <col min="6915" max="6915" width="25.125" style="501" customWidth="1"/>
    <col min="6916" max="6916" width="0" style="501" hidden="1" customWidth="1"/>
    <col min="6917" max="6918" width="18.625" style="501" customWidth="1"/>
    <col min="6919" max="6930" width="12.875" style="501" customWidth="1"/>
    <col min="6931" max="6931" width="16.375" style="501" customWidth="1"/>
    <col min="6932" max="6932" width="2.75" style="501" customWidth="1"/>
    <col min="6933" max="7168" width="9" style="501"/>
    <col min="7169" max="7169" width="3.375" style="501" customWidth="1"/>
    <col min="7170" max="7170" width="12.625" style="501" customWidth="1"/>
    <col min="7171" max="7171" width="25.125" style="501" customWidth="1"/>
    <col min="7172" max="7172" width="0" style="501" hidden="1" customWidth="1"/>
    <col min="7173" max="7174" width="18.625" style="501" customWidth="1"/>
    <col min="7175" max="7186" width="12.875" style="501" customWidth="1"/>
    <col min="7187" max="7187" width="16.375" style="501" customWidth="1"/>
    <col min="7188" max="7188" width="2.75" style="501" customWidth="1"/>
    <col min="7189" max="7424" width="9" style="501"/>
    <col min="7425" max="7425" width="3.375" style="501" customWidth="1"/>
    <col min="7426" max="7426" width="12.625" style="501" customWidth="1"/>
    <col min="7427" max="7427" width="25.125" style="501" customWidth="1"/>
    <col min="7428" max="7428" width="0" style="501" hidden="1" customWidth="1"/>
    <col min="7429" max="7430" width="18.625" style="501" customWidth="1"/>
    <col min="7431" max="7442" width="12.875" style="501" customWidth="1"/>
    <col min="7443" max="7443" width="16.375" style="501" customWidth="1"/>
    <col min="7444" max="7444" width="2.75" style="501" customWidth="1"/>
    <col min="7445" max="7680" width="9" style="501"/>
    <col min="7681" max="7681" width="3.375" style="501" customWidth="1"/>
    <col min="7682" max="7682" width="12.625" style="501" customWidth="1"/>
    <col min="7683" max="7683" width="25.125" style="501" customWidth="1"/>
    <col min="7684" max="7684" width="0" style="501" hidden="1" customWidth="1"/>
    <col min="7685" max="7686" width="18.625" style="501" customWidth="1"/>
    <col min="7687" max="7698" width="12.875" style="501" customWidth="1"/>
    <col min="7699" max="7699" width="16.375" style="501" customWidth="1"/>
    <col min="7700" max="7700" width="2.75" style="501" customWidth="1"/>
    <col min="7701" max="7936" width="9" style="501"/>
    <col min="7937" max="7937" width="3.375" style="501" customWidth="1"/>
    <col min="7938" max="7938" width="12.625" style="501" customWidth="1"/>
    <col min="7939" max="7939" width="25.125" style="501" customWidth="1"/>
    <col min="7940" max="7940" width="0" style="501" hidden="1" customWidth="1"/>
    <col min="7941" max="7942" width="18.625" style="501" customWidth="1"/>
    <col min="7943" max="7954" width="12.875" style="501" customWidth="1"/>
    <col min="7955" max="7955" width="16.375" style="501" customWidth="1"/>
    <col min="7956" max="7956" width="2.75" style="501" customWidth="1"/>
    <col min="7957" max="8192" width="9" style="501"/>
    <col min="8193" max="8193" width="3.375" style="501" customWidth="1"/>
    <col min="8194" max="8194" width="12.625" style="501" customWidth="1"/>
    <col min="8195" max="8195" width="25.125" style="501" customWidth="1"/>
    <col min="8196" max="8196" width="0" style="501" hidden="1" customWidth="1"/>
    <col min="8197" max="8198" width="18.625" style="501" customWidth="1"/>
    <col min="8199" max="8210" width="12.875" style="501" customWidth="1"/>
    <col min="8211" max="8211" width="16.375" style="501" customWidth="1"/>
    <col min="8212" max="8212" width="2.75" style="501" customWidth="1"/>
    <col min="8213" max="8448" width="9" style="501"/>
    <col min="8449" max="8449" width="3.375" style="501" customWidth="1"/>
    <col min="8450" max="8450" width="12.625" style="501" customWidth="1"/>
    <col min="8451" max="8451" width="25.125" style="501" customWidth="1"/>
    <col min="8452" max="8452" width="0" style="501" hidden="1" customWidth="1"/>
    <col min="8453" max="8454" width="18.625" style="501" customWidth="1"/>
    <col min="8455" max="8466" width="12.875" style="501" customWidth="1"/>
    <col min="8467" max="8467" width="16.375" style="501" customWidth="1"/>
    <col min="8468" max="8468" width="2.75" style="501" customWidth="1"/>
    <col min="8469" max="8704" width="9" style="501"/>
    <col min="8705" max="8705" width="3.375" style="501" customWidth="1"/>
    <col min="8706" max="8706" width="12.625" style="501" customWidth="1"/>
    <col min="8707" max="8707" width="25.125" style="501" customWidth="1"/>
    <col min="8708" max="8708" width="0" style="501" hidden="1" customWidth="1"/>
    <col min="8709" max="8710" width="18.625" style="501" customWidth="1"/>
    <col min="8711" max="8722" width="12.875" style="501" customWidth="1"/>
    <col min="8723" max="8723" width="16.375" style="501" customWidth="1"/>
    <col min="8724" max="8724" width="2.75" style="501" customWidth="1"/>
    <col min="8725" max="8960" width="9" style="501"/>
    <col min="8961" max="8961" width="3.375" style="501" customWidth="1"/>
    <col min="8962" max="8962" width="12.625" style="501" customWidth="1"/>
    <col min="8963" max="8963" width="25.125" style="501" customWidth="1"/>
    <col min="8964" max="8964" width="0" style="501" hidden="1" customWidth="1"/>
    <col min="8965" max="8966" width="18.625" style="501" customWidth="1"/>
    <col min="8967" max="8978" width="12.875" style="501" customWidth="1"/>
    <col min="8979" max="8979" width="16.375" style="501" customWidth="1"/>
    <col min="8980" max="8980" width="2.75" style="501" customWidth="1"/>
    <col min="8981" max="9216" width="9" style="501"/>
    <col min="9217" max="9217" width="3.375" style="501" customWidth="1"/>
    <col min="9218" max="9218" width="12.625" style="501" customWidth="1"/>
    <col min="9219" max="9219" width="25.125" style="501" customWidth="1"/>
    <col min="9220" max="9220" width="0" style="501" hidden="1" customWidth="1"/>
    <col min="9221" max="9222" width="18.625" style="501" customWidth="1"/>
    <col min="9223" max="9234" width="12.875" style="501" customWidth="1"/>
    <col min="9235" max="9235" width="16.375" style="501" customWidth="1"/>
    <col min="9236" max="9236" width="2.75" style="501" customWidth="1"/>
    <col min="9237" max="9472" width="9" style="501"/>
    <col min="9473" max="9473" width="3.375" style="501" customWidth="1"/>
    <col min="9474" max="9474" width="12.625" style="501" customWidth="1"/>
    <col min="9475" max="9475" width="25.125" style="501" customWidth="1"/>
    <col min="9476" max="9476" width="0" style="501" hidden="1" customWidth="1"/>
    <col min="9477" max="9478" width="18.625" style="501" customWidth="1"/>
    <col min="9479" max="9490" width="12.875" style="501" customWidth="1"/>
    <col min="9491" max="9491" width="16.375" style="501" customWidth="1"/>
    <col min="9492" max="9492" width="2.75" style="501" customWidth="1"/>
    <col min="9493" max="9728" width="9" style="501"/>
    <col min="9729" max="9729" width="3.375" style="501" customWidth="1"/>
    <col min="9730" max="9730" width="12.625" style="501" customWidth="1"/>
    <col min="9731" max="9731" width="25.125" style="501" customWidth="1"/>
    <col min="9732" max="9732" width="0" style="501" hidden="1" customWidth="1"/>
    <col min="9733" max="9734" width="18.625" style="501" customWidth="1"/>
    <col min="9735" max="9746" width="12.875" style="501" customWidth="1"/>
    <col min="9747" max="9747" width="16.375" style="501" customWidth="1"/>
    <col min="9748" max="9748" width="2.75" style="501" customWidth="1"/>
    <col min="9749" max="9984" width="9" style="501"/>
    <col min="9985" max="9985" width="3.375" style="501" customWidth="1"/>
    <col min="9986" max="9986" width="12.625" style="501" customWidth="1"/>
    <col min="9987" max="9987" width="25.125" style="501" customWidth="1"/>
    <col min="9988" max="9988" width="0" style="501" hidden="1" customWidth="1"/>
    <col min="9989" max="9990" width="18.625" style="501" customWidth="1"/>
    <col min="9991" max="10002" width="12.875" style="501" customWidth="1"/>
    <col min="10003" max="10003" width="16.375" style="501" customWidth="1"/>
    <col min="10004" max="10004" width="2.75" style="501" customWidth="1"/>
    <col min="10005" max="10240" width="9" style="501"/>
    <col min="10241" max="10241" width="3.375" style="501" customWidth="1"/>
    <col min="10242" max="10242" width="12.625" style="501" customWidth="1"/>
    <col min="10243" max="10243" width="25.125" style="501" customWidth="1"/>
    <col min="10244" max="10244" width="0" style="501" hidden="1" customWidth="1"/>
    <col min="10245" max="10246" width="18.625" style="501" customWidth="1"/>
    <col min="10247" max="10258" width="12.875" style="501" customWidth="1"/>
    <col min="10259" max="10259" width="16.375" style="501" customWidth="1"/>
    <col min="10260" max="10260" width="2.75" style="501" customWidth="1"/>
    <col min="10261" max="10496" width="9" style="501"/>
    <col min="10497" max="10497" width="3.375" style="501" customWidth="1"/>
    <col min="10498" max="10498" width="12.625" style="501" customWidth="1"/>
    <col min="10499" max="10499" width="25.125" style="501" customWidth="1"/>
    <col min="10500" max="10500" width="0" style="501" hidden="1" customWidth="1"/>
    <col min="10501" max="10502" width="18.625" style="501" customWidth="1"/>
    <col min="10503" max="10514" width="12.875" style="501" customWidth="1"/>
    <col min="10515" max="10515" width="16.375" style="501" customWidth="1"/>
    <col min="10516" max="10516" width="2.75" style="501" customWidth="1"/>
    <col min="10517" max="10752" width="9" style="501"/>
    <col min="10753" max="10753" width="3.375" style="501" customWidth="1"/>
    <col min="10754" max="10754" width="12.625" style="501" customWidth="1"/>
    <col min="10755" max="10755" width="25.125" style="501" customWidth="1"/>
    <col min="10756" max="10756" width="0" style="501" hidden="1" customWidth="1"/>
    <col min="10757" max="10758" width="18.625" style="501" customWidth="1"/>
    <col min="10759" max="10770" width="12.875" style="501" customWidth="1"/>
    <col min="10771" max="10771" width="16.375" style="501" customWidth="1"/>
    <col min="10772" max="10772" width="2.75" style="501" customWidth="1"/>
    <col min="10773" max="11008" width="9" style="501"/>
    <col min="11009" max="11009" width="3.375" style="501" customWidth="1"/>
    <col min="11010" max="11010" width="12.625" style="501" customWidth="1"/>
    <col min="11011" max="11011" width="25.125" style="501" customWidth="1"/>
    <col min="11012" max="11012" width="0" style="501" hidden="1" customWidth="1"/>
    <col min="11013" max="11014" width="18.625" style="501" customWidth="1"/>
    <col min="11015" max="11026" width="12.875" style="501" customWidth="1"/>
    <col min="11027" max="11027" width="16.375" style="501" customWidth="1"/>
    <col min="11028" max="11028" width="2.75" style="501" customWidth="1"/>
    <col min="11029" max="11264" width="9" style="501"/>
    <col min="11265" max="11265" width="3.375" style="501" customWidth="1"/>
    <col min="11266" max="11266" width="12.625" style="501" customWidth="1"/>
    <col min="11267" max="11267" width="25.125" style="501" customWidth="1"/>
    <col min="11268" max="11268" width="0" style="501" hidden="1" customWidth="1"/>
    <col min="11269" max="11270" width="18.625" style="501" customWidth="1"/>
    <col min="11271" max="11282" width="12.875" style="501" customWidth="1"/>
    <col min="11283" max="11283" width="16.375" style="501" customWidth="1"/>
    <col min="11284" max="11284" width="2.75" style="501" customWidth="1"/>
    <col min="11285" max="11520" width="9" style="501"/>
    <col min="11521" max="11521" width="3.375" style="501" customWidth="1"/>
    <col min="11522" max="11522" width="12.625" style="501" customWidth="1"/>
    <col min="11523" max="11523" width="25.125" style="501" customWidth="1"/>
    <col min="11524" max="11524" width="0" style="501" hidden="1" customWidth="1"/>
    <col min="11525" max="11526" width="18.625" style="501" customWidth="1"/>
    <col min="11527" max="11538" width="12.875" style="501" customWidth="1"/>
    <col min="11539" max="11539" width="16.375" style="501" customWidth="1"/>
    <col min="11540" max="11540" width="2.75" style="501" customWidth="1"/>
    <col min="11541" max="11776" width="9" style="501"/>
    <col min="11777" max="11777" width="3.375" style="501" customWidth="1"/>
    <col min="11778" max="11778" width="12.625" style="501" customWidth="1"/>
    <col min="11779" max="11779" width="25.125" style="501" customWidth="1"/>
    <col min="11780" max="11780" width="0" style="501" hidden="1" customWidth="1"/>
    <col min="11781" max="11782" width="18.625" style="501" customWidth="1"/>
    <col min="11783" max="11794" width="12.875" style="501" customWidth="1"/>
    <col min="11795" max="11795" width="16.375" style="501" customWidth="1"/>
    <col min="11796" max="11796" width="2.75" style="501" customWidth="1"/>
    <col min="11797" max="12032" width="9" style="501"/>
    <col min="12033" max="12033" width="3.375" style="501" customWidth="1"/>
    <col min="12034" max="12034" width="12.625" style="501" customWidth="1"/>
    <col min="12035" max="12035" width="25.125" style="501" customWidth="1"/>
    <col min="12036" max="12036" width="0" style="501" hidden="1" customWidth="1"/>
    <col min="12037" max="12038" width="18.625" style="501" customWidth="1"/>
    <col min="12039" max="12050" width="12.875" style="501" customWidth="1"/>
    <col min="12051" max="12051" width="16.375" style="501" customWidth="1"/>
    <col min="12052" max="12052" width="2.75" style="501" customWidth="1"/>
    <col min="12053" max="12288" width="9" style="501"/>
    <col min="12289" max="12289" width="3.375" style="501" customWidth="1"/>
    <col min="12290" max="12290" width="12.625" style="501" customWidth="1"/>
    <col min="12291" max="12291" width="25.125" style="501" customWidth="1"/>
    <col min="12292" max="12292" width="0" style="501" hidden="1" customWidth="1"/>
    <col min="12293" max="12294" width="18.625" style="501" customWidth="1"/>
    <col min="12295" max="12306" width="12.875" style="501" customWidth="1"/>
    <col min="12307" max="12307" width="16.375" style="501" customWidth="1"/>
    <col min="12308" max="12308" width="2.75" style="501" customWidth="1"/>
    <col min="12309" max="12544" width="9" style="501"/>
    <col min="12545" max="12545" width="3.375" style="501" customWidth="1"/>
    <col min="12546" max="12546" width="12.625" style="501" customWidth="1"/>
    <col min="12547" max="12547" width="25.125" style="501" customWidth="1"/>
    <col min="12548" max="12548" width="0" style="501" hidden="1" customWidth="1"/>
    <col min="12549" max="12550" width="18.625" style="501" customWidth="1"/>
    <col min="12551" max="12562" width="12.875" style="501" customWidth="1"/>
    <col min="12563" max="12563" width="16.375" style="501" customWidth="1"/>
    <col min="12564" max="12564" width="2.75" style="501" customWidth="1"/>
    <col min="12565" max="12800" width="9" style="501"/>
    <col min="12801" max="12801" width="3.375" style="501" customWidth="1"/>
    <col min="12802" max="12802" width="12.625" style="501" customWidth="1"/>
    <col min="12803" max="12803" width="25.125" style="501" customWidth="1"/>
    <col min="12804" max="12804" width="0" style="501" hidden="1" customWidth="1"/>
    <col min="12805" max="12806" width="18.625" style="501" customWidth="1"/>
    <col min="12807" max="12818" width="12.875" style="501" customWidth="1"/>
    <col min="12819" max="12819" width="16.375" style="501" customWidth="1"/>
    <col min="12820" max="12820" width="2.75" style="501" customWidth="1"/>
    <col min="12821" max="13056" width="9" style="501"/>
    <col min="13057" max="13057" width="3.375" style="501" customWidth="1"/>
    <col min="13058" max="13058" width="12.625" style="501" customWidth="1"/>
    <col min="13059" max="13059" width="25.125" style="501" customWidth="1"/>
    <col min="13060" max="13060" width="0" style="501" hidden="1" customWidth="1"/>
    <col min="13061" max="13062" width="18.625" style="501" customWidth="1"/>
    <col min="13063" max="13074" width="12.875" style="501" customWidth="1"/>
    <col min="13075" max="13075" width="16.375" style="501" customWidth="1"/>
    <col min="13076" max="13076" width="2.75" style="501" customWidth="1"/>
    <col min="13077" max="13312" width="9" style="501"/>
    <col min="13313" max="13313" width="3.375" style="501" customWidth="1"/>
    <col min="13314" max="13314" width="12.625" style="501" customWidth="1"/>
    <col min="13315" max="13315" width="25.125" style="501" customWidth="1"/>
    <col min="13316" max="13316" width="0" style="501" hidden="1" customWidth="1"/>
    <col min="13317" max="13318" width="18.625" style="501" customWidth="1"/>
    <col min="13319" max="13330" width="12.875" style="501" customWidth="1"/>
    <col min="13331" max="13331" width="16.375" style="501" customWidth="1"/>
    <col min="13332" max="13332" width="2.75" style="501" customWidth="1"/>
    <col min="13333" max="13568" width="9" style="501"/>
    <col min="13569" max="13569" width="3.375" style="501" customWidth="1"/>
    <col min="13570" max="13570" width="12.625" style="501" customWidth="1"/>
    <col min="13571" max="13571" width="25.125" style="501" customWidth="1"/>
    <col min="13572" max="13572" width="0" style="501" hidden="1" customWidth="1"/>
    <col min="13573" max="13574" width="18.625" style="501" customWidth="1"/>
    <col min="13575" max="13586" width="12.875" style="501" customWidth="1"/>
    <col min="13587" max="13587" width="16.375" style="501" customWidth="1"/>
    <col min="13588" max="13588" width="2.75" style="501" customWidth="1"/>
    <col min="13589" max="13824" width="9" style="501"/>
    <col min="13825" max="13825" width="3.375" style="501" customWidth="1"/>
    <col min="13826" max="13826" width="12.625" style="501" customWidth="1"/>
    <col min="13827" max="13827" width="25.125" style="501" customWidth="1"/>
    <col min="13828" max="13828" width="0" style="501" hidden="1" customWidth="1"/>
    <col min="13829" max="13830" width="18.625" style="501" customWidth="1"/>
    <col min="13831" max="13842" width="12.875" style="501" customWidth="1"/>
    <col min="13843" max="13843" width="16.375" style="501" customWidth="1"/>
    <col min="13844" max="13844" width="2.75" style="501" customWidth="1"/>
    <col min="13845" max="14080" width="9" style="501"/>
    <col min="14081" max="14081" width="3.375" style="501" customWidth="1"/>
    <col min="14082" max="14082" width="12.625" style="501" customWidth="1"/>
    <col min="14083" max="14083" width="25.125" style="501" customWidth="1"/>
    <col min="14084" max="14084" width="0" style="501" hidden="1" customWidth="1"/>
    <col min="14085" max="14086" width="18.625" style="501" customWidth="1"/>
    <col min="14087" max="14098" width="12.875" style="501" customWidth="1"/>
    <col min="14099" max="14099" width="16.375" style="501" customWidth="1"/>
    <col min="14100" max="14100" width="2.75" style="501" customWidth="1"/>
    <col min="14101" max="14336" width="9" style="501"/>
    <col min="14337" max="14337" width="3.375" style="501" customWidth="1"/>
    <col min="14338" max="14338" width="12.625" style="501" customWidth="1"/>
    <col min="14339" max="14339" width="25.125" style="501" customWidth="1"/>
    <col min="14340" max="14340" width="0" style="501" hidden="1" customWidth="1"/>
    <col min="14341" max="14342" width="18.625" style="501" customWidth="1"/>
    <col min="14343" max="14354" width="12.875" style="501" customWidth="1"/>
    <col min="14355" max="14355" width="16.375" style="501" customWidth="1"/>
    <col min="14356" max="14356" width="2.75" style="501" customWidth="1"/>
    <col min="14357" max="14592" width="9" style="501"/>
    <col min="14593" max="14593" width="3.375" style="501" customWidth="1"/>
    <col min="14594" max="14594" width="12.625" style="501" customWidth="1"/>
    <col min="14595" max="14595" width="25.125" style="501" customWidth="1"/>
    <col min="14596" max="14596" width="0" style="501" hidden="1" customWidth="1"/>
    <col min="14597" max="14598" width="18.625" style="501" customWidth="1"/>
    <col min="14599" max="14610" width="12.875" style="501" customWidth="1"/>
    <col min="14611" max="14611" width="16.375" style="501" customWidth="1"/>
    <col min="14612" max="14612" width="2.75" style="501" customWidth="1"/>
    <col min="14613" max="14848" width="9" style="501"/>
    <col min="14849" max="14849" width="3.375" style="501" customWidth="1"/>
    <col min="14850" max="14850" width="12.625" style="501" customWidth="1"/>
    <col min="14851" max="14851" width="25.125" style="501" customWidth="1"/>
    <col min="14852" max="14852" width="0" style="501" hidden="1" customWidth="1"/>
    <col min="14853" max="14854" width="18.625" style="501" customWidth="1"/>
    <col min="14855" max="14866" width="12.875" style="501" customWidth="1"/>
    <col min="14867" max="14867" width="16.375" style="501" customWidth="1"/>
    <col min="14868" max="14868" width="2.75" style="501" customWidth="1"/>
    <col min="14869" max="15104" width="9" style="501"/>
    <col min="15105" max="15105" width="3.375" style="501" customWidth="1"/>
    <col min="15106" max="15106" width="12.625" style="501" customWidth="1"/>
    <col min="15107" max="15107" width="25.125" style="501" customWidth="1"/>
    <col min="15108" max="15108" width="0" style="501" hidden="1" customWidth="1"/>
    <col min="15109" max="15110" width="18.625" style="501" customWidth="1"/>
    <col min="15111" max="15122" width="12.875" style="501" customWidth="1"/>
    <col min="15123" max="15123" width="16.375" style="501" customWidth="1"/>
    <col min="15124" max="15124" width="2.75" style="501" customWidth="1"/>
    <col min="15125" max="15360" width="9" style="501"/>
    <col min="15361" max="15361" width="3.375" style="501" customWidth="1"/>
    <col min="15362" max="15362" width="12.625" style="501" customWidth="1"/>
    <col min="15363" max="15363" width="25.125" style="501" customWidth="1"/>
    <col min="15364" max="15364" width="0" style="501" hidden="1" customWidth="1"/>
    <col min="15365" max="15366" width="18.625" style="501" customWidth="1"/>
    <col min="15367" max="15378" width="12.875" style="501" customWidth="1"/>
    <col min="15379" max="15379" width="16.375" style="501" customWidth="1"/>
    <col min="15380" max="15380" width="2.75" style="501" customWidth="1"/>
    <col min="15381" max="15616" width="9" style="501"/>
    <col min="15617" max="15617" width="3.375" style="501" customWidth="1"/>
    <col min="15618" max="15618" width="12.625" style="501" customWidth="1"/>
    <col min="15619" max="15619" width="25.125" style="501" customWidth="1"/>
    <col min="15620" max="15620" width="0" style="501" hidden="1" customWidth="1"/>
    <col min="15621" max="15622" width="18.625" style="501" customWidth="1"/>
    <col min="15623" max="15634" width="12.875" style="501" customWidth="1"/>
    <col min="15635" max="15635" width="16.375" style="501" customWidth="1"/>
    <col min="15636" max="15636" width="2.75" style="501" customWidth="1"/>
    <col min="15637" max="15872" width="9" style="501"/>
    <col min="15873" max="15873" width="3.375" style="501" customWidth="1"/>
    <col min="15874" max="15874" width="12.625" style="501" customWidth="1"/>
    <col min="15875" max="15875" width="25.125" style="501" customWidth="1"/>
    <col min="15876" max="15876" width="0" style="501" hidden="1" customWidth="1"/>
    <col min="15877" max="15878" width="18.625" style="501" customWidth="1"/>
    <col min="15879" max="15890" width="12.875" style="501" customWidth="1"/>
    <col min="15891" max="15891" width="16.375" style="501" customWidth="1"/>
    <col min="15892" max="15892" width="2.75" style="501" customWidth="1"/>
    <col min="15893" max="16128" width="9" style="501"/>
    <col min="16129" max="16129" width="3.375" style="501" customWidth="1"/>
    <col min="16130" max="16130" width="12.625" style="501" customWidth="1"/>
    <col min="16131" max="16131" width="25.125" style="501" customWidth="1"/>
    <col min="16132" max="16132" width="0" style="501" hidden="1" customWidth="1"/>
    <col min="16133" max="16134" width="18.625" style="501" customWidth="1"/>
    <col min="16135" max="16146" width="12.875" style="501" customWidth="1"/>
    <col min="16147" max="16147" width="16.375" style="501" customWidth="1"/>
    <col min="16148" max="16148" width="2.75" style="501" customWidth="1"/>
    <col min="16149" max="16384" width="9" style="501"/>
  </cols>
  <sheetData>
    <row r="1" spans="1:30" s="493" customFormat="1" ht="25.5" x14ac:dyDescent="0.25">
      <c r="A1" s="873" t="s">
        <v>365</v>
      </c>
      <c r="C1" s="874"/>
      <c r="D1" s="875"/>
      <c r="S1" s="876"/>
    </row>
    <row r="2" spans="1:30" ht="13.5" customHeight="1" x14ac:dyDescent="0.15"/>
    <row r="3" spans="1:30" s="181" customFormat="1" ht="32.25" customHeight="1" thickBot="1" x14ac:dyDescent="0.25">
      <c r="A3" s="878" t="s">
        <v>366</v>
      </c>
      <c r="B3" s="879"/>
      <c r="C3" s="880"/>
      <c r="D3" s="881"/>
      <c r="E3" s="879"/>
      <c r="F3" s="879"/>
      <c r="G3" s="879"/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1730" t="s">
        <v>367</v>
      </c>
      <c r="S3" s="1730"/>
    </row>
    <row r="4" spans="1:30" s="893" customFormat="1" ht="32.25" customHeight="1" thickBot="1" x14ac:dyDescent="0.2">
      <c r="A4" s="882"/>
      <c r="B4" s="883" t="s">
        <v>359</v>
      </c>
      <c r="C4" s="884" t="s">
        <v>368</v>
      </c>
      <c r="D4" s="885" t="s">
        <v>369</v>
      </c>
      <c r="E4" s="886" t="s">
        <v>370</v>
      </c>
      <c r="F4" s="887" t="s">
        <v>371</v>
      </c>
      <c r="G4" s="888" t="s">
        <v>372</v>
      </c>
      <c r="H4" s="889" t="s">
        <v>373</v>
      </c>
      <c r="I4" s="890" t="s">
        <v>374</v>
      </c>
      <c r="J4" s="890" t="s">
        <v>375</v>
      </c>
      <c r="K4" s="890" t="s">
        <v>376</v>
      </c>
      <c r="L4" s="890" t="s">
        <v>377</v>
      </c>
      <c r="M4" s="890" t="s">
        <v>378</v>
      </c>
      <c r="N4" s="890" t="s">
        <v>379</v>
      </c>
      <c r="O4" s="890" t="s">
        <v>380</v>
      </c>
      <c r="P4" s="890" t="s">
        <v>381</v>
      </c>
      <c r="Q4" s="890" t="s">
        <v>382</v>
      </c>
      <c r="R4" s="890" t="s">
        <v>383</v>
      </c>
      <c r="S4" s="891" t="s">
        <v>384</v>
      </c>
      <c r="T4" s="892"/>
    </row>
    <row r="5" spans="1:30" s="636" customFormat="1" ht="32.25" customHeight="1" x14ac:dyDescent="0.15">
      <c r="A5" s="894"/>
      <c r="B5" s="895" t="s">
        <v>134</v>
      </c>
      <c r="C5" s="896" t="s">
        <v>385</v>
      </c>
      <c r="D5" s="897">
        <v>48560000</v>
      </c>
      <c r="E5" s="898">
        <v>48560000</v>
      </c>
      <c r="F5" s="899">
        <v>69797000</v>
      </c>
      <c r="G5" s="900">
        <v>5818000</v>
      </c>
      <c r="H5" s="901">
        <v>5139000</v>
      </c>
      <c r="I5" s="901">
        <v>6034000</v>
      </c>
      <c r="J5" s="901">
        <v>5458000</v>
      </c>
      <c r="K5" s="901">
        <v>6098000</v>
      </c>
      <c r="L5" s="901">
        <v>5187000</v>
      </c>
      <c r="M5" s="901">
        <v>6324000</v>
      </c>
      <c r="N5" s="901">
        <v>6641000</v>
      </c>
      <c r="O5" s="901">
        <v>5541000</v>
      </c>
      <c r="P5" s="901">
        <v>5469000</v>
      </c>
      <c r="Q5" s="901">
        <v>5412000</v>
      </c>
      <c r="R5" s="901">
        <v>6676000</v>
      </c>
      <c r="S5" s="902" t="s">
        <v>141</v>
      </c>
      <c r="T5" s="632"/>
    </row>
    <row r="6" spans="1:30" s="636" customFormat="1" ht="32.25" customHeight="1" x14ac:dyDescent="0.15">
      <c r="A6" s="894"/>
      <c r="B6" s="895"/>
      <c r="C6" s="903" t="s">
        <v>386</v>
      </c>
      <c r="D6" s="904">
        <v>16480000</v>
      </c>
      <c r="E6" s="905">
        <v>16480000</v>
      </c>
      <c r="F6" s="906">
        <v>16380000</v>
      </c>
      <c r="G6" s="907" t="s">
        <v>140</v>
      </c>
      <c r="H6" s="908" t="s">
        <v>140</v>
      </c>
      <c r="I6" s="908" t="s">
        <v>140</v>
      </c>
      <c r="J6" s="908" t="s">
        <v>140</v>
      </c>
      <c r="K6" s="908" t="s">
        <v>140</v>
      </c>
      <c r="L6" s="908" t="s">
        <v>140</v>
      </c>
      <c r="M6" s="908" t="s">
        <v>140</v>
      </c>
      <c r="N6" s="908" t="s">
        <v>140</v>
      </c>
      <c r="O6" s="908" t="s">
        <v>140</v>
      </c>
      <c r="P6" s="908" t="s">
        <v>140</v>
      </c>
      <c r="Q6" s="908" t="s">
        <v>140</v>
      </c>
      <c r="R6" s="908" t="s">
        <v>140</v>
      </c>
      <c r="S6" s="909" t="s">
        <v>141</v>
      </c>
      <c r="T6" s="632"/>
    </row>
    <row r="7" spans="1:30" s="636" customFormat="1" ht="32.25" customHeight="1" x14ac:dyDescent="0.15">
      <c r="A7" s="894"/>
      <c r="B7" s="895"/>
      <c r="C7" s="896" t="s">
        <v>387</v>
      </c>
      <c r="D7" s="904">
        <v>6000000</v>
      </c>
      <c r="E7" s="905">
        <v>6000000</v>
      </c>
      <c r="F7" s="906">
        <v>5700000</v>
      </c>
      <c r="G7" s="907" t="s">
        <v>140</v>
      </c>
      <c r="H7" s="908" t="s">
        <v>140</v>
      </c>
      <c r="I7" s="908" t="s">
        <v>140</v>
      </c>
      <c r="J7" s="908" t="s">
        <v>140</v>
      </c>
      <c r="K7" s="908" t="s">
        <v>140</v>
      </c>
      <c r="L7" s="908" t="s">
        <v>140</v>
      </c>
      <c r="M7" s="908" t="s">
        <v>140</v>
      </c>
      <c r="N7" s="908" t="s">
        <v>140</v>
      </c>
      <c r="O7" s="908" t="s">
        <v>140</v>
      </c>
      <c r="P7" s="908" t="s">
        <v>140</v>
      </c>
      <c r="Q7" s="908" t="s">
        <v>140</v>
      </c>
      <c r="R7" s="908" t="s">
        <v>140</v>
      </c>
      <c r="S7" s="909" t="s">
        <v>141</v>
      </c>
      <c r="T7" s="632"/>
    </row>
    <row r="8" spans="1:30" s="636" customFormat="1" ht="32.25" customHeight="1" x14ac:dyDescent="0.15">
      <c r="A8" s="894"/>
      <c r="B8" s="895"/>
      <c r="C8" s="896" t="s">
        <v>388</v>
      </c>
      <c r="D8" s="910">
        <v>3669000</v>
      </c>
      <c r="E8" s="911">
        <v>3669000</v>
      </c>
      <c r="F8" s="912">
        <v>3675000</v>
      </c>
      <c r="G8" s="907">
        <v>288000</v>
      </c>
      <c r="H8" s="908">
        <v>287000</v>
      </c>
      <c r="I8" s="908">
        <v>296000</v>
      </c>
      <c r="J8" s="908">
        <v>273000</v>
      </c>
      <c r="K8" s="908">
        <v>311000</v>
      </c>
      <c r="L8" s="908">
        <v>287000</v>
      </c>
      <c r="M8" s="908">
        <v>340000</v>
      </c>
      <c r="N8" s="908">
        <v>370000</v>
      </c>
      <c r="O8" s="908">
        <v>303000</v>
      </c>
      <c r="P8" s="908">
        <v>300000</v>
      </c>
      <c r="Q8" s="908">
        <v>300000</v>
      </c>
      <c r="R8" s="908">
        <v>320000</v>
      </c>
      <c r="S8" s="909" t="s">
        <v>140</v>
      </c>
      <c r="T8" s="632"/>
    </row>
    <row r="9" spans="1:30" s="636" customFormat="1" ht="32.25" customHeight="1" x14ac:dyDescent="0.15">
      <c r="A9" s="894"/>
      <c r="B9" s="895"/>
      <c r="C9" s="896" t="s">
        <v>389</v>
      </c>
      <c r="D9" s="897">
        <v>3168462</v>
      </c>
      <c r="E9" s="913">
        <v>3168462</v>
      </c>
      <c r="F9" s="914">
        <v>3096961</v>
      </c>
      <c r="G9" s="915">
        <v>29480</v>
      </c>
      <c r="H9" s="916">
        <v>34509</v>
      </c>
      <c r="I9" s="916">
        <v>384533</v>
      </c>
      <c r="J9" s="916">
        <v>294654</v>
      </c>
      <c r="K9" s="916">
        <v>436157</v>
      </c>
      <c r="L9" s="916">
        <v>367530</v>
      </c>
      <c r="M9" s="916">
        <v>489896</v>
      </c>
      <c r="N9" s="916">
        <v>500407</v>
      </c>
      <c r="O9" s="916">
        <v>417045</v>
      </c>
      <c r="P9" s="916">
        <v>74577</v>
      </c>
      <c r="Q9" s="916">
        <v>68173</v>
      </c>
      <c r="R9" s="916">
        <v>0</v>
      </c>
      <c r="S9" s="917" t="s">
        <v>141</v>
      </c>
      <c r="T9" s="632"/>
    </row>
    <row r="10" spans="1:30" s="636" customFormat="1" ht="32.25" customHeight="1" x14ac:dyDescent="0.15">
      <c r="A10" s="894"/>
      <c r="B10" s="895"/>
      <c r="C10" s="903" t="s">
        <v>390</v>
      </c>
      <c r="D10" s="904">
        <v>2206000</v>
      </c>
      <c r="E10" s="905">
        <v>2206000</v>
      </c>
      <c r="F10" s="906">
        <v>2201000</v>
      </c>
      <c r="G10" s="907">
        <v>159000</v>
      </c>
      <c r="H10" s="908">
        <v>168000</v>
      </c>
      <c r="I10" s="908">
        <v>187000</v>
      </c>
      <c r="J10" s="908">
        <v>166000</v>
      </c>
      <c r="K10" s="908">
        <v>200000</v>
      </c>
      <c r="L10" s="908">
        <v>162000</v>
      </c>
      <c r="M10" s="908">
        <v>196000</v>
      </c>
      <c r="N10" s="908">
        <v>252000</v>
      </c>
      <c r="O10" s="908">
        <v>184000</v>
      </c>
      <c r="P10" s="908">
        <v>165000</v>
      </c>
      <c r="Q10" s="908">
        <v>177000</v>
      </c>
      <c r="R10" s="908">
        <v>185000</v>
      </c>
      <c r="S10" s="909" t="s">
        <v>141</v>
      </c>
      <c r="T10" s="632"/>
    </row>
    <row r="11" spans="1:30" s="636" customFormat="1" ht="32.25" customHeight="1" x14ac:dyDescent="0.15">
      <c r="A11" s="894"/>
      <c r="B11" s="895"/>
      <c r="C11" s="896" t="s">
        <v>391</v>
      </c>
      <c r="D11" s="904">
        <v>1510203</v>
      </c>
      <c r="E11" s="905">
        <v>1510203</v>
      </c>
      <c r="F11" s="906">
        <v>1846826</v>
      </c>
      <c r="G11" s="907">
        <v>112542</v>
      </c>
      <c r="H11" s="908">
        <v>140630</v>
      </c>
      <c r="I11" s="908">
        <v>155045</v>
      </c>
      <c r="J11" s="908">
        <v>100900</v>
      </c>
      <c r="K11" s="908">
        <v>134269</v>
      </c>
      <c r="L11" s="908">
        <v>119456</v>
      </c>
      <c r="M11" s="908">
        <v>183963</v>
      </c>
      <c r="N11" s="908">
        <v>237076</v>
      </c>
      <c r="O11" s="908">
        <v>148850</v>
      </c>
      <c r="P11" s="908">
        <v>180912</v>
      </c>
      <c r="Q11" s="908">
        <v>158551</v>
      </c>
      <c r="R11" s="908">
        <v>174632</v>
      </c>
      <c r="S11" s="909" t="s">
        <v>141</v>
      </c>
      <c r="T11" s="632"/>
    </row>
    <row r="12" spans="1:30" s="636" customFormat="1" ht="32.25" customHeight="1" x14ac:dyDescent="0.15">
      <c r="A12" s="894"/>
      <c r="B12" s="895"/>
      <c r="C12" s="896" t="s">
        <v>392</v>
      </c>
      <c r="D12" s="910">
        <v>937618</v>
      </c>
      <c r="E12" s="911">
        <v>937618</v>
      </c>
      <c r="F12" s="912">
        <v>1122437</v>
      </c>
      <c r="G12" s="907">
        <v>56377</v>
      </c>
      <c r="H12" s="908">
        <v>58745</v>
      </c>
      <c r="I12" s="908">
        <v>73500</v>
      </c>
      <c r="J12" s="908">
        <v>69472</v>
      </c>
      <c r="K12" s="908">
        <v>91084</v>
      </c>
      <c r="L12" s="908">
        <v>80027</v>
      </c>
      <c r="M12" s="908">
        <v>130635</v>
      </c>
      <c r="N12" s="908">
        <v>156930</v>
      </c>
      <c r="O12" s="908">
        <v>123364</v>
      </c>
      <c r="P12" s="908">
        <v>108646</v>
      </c>
      <c r="Q12" s="908">
        <v>89131</v>
      </c>
      <c r="R12" s="908">
        <v>84526</v>
      </c>
      <c r="S12" s="909" t="s">
        <v>140</v>
      </c>
      <c r="T12" s="632"/>
    </row>
    <row r="13" spans="1:30" s="636" customFormat="1" ht="32.25" customHeight="1" x14ac:dyDescent="0.15">
      <c r="A13" s="894"/>
      <c r="B13" s="895"/>
      <c r="C13" s="896" t="s">
        <v>393</v>
      </c>
      <c r="D13" s="897">
        <v>1137081</v>
      </c>
      <c r="E13" s="913">
        <v>1137081</v>
      </c>
      <c r="F13" s="914">
        <v>1076303</v>
      </c>
      <c r="G13" s="915">
        <v>18131</v>
      </c>
      <c r="H13" s="916">
        <v>31433</v>
      </c>
      <c r="I13" s="916">
        <v>75887</v>
      </c>
      <c r="J13" s="916">
        <v>113605</v>
      </c>
      <c r="K13" s="916">
        <v>193786</v>
      </c>
      <c r="L13" s="916">
        <v>33182</v>
      </c>
      <c r="M13" s="916">
        <v>137406</v>
      </c>
      <c r="N13" s="916">
        <v>229595</v>
      </c>
      <c r="O13" s="916">
        <v>51705</v>
      </c>
      <c r="P13" s="916">
        <v>88147</v>
      </c>
      <c r="Q13" s="916">
        <v>54617</v>
      </c>
      <c r="R13" s="916">
        <v>48809</v>
      </c>
      <c r="S13" s="917" t="s">
        <v>141</v>
      </c>
      <c r="T13" s="632"/>
    </row>
    <row r="14" spans="1:30" s="636" customFormat="1" ht="32.25" customHeight="1" x14ac:dyDescent="0.15">
      <c r="A14" s="894"/>
      <c r="B14" s="895"/>
      <c r="C14" s="903" t="s">
        <v>394</v>
      </c>
      <c r="D14" s="904">
        <v>940646</v>
      </c>
      <c r="E14" s="905">
        <v>940646</v>
      </c>
      <c r="F14" s="906">
        <v>808003</v>
      </c>
      <c r="G14" s="907">
        <v>40546</v>
      </c>
      <c r="H14" s="908">
        <v>50173</v>
      </c>
      <c r="I14" s="908">
        <v>100671</v>
      </c>
      <c r="J14" s="908">
        <v>101564</v>
      </c>
      <c r="K14" s="908">
        <v>152094</v>
      </c>
      <c r="L14" s="908">
        <v>42021</v>
      </c>
      <c r="M14" s="908">
        <v>31689</v>
      </c>
      <c r="N14" s="908">
        <v>47018</v>
      </c>
      <c r="O14" s="908">
        <v>52842</v>
      </c>
      <c r="P14" s="908">
        <v>82510</v>
      </c>
      <c r="Q14" s="908">
        <v>71478</v>
      </c>
      <c r="R14" s="908">
        <v>35397</v>
      </c>
      <c r="S14" s="909" t="s">
        <v>141</v>
      </c>
      <c r="T14" s="632"/>
    </row>
    <row r="15" spans="1:30" s="636" customFormat="1" ht="32.25" customHeight="1" x14ac:dyDescent="0.15">
      <c r="A15" s="894"/>
      <c r="B15" s="895" t="s">
        <v>135</v>
      </c>
      <c r="C15" s="896" t="s">
        <v>395</v>
      </c>
      <c r="D15" s="910">
        <v>396664</v>
      </c>
      <c r="E15" s="911">
        <v>396664</v>
      </c>
      <c r="F15" s="912">
        <v>378035.94238000008</v>
      </c>
      <c r="G15" s="918">
        <v>39300</v>
      </c>
      <c r="H15" s="919">
        <v>34794</v>
      </c>
      <c r="I15" s="919">
        <v>36101</v>
      </c>
      <c r="J15" s="919">
        <v>31228</v>
      </c>
      <c r="K15" s="919">
        <v>32892</v>
      </c>
      <c r="L15" s="919">
        <v>26385</v>
      </c>
      <c r="M15" s="919">
        <v>27044</v>
      </c>
      <c r="N15" s="919">
        <v>28391</v>
      </c>
      <c r="O15" s="919">
        <v>26550</v>
      </c>
      <c r="P15" s="919">
        <v>30164.205300000001</v>
      </c>
      <c r="Q15" s="919">
        <v>31315.749690000004</v>
      </c>
      <c r="R15" s="919">
        <v>33870.987390000002</v>
      </c>
      <c r="S15" s="920" t="s">
        <v>140</v>
      </c>
      <c r="T15" s="921"/>
      <c r="U15" s="922"/>
      <c r="V15" s="922"/>
      <c r="W15" s="922"/>
      <c r="X15" s="922"/>
      <c r="Y15" s="922"/>
      <c r="Z15" s="922"/>
      <c r="AA15" s="922"/>
      <c r="AB15" s="922"/>
      <c r="AC15" s="922"/>
      <c r="AD15" s="922"/>
    </row>
    <row r="16" spans="1:30" s="636" customFormat="1" ht="32.25" customHeight="1" x14ac:dyDescent="0.15">
      <c r="A16" s="894"/>
      <c r="B16" s="895"/>
      <c r="C16" s="896" t="s">
        <v>396</v>
      </c>
      <c r="D16" s="910">
        <v>12128</v>
      </c>
      <c r="E16" s="911">
        <v>12128</v>
      </c>
      <c r="F16" s="912">
        <v>11701</v>
      </c>
      <c r="G16" s="918">
        <v>133</v>
      </c>
      <c r="H16" s="919">
        <v>46</v>
      </c>
      <c r="I16" s="919">
        <v>417</v>
      </c>
      <c r="J16" s="919">
        <v>531</v>
      </c>
      <c r="K16" s="919">
        <v>1296</v>
      </c>
      <c r="L16" s="919">
        <v>816</v>
      </c>
      <c r="M16" s="919">
        <v>1979</v>
      </c>
      <c r="N16" s="919">
        <v>3118</v>
      </c>
      <c r="O16" s="919">
        <v>1103</v>
      </c>
      <c r="P16" s="919">
        <v>1059</v>
      </c>
      <c r="Q16" s="919">
        <v>770</v>
      </c>
      <c r="R16" s="919">
        <v>433</v>
      </c>
      <c r="S16" s="923" t="s">
        <v>140</v>
      </c>
      <c r="T16" s="632"/>
    </row>
    <row r="17" spans="1:30" s="636" customFormat="1" ht="32.25" customHeight="1" x14ac:dyDescent="0.15">
      <c r="A17" s="894"/>
      <c r="B17" s="895"/>
      <c r="C17" s="896" t="s">
        <v>397</v>
      </c>
      <c r="D17" s="910">
        <v>10845</v>
      </c>
      <c r="E17" s="911">
        <v>10845</v>
      </c>
      <c r="F17" s="912">
        <v>16742</v>
      </c>
      <c r="G17" s="924">
        <v>1221</v>
      </c>
      <c r="H17" s="925">
        <v>1594</v>
      </c>
      <c r="I17" s="925">
        <v>915</v>
      </c>
      <c r="J17" s="925">
        <v>2645</v>
      </c>
      <c r="K17" s="925">
        <v>1191</v>
      </c>
      <c r="L17" s="925">
        <v>1009</v>
      </c>
      <c r="M17" s="925">
        <v>1374</v>
      </c>
      <c r="N17" s="925">
        <v>1349</v>
      </c>
      <c r="O17" s="925">
        <v>1124</v>
      </c>
      <c r="P17" s="925">
        <v>1833</v>
      </c>
      <c r="Q17" s="925">
        <v>1495</v>
      </c>
      <c r="R17" s="925">
        <v>992</v>
      </c>
      <c r="S17" s="926" t="s">
        <v>140</v>
      </c>
      <c r="T17" s="632"/>
    </row>
    <row r="18" spans="1:30" s="636" customFormat="1" ht="32.25" customHeight="1" x14ac:dyDescent="0.15">
      <c r="A18" s="894"/>
      <c r="B18" s="895"/>
      <c r="C18" s="896" t="s">
        <v>398</v>
      </c>
      <c r="D18" s="910">
        <v>5489</v>
      </c>
      <c r="E18" s="911">
        <v>5489</v>
      </c>
      <c r="F18" s="912">
        <v>4126</v>
      </c>
      <c r="G18" s="918">
        <v>249</v>
      </c>
      <c r="H18" s="919">
        <v>286</v>
      </c>
      <c r="I18" s="919">
        <v>496</v>
      </c>
      <c r="J18" s="919">
        <v>364</v>
      </c>
      <c r="K18" s="919">
        <v>285</v>
      </c>
      <c r="L18" s="919">
        <v>383</v>
      </c>
      <c r="M18" s="919">
        <v>482</v>
      </c>
      <c r="N18" s="919">
        <v>446</v>
      </c>
      <c r="O18" s="919">
        <v>198</v>
      </c>
      <c r="P18" s="919">
        <v>524</v>
      </c>
      <c r="Q18" s="919">
        <v>238</v>
      </c>
      <c r="R18" s="919">
        <v>175</v>
      </c>
      <c r="S18" s="920" t="s">
        <v>140</v>
      </c>
      <c r="T18" s="921"/>
      <c r="U18" s="922"/>
      <c r="V18" s="922"/>
      <c r="W18" s="922"/>
      <c r="X18" s="922"/>
      <c r="Y18" s="922"/>
      <c r="Z18" s="922"/>
      <c r="AA18" s="922"/>
      <c r="AB18" s="922"/>
      <c r="AC18" s="922"/>
      <c r="AD18" s="922"/>
    </row>
    <row r="19" spans="1:30" s="636" customFormat="1" ht="32.25" customHeight="1" x14ac:dyDescent="0.15">
      <c r="A19" s="894"/>
      <c r="B19" s="895"/>
      <c r="C19" s="896" t="s">
        <v>399</v>
      </c>
      <c r="D19" s="910">
        <v>150549</v>
      </c>
      <c r="E19" s="911">
        <v>150549</v>
      </c>
      <c r="F19" s="912">
        <v>129773</v>
      </c>
      <c r="G19" s="918">
        <v>6017</v>
      </c>
      <c r="H19" s="919">
        <v>6405</v>
      </c>
      <c r="I19" s="919">
        <v>19084</v>
      </c>
      <c r="J19" s="919">
        <v>18529</v>
      </c>
      <c r="K19" s="919">
        <v>23112</v>
      </c>
      <c r="L19" s="919">
        <v>6243</v>
      </c>
      <c r="M19" s="919">
        <v>5520</v>
      </c>
      <c r="N19" s="919">
        <v>4510</v>
      </c>
      <c r="O19" s="919">
        <v>7880</v>
      </c>
      <c r="P19" s="919">
        <v>14788</v>
      </c>
      <c r="Q19" s="919">
        <v>11241</v>
      </c>
      <c r="R19" s="919">
        <v>6444</v>
      </c>
      <c r="S19" s="923" t="s">
        <v>140</v>
      </c>
      <c r="T19" s="632"/>
    </row>
    <row r="20" spans="1:30" s="636" customFormat="1" ht="32.25" customHeight="1" x14ac:dyDescent="0.15">
      <c r="A20" s="894"/>
      <c r="B20" s="895"/>
      <c r="C20" s="896" t="s">
        <v>400</v>
      </c>
      <c r="D20" s="910">
        <v>10000</v>
      </c>
      <c r="E20" s="911">
        <v>10000</v>
      </c>
      <c r="F20" s="912">
        <v>10000</v>
      </c>
      <c r="G20" s="924" t="s">
        <v>140</v>
      </c>
      <c r="H20" s="925" t="s">
        <v>140</v>
      </c>
      <c r="I20" s="925" t="s">
        <v>140</v>
      </c>
      <c r="J20" s="925">
        <v>10000</v>
      </c>
      <c r="K20" s="925" t="s">
        <v>140</v>
      </c>
      <c r="L20" s="925" t="s">
        <v>140</v>
      </c>
      <c r="M20" s="925" t="s">
        <v>140</v>
      </c>
      <c r="N20" s="925" t="s">
        <v>140</v>
      </c>
      <c r="O20" s="925" t="s">
        <v>140</v>
      </c>
      <c r="P20" s="925" t="s">
        <v>140</v>
      </c>
      <c r="Q20" s="925" t="s">
        <v>140</v>
      </c>
      <c r="R20" s="925" t="s">
        <v>140</v>
      </c>
      <c r="S20" s="926" t="s">
        <v>140</v>
      </c>
      <c r="T20" s="632"/>
    </row>
    <row r="21" spans="1:30" s="636" customFormat="1" ht="32.25" customHeight="1" x14ac:dyDescent="0.15">
      <c r="A21" s="894"/>
      <c r="B21" s="895"/>
      <c r="C21" s="896" t="s">
        <v>401</v>
      </c>
      <c r="D21" s="910">
        <v>10000</v>
      </c>
      <c r="E21" s="911">
        <v>10000</v>
      </c>
      <c r="F21" s="912">
        <v>5000</v>
      </c>
      <c r="G21" s="924" t="s">
        <v>140</v>
      </c>
      <c r="H21" s="925" t="s">
        <v>140</v>
      </c>
      <c r="I21" s="925" t="s">
        <v>140</v>
      </c>
      <c r="J21" s="925" t="s">
        <v>140</v>
      </c>
      <c r="K21" s="925" t="s">
        <v>140</v>
      </c>
      <c r="L21" s="925" t="s">
        <v>140</v>
      </c>
      <c r="M21" s="925" t="s">
        <v>140</v>
      </c>
      <c r="N21" s="925" t="s">
        <v>140</v>
      </c>
      <c r="O21" s="925">
        <v>5000</v>
      </c>
      <c r="P21" s="925" t="s">
        <v>140</v>
      </c>
      <c r="Q21" s="925" t="s">
        <v>140</v>
      </c>
      <c r="R21" s="925" t="s">
        <v>140</v>
      </c>
      <c r="S21" s="926" t="s">
        <v>140</v>
      </c>
      <c r="T21" s="632"/>
    </row>
    <row r="22" spans="1:30" s="636" customFormat="1" ht="32.25" customHeight="1" x14ac:dyDescent="0.15">
      <c r="A22" s="894"/>
      <c r="B22" s="895" t="s">
        <v>402</v>
      </c>
      <c r="C22" s="896" t="s">
        <v>403</v>
      </c>
      <c r="D22" s="910">
        <v>12450</v>
      </c>
      <c r="E22" s="911">
        <v>12450</v>
      </c>
      <c r="F22" s="912">
        <v>11987</v>
      </c>
      <c r="G22" s="918">
        <v>648</v>
      </c>
      <c r="H22" s="919">
        <v>1756</v>
      </c>
      <c r="I22" s="919">
        <v>690</v>
      </c>
      <c r="J22" s="919">
        <v>775</v>
      </c>
      <c r="K22" s="919">
        <v>885</v>
      </c>
      <c r="L22" s="919">
        <v>966</v>
      </c>
      <c r="M22" s="919">
        <v>1100</v>
      </c>
      <c r="N22" s="919">
        <v>879</v>
      </c>
      <c r="O22" s="919">
        <v>1750</v>
      </c>
      <c r="P22" s="919">
        <v>1122</v>
      </c>
      <c r="Q22" s="919">
        <v>916</v>
      </c>
      <c r="R22" s="919">
        <v>500</v>
      </c>
      <c r="S22" s="926" t="s">
        <v>140</v>
      </c>
      <c r="T22" s="927"/>
    </row>
    <row r="23" spans="1:30" s="636" customFormat="1" ht="32.25" customHeight="1" x14ac:dyDescent="0.15">
      <c r="A23" s="894"/>
      <c r="B23" s="895"/>
      <c r="C23" s="896" t="s">
        <v>404</v>
      </c>
      <c r="D23" s="910">
        <v>1050</v>
      </c>
      <c r="E23" s="911">
        <v>1050</v>
      </c>
      <c r="F23" s="912">
        <v>1077</v>
      </c>
      <c r="G23" s="918">
        <v>87</v>
      </c>
      <c r="H23" s="919">
        <v>83</v>
      </c>
      <c r="I23" s="919">
        <v>93</v>
      </c>
      <c r="J23" s="919">
        <v>73</v>
      </c>
      <c r="K23" s="919">
        <v>109</v>
      </c>
      <c r="L23" s="919">
        <v>116</v>
      </c>
      <c r="M23" s="919">
        <v>115</v>
      </c>
      <c r="N23" s="919">
        <v>57</v>
      </c>
      <c r="O23" s="919">
        <v>71</v>
      </c>
      <c r="P23" s="919">
        <v>97</v>
      </c>
      <c r="Q23" s="919">
        <v>96</v>
      </c>
      <c r="R23" s="919">
        <v>80</v>
      </c>
      <c r="S23" s="926" t="s">
        <v>140</v>
      </c>
      <c r="T23" s="632"/>
    </row>
    <row r="24" spans="1:30" s="636" customFormat="1" ht="32.25" customHeight="1" x14ac:dyDescent="0.15">
      <c r="A24" s="894"/>
      <c r="B24" s="895"/>
      <c r="C24" s="903" t="s">
        <v>405</v>
      </c>
      <c r="D24" s="910">
        <v>323200</v>
      </c>
      <c r="E24" s="911">
        <v>323200</v>
      </c>
      <c r="F24" s="912">
        <v>251600</v>
      </c>
      <c r="G24" s="928">
        <v>77000</v>
      </c>
      <c r="H24" s="929">
        <v>11200</v>
      </c>
      <c r="I24" s="929">
        <v>13900</v>
      </c>
      <c r="J24" s="929">
        <v>23000</v>
      </c>
      <c r="K24" s="929">
        <v>14000</v>
      </c>
      <c r="L24" s="929">
        <v>8000</v>
      </c>
      <c r="M24" s="929">
        <v>17600</v>
      </c>
      <c r="N24" s="929">
        <v>10300</v>
      </c>
      <c r="O24" s="929">
        <v>8100</v>
      </c>
      <c r="P24" s="929">
        <v>48600</v>
      </c>
      <c r="Q24" s="929">
        <v>11000</v>
      </c>
      <c r="R24" s="929">
        <v>8900</v>
      </c>
      <c r="S24" s="930" t="s">
        <v>140</v>
      </c>
      <c r="T24" s="632"/>
    </row>
    <row r="25" spans="1:30" s="636" customFormat="1" ht="32.25" customHeight="1" x14ac:dyDescent="0.15">
      <c r="A25" s="894"/>
      <c r="B25" s="895"/>
      <c r="C25" s="903" t="s">
        <v>406</v>
      </c>
      <c r="D25" s="910">
        <v>85000</v>
      </c>
      <c r="E25" s="911">
        <v>85000</v>
      </c>
      <c r="F25" s="912">
        <v>65000</v>
      </c>
      <c r="G25" s="931" t="s">
        <v>140</v>
      </c>
      <c r="H25" s="929" t="s">
        <v>140</v>
      </c>
      <c r="I25" s="929" t="s">
        <v>140</v>
      </c>
      <c r="J25" s="929" t="s">
        <v>140</v>
      </c>
      <c r="K25" s="929" t="s">
        <v>140</v>
      </c>
      <c r="L25" s="929" t="s">
        <v>140</v>
      </c>
      <c r="M25" s="929" t="s">
        <v>140</v>
      </c>
      <c r="N25" s="929" t="s">
        <v>140</v>
      </c>
      <c r="O25" s="929" t="s">
        <v>140</v>
      </c>
      <c r="P25" s="929">
        <v>65000</v>
      </c>
      <c r="Q25" s="929" t="s">
        <v>140</v>
      </c>
      <c r="R25" s="929" t="s">
        <v>140</v>
      </c>
      <c r="S25" s="930" t="s">
        <v>140</v>
      </c>
      <c r="T25" s="632"/>
    </row>
    <row r="26" spans="1:30" s="636" customFormat="1" ht="32.25" customHeight="1" x14ac:dyDescent="0.15">
      <c r="A26" s="894"/>
      <c r="B26" s="895" t="s">
        <v>407</v>
      </c>
      <c r="C26" s="903" t="s">
        <v>408</v>
      </c>
      <c r="D26" s="910">
        <v>17562</v>
      </c>
      <c r="E26" s="911">
        <v>20400</v>
      </c>
      <c r="F26" s="912">
        <v>18503</v>
      </c>
      <c r="G26" s="928">
        <v>130</v>
      </c>
      <c r="H26" s="929">
        <v>195</v>
      </c>
      <c r="I26" s="929">
        <v>1281</v>
      </c>
      <c r="J26" s="929">
        <v>1276</v>
      </c>
      <c r="K26" s="929">
        <v>2399</v>
      </c>
      <c r="L26" s="929">
        <v>836</v>
      </c>
      <c r="M26" s="929">
        <v>2689</v>
      </c>
      <c r="N26" s="929">
        <v>4513</v>
      </c>
      <c r="O26" s="929">
        <v>1994</v>
      </c>
      <c r="P26" s="929">
        <v>1531</v>
      </c>
      <c r="Q26" s="929">
        <v>1175</v>
      </c>
      <c r="R26" s="929">
        <v>484</v>
      </c>
      <c r="S26" s="930">
        <v>39613830</v>
      </c>
      <c r="T26" s="632"/>
    </row>
    <row r="27" spans="1:30" s="636" customFormat="1" ht="32.25" hidden="1" customHeight="1" x14ac:dyDescent="0.15">
      <c r="A27" s="894"/>
      <c r="B27" s="895"/>
      <c r="C27" s="896" t="s">
        <v>409</v>
      </c>
      <c r="D27" s="264">
        <v>2140</v>
      </c>
      <c r="E27" s="911">
        <v>180786</v>
      </c>
      <c r="F27" s="912">
        <v>190479</v>
      </c>
      <c r="G27" s="931">
        <v>11851</v>
      </c>
      <c r="H27" s="929">
        <v>14343</v>
      </c>
      <c r="I27" s="929">
        <v>16044</v>
      </c>
      <c r="J27" s="929">
        <v>18805</v>
      </c>
      <c r="K27" s="929">
        <v>17146</v>
      </c>
      <c r="L27" s="929">
        <v>15939</v>
      </c>
      <c r="M27" s="929">
        <v>15624</v>
      </c>
      <c r="N27" s="929">
        <v>14912</v>
      </c>
      <c r="O27" s="929">
        <v>15616</v>
      </c>
      <c r="P27" s="929">
        <v>16710</v>
      </c>
      <c r="Q27" s="929">
        <v>16766</v>
      </c>
      <c r="R27" s="929">
        <v>16723</v>
      </c>
      <c r="S27" s="930">
        <v>253840700</v>
      </c>
      <c r="T27" s="632"/>
    </row>
    <row r="28" spans="1:30" s="636" customFormat="1" ht="32.25" customHeight="1" x14ac:dyDescent="0.15">
      <c r="A28" s="894"/>
      <c r="B28" s="895"/>
      <c r="C28" s="903" t="s">
        <v>410</v>
      </c>
      <c r="D28" s="910">
        <v>51265</v>
      </c>
      <c r="E28" s="911">
        <v>11710</v>
      </c>
      <c r="F28" s="912">
        <v>12260</v>
      </c>
      <c r="G28" s="931" t="s">
        <v>140</v>
      </c>
      <c r="H28" s="929" t="s">
        <v>140</v>
      </c>
      <c r="I28" s="929" t="s">
        <v>140</v>
      </c>
      <c r="J28" s="929" t="s">
        <v>140</v>
      </c>
      <c r="K28" s="929">
        <v>3760</v>
      </c>
      <c r="L28" s="929">
        <v>8500</v>
      </c>
      <c r="M28" s="929" t="s">
        <v>140</v>
      </c>
      <c r="N28" s="929" t="s">
        <v>140</v>
      </c>
      <c r="O28" s="929" t="s">
        <v>140</v>
      </c>
      <c r="P28" s="929" t="s">
        <v>140</v>
      </c>
      <c r="Q28" s="929" t="s">
        <v>140</v>
      </c>
      <c r="R28" s="929" t="s">
        <v>140</v>
      </c>
      <c r="S28" s="930">
        <v>2452000</v>
      </c>
      <c r="T28" s="632"/>
    </row>
    <row r="29" spans="1:30" s="636" customFormat="1" ht="32.25" customHeight="1" x14ac:dyDescent="0.15">
      <c r="A29" s="894"/>
      <c r="B29" s="895"/>
      <c r="C29" s="903" t="s">
        <v>411</v>
      </c>
      <c r="D29" s="910">
        <v>17562</v>
      </c>
      <c r="E29" s="911">
        <v>66000</v>
      </c>
      <c r="F29" s="912">
        <v>62000</v>
      </c>
      <c r="G29" s="928" t="s">
        <v>140</v>
      </c>
      <c r="H29" s="929" t="s">
        <v>140</v>
      </c>
      <c r="I29" s="929" t="s">
        <v>140</v>
      </c>
      <c r="J29" s="929" t="s">
        <v>140</v>
      </c>
      <c r="K29" s="929" t="s">
        <v>140</v>
      </c>
      <c r="L29" s="929" t="s">
        <v>140</v>
      </c>
      <c r="M29" s="929" t="s">
        <v>140</v>
      </c>
      <c r="N29" s="929" t="s">
        <v>140</v>
      </c>
      <c r="O29" s="929">
        <v>62000</v>
      </c>
      <c r="P29" s="929" t="s">
        <v>140</v>
      </c>
      <c r="Q29" s="929" t="s">
        <v>140</v>
      </c>
      <c r="R29" s="929" t="s">
        <v>140</v>
      </c>
      <c r="S29" s="930">
        <v>62000000</v>
      </c>
      <c r="T29" s="632"/>
    </row>
    <row r="30" spans="1:30" s="636" customFormat="1" ht="32.25" customHeight="1" x14ac:dyDescent="0.15">
      <c r="A30" s="894"/>
      <c r="B30" s="895"/>
      <c r="C30" s="903" t="s">
        <v>412</v>
      </c>
      <c r="D30" s="910">
        <v>51265</v>
      </c>
      <c r="E30" s="911">
        <v>7840</v>
      </c>
      <c r="F30" s="912">
        <v>16811</v>
      </c>
      <c r="G30" s="931" t="s">
        <v>140</v>
      </c>
      <c r="H30" s="929" t="s">
        <v>140</v>
      </c>
      <c r="I30" s="929" t="s">
        <v>140</v>
      </c>
      <c r="J30" s="929" t="s">
        <v>140</v>
      </c>
      <c r="K30" s="929" t="s">
        <v>140</v>
      </c>
      <c r="L30" s="929" t="s">
        <v>140</v>
      </c>
      <c r="M30" s="929" t="s">
        <v>140</v>
      </c>
      <c r="N30" s="929" t="s">
        <v>140</v>
      </c>
      <c r="O30" s="929" t="s">
        <v>140</v>
      </c>
      <c r="P30" s="929">
        <v>6296</v>
      </c>
      <c r="Q30" s="929">
        <v>10292</v>
      </c>
      <c r="R30" s="929">
        <v>223</v>
      </c>
      <c r="S30" s="930">
        <v>16811000</v>
      </c>
      <c r="T30" s="632"/>
    </row>
    <row r="31" spans="1:30" s="636" customFormat="1" ht="32.25" customHeight="1" x14ac:dyDescent="0.15">
      <c r="A31" s="894"/>
      <c r="B31" s="895"/>
      <c r="C31" s="896" t="s">
        <v>413</v>
      </c>
      <c r="D31" s="264">
        <v>2140</v>
      </c>
      <c r="E31" s="911">
        <v>68780</v>
      </c>
      <c r="F31" s="912">
        <v>63596</v>
      </c>
      <c r="G31" s="931" t="s">
        <v>140</v>
      </c>
      <c r="H31" s="929" t="s">
        <v>140</v>
      </c>
      <c r="I31" s="929" t="s">
        <v>140</v>
      </c>
      <c r="J31" s="929" t="s">
        <v>140</v>
      </c>
      <c r="K31" s="929" t="s">
        <v>140</v>
      </c>
      <c r="L31" s="929" t="s">
        <v>140</v>
      </c>
      <c r="M31" s="929" t="s">
        <v>140</v>
      </c>
      <c r="N31" s="929" t="s">
        <v>140</v>
      </c>
      <c r="O31" s="929" t="s">
        <v>140</v>
      </c>
      <c r="P31" s="929" t="s">
        <v>140</v>
      </c>
      <c r="Q31" s="929">
        <v>63596</v>
      </c>
      <c r="R31" s="929">
        <v>0</v>
      </c>
      <c r="S31" s="930">
        <v>63596000</v>
      </c>
      <c r="T31" s="632"/>
    </row>
    <row r="32" spans="1:30" s="636" customFormat="1" ht="32.25" customHeight="1" x14ac:dyDescent="0.15">
      <c r="A32" s="894"/>
      <c r="B32" s="895" t="s">
        <v>414</v>
      </c>
      <c r="C32" s="896" t="s">
        <v>415</v>
      </c>
      <c r="D32" s="910"/>
      <c r="E32" s="911">
        <v>1501500</v>
      </c>
      <c r="F32" s="912">
        <v>1501500</v>
      </c>
      <c r="G32" s="924">
        <v>800000</v>
      </c>
      <c r="H32" s="925">
        <v>121500</v>
      </c>
      <c r="I32" s="925">
        <v>80000</v>
      </c>
      <c r="J32" s="925">
        <v>80000</v>
      </c>
      <c r="K32" s="925">
        <v>60000</v>
      </c>
      <c r="L32" s="925">
        <v>40000</v>
      </c>
      <c r="M32" s="925">
        <v>30000</v>
      </c>
      <c r="N32" s="925">
        <v>30000</v>
      </c>
      <c r="O32" s="925">
        <v>60000</v>
      </c>
      <c r="P32" s="925">
        <v>70000</v>
      </c>
      <c r="Q32" s="925">
        <v>60000</v>
      </c>
      <c r="R32" s="925">
        <v>70000</v>
      </c>
      <c r="S32" s="926" t="s">
        <v>140</v>
      </c>
      <c r="T32" s="632"/>
    </row>
    <row r="33" spans="1:30" s="636" customFormat="1" ht="32.25" customHeight="1" x14ac:dyDescent="0.15">
      <c r="A33" s="894"/>
      <c r="B33" s="895"/>
      <c r="C33" s="932" t="s">
        <v>416</v>
      </c>
      <c r="D33" s="933"/>
      <c r="E33" s="905">
        <v>23382</v>
      </c>
      <c r="F33" s="906">
        <v>34486</v>
      </c>
      <c r="G33" s="934">
        <v>3704</v>
      </c>
      <c r="H33" s="416">
        <v>2438</v>
      </c>
      <c r="I33" s="416">
        <v>2793</v>
      </c>
      <c r="J33" s="416">
        <v>2169</v>
      </c>
      <c r="K33" s="416">
        <v>3056</v>
      </c>
      <c r="L33" s="416">
        <v>2897</v>
      </c>
      <c r="M33" s="416">
        <v>1162</v>
      </c>
      <c r="N33" s="416">
        <v>3113</v>
      </c>
      <c r="O33" s="416">
        <v>3180</v>
      </c>
      <c r="P33" s="416">
        <v>4186</v>
      </c>
      <c r="Q33" s="416">
        <v>3691</v>
      </c>
      <c r="R33" s="416">
        <v>2097</v>
      </c>
      <c r="S33" s="935">
        <v>10028500</v>
      </c>
      <c r="T33" s="632"/>
    </row>
    <row r="34" spans="1:30" s="832" customFormat="1" ht="32.25" customHeight="1" thickBot="1" x14ac:dyDescent="0.2">
      <c r="A34" s="936"/>
      <c r="B34" s="937" t="s">
        <v>102</v>
      </c>
      <c r="C34" s="938" t="s">
        <v>417</v>
      </c>
      <c r="D34" s="939"/>
      <c r="E34" s="940">
        <v>60000</v>
      </c>
      <c r="F34" s="941">
        <v>60000</v>
      </c>
      <c r="G34" s="942" t="s">
        <v>140</v>
      </c>
      <c r="H34" s="943" t="s">
        <v>140</v>
      </c>
      <c r="I34" s="943" t="s">
        <v>140</v>
      </c>
      <c r="J34" s="943" t="s">
        <v>140</v>
      </c>
      <c r="K34" s="943" t="s">
        <v>140</v>
      </c>
      <c r="L34" s="943" t="s">
        <v>140</v>
      </c>
      <c r="M34" s="943" t="s">
        <v>140</v>
      </c>
      <c r="N34" s="944" t="s">
        <v>140</v>
      </c>
      <c r="O34" s="943" t="s">
        <v>140</v>
      </c>
      <c r="P34" s="943">
        <v>60000</v>
      </c>
      <c r="Q34" s="943" t="s">
        <v>140</v>
      </c>
      <c r="R34" s="943" t="s">
        <v>140</v>
      </c>
      <c r="S34" s="945" t="s">
        <v>140</v>
      </c>
      <c r="T34" s="827"/>
    </row>
    <row r="35" spans="1:30" s="636" customFormat="1" ht="29.25" customHeight="1" thickBot="1" x14ac:dyDescent="0.2">
      <c r="A35" s="878" t="s">
        <v>418</v>
      </c>
      <c r="B35" s="773"/>
      <c r="C35" s="946"/>
      <c r="D35" s="947"/>
      <c r="E35" s="947"/>
      <c r="F35" s="948"/>
      <c r="G35" s="949"/>
      <c r="H35" s="949"/>
      <c r="I35" s="949"/>
      <c r="J35" s="949"/>
      <c r="K35" s="949"/>
      <c r="L35" s="949"/>
      <c r="M35" s="949"/>
      <c r="N35" s="949"/>
      <c r="O35" s="949"/>
      <c r="P35" s="949"/>
      <c r="Q35" s="949"/>
      <c r="R35" s="1731" t="s">
        <v>367</v>
      </c>
      <c r="S35" s="1731"/>
      <c r="T35" s="632"/>
    </row>
    <row r="36" spans="1:30" s="893" customFormat="1" ht="32.25" customHeight="1" thickBot="1" x14ac:dyDescent="0.2">
      <c r="A36" s="882"/>
      <c r="B36" s="883" t="s">
        <v>359</v>
      </c>
      <c r="C36" s="884" t="s">
        <v>368</v>
      </c>
      <c r="D36" s="885" t="s">
        <v>369</v>
      </c>
      <c r="E36" s="886" t="s">
        <v>370</v>
      </c>
      <c r="F36" s="887" t="s">
        <v>371</v>
      </c>
      <c r="G36" s="888" t="s">
        <v>419</v>
      </c>
      <c r="H36" s="889" t="s">
        <v>420</v>
      </c>
      <c r="I36" s="890" t="s">
        <v>421</v>
      </c>
      <c r="J36" s="890" t="s">
        <v>422</v>
      </c>
      <c r="K36" s="890" t="s">
        <v>423</v>
      </c>
      <c r="L36" s="890" t="s">
        <v>424</v>
      </c>
      <c r="M36" s="890" t="s">
        <v>425</v>
      </c>
      <c r="N36" s="890" t="s">
        <v>426</v>
      </c>
      <c r="O36" s="890" t="s">
        <v>427</v>
      </c>
      <c r="P36" s="890" t="s">
        <v>428</v>
      </c>
      <c r="Q36" s="890" t="s">
        <v>429</v>
      </c>
      <c r="R36" s="890" t="s">
        <v>430</v>
      </c>
      <c r="S36" s="891" t="s">
        <v>431</v>
      </c>
      <c r="T36" s="892"/>
    </row>
    <row r="37" spans="1:30" s="832" customFormat="1" ht="32.25" customHeight="1" x14ac:dyDescent="0.15">
      <c r="A37" s="936"/>
      <c r="B37" s="950" t="s">
        <v>432</v>
      </c>
      <c r="C37" s="896" t="s">
        <v>433</v>
      </c>
      <c r="D37" s="910"/>
      <c r="E37" s="911">
        <v>100000</v>
      </c>
      <c r="F37" s="912">
        <v>100000</v>
      </c>
      <c r="G37" s="931" t="s">
        <v>140</v>
      </c>
      <c r="H37" s="951" t="s">
        <v>140</v>
      </c>
      <c r="I37" s="951" t="s">
        <v>140</v>
      </c>
      <c r="J37" s="951" t="s">
        <v>140</v>
      </c>
      <c r="K37" s="951" t="s">
        <v>140</v>
      </c>
      <c r="L37" s="951" t="s">
        <v>140</v>
      </c>
      <c r="M37" s="929" t="s">
        <v>140</v>
      </c>
      <c r="N37" s="929" t="s">
        <v>140</v>
      </c>
      <c r="O37" s="951" t="s">
        <v>140</v>
      </c>
      <c r="P37" s="951">
        <v>100000</v>
      </c>
      <c r="Q37" s="951" t="s">
        <v>140</v>
      </c>
      <c r="R37" s="951" t="s">
        <v>140</v>
      </c>
      <c r="S37" s="930" t="s">
        <v>140</v>
      </c>
      <c r="T37" s="827"/>
    </row>
    <row r="38" spans="1:30" s="636" customFormat="1" ht="32.25" customHeight="1" x14ac:dyDescent="0.15">
      <c r="A38" s="894"/>
      <c r="B38" s="895"/>
      <c r="C38" s="932" t="s">
        <v>434</v>
      </c>
      <c r="D38" s="933"/>
      <c r="E38" s="905">
        <v>1716206</v>
      </c>
      <c r="F38" s="906">
        <v>1729906</v>
      </c>
      <c r="G38" s="934">
        <v>111211</v>
      </c>
      <c r="H38" s="416">
        <v>127709</v>
      </c>
      <c r="I38" s="416">
        <v>160574</v>
      </c>
      <c r="J38" s="416">
        <v>149269</v>
      </c>
      <c r="K38" s="416">
        <v>179330</v>
      </c>
      <c r="L38" s="416">
        <v>143459</v>
      </c>
      <c r="M38" s="416">
        <v>152309</v>
      </c>
      <c r="N38" s="416">
        <v>133249</v>
      </c>
      <c r="O38" s="416">
        <v>133640</v>
      </c>
      <c r="P38" s="416">
        <v>155366</v>
      </c>
      <c r="Q38" s="416">
        <v>152637</v>
      </c>
      <c r="R38" s="416">
        <v>131153</v>
      </c>
      <c r="S38" s="935">
        <v>1952506014</v>
      </c>
      <c r="T38" s="632"/>
    </row>
    <row r="39" spans="1:30" s="636" customFormat="1" ht="32.25" customHeight="1" x14ac:dyDescent="0.15">
      <c r="A39" s="894"/>
      <c r="B39" s="895"/>
      <c r="C39" s="952" t="s">
        <v>435</v>
      </c>
      <c r="D39" s="933"/>
      <c r="E39" s="905">
        <v>169303</v>
      </c>
      <c r="F39" s="906">
        <v>144558</v>
      </c>
      <c r="G39" s="934">
        <v>14063</v>
      </c>
      <c r="H39" s="416">
        <v>10027</v>
      </c>
      <c r="I39" s="416">
        <v>11286</v>
      </c>
      <c r="J39" s="416">
        <v>9838</v>
      </c>
      <c r="K39" s="416">
        <v>10775</v>
      </c>
      <c r="L39" s="416">
        <v>10193</v>
      </c>
      <c r="M39" s="416">
        <v>11733</v>
      </c>
      <c r="N39" s="416">
        <v>11818</v>
      </c>
      <c r="O39" s="416">
        <v>11953</v>
      </c>
      <c r="P39" s="416">
        <v>15005</v>
      </c>
      <c r="Q39" s="416">
        <v>16482</v>
      </c>
      <c r="R39" s="416">
        <v>11385</v>
      </c>
      <c r="S39" s="935">
        <v>5894095</v>
      </c>
      <c r="T39" s="632"/>
    </row>
    <row r="40" spans="1:30" s="636" customFormat="1" ht="32.25" customHeight="1" x14ac:dyDescent="0.15">
      <c r="A40" s="894"/>
      <c r="B40" s="895"/>
      <c r="C40" s="896" t="s">
        <v>436</v>
      </c>
      <c r="D40" s="264"/>
      <c r="E40" s="911">
        <v>5065</v>
      </c>
      <c r="F40" s="912">
        <v>5030</v>
      </c>
      <c r="G40" s="931" t="s">
        <v>140</v>
      </c>
      <c r="H40" s="929" t="s">
        <v>140</v>
      </c>
      <c r="I40" s="929" t="s">
        <v>140</v>
      </c>
      <c r="J40" s="929" t="s">
        <v>140</v>
      </c>
      <c r="K40" s="929" t="s">
        <v>140</v>
      </c>
      <c r="L40" s="929" t="s">
        <v>140</v>
      </c>
      <c r="M40" s="929">
        <v>3300</v>
      </c>
      <c r="N40" s="929">
        <v>1730</v>
      </c>
      <c r="O40" s="929" t="s">
        <v>140</v>
      </c>
      <c r="P40" s="929" t="s">
        <v>140</v>
      </c>
      <c r="Q40" s="929" t="s">
        <v>140</v>
      </c>
      <c r="R40" s="929" t="s">
        <v>140</v>
      </c>
      <c r="S40" s="930" t="s">
        <v>140</v>
      </c>
      <c r="T40" s="632"/>
    </row>
    <row r="41" spans="1:30" s="636" customFormat="1" ht="32.25" customHeight="1" x14ac:dyDescent="0.15">
      <c r="A41" s="894"/>
      <c r="B41" s="895"/>
      <c r="C41" s="903" t="s">
        <v>437</v>
      </c>
      <c r="D41" s="910"/>
      <c r="E41" s="911">
        <v>3500</v>
      </c>
      <c r="F41" s="912">
        <v>3500</v>
      </c>
      <c r="G41" s="928" t="s">
        <v>140</v>
      </c>
      <c r="H41" s="929" t="s">
        <v>140</v>
      </c>
      <c r="I41" s="929" t="s">
        <v>140</v>
      </c>
      <c r="J41" s="929" t="s">
        <v>140</v>
      </c>
      <c r="K41" s="929" t="s">
        <v>140</v>
      </c>
      <c r="L41" s="929" t="s">
        <v>140</v>
      </c>
      <c r="M41" s="929">
        <v>2300</v>
      </c>
      <c r="N41" s="929">
        <v>1200</v>
      </c>
      <c r="O41" s="929" t="s">
        <v>140</v>
      </c>
      <c r="P41" s="929" t="s">
        <v>140</v>
      </c>
      <c r="Q41" s="929" t="s">
        <v>140</v>
      </c>
      <c r="R41" s="929" t="s">
        <v>140</v>
      </c>
      <c r="S41" s="930" t="s">
        <v>140</v>
      </c>
      <c r="T41" s="632"/>
    </row>
    <row r="42" spans="1:30" s="636" customFormat="1" ht="32.25" customHeight="1" x14ac:dyDescent="0.15">
      <c r="A42" s="894"/>
      <c r="B42" s="895"/>
      <c r="C42" s="903" t="s">
        <v>438</v>
      </c>
      <c r="D42" s="910"/>
      <c r="E42" s="911" t="s">
        <v>140</v>
      </c>
      <c r="F42" s="912">
        <v>535</v>
      </c>
      <c r="G42" s="931" t="s">
        <v>140</v>
      </c>
      <c r="H42" s="929" t="s">
        <v>140</v>
      </c>
      <c r="I42" s="929" t="s">
        <v>140</v>
      </c>
      <c r="J42" s="929" t="s">
        <v>140</v>
      </c>
      <c r="K42" s="929" t="s">
        <v>140</v>
      </c>
      <c r="L42" s="929" t="s">
        <v>140</v>
      </c>
      <c r="M42" s="929">
        <v>267</v>
      </c>
      <c r="N42" s="929">
        <v>268</v>
      </c>
      <c r="O42" s="929" t="s">
        <v>140</v>
      </c>
      <c r="P42" s="929" t="s">
        <v>140</v>
      </c>
      <c r="Q42" s="929" t="s">
        <v>140</v>
      </c>
      <c r="R42" s="929" t="s">
        <v>140</v>
      </c>
      <c r="S42" s="930" t="s">
        <v>140</v>
      </c>
      <c r="T42" s="632"/>
    </row>
    <row r="43" spans="1:30" s="832" customFormat="1" ht="32.25" customHeight="1" x14ac:dyDescent="0.15">
      <c r="A43" s="936"/>
      <c r="B43" s="953" t="s">
        <v>102</v>
      </c>
      <c r="C43" s="896" t="s">
        <v>439</v>
      </c>
      <c r="D43" s="264"/>
      <c r="E43" s="911">
        <v>39916</v>
      </c>
      <c r="F43" s="912">
        <v>39258</v>
      </c>
      <c r="G43" s="931">
        <v>2464</v>
      </c>
      <c r="H43" s="951">
        <v>2349</v>
      </c>
      <c r="I43" s="951">
        <v>3544</v>
      </c>
      <c r="J43" s="951">
        <v>2991</v>
      </c>
      <c r="K43" s="951">
        <v>4246</v>
      </c>
      <c r="L43" s="951">
        <v>2762</v>
      </c>
      <c r="M43" s="951">
        <v>3319</v>
      </c>
      <c r="N43" s="929">
        <v>3284</v>
      </c>
      <c r="O43" s="951">
        <v>3097</v>
      </c>
      <c r="P43" s="951">
        <v>3900</v>
      </c>
      <c r="Q43" s="951">
        <v>3929</v>
      </c>
      <c r="R43" s="951">
        <v>3373</v>
      </c>
      <c r="S43" s="930">
        <v>346452077</v>
      </c>
      <c r="T43" s="827"/>
    </row>
    <row r="44" spans="1:30" s="832" customFormat="1" ht="32.25" customHeight="1" x14ac:dyDescent="0.15">
      <c r="A44" s="936"/>
      <c r="B44" s="953"/>
      <c r="C44" s="896" t="s">
        <v>440</v>
      </c>
      <c r="D44" s="910"/>
      <c r="E44" s="911">
        <v>83435</v>
      </c>
      <c r="F44" s="912">
        <v>86584</v>
      </c>
      <c r="G44" s="931">
        <v>4644</v>
      </c>
      <c r="H44" s="951">
        <v>4443</v>
      </c>
      <c r="I44" s="951">
        <v>6654</v>
      </c>
      <c r="J44" s="951">
        <v>7805</v>
      </c>
      <c r="K44" s="951">
        <v>9232</v>
      </c>
      <c r="L44" s="951">
        <v>7141</v>
      </c>
      <c r="M44" s="929">
        <v>7257</v>
      </c>
      <c r="N44" s="929">
        <v>7309</v>
      </c>
      <c r="O44" s="951">
        <v>6697</v>
      </c>
      <c r="P44" s="951">
        <v>8626</v>
      </c>
      <c r="Q44" s="951">
        <v>8818</v>
      </c>
      <c r="R44" s="951">
        <v>7958</v>
      </c>
      <c r="S44" s="930">
        <v>213755600</v>
      </c>
      <c r="T44" s="827"/>
    </row>
    <row r="45" spans="1:30" s="636" customFormat="1" ht="32.25" customHeight="1" x14ac:dyDescent="0.15">
      <c r="A45" s="894"/>
      <c r="B45" s="895"/>
      <c r="C45" s="952" t="s">
        <v>441</v>
      </c>
      <c r="D45" s="954"/>
      <c r="E45" s="911" t="s">
        <v>140</v>
      </c>
      <c r="F45" s="912">
        <v>8000</v>
      </c>
      <c r="G45" s="934" t="s">
        <v>140</v>
      </c>
      <c r="H45" s="416" t="s">
        <v>140</v>
      </c>
      <c r="I45" s="416" t="s">
        <v>140</v>
      </c>
      <c r="J45" s="416">
        <v>6000</v>
      </c>
      <c r="K45" s="416">
        <v>2000</v>
      </c>
      <c r="L45" s="416" t="s">
        <v>140</v>
      </c>
      <c r="M45" s="416" t="s">
        <v>140</v>
      </c>
      <c r="N45" s="416" t="s">
        <v>140</v>
      </c>
      <c r="O45" s="416" t="s">
        <v>140</v>
      </c>
      <c r="P45" s="416" t="s">
        <v>140</v>
      </c>
      <c r="Q45" s="416" t="s">
        <v>140</v>
      </c>
      <c r="R45" s="416" t="s">
        <v>140</v>
      </c>
      <c r="S45" s="935">
        <v>800000</v>
      </c>
      <c r="T45" s="632"/>
    </row>
    <row r="46" spans="1:30" s="636" customFormat="1" ht="32.25" customHeight="1" x14ac:dyDescent="0.15">
      <c r="A46" s="894"/>
      <c r="B46" s="895"/>
      <c r="C46" s="896" t="s">
        <v>442</v>
      </c>
      <c r="D46" s="910"/>
      <c r="E46" s="911" t="s">
        <v>140</v>
      </c>
      <c r="F46" s="912">
        <v>120</v>
      </c>
      <c r="G46" s="918">
        <v>10</v>
      </c>
      <c r="H46" s="919">
        <v>10</v>
      </c>
      <c r="I46" s="919">
        <v>10</v>
      </c>
      <c r="J46" s="919">
        <v>10</v>
      </c>
      <c r="K46" s="919">
        <v>10</v>
      </c>
      <c r="L46" s="919">
        <v>10</v>
      </c>
      <c r="M46" s="919">
        <v>10</v>
      </c>
      <c r="N46" s="919">
        <v>10</v>
      </c>
      <c r="O46" s="919">
        <v>10</v>
      </c>
      <c r="P46" s="919">
        <v>10</v>
      </c>
      <c r="Q46" s="919">
        <v>10</v>
      </c>
      <c r="R46" s="919">
        <v>10</v>
      </c>
      <c r="S46" s="923" t="s">
        <v>140</v>
      </c>
      <c r="T46" s="632"/>
    </row>
    <row r="47" spans="1:30" s="636" customFormat="1" ht="32.25" customHeight="1" x14ac:dyDescent="0.15">
      <c r="A47" s="894"/>
      <c r="B47" s="895"/>
      <c r="C47" s="896" t="s">
        <v>443</v>
      </c>
      <c r="D47" s="910"/>
      <c r="E47" s="911" t="s">
        <v>140</v>
      </c>
      <c r="F47" s="912">
        <v>341</v>
      </c>
      <c r="G47" s="924">
        <v>25</v>
      </c>
      <c r="H47" s="925">
        <v>56</v>
      </c>
      <c r="I47" s="925">
        <v>18</v>
      </c>
      <c r="J47" s="925">
        <v>32</v>
      </c>
      <c r="K47" s="925">
        <v>23</v>
      </c>
      <c r="L47" s="925">
        <v>29</v>
      </c>
      <c r="M47" s="925">
        <v>31</v>
      </c>
      <c r="N47" s="925">
        <v>19</v>
      </c>
      <c r="O47" s="925">
        <v>25</v>
      </c>
      <c r="P47" s="925">
        <v>31</v>
      </c>
      <c r="Q47" s="925">
        <v>32</v>
      </c>
      <c r="R47" s="925">
        <v>20</v>
      </c>
      <c r="S47" s="926" t="s">
        <v>140</v>
      </c>
      <c r="T47" s="632"/>
    </row>
    <row r="48" spans="1:30" s="636" customFormat="1" ht="32.25" customHeight="1" x14ac:dyDescent="0.15">
      <c r="A48" s="894"/>
      <c r="B48" s="895"/>
      <c r="C48" s="896" t="s">
        <v>444</v>
      </c>
      <c r="D48" s="910"/>
      <c r="E48" s="911">
        <v>16400</v>
      </c>
      <c r="F48" s="912">
        <v>11700</v>
      </c>
      <c r="G48" s="918">
        <v>10000</v>
      </c>
      <c r="H48" s="919">
        <v>100</v>
      </c>
      <c r="I48" s="919">
        <v>200</v>
      </c>
      <c r="J48" s="919">
        <v>200</v>
      </c>
      <c r="K48" s="919">
        <v>100</v>
      </c>
      <c r="L48" s="919">
        <v>100</v>
      </c>
      <c r="M48" s="919">
        <v>100</v>
      </c>
      <c r="N48" s="919">
        <v>100</v>
      </c>
      <c r="O48" s="919">
        <v>100</v>
      </c>
      <c r="P48" s="919">
        <v>500</v>
      </c>
      <c r="Q48" s="919">
        <v>100</v>
      </c>
      <c r="R48" s="919">
        <v>100</v>
      </c>
      <c r="S48" s="920">
        <v>3510000</v>
      </c>
      <c r="T48" s="921"/>
      <c r="U48" s="922"/>
      <c r="V48" s="922"/>
      <c r="W48" s="922"/>
      <c r="X48" s="922"/>
      <c r="Y48" s="922"/>
      <c r="Z48" s="922"/>
      <c r="AA48" s="922"/>
      <c r="AB48" s="922"/>
      <c r="AC48" s="922"/>
      <c r="AD48" s="922"/>
    </row>
    <row r="49" spans="1:20" s="636" customFormat="1" ht="32.25" customHeight="1" x14ac:dyDescent="0.15">
      <c r="A49" s="894"/>
      <c r="B49" s="895"/>
      <c r="C49" s="896" t="s">
        <v>445</v>
      </c>
      <c r="D49" s="910"/>
      <c r="E49" s="911">
        <v>108000</v>
      </c>
      <c r="F49" s="912">
        <v>104000</v>
      </c>
      <c r="G49" s="924">
        <v>25000</v>
      </c>
      <c r="H49" s="925">
        <v>13000</v>
      </c>
      <c r="I49" s="925">
        <v>10000</v>
      </c>
      <c r="J49" s="925">
        <v>12000</v>
      </c>
      <c r="K49" s="925">
        <v>7000</v>
      </c>
      <c r="L49" s="925">
        <v>5000</v>
      </c>
      <c r="M49" s="925">
        <v>5000</v>
      </c>
      <c r="N49" s="925">
        <v>4000</v>
      </c>
      <c r="O49" s="925">
        <v>5000</v>
      </c>
      <c r="P49" s="925">
        <v>6000</v>
      </c>
      <c r="Q49" s="925">
        <v>8000</v>
      </c>
      <c r="R49" s="925">
        <v>4000</v>
      </c>
      <c r="S49" s="926" t="s">
        <v>140</v>
      </c>
      <c r="T49" s="632"/>
    </row>
    <row r="50" spans="1:20" s="636" customFormat="1" ht="32.25" customHeight="1" x14ac:dyDescent="0.15">
      <c r="A50" s="894"/>
      <c r="B50" s="895"/>
      <c r="C50" s="896" t="s">
        <v>446</v>
      </c>
      <c r="D50" s="910"/>
      <c r="E50" s="911">
        <v>575</v>
      </c>
      <c r="F50" s="912">
        <v>7100</v>
      </c>
      <c r="G50" s="918">
        <v>800</v>
      </c>
      <c r="H50" s="919">
        <v>600</v>
      </c>
      <c r="I50" s="919">
        <v>400</v>
      </c>
      <c r="J50" s="919">
        <v>800</v>
      </c>
      <c r="K50" s="919">
        <v>400</v>
      </c>
      <c r="L50" s="919">
        <v>400</v>
      </c>
      <c r="M50" s="919">
        <v>400</v>
      </c>
      <c r="N50" s="919">
        <v>600</v>
      </c>
      <c r="O50" s="919">
        <v>500</v>
      </c>
      <c r="P50" s="919">
        <v>600</v>
      </c>
      <c r="Q50" s="919">
        <v>600</v>
      </c>
      <c r="R50" s="919">
        <v>1000</v>
      </c>
      <c r="S50" s="926" t="s">
        <v>140</v>
      </c>
      <c r="T50" s="927"/>
    </row>
    <row r="51" spans="1:20" s="636" customFormat="1" ht="32.25" customHeight="1" x14ac:dyDescent="0.15">
      <c r="A51" s="894"/>
      <c r="B51" s="895"/>
      <c r="C51" s="896" t="s">
        <v>447</v>
      </c>
      <c r="D51" s="910"/>
      <c r="E51" s="911">
        <v>17601</v>
      </c>
      <c r="F51" s="912">
        <v>5317</v>
      </c>
      <c r="G51" s="918">
        <v>424</v>
      </c>
      <c r="H51" s="919">
        <v>358</v>
      </c>
      <c r="I51" s="919">
        <v>514</v>
      </c>
      <c r="J51" s="919">
        <v>440</v>
      </c>
      <c r="K51" s="919">
        <v>454</v>
      </c>
      <c r="L51" s="919">
        <v>283</v>
      </c>
      <c r="M51" s="919">
        <v>420</v>
      </c>
      <c r="N51" s="919">
        <v>514</v>
      </c>
      <c r="O51" s="919">
        <v>403</v>
      </c>
      <c r="P51" s="919">
        <v>473</v>
      </c>
      <c r="Q51" s="919">
        <v>518</v>
      </c>
      <c r="R51" s="919">
        <v>516</v>
      </c>
      <c r="S51" s="926">
        <v>92819900</v>
      </c>
      <c r="T51" s="632"/>
    </row>
    <row r="52" spans="1:20" s="636" customFormat="1" ht="32.25" customHeight="1" x14ac:dyDescent="0.15">
      <c r="A52" s="894"/>
      <c r="B52" s="895"/>
      <c r="C52" s="903" t="s">
        <v>448</v>
      </c>
      <c r="D52" s="910"/>
      <c r="E52" s="911">
        <v>16288</v>
      </c>
      <c r="F52" s="912">
        <v>13872</v>
      </c>
      <c r="G52" s="928">
        <v>381</v>
      </c>
      <c r="H52" s="929">
        <v>373</v>
      </c>
      <c r="I52" s="929">
        <v>1155</v>
      </c>
      <c r="J52" s="929">
        <v>1199</v>
      </c>
      <c r="K52" s="929">
        <v>1875</v>
      </c>
      <c r="L52" s="929">
        <v>937</v>
      </c>
      <c r="M52" s="929">
        <v>1328</v>
      </c>
      <c r="N52" s="929">
        <v>1870</v>
      </c>
      <c r="O52" s="929">
        <v>918</v>
      </c>
      <c r="P52" s="929">
        <v>1638</v>
      </c>
      <c r="Q52" s="929">
        <v>1149</v>
      </c>
      <c r="R52" s="929">
        <v>1049</v>
      </c>
      <c r="S52" s="930">
        <v>64535181</v>
      </c>
      <c r="T52" s="632"/>
    </row>
    <row r="53" spans="1:20" s="636" customFormat="1" ht="32.25" customHeight="1" x14ac:dyDescent="0.15">
      <c r="A53" s="894"/>
      <c r="B53" s="895"/>
      <c r="C53" s="903" t="s">
        <v>449</v>
      </c>
      <c r="D53" s="910"/>
      <c r="E53" s="911" t="s">
        <v>140</v>
      </c>
      <c r="F53" s="912">
        <v>4663</v>
      </c>
      <c r="G53" s="928">
        <v>412</v>
      </c>
      <c r="H53" s="929">
        <v>340</v>
      </c>
      <c r="I53" s="929">
        <v>423</v>
      </c>
      <c r="J53" s="929">
        <v>287</v>
      </c>
      <c r="K53" s="929">
        <v>344</v>
      </c>
      <c r="L53" s="929">
        <v>194</v>
      </c>
      <c r="M53" s="929">
        <v>231</v>
      </c>
      <c r="N53" s="929">
        <v>409</v>
      </c>
      <c r="O53" s="929">
        <v>512</v>
      </c>
      <c r="P53" s="929">
        <v>576</v>
      </c>
      <c r="Q53" s="929">
        <v>641</v>
      </c>
      <c r="R53" s="929">
        <v>294</v>
      </c>
      <c r="S53" s="930">
        <v>0</v>
      </c>
      <c r="T53" s="632"/>
    </row>
    <row r="54" spans="1:20" s="636" customFormat="1" ht="32.25" customHeight="1" x14ac:dyDescent="0.15">
      <c r="A54" s="894"/>
      <c r="B54" s="895"/>
      <c r="C54" s="903" t="s">
        <v>450</v>
      </c>
      <c r="D54" s="910"/>
      <c r="E54" s="911">
        <v>850459</v>
      </c>
      <c r="F54" s="912">
        <v>852120</v>
      </c>
      <c r="G54" s="931">
        <v>50760</v>
      </c>
      <c r="H54" s="929">
        <v>58372</v>
      </c>
      <c r="I54" s="929">
        <v>65387</v>
      </c>
      <c r="J54" s="929">
        <v>62451</v>
      </c>
      <c r="K54" s="929">
        <v>54385</v>
      </c>
      <c r="L54" s="929">
        <v>60192</v>
      </c>
      <c r="M54" s="929">
        <v>104937</v>
      </c>
      <c r="N54" s="929">
        <v>117421</v>
      </c>
      <c r="O54" s="929">
        <v>71812</v>
      </c>
      <c r="P54" s="929">
        <v>74727</v>
      </c>
      <c r="Q54" s="929">
        <v>80568</v>
      </c>
      <c r="R54" s="929">
        <v>51108</v>
      </c>
      <c r="S54" s="930">
        <v>340848000</v>
      </c>
      <c r="T54" s="632"/>
    </row>
    <row r="55" spans="1:20" s="636" customFormat="1" ht="32.25" hidden="1" customHeight="1" x14ac:dyDescent="0.15">
      <c r="A55" s="894"/>
      <c r="B55" s="895"/>
      <c r="C55" s="903" t="s">
        <v>451</v>
      </c>
      <c r="D55" s="910"/>
      <c r="E55" s="911">
        <v>0</v>
      </c>
      <c r="F55" s="912">
        <v>750</v>
      </c>
      <c r="G55" s="931" t="s">
        <v>140</v>
      </c>
      <c r="H55" s="929" t="s">
        <v>140</v>
      </c>
      <c r="I55" s="929" t="s">
        <v>140</v>
      </c>
      <c r="J55" s="929" t="s">
        <v>140</v>
      </c>
      <c r="K55" s="929" t="s">
        <v>140</v>
      </c>
      <c r="L55" s="929" t="s">
        <v>140</v>
      </c>
      <c r="M55" s="929" t="s">
        <v>140</v>
      </c>
      <c r="N55" s="929" t="s">
        <v>140</v>
      </c>
      <c r="O55" s="929" t="s">
        <v>140</v>
      </c>
      <c r="P55" s="929" t="s">
        <v>140</v>
      </c>
      <c r="Q55" s="929">
        <v>750</v>
      </c>
      <c r="R55" s="929">
        <v>0</v>
      </c>
      <c r="S55" s="930">
        <v>0</v>
      </c>
      <c r="T55" s="632"/>
    </row>
    <row r="56" spans="1:20" s="636" customFormat="1" ht="32.25" customHeight="1" x14ac:dyDescent="0.15">
      <c r="A56" s="894"/>
      <c r="B56" s="895"/>
      <c r="C56" s="903" t="s">
        <v>452</v>
      </c>
      <c r="D56" s="910"/>
      <c r="E56" s="911" t="s">
        <v>140</v>
      </c>
      <c r="F56" s="912">
        <v>20869</v>
      </c>
      <c r="G56" s="931">
        <v>1710</v>
      </c>
      <c r="H56" s="929">
        <v>2049</v>
      </c>
      <c r="I56" s="929">
        <v>1720</v>
      </c>
      <c r="J56" s="929">
        <v>2040</v>
      </c>
      <c r="K56" s="929">
        <v>1910</v>
      </c>
      <c r="L56" s="929">
        <v>1610</v>
      </c>
      <c r="M56" s="929">
        <v>1745</v>
      </c>
      <c r="N56" s="929">
        <v>1620</v>
      </c>
      <c r="O56" s="929">
        <v>1480</v>
      </c>
      <c r="P56" s="929">
        <v>1650</v>
      </c>
      <c r="Q56" s="929">
        <v>1725</v>
      </c>
      <c r="R56" s="929">
        <v>1610</v>
      </c>
      <c r="S56" s="930">
        <v>0</v>
      </c>
      <c r="T56" s="632"/>
    </row>
    <row r="57" spans="1:20" s="636" customFormat="1" ht="32.25" hidden="1" customHeight="1" x14ac:dyDescent="0.15">
      <c r="A57" s="894"/>
      <c r="B57" s="895"/>
      <c r="C57" s="952" t="s">
        <v>453</v>
      </c>
      <c r="D57" s="955"/>
      <c r="E57" s="898">
        <v>0</v>
      </c>
      <c r="F57" s="899">
        <v>700</v>
      </c>
      <c r="G57" s="956">
        <v>0</v>
      </c>
      <c r="H57" s="957">
        <v>0</v>
      </c>
      <c r="I57" s="957">
        <v>0</v>
      </c>
      <c r="J57" s="957">
        <v>0</v>
      </c>
      <c r="K57" s="957">
        <v>0</v>
      </c>
      <c r="L57" s="957">
        <v>0</v>
      </c>
      <c r="M57" s="957">
        <v>50</v>
      </c>
      <c r="N57" s="957">
        <v>100</v>
      </c>
      <c r="O57" s="957">
        <v>0</v>
      </c>
      <c r="P57" s="957">
        <v>150</v>
      </c>
      <c r="Q57" s="957">
        <v>300</v>
      </c>
      <c r="R57" s="957">
        <v>100</v>
      </c>
      <c r="S57" s="958">
        <v>275000</v>
      </c>
      <c r="T57" s="632"/>
    </row>
    <row r="58" spans="1:20" s="636" customFormat="1" ht="32.25" hidden="1" customHeight="1" x14ac:dyDescent="0.15">
      <c r="A58" s="894"/>
      <c r="B58" s="895"/>
      <c r="C58" s="932" t="s">
        <v>454</v>
      </c>
      <c r="D58" s="933"/>
      <c r="E58" s="905">
        <v>0</v>
      </c>
      <c r="F58" s="906">
        <v>60</v>
      </c>
      <c r="G58" s="934" t="s">
        <v>140</v>
      </c>
      <c r="H58" s="416" t="s">
        <v>140</v>
      </c>
      <c r="I58" s="416" t="s">
        <v>140</v>
      </c>
      <c r="J58" s="416" t="s">
        <v>140</v>
      </c>
      <c r="K58" s="416" t="s">
        <v>140</v>
      </c>
      <c r="L58" s="416" t="s">
        <v>140</v>
      </c>
      <c r="M58" s="416" t="s">
        <v>140</v>
      </c>
      <c r="N58" s="416" t="s">
        <v>140</v>
      </c>
      <c r="O58" s="416" t="s">
        <v>140</v>
      </c>
      <c r="P58" s="416" t="s">
        <v>140</v>
      </c>
      <c r="Q58" s="416">
        <v>0</v>
      </c>
      <c r="R58" s="416">
        <v>60</v>
      </c>
      <c r="S58" s="935">
        <v>108000</v>
      </c>
      <c r="T58" s="632"/>
    </row>
    <row r="59" spans="1:20" s="636" customFormat="1" ht="32.25" customHeight="1" x14ac:dyDescent="0.15">
      <c r="A59" s="894"/>
      <c r="B59" s="895"/>
      <c r="C59" s="896" t="s">
        <v>455</v>
      </c>
      <c r="D59" s="264"/>
      <c r="E59" s="911">
        <v>20000</v>
      </c>
      <c r="F59" s="912">
        <v>20000</v>
      </c>
      <c r="G59" s="931" t="s">
        <v>140</v>
      </c>
      <c r="H59" s="929">
        <v>20000</v>
      </c>
      <c r="I59" s="929" t="s">
        <v>140</v>
      </c>
      <c r="J59" s="929" t="s">
        <v>140</v>
      </c>
      <c r="K59" s="929" t="s">
        <v>140</v>
      </c>
      <c r="L59" s="929" t="s">
        <v>140</v>
      </c>
      <c r="M59" s="929" t="s">
        <v>140</v>
      </c>
      <c r="N59" s="929" t="s">
        <v>140</v>
      </c>
      <c r="O59" s="929" t="s">
        <v>140</v>
      </c>
      <c r="P59" s="929" t="s">
        <v>140</v>
      </c>
      <c r="Q59" s="929" t="s">
        <v>140</v>
      </c>
      <c r="R59" s="929" t="s">
        <v>140</v>
      </c>
      <c r="S59" s="930" t="s">
        <v>140</v>
      </c>
      <c r="T59" s="632"/>
    </row>
    <row r="60" spans="1:20" s="636" customFormat="1" ht="32.25" hidden="1" customHeight="1" x14ac:dyDescent="0.15">
      <c r="A60" s="894"/>
      <c r="B60" s="895"/>
      <c r="C60" s="896" t="s">
        <v>456</v>
      </c>
      <c r="D60" s="910"/>
      <c r="E60" s="911">
        <v>0</v>
      </c>
      <c r="F60" s="912">
        <v>13086</v>
      </c>
      <c r="G60" s="918" t="s">
        <v>140</v>
      </c>
      <c r="H60" s="919">
        <v>0</v>
      </c>
      <c r="I60" s="919">
        <v>13086</v>
      </c>
      <c r="J60" s="919" t="s">
        <v>140</v>
      </c>
      <c r="K60" s="919" t="s">
        <v>140</v>
      </c>
      <c r="L60" s="919" t="s">
        <v>140</v>
      </c>
      <c r="M60" s="919" t="s">
        <v>140</v>
      </c>
      <c r="N60" s="919" t="s">
        <v>140</v>
      </c>
      <c r="O60" s="919" t="s">
        <v>140</v>
      </c>
      <c r="P60" s="919" t="s">
        <v>140</v>
      </c>
      <c r="Q60" s="919" t="s">
        <v>140</v>
      </c>
      <c r="R60" s="919" t="s">
        <v>140</v>
      </c>
      <c r="S60" s="926" t="s">
        <v>140</v>
      </c>
      <c r="T60" s="927"/>
    </row>
    <row r="61" spans="1:20" s="636" customFormat="1" ht="32.25" customHeight="1" x14ac:dyDescent="0.15">
      <c r="A61" s="894"/>
      <c r="B61" s="895"/>
      <c r="C61" s="896" t="s">
        <v>457</v>
      </c>
      <c r="D61" s="264"/>
      <c r="E61" s="911" t="s">
        <v>140</v>
      </c>
      <c r="F61" s="912">
        <v>600</v>
      </c>
      <c r="G61" s="931" t="s">
        <v>140</v>
      </c>
      <c r="H61" s="929" t="s">
        <v>140</v>
      </c>
      <c r="I61" s="929">
        <v>600</v>
      </c>
      <c r="J61" s="929" t="s">
        <v>140</v>
      </c>
      <c r="K61" s="929" t="s">
        <v>140</v>
      </c>
      <c r="L61" s="929" t="s">
        <v>140</v>
      </c>
      <c r="M61" s="929" t="s">
        <v>140</v>
      </c>
      <c r="N61" s="929" t="s">
        <v>140</v>
      </c>
      <c r="O61" s="929" t="s">
        <v>140</v>
      </c>
      <c r="P61" s="929" t="s">
        <v>140</v>
      </c>
      <c r="Q61" s="929" t="s">
        <v>140</v>
      </c>
      <c r="R61" s="929" t="s">
        <v>140</v>
      </c>
      <c r="S61" s="930" t="s">
        <v>140</v>
      </c>
      <c r="T61" s="632"/>
    </row>
    <row r="62" spans="1:20" s="636" customFormat="1" ht="32.25" customHeight="1" x14ac:dyDescent="0.15">
      <c r="A62" s="894"/>
      <c r="B62" s="895"/>
      <c r="C62" s="903" t="s">
        <v>458</v>
      </c>
      <c r="D62" s="910"/>
      <c r="E62" s="911" t="s">
        <v>140</v>
      </c>
      <c r="F62" s="912">
        <v>576</v>
      </c>
      <c r="G62" s="928" t="s">
        <v>140</v>
      </c>
      <c r="H62" s="929" t="s">
        <v>140</v>
      </c>
      <c r="I62" s="929" t="s">
        <v>140</v>
      </c>
      <c r="J62" s="929" t="s">
        <v>140</v>
      </c>
      <c r="K62" s="929" t="s">
        <v>140</v>
      </c>
      <c r="L62" s="929" t="s">
        <v>140</v>
      </c>
      <c r="M62" s="929" t="s">
        <v>140</v>
      </c>
      <c r="N62" s="929">
        <v>576</v>
      </c>
      <c r="O62" s="929" t="s">
        <v>140</v>
      </c>
      <c r="P62" s="929" t="s">
        <v>140</v>
      </c>
      <c r="Q62" s="929" t="s">
        <v>140</v>
      </c>
      <c r="R62" s="929" t="s">
        <v>140</v>
      </c>
      <c r="S62" s="930" t="s">
        <v>140</v>
      </c>
      <c r="T62" s="632"/>
    </row>
    <row r="63" spans="1:20" s="636" customFormat="1" ht="32.25" customHeight="1" x14ac:dyDescent="0.15">
      <c r="A63" s="894"/>
      <c r="B63" s="895"/>
      <c r="C63" s="903" t="s">
        <v>459</v>
      </c>
      <c r="D63" s="910"/>
      <c r="E63" s="911" t="s">
        <v>140</v>
      </c>
      <c r="F63" s="912">
        <v>400</v>
      </c>
      <c r="G63" s="931" t="s">
        <v>140</v>
      </c>
      <c r="H63" s="929" t="s">
        <v>140</v>
      </c>
      <c r="I63" s="929" t="s">
        <v>140</v>
      </c>
      <c r="J63" s="929" t="s">
        <v>140</v>
      </c>
      <c r="K63" s="929" t="s">
        <v>140</v>
      </c>
      <c r="L63" s="929" t="s">
        <v>140</v>
      </c>
      <c r="M63" s="929" t="s">
        <v>140</v>
      </c>
      <c r="N63" s="929">
        <v>400</v>
      </c>
      <c r="O63" s="929" t="s">
        <v>140</v>
      </c>
      <c r="P63" s="929" t="s">
        <v>140</v>
      </c>
      <c r="Q63" s="929" t="s">
        <v>140</v>
      </c>
      <c r="R63" s="929" t="s">
        <v>140</v>
      </c>
      <c r="S63" s="930" t="s">
        <v>140</v>
      </c>
      <c r="T63" s="632"/>
    </row>
    <row r="64" spans="1:20" s="832" customFormat="1" ht="32.25" customHeight="1" x14ac:dyDescent="0.15">
      <c r="A64" s="936"/>
      <c r="B64" s="953"/>
      <c r="C64" s="896" t="s">
        <v>460</v>
      </c>
      <c r="D64" s="910"/>
      <c r="E64" s="911" t="s">
        <v>140</v>
      </c>
      <c r="F64" s="912">
        <v>3000</v>
      </c>
      <c r="G64" s="931" t="s">
        <v>140</v>
      </c>
      <c r="H64" s="951" t="s">
        <v>140</v>
      </c>
      <c r="I64" s="951" t="s">
        <v>140</v>
      </c>
      <c r="J64" s="951" t="s">
        <v>140</v>
      </c>
      <c r="K64" s="951" t="s">
        <v>140</v>
      </c>
      <c r="L64" s="951" t="s">
        <v>140</v>
      </c>
      <c r="M64" s="929" t="s">
        <v>140</v>
      </c>
      <c r="N64" s="929">
        <v>3000</v>
      </c>
      <c r="O64" s="951" t="s">
        <v>140</v>
      </c>
      <c r="P64" s="951" t="s">
        <v>140</v>
      </c>
      <c r="Q64" s="951" t="s">
        <v>140</v>
      </c>
      <c r="R64" s="951" t="s">
        <v>140</v>
      </c>
      <c r="S64" s="930" t="s">
        <v>140</v>
      </c>
      <c r="T64" s="827"/>
    </row>
    <row r="65" spans="1:30" s="636" customFormat="1" ht="32.25" customHeight="1" x14ac:dyDescent="0.15">
      <c r="A65" s="894"/>
      <c r="B65" s="895"/>
      <c r="C65" s="952" t="s">
        <v>461</v>
      </c>
      <c r="D65" s="954"/>
      <c r="E65" s="911">
        <v>9905</v>
      </c>
      <c r="F65" s="912">
        <v>10000</v>
      </c>
      <c r="G65" s="934" t="s">
        <v>140</v>
      </c>
      <c r="H65" s="416" t="s">
        <v>140</v>
      </c>
      <c r="I65" s="416" t="s">
        <v>140</v>
      </c>
      <c r="J65" s="416" t="s">
        <v>140</v>
      </c>
      <c r="K65" s="416" t="s">
        <v>140</v>
      </c>
      <c r="L65" s="416" t="s">
        <v>140</v>
      </c>
      <c r="M65" s="416" t="s">
        <v>140</v>
      </c>
      <c r="N65" s="416" t="s">
        <v>140</v>
      </c>
      <c r="O65" s="416" t="s">
        <v>140</v>
      </c>
      <c r="P65" s="416" t="s">
        <v>140</v>
      </c>
      <c r="Q65" s="416">
        <v>10000</v>
      </c>
      <c r="R65" s="416" t="s">
        <v>140</v>
      </c>
      <c r="S65" s="930" t="s">
        <v>140</v>
      </c>
      <c r="T65" s="632"/>
    </row>
    <row r="66" spans="1:30" s="636" customFormat="1" ht="32.25" customHeight="1" x14ac:dyDescent="0.15">
      <c r="A66" s="894"/>
      <c r="B66" s="895"/>
      <c r="C66" s="896" t="s">
        <v>462</v>
      </c>
      <c r="D66" s="910"/>
      <c r="E66" s="911" t="s">
        <v>140</v>
      </c>
      <c r="F66" s="912">
        <v>15000</v>
      </c>
      <c r="G66" s="918" t="s">
        <v>140</v>
      </c>
      <c r="H66" s="919" t="s">
        <v>140</v>
      </c>
      <c r="I66" s="919" t="s">
        <v>140</v>
      </c>
      <c r="J66" s="919" t="s">
        <v>140</v>
      </c>
      <c r="K66" s="919" t="s">
        <v>140</v>
      </c>
      <c r="L66" s="919" t="s">
        <v>140</v>
      </c>
      <c r="M66" s="919" t="s">
        <v>140</v>
      </c>
      <c r="N66" s="919" t="s">
        <v>140</v>
      </c>
      <c r="O66" s="919" t="s">
        <v>140</v>
      </c>
      <c r="P66" s="919" t="s">
        <v>140</v>
      </c>
      <c r="Q66" s="919">
        <v>15000</v>
      </c>
      <c r="R66" s="919" t="s">
        <v>140</v>
      </c>
      <c r="S66" s="930" t="s">
        <v>140</v>
      </c>
      <c r="T66" s="921"/>
      <c r="U66" s="922"/>
      <c r="V66" s="922"/>
      <c r="W66" s="922"/>
      <c r="X66" s="922"/>
      <c r="Y66" s="922"/>
      <c r="Z66" s="922"/>
      <c r="AA66" s="922"/>
      <c r="AB66" s="922"/>
      <c r="AC66" s="922"/>
      <c r="AD66" s="922"/>
    </row>
    <row r="67" spans="1:30" s="636" customFormat="1" ht="32.25" hidden="1" customHeight="1" x14ac:dyDescent="0.15">
      <c r="A67" s="894"/>
      <c r="B67" s="895"/>
      <c r="C67" s="896" t="s">
        <v>463</v>
      </c>
      <c r="D67" s="910"/>
      <c r="E67" s="911">
        <v>0</v>
      </c>
      <c r="F67" s="912">
        <v>400</v>
      </c>
      <c r="G67" s="918" t="s">
        <v>140</v>
      </c>
      <c r="H67" s="919" t="s">
        <v>140</v>
      </c>
      <c r="I67" s="919" t="s">
        <v>140</v>
      </c>
      <c r="J67" s="919" t="s">
        <v>140</v>
      </c>
      <c r="K67" s="919" t="s">
        <v>140</v>
      </c>
      <c r="L67" s="919" t="s">
        <v>140</v>
      </c>
      <c r="M67" s="919" t="s">
        <v>140</v>
      </c>
      <c r="N67" s="919" t="s">
        <v>140</v>
      </c>
      <c r="O67" s="919" t="s">
        <v>140</v>
      </c>
      <c r="P67" s="919" t="s">
        <v>140</v>
      </c>
      <c r="Q67" s="919">
        <v>400</v>
      </c>
      <c r="R67" s="919" t="s">
        <v>140</v>
      </c>
      <c r="S67" s="930" t="s">
        <v>140</v>
      </c>
      <c r="T67" s="632"/>
    </row>
    <row r="68" spans="1:30" s="636" customFormat="1" ht="32.25" hidden="1" customHeight="1" x14ac:dyDescent="0.15">
      <c r="A68" s="894"/>
      <c r="B68" s="895"/>
      <c r="C68" s="896" t="s">
        <v>464</v>
      </c>
      <c r="D68" s="910"/>
      <c r="E68" s="911">
        <v>0</v>
      </c>
      <c r="F68" s="912">
        <v>2030</v>
      </c>
      <c r="G68" s="924" t="s">
        <v>140</v>
      </c>
      <c r="H68" s="925" t="s">
        <v>140</v>
      </c>
      <c r="I68" s="925">
        <v>2030</v>
      </c>
      <c r="J68" s="925" t="s">
        <v>140</v>
      </c>
      <c r="K68" s="925" t="s">
        <v>140</v>
      </c>
      <c r="L68" s="925" t="s">
        <v>140</v>
      </c>
      <c r="M68" s="925" t="s">
        <v>140</v>
      </c>
      <c r="N68" s="925" t="s">
        <v>140</v>
      </c>
      <c r="O68" s="925" t="s">
        <v>140</v>
      </c>
      <c r="P68" s="925">
        <v>0</v>
      </c>
      <c r="Q68" s="925" t="s">
        <v>140</v>
      </c>
      <c r="R68" s="925" t="s">
        <v>140</v>
      </c>
      <c r="S68" s="930" t="s">
        <v>140</v>
      </c>
      <c r="T68" s="632"/>
    </row>
    <row r="69" spans="1:30" s="636" customFormat="1" ht="32.25" hidden="1" customHeight="1" x14ac:dyDescent="0.15">
      <c r="A69" s="894"/>
      <c r="B69" s="895"/>
      <c r="C69" s="896" t="s">
        <v>465</v>
      </c>
      <c r="D69" s="910"/>
      <c r="E69" s="911">
        <v>0</v>
      </c>
      <c r="F69" s="912">
        <v>5000</v>
      </c>
      <c r="G69" s="918" t="s">
        <v>140</v>
      </c>
      <c r="H69" s="919" t="s">
        <v>140</v>
      </c>
      <c r="I69" s="919">
        <v>0</v>
      </c>
      <c r="J69" s="919" t="s">
        <v>140</v>
      </c>
      <c r="K69" s="919" t="s">
        <v>140</v>
      </c>
      <c r="L69" s="919" t="s">
        <v>140</v>
      </c>
      <c r="M69" s="919" t="s">
        <v>140</v>
      </c>
      <c r="N69" s="919" t="s">
        <v>140</v>
      </c>
      <c r="O69" s="919" t="s">
        <v>140</v>
      </c>
      <c r="P69" s="919">
        <v>5000</v>
      </c>
      <c r="Q69" s="919" t="s">
        <v>140</v>
      </c>
      <c r="R69" s="919" t="s">
        <v>140</v>
      </c>
      <c r="S69" s="930" t="s">
        <v>140</v>
      </c>
      <c r="T69" s="921"/>
      <c r="U69" s="922"/>
      <c r="V69" s="922"/>
      <c r="W69" s="922"/>
      <c r="X69" s="922"/>
      <c r="Y69" s="922"/>
      <c r="Z69" s="922"/>
      <c r="AA69" s="922"/>
      <c r="AB69" s="922"/>
      <c r="AC69" s="922"/>
      <c r="AD69" s="922"/>
    </row>
    <row r="70" spans="1:30" s="636" customFormat="1" ht="32.25" hidden="1" customHeight="1" x14ac:dyDescent="0.15">
      <c r="A70" s="894"/>
      <c r="B70" s="895"/>
      <c r="C70" s="896" t="s">
        <v>466</v>
      </c>
      <c r="D70" s="910"/>
      <c r="E70" s="911">
        <v>0</v>
      </c>
      <c r="F70" s="912">
        <v>344</v>
      </c>
      <c r="G70" s="924">
        <v>0</v>
      </c>
      <c r="H70" s="925">
        <v>0</v>
      </c>
      <c r="I70" s="925">
        <v>0</v>
      </c>
      <c r="J70" s="925">
        <v>0</v>
      </c>
      <c r="K70" s="925">
        <v>0</v>
      </c>
      <c r="L70" s="925">
        <v>0</v>
      </c>
      <c r="M70" s="925">
        <v>344</v>
      </c>
      <c r="N70" s="925">
        <v>0</v>
      </c>
      <c r="O70" s="925">
        <v>0</v>
      </c>
      <c r="P70" s="925">
        <v>0</v>
      </c>
      <c r="Q70" s="925">
        <v>0</v>
      </c>
      <c r="R70" s="925">
        <v>0</v>
      </c>
      <c r="S70" s="930" t="s">
        <v>140</v>
      </c>
      <c r="T70" s="632"/>
    </row>
    <row r="71" spans="1:30" s="636" customFormat="1" ht="32.25" hidden="1" customHeight="1" x14ac:dyDescent="0.15">
      <c r="A71" s="894"/>
      <c r="B71" s="895"/>
      <c r="C71" s="896" t="s">
        <v>467</v>
      </c>
      <c r="D71" s="910"/>
      <c r="E71" s="911">
        <v>2682</v>
      </c>
      <c r="F71" s="912">
        <v>2500</v>
      </c>
      <c r="G71" s="924">
        <v>0</v>
      </c>
      <c r="H71" s="925">
        <v>0</v>
      </c>
      <c r="I71" s="925">
        <v>0</v>
      </c>
      <c r="J71" s="925">
        <v>0</v>
      </c>
      <c r="K71" s="925">
        <v>0</v>
      </c>
      <c r="L71" s="925">
        <v>0</v>
      </c>
      <c r="M71" s="925">
        <v>0</v>
      </c>
      <c r="N71" s="925">
        <v>0</v>
      </c>
      <c r="O71" s="925">
        <v>0</v>
      </c>
      <c r="P71" s="925">
        <v>0</v>
      </c>
      <c r="Q71" s="925">
        <v>2500</v>
      </c>
      <c r="R71" s="925">
        <v>0</v>
      </c>
      <c r="S71" s="930" t="s">
        <v>140</v>
      </c>
      <c r="T71" s="632"/>
    </row>
    <row r="72" spans="1:30" s="636" customFormat="1" ht="32.25" hidden="1" customHeight="1" x14ac:dyDescent="0.15">
      <c r="A72" s="894"/>
      <c r="B72" s="895"/>
      <c r="C72" s="896" t="s">
        <v>468</v>
      </c>
      <c r="D72" s="910"/>
      <c r="E72" s="911">
        <v>0</v>
      </c>
      <c r="F72" s="912">
        <v>25084</v>
      </c>
      <c r="G72" s="918">
        <v>0</v>
      </c>
      <c r="H72" s="919">
        <v>0</v>
      </c>
      <c r="I72" s="919">
        <v>0</v>
      </c>
      <c r="J72" s="919">
        <v>5512</v>
      </c>
      <c r="K72" s="919">
        <v>19572</v>
      </c>
      <c r="L72" s="919">
        <v>0</v>
      </c>
      <c r="M72" s="919">
        <v>0</v>
      </c>
      <c r="N72" s="919">
        <v>0</v>
      </c>
      <c r="O72" s="919">
        <v>0</v>
      </c>
      <c r="P72" s="919">
        <v>0</v>
      </c>
      <c r="Q72" s="919">
        <v>0</v>
      </c>
      <c r="R72" s="919">
        <v>0</v>
      </c>
      <c r="S72" s="930" t="s">
        <v>140</v>
      </c>
      <c r="T72" s="632"/>
    </row>
    <row r="73" spans="1:30" s="636" customFormat="1" ht="32.25" hidden="1" customHeight="1" x14ac:dyDescent="0.15">
      <c r="A73" s="894"/>
      <c r="B73" s="895"/>
      <c r="C73" s="903" t="s">
        <v>469</v>
      </c>
      <c r="D73" s="910"/>
      <c r="E73" s="911">
        <v>0</v>
      </c>
      <c r="F73" s="912">
        <v>150</v>
      </c>
      <c r="G73" s="928">
        <v>0</v>
      </c>
      <c r="H73" s="929">
        <v>0</v>
      </c>
      <c r="I73" s="929">
        <v>0</v>
      </c>
      <c r="J73" s="929">
        <v>0</v>
      </c>
      <c r="K73" s="929">
        <v>0</v>
      </c>
      <c r="L73" s="929">
        <v>0</v>
      </c>
      <c r="M73" s="929">
        <v>0</v>
      </c>
      <c r="N73" s="929">
        <v>0</v>
      </c>
      <c r="O73" s="929">
        <v>0</v>
      </c>
      <c r="P73" s="929">
        <v>0</v>
      </c>
      <c r="Q73" s="929">
        <v>150</v>
      </c>
      <c r="R73" s="929">
        <v>0</v>
      </c>
      <c r="S73" s="930" t="s">
        <v>140</v>
      </c>
      <c r="T73" s="632"/>
    </row>
    <row r="74" spans="1:30" s="636" customFormat="1" ht="32.25" hidden="1" customHeight="1" x14ac:dyDescent="0.15">
      <c r="A74" s="894"/>
      <c r="B74" s="895"/>
      <c r="C74" s="903" t="s">
        <v>470</v>
      </c>
      <c r="D74" s="910"/>
      <c r="E74" s="911">
        <v>575</v>
      </c>
      <c r="F74" s="912">
        <v>506</v>
      </c>
      <c r="G74" s="931">
        <v>0</v>
      </c>
      <c r="H74" s="929">
        <v>0</v>
      </c>
      <c r="I74" s="929">
        <v>0</v>
      </c>
      <c r="J74" s="929">
        <v>0</v>
      </c>
      <c r="K74" s="929">
        <v>0</v>
      </c>
      <c r="L74" s="929">
        <v>0</v>
      </c>
      <c r="M74" s="929">
        <v>0</v>
      </c>
      <c r="N74" s="929">
        <v>0</v>
      </c>
      <c r="O74" s="929">
        <v>0</v>
      </c>
      <c r="P74" s="929">
        <v>506</v>
      </c>
      <c r="Q74" s="929">
        <v>0</v>
      </c>
      <c r="R74" s="929">
        <v>0</v>
      </c>
      <c r="S74" s="930" t="s">
        <v>140</v>
      </c>
      <c r="T74" s="632"/>
    </row>
    <row r="75" spans="1:30" s="636" customFormat="1" ht="32.25" hidden="1" customHeight="1" x14ac:dyDescent="0.15">
      <c r="A75" s="894"/>
      <c r="B75" s="895"/>
      <c r="C75" s="903" t="s">
        <v>471</v>
      </c>
      <c r="D75" s="910"/>
      <c r="E75" s="911">
        <v>0</v>
      </c>
      <c r="F75" s="912">
        <v>7000</v>
      </c>
      <c r="G75" s="928">
        <v>0</v>
      </c>
      <c r="H75" s="929">
        <v>0</v>
      </c>
      <c r="I75" s="929">
        <v>0</v>
      </c>
      <c r="J75" s="929">
        <v>0</v>
      </c>
      <c r="K75" s="929">
        <v>0</v>
      </c>
      <c r="L75" s="929">
        <v>0</v>
      </c>
      <c r="M75" s="929">
        <v>0</v>
      </c>
      <c r="N75" s="929">
        <v>0</v>
      </c>
      <c r="O75" s="929">
        <v>0</v>
      </c>
      <c r="P75" s="929">
        <v>7000</v>
      </c>
      <c r="Q75" s="929">
        <v>0</v>
      </c>
      <c r="R75" s="929">
        <v>0</v>
      </c>
      <c r="S75" s="930" t="s">
        <v>140</v>
      </c>
      <c r="T75" s="632"/>
    </row>
    <row r="76" spans="1:30" s="636" customFormat="1" ht="32.25" hidden="1" customHeight="1" x14ac:dyDescent="0.15">
      <c r="A76" s="894"/>
      <c r="B76" s="895"/>
      <c r="C76" s="903" t="s">
        <v>472</v>
      </c>
      <c r="D76" s="910"/>
      <c r="E76" s="911">
        <v>1340</v>
      </c>
      <c r="F76" s="912">
        <v>960</v>
      </c>
      <c r="G76" s="931">
        <v>0</v>
      </c>
      <c r="H76" s="929">
        <v>0</v>
      </c>
      <c r="I76" s="929">
        <v>0</v>
      </c>
      <c r="J76" s="929">
        <v>0</v>
      </c>
      <c r="K76" s="929">
        <v>160</v>
      </c>
      <c r="L76" s="929">
        <v>160</v>
      </c>
      <c r="M76" s="929">
        <v>160</v>
      </c>
      <c r="N76" s="929">
        <v>160</v>
      </c>
      <c r="O76" s="929">
        <v>160</v>
      </c>
      <c r="P76" s="929">
        <v>160</v>
      </c>
      <c r="Q76" s="929">
        <v>0</v>
      </c>
      <c r="R76" s="929">
        <v>0</v>
      </c>
      <c r="S76" s="930" t="s">
        <v>140</v>
      </c>
      <c r="T76" s="632"/>
    </row>
    <row r="77" spans="1:30" s="636" customFormat="1" ht="32.25" customHeight="1" x14ac:dyDescent="0.15">
      <c r="A77" s="894"/>
      <c r="B77" s="895"/>
      <c r="C77" s="896" t="s">
        <v>473</v>
      </c>
      <c r="D77" s="264"/>
      <c r="E77" s="911">
        <v>200000</v>
      </c>
      <c r="F77" s="912">
        <v>200000</v>
      </c>
      <c r="G77" s="931" t="s">
        <v>140</v>
      </c>
      <c r="H77" s="929" t="s">
        <v>140</v>
      </c>
      <c r="I77" s="929" t="s">
        <v>140</v>
      </c>
      <c r="J77" s="929" t="s">
        <v>140</v>
      </c>
      <c r="K77" s="929" t="s">
        <v>140</v>
      </c>
      <c r="L77" s="929" t="s">
        <v>140</v>
      </c>
      <c r="M77" s="929" t="s">
        <v>140</v>
      </c>
      <c r="N77" s="929" t="s">
        <v>140</v>
      </c>
      <c r="O77" s="929" t="s">
        <v>140</v>
      </c>
      <c r="P77" s="929" t="s">
        <v>140</v>
      </c>
      <c r="Q77" s="929">
        <v>200000</v>
      </c>
      <c r="R77" s="929" t="s">
        <v>140</v>
      </c>
      <c r="S77" s="930" t="s">
        <v>140</v>
      </c>
      <c r="T77" s="632"/>
    </row>
    <row r="78" spans="1:30" s="832" customFormat="1" ht="32.25" hidden="1" customHeight="1" x14ac:dyDescent="0.15">
      <c r="A78" s="936"/>
      <c r="B78" s="953"/>
      <c r="C78" s="959" t="s">
        <v>474</v>
      </c>
      <c r="D78" s="264"/>
      <c r="E78" s="911">
        <v>537902</v>
      </c>
      <c r="F78" s="912">
        <v>507677</v>
      </c>
      <c r="G78" s="931">
        <v>30288</v>
      </c>
      <c r="H78" s="951">
        <v>27754</v>
      </c>
      <c r="I78" s="951">
        <v>52932</v>
      </c>
      <c r="J78" s="951">
        <v>49780</v>
      </c>
      <c r="K78" s="951">
        <v>63364</v>
      </c>
      <c r="L78" s="951">
        <v>29441</v>
      </c>
      <c r="M78" s="929">
        <v>41055</v>
      </c>
      <c r="N78" s="929">
        <v>45436</v>
      </c>
      <c r="O78" s="929">
        <v>57092</v>
      </c>
      <c r="P78" s="929">
        <v>32999</v>
      </c>
      <c r="Q78" s="929">
        <v>34359</v>
      </c>
      <c r="R78" s="929">
        <v>43177</v>
      </c>
      <c r="S78" s="930">
        <v>454482322</v>
      </c>
      <c r="T78" s="827"/>
    </row>
    <row r="79" spans="1:30" s="636" customFormat="1" ht="32.25" hidden="1" customHeight="1" x14ac:dyDescent="0.15">
      <c r="A79" s="894"/>
      <c r="B79" s="895"/>
      <c r="C79" s="952" t="s">
        <v>475</v>
      </c>
      <c r="D79" s="955"/>
      <c r="E79" s="913" t="s">
        <v>140</v>
      </c>
      <c r="F79" s="914">
        <v>66498</v>
      </c>
      <c r="G79" s="960">
        <v>2781</v>
      </c>
      <c r="H79" s="961">
        <v>21091</v>
      </c>
      <c r="I79" s="961">
        <v>3887</v>
      </c>
      <c r="J79" s="961">
        <v>3620</v>
      </c>
      <c r="K79" s="961">
        <v>3197</v>
      </c>
      <c r="L79" s="961">
        <v>3549</v>
      </c>
      <c r="M79" s="961">
        <v>2856</v>
      </c>
      <c r="N79" s="961">
        <v>2453</v>
      </c>
      <c r="O79" s="961">
        <v>3101</v>
      </c>
      <c r="P79" s="961">
        <v>4376</v>
      </c>
      <c r="Q79" s="961">
        <v>11773</v>
      </c>
      <c r="R79" s="961">
        <v>3814</v>
      </c>
      <c r="S79" s="962">
        <v>5956190</v>
      </c>
      <c r="T79" s="632"/>
    </row>
    <row r="80" spans="1:30" s="636" customFormat="1" ht="32.25" hidden="1" customHeight="1" x14ac:dyDescent="0.15">
      <c r="A80" s="894"/>
      <c r="B80" s="895"/>
      <c r="C80" s="952" t="s">
        <v>476</v>
      </c>
      <c r="D80" s="954"/>
      <c r="E80" s="911">
        <v>89510</v>
      </c>
      <c r="F80" s="912">
        <v>89924</v>
      </c>
      <c r="G80" s="934">
        <v>3537</v>
      </c>
      <c r="H80" s="416">
        <v>4052</v>
      </c>
      <c r="I80" s="416">
        <v>6226</v>
      </c>
      <c r="J80" s="416">
        <v>13580</v>
      </c>
      <c r="K80" s="416">
        <v>7957</v>
      </c>
      <c r="L80" s="416">
        <v>6982</v>
      </c>
      <c r="M80" s="416">
        <v>5843</v>
      </c>
      <c r="N80" s="416">
        <v>4922</v>
      </c>
      <c r="O80" s="416">
        <v>7032</v>
      </c>
      <c r="P80" s="416">
        <v>16854</v>
      </c>
      <c r="Q80" s="416">
        <v>8600</v>
      </c>
      <c r="R80" s="416">
        <v>4339</v>
      </c>
      <c r="S80" s="935">
        <v>43470469</v>
      </c>
      <c r="T80" s="632"/>
    </row>
    <row r="81" spans="1:30" s="636" customFormat="1" ht="32.25" hidden="1" customHeight="1" x14ac:dyDescent="0.15">
      <c r="A81" s="894"/>
      <c r="B81" s="895"/>
      <c r="C81" s="896" t="s">
        <v>477</v>
      </c>
      <c r="D81" s="910"/>
      <c r="E81" s="911">
        <v>267636</v>
      </c>
      <c r="F81" s="912">
        <v>264287</v>
      </c>
      <c r="G81" s="918">
        <v>27119</v>
      </c>
      <c r="H81" s="919">
        <v>22283</v>
      </c>
      <c r="I81" s="919">
        <v>23444</v>
      </c>
      <c r="J81" s="919">
        <v>19668</v>
      </c>
      <c r="K81" s="919">
        <v>21975</v>
      </c>
      <c r="L81" s="919">
        <v>18360</v>
      </c>
      <c r="M81" s="919">
        <v>20835</v>
      </c>
      <c r="N81" s="919">
        <v>24779</v>
      </c>
      <c r="O81" s="919">
        <v>21374</v>
      </c>
      <c r="P81" s="919">
        <v>21266</v>
      </c>
      <c r="Q81" s="919">
        <v>20144</v>
      </c>
      <c r="R81" s="919">
        <v>23040</v>
      </c>
      <c r="S81" s="920">
        <v>513630522</v>
      </c>
      <c r="T81" s="921"/>
      <c r="U81" s="922"/>
      <c r="V81" s="922"/>
      <c r="W81" s="922"/>
      <c r="X81" s="922"/>
      <c r="Y81" s="922"/>
      <c r="Z81" s="922"/>
      <c r="AA81" s="922"/>
      <c r="AB81" s="922"/>
      <c r="AC81" s="922"/>
      <c r="AD81" s="922"/>
    </row>
    <row r="82" spans="1:30" s="636" customFormat="1" ht="32.25" hidden="1" customHeight="1" x14ac:dyDescent="0.15">
      <c r="A82" s="894"/>
      <c r="B82" s="895"/>
      <c r="C82" s="896" t="s">
        <v>478</v>
      </c>
      <c r="D82" s="910"/>
      <c r="E82" s="911">
        <v>17601</v>
      </c>
      <c r="F82" s="912">
        <v>244400</v>
      </c>
      <c r="G82" s="918">
        <v>16186</v>
      </c>
      <c r="H82" s="919">
        <v>19823</v>
      </c>
      <c r="I82" s="919">
        <v>21777</v>
      </c>
      <c r="J82" s="919">
        <v>22573</v>
      </c>
      <c r="K82" s="919">
        <v>23101</v>
      </c>
      <c r="L82" s="919">
        <v>21098</v>
      </c>
      <c r="M82" s="919">
        <v>20063</v>
      </c>
      <c r="N82" s="919">
        <v>17898</v>
      </c>
      <c r="O82" s="919">
        <v>18985</v>
      </c>
      <c r="P82" s="919">
        <v>20368</v>
      </c>
      <c r="Q82" s="919">
        <v>20341</v>
      </c>
      <c r="R82" s="919">
        <v>22187</v>
      </c>
      <c r="S82" s="923">
        <v>309290709</v>
      </c>
      <c r="T82" s="632"/>
    </row>
    <row r="83" spans="1:30" s="636" customFormat="1" ht="32.25" hidden="1" customHeight="1" x14ac:dyDescent="0.15">
      <c r="A83" s="894"/>
      <c r="B83" s="895"/>
      <c r="C83" s="896" t="s">
        <v>479</v>
      </c>
      <c r="D83" s="910"/>
      <c r="E83" s="911">
        <v>83117</v>
      </c>
      <c r="F83" s="912">
        <v>81176</v>
      </c>
      <c r="G83" s="924">
        <v>2461</v>
      </c>
      <c r="H83" s="925">
        <v>3792</v>
      </c>
      <c r="I83" s="925">
        <v>10352</v>
      </c>
      <c r="J83" s="925">
        <v>12695</v>
      </c>
      <c r="K83" s="925">
        <v>10022</v>
      </c>
      <c r="L83" s="925">
        <v>3839</v>
      </c>
      <c r="M83" s="925">
        <v>7030</v>
      </c>
      <c r="N83" s="925">
        <v>6149</v>
      </c>
      <c r="O83" s="925">
        <v>5438</v>
      </c>
      <c r="P83" s="925">
        <v>9041</v>
      </c>
      <c r="Q83" s="925">
        <v>6028</v>
      </c>
      <c r="R83" s="925">
        <v>4329</v>
      </c>
      <c r="S83" s="926">
        <v>183045</v>
      </c>
      <c r="T83" s="632"/>
    </row>
    <row r="84" spans="1:30" s="636" customFormat="1" ht="32.25" hidden="1" customHeight="1" x14ac:dyDescent="0.15">
      <c r="A84" s="894"/>
      <c r="B84" s="895"/>
      <c r="C84" s="896" t="s">
        <v>480</v>
      </c>
      <c r="D84" s="910"/>
      <c r="E84" s="911" t="s">
        <v>140</v>
      </c>
      <c r="F84" s="912">
        <v>133951</v>
      </c>
      <c r="G84" s="918" t="s">
        <v>140</v>
      </c>
      <c r="H84" s="919" t="s">
        <v>140</v>
      </c>
      <c r="I84" s="919" t="s">
        <v>140</v>
      </c>
      <c r="J84" s="919" t="s">
        <v>140</v>
      </c>
      <c r="K84" s="919" t="s">
        <v>140</v>
      </c>
      <c r="L84" s="919" t="s">
        <v>140</v>
      </c>
      <c r="M84" s="919">
        <v>21222</v>
      </c>
      <c r="N84" s="919">
        <v>24644</v>
      </c>
      <c r="O84" s="919">
        <v>20269</v>
      </c>
      <c r="P84" s="919">
        <v>21663</v>
      </c>
      <c r="Q84" s="919">
        <v>21815</v>
      </c>
      <c r="R84" s="919">
        <v>24338</v>
      </c>
      <c r="S84" s="920">
        <v>180085383</v>
      </c>
      <c r="T84" s="921"/>
      <c r="U84" s="922"/>
      <c r="V84" s="922"/>
      <c r="W84" s="922"/>
      <c r="X84" s="922"/>
      <c r="Y84" s="922"/>
      <c r="Z84" s="922"/>
      <c r="AA84" s="922"/>
      <c r="AB84" s="922"/>
      <c r="AC84" s="922"/>
      <c r="AD84" s="922"/>
    </row>
    <row r="85" spans="1:30" s="636" customFormat="1" ht="32.25" hidden="1" customHeight="1" x14ac:dyDescent="0.15">
      <c r="A85" s="894"/>
      <c r="B85" s="895"/>
      <c r="C85" s="896" t="s">
        <v>481</v>
      </c>
      <c r="D85" s="910"/>
      <c r="E85" s="911" t="s">
        <v>140</v>
      </c>
      <c r="F85" s="912">
        <v>4230</v>
      </c>
      <c r="G85" s="924">
        <v>0</v>
      </c>
      <c r="H85" s="925">
        <v>0</v>
      </c>
      <c r="I85" s="925">
        <v>213</v>
      </c>
      <c r="J85" s="925">
        <v>322</v>
      </c>
      <c r="K85" s="925">
        <v>509</v>
      </c>
      <c r="L85" s="925">
        <v>241</v>
      </c>
      <c r="M85" s="925">
        <v>581</v>
      </c>
      <c r="N85" s="925">
        <v>1042</v>
      </c>
      <c r="O85" s="925">
        <v>376</v>
      </c>
      <c r="P85" s="925">
        <v>533</v>
      </c>
      <c r="Q85" s="925">
        <v>413</v>
      </c>
      <c r="R85" s="925">
        <v>0</v>
      </c>
      <c r="S85" s="926">
        <v>0</v>
      </c>
      <c r="T85" s="632"/>
    </row>
    <row r="86" spans="1:30" s="636" customFormat="1" ht="32.25" hidden="1" customHeight="1" x14ac:dyDescent="0.15">
      <c r="A86" s="894"/>
      <c r="B86" s="895"/>
      <c r="C86" s="896" t="s">
        <v>482</v>
      </c>
      <c r="D86" s="910"/>
      <c r="E86" s="911">
        <v>42350</v>
      </c>
      <c r="F86" s="912">
        <v>42350</v>
      </c>
      <c r="G86" s="924">
        <v>3740</v>
      </c>
      <c r="H86" s="925">
        <v>3300</v>
      </c>
      <c r="I86" s="925">
        <v>4180</v>
      </c>
      <c r="J86" s="925">
        <v>3960</v>
      </c>
      <c r="K86" s="925">
        <v>3190</v>
      </c>
      <c r="L86" s="925">
        <v>2970</v>
      </c>
      <c r="M86" s="925">
        <v>3300</v>
      </c>
      <c r="N86" s="925">
        <v>2970</v>
      </c>
      <c r="O86" s="925">
        <v>3190</v>
      </c>
      <c r="P86" s="925">
        <v>3300</v>
      </c>
      <c r="Q86" s="925">
        <v>3850</v>
      </c>
      <c r="R86" s="925">
        <v>4400</v>
      </c>
      <c r="S86" s="926">
        <v>12705000</v>
      </c>
      <c r="T86" s="632"/>
    </row>
    <row r="87" spans="1:30" s="636" customFormat="1" ht="32.25" hidden="1" customHeight="1" x14ac:dyDescent="0.15">
      <c r="A87" s="894"/>
      <c r="B87" s="895"/>
      <c r="C87" s="896" t="s">
        <v>483</v>
      </c>
      <c r="D87" s="910"/>
      <c r="E87" s="911" t="s">
        <v>140</v>
      </c>
      <c r="F87" s="912">
        <v>2571</v>
      </c>
      <c r="G87" s="918">
        <v>232</v>
      </c>
      <c r="H87" s="919">
        <v>191</v>
      </c>
      <c r="I87" s="919">
        <v>244</v>
      </c>
      <c r="J87" s="919">
        <v>203</v>
      </c>
      <c r="K87" s="919">
        <v>261</v>
      </c>
      <c r="L87" s="919">
        <v>213</v>
      </c>
      <c r="M87" s="919">
        <v>246</v>
      </c>
      <c r="N87" s="919">
        <v>221</v>
      </c>
      <c r="O87" s="919">
        <v>194</v>
      </c>
      <c r="P87" s="919">
        <v>220</v>
      </c>
      <c r="Q87" s="919">
        <v>146</v>
      </c>
      <c r="R87" s="919">
        <v>200</v>
      </c>
      <c r="S87" s="926" t="s">
        <v>140</v>
      </c>
      <c r="T87" s="927"/>
    </row>
    <row r="88" spans="1:30" s="636" customFormat="1" ht="32.25" hidden="1" customHeight="1" x14ac:dyDescent="0.15">
      <c r="A88" s="894"/>
      <c r="B88" s="895"/>
      <c r="C88" s="903" t="s">
        <v>484</v>
      </c>
      <c r="D88" s="910"/>
      <c r="E88" s="911">
        <v>9180</v>
      </c>
      <c r="F88" s="912">
        <v>7000</v>
      </c>
      <c r="G88" s="928">
        <v>0</v>
      </c>
      <c r="H88" s="929">
        <v>7000</v>
      </c>
      <c r="I88" s="929" t="s">
        <v>140</v>
      </c>
      <c r="J88" s="929" t="s">
        <v>140</v>
      </c>
      <c r="K88" s="929" t="s">
        <v>140</v>
      </c>
      <c r="L88" s="929" t="s">
        <v>140</v>
      </c>
      <c r="M88" s="929" t="s">
        <v>140</v>
      </c>
      <c r="N88" s="929" t="s">
        <v>140</v>
      </c>
      <c r="O88" s="929" t="s">
        <v>140</v>
      </c>
      <c r="P88" s="929" t="s">
        <v>140</v>
      </c>
      <c r="Q88" s="929" t="s">
        <v>140</v>
      </c>
      <c r="R88" s="929" t="s">
        <v>140</v>
      </c>
      <c r="S88" s="930" t="s">
        <v>140</v>
      </c>
      <c r="T88" s="632"/>
    </row>
    <row r="89" spans="1:30" s="636" customFormat="1" ht="32.25" hidden="1" customHeight="1" x14ac:dyDescent="0.15">
      <c r="A89" s="894"/>
      <c r="B89" s="895"/>
      <c r="C89" s="903" t="s">
        <v>485</v>
      </c>
      <c r="D89" s="910"/>
      <c r="E89" s="911">
        <v>3500</v>
      </c>
      <c r="F89" s="912">
        <v>4190</v>
      </c>
      <c r="G89" s="931">
        <v>236</v>
      </c>
      <c r="H89" s="929">
        <v>271</v>
      </c>
      <c r="I89" s="929">
        <v>447</v>
      </c>
      <c r="J89" s="929">
        <v>403</v>
      </c>
      <c r="K89" s="929">
        <v>371</v>
      </c>
      <c r="L89" s="929">
        <v>309</v>
      </c>
      <c r="M89" s="929">
        <v>354</v>
      </c>
      <c r="N89" s="929">
        <v>453</v>
      </c>
      <c r="O89" s="929">
        <v>278</v>
      </c>
      <c r="P89" s="929">
        <v>383</v>
      </c>
      <c r="Q89" s="929">
        <v>334</v>
      </c>
      <c r="R89" s="929">
        <v>351</v>
      </c>
      <c r="S89" s="930">
        <v>10446672</v>
      </c>
      <c r="T89" s="632"/>
    </row>
    <row r="90" spans="1:30" s="636" customFormat="1" ht="32.25" hidden="1" customHeight="1" x14ac:dyDescent="0.15">
      <c r="A90" s="894"/>
      <c r="B90" s="895"/>
      <c r="C90" s="903" t="s">
        <v>486</v>
      </c>
      <c r="D90" s="910"/>
      <c r="E90" s="911">
        <v>15790</v>
      </c>
      <c r="F90" s="912">
        <v>14000</v>
      </c>
      <c r="G90" s="928">
        <v>0</v>
      </c>
      <c r="H90" s="929">
        <v>14000</v>
      </c>
      <c r="I90" s="929" t="s">
        <v>140</v>
      </c>
      <c r="J90" s="929" t="s">
        <v>140</v>
      </c>
      <c r="K90" s="929" t="s">
        <v>140</v>
      </c>
      <c r="L90" s="929" t="s">
        <v>140</v>
      </c>
      <c r="M90" s="929" t="s">
        <v>140</v>
      </c>
      <c r="N90" s="929" t="s">
        <v>140</v>
      </c>
      <c r="O90" s="929" t="s">
        <v>140</v>
      </c>
      <c r="P90" s="929" t="s">
        <v>140</v>
      </c>
      <c r="Q90" s="929" t="s">
        <v>140</v>
      </c>
      <c r="R90" s="929" t="s">
        <v>140</v>
      </c>
      <c r="S90" s="930">
        <v>14000000</v>
      </c>
      <c r="T90" s="632"/>
    </row>
    <row r="91" spans="1:30" s="636" customFormat="1" ht="32.25" customHeight="1" x14ac:dyDescent="0.15">
      <c r="A91" s="894"/>
      <c r="B91" s="895" t="s">
        <v>487</v>
      </c>
      <c r="C91" s="903" t="s">
        <v>488</v>
      </c>
      <c r="D91" s="264">
        <v>842821</v>
      </c>
      <c r="E91" s="911">
        <v>827302</v>
      </c>
      <c r="F91" s="912">
        <v>1093888</v>
      </c>
      <c r="G91" s="931">
        <v>82402</v>
      </c>
      <c r="H91" s="951">
        <v>79814</v>
      </c>
      <c r="I91" s="951">
        <v>80745</v>
      </c>
      <c r="J91" s="951">
        <v>76059</v>
      </c>
      <c r="K91" s="951">
        <v>117110</v>
      </c>
      <c r="L91" s="951">
        <v>83125</v>
      </c>
      <c r="M91" s="951">
        <v>77815</v>
      </c>
      <c r="N91" s="951">
        <v>159332</v>
      </c>
      <c r="O91" s="951">
        <v>38051</v>
      </c>
      <c r="P91" s="951">
        <v>128577</v>
      </c>
      <c r="Q91" s="951">
        <v>140966</v>
      </c>
      <c r="R91" s="951">
        <v>29892</v>
      </c>
      <c r="S91" s="930" t="s">
        <v>140</v>
      </c>
      <c r="T91" s="632"/>
    </row>
    <row r="92" spans="1:30" s="636" customFormat="1" ht="32.25" customHeight="1" x14ac:dyDescent="0.15">
      <c r="A92" s="894"/>
      <c r="B92" s="895"/>
      <c r="C92" s="903" t="s">
        <v>489</v>
      </c>
      <c r="D92" s="910">
        <v>9368</v>
      </c>
      <c r="E92" s="911">
        <v>9510</v>
      </c>
      <c r="F92" s="912">
        <v>11745</v>
      </c>
      <c r="G92" s="918">
        <v>902</v>
      </c>
      <c r="H92" s="919">
        <v>996</v>
      </c>
      <c r="I92" s="919">
        <v>1880</v>
      </c>
      <c r="J92" s="919">
        <v>395</v>
      </c>
      <c r="K92" s="919">
        <v>670</v>
      </c>
      <c r="L92" s="919">
        <v>586</v>
      </c>
      <c r="M92" s="919">
        <v>763</v>
      </c>
      <c r="N92" s="919">
        <v>871</v>
      </c>
      <c r="O92" s="919">
        <v>778</v>
      </c>
      <c r="P92" s="919">
        <v>771</v>
      </c>
      <c r="Q92" s="919">
        <v>2071</v>
      </c>
      <c r="R92" s="919">
        <v>1062</v>
      </c>
      <c r="S92" s="930" t="s">
        <v>140</v>
      </c>
      <c r="T92" s="632"/>
    </row>
    <row r="93" spans="1:30" s="636" customFormat="1" ht="32.25" customHeight="1" x14ac:dyDescent="0.15">
      <c r="A93" s="894"/>
      <c r="B93" s="895" t="s">
        <v>102</v>
      </c>
      <c r="C93" s="903" t="s">
        <v>490</v>
      </c>
      <c r="D93" s="910">
        <v>16376</v>
      </c>
      <c r="E93" s="911">
        <v>17044</v>
      </c>
      <c r="F93" s="912">
        <v>18231</v>
      </c>
      <c r="G93" s="928">
        <v>891</v>
      </c>
      <c r="H93" s="929">
        <v>1244</v>
      </c>
      <c r="I93" s="929">
        <v>2253</v>
      </c>
      <c r="J93" s="929">
        <v>1406</v>
      </c>
      <c r="K93" s="929">
        <v>2205</v>
      </c>
      <c r="L93" s="929">
        <v>1371</v>
      </c>
      <c r="M93" s="929">
        <v>1381</v>
      </c>
      <c r="N93" s="929">
        <v>1062</v>
      </c>
      <c r="O93" s="929">
        <v>1003</v>
      </c>
      <c r="P93" s="929">
        <v>1705</v>
      </c>
      <c r="Q93" s="929">
        <v>2726</v>
      </c>
      <c r="R93" s="929">
        <v>984</v>
      </c>
      <c r="S93" s="930" t="s">
        <v>140</v>
      </c>
      <c r="T93" s="632"/>
    </row>
    <row r="94" spans="1:30" s="636" customFormat="1" ht="32.25" customHeight="1" thickBot="1" x14ac:dyDescent="0.2">
      <c r="A94" s="894"/>
      <c r="B94" s="963" t="s">
        <v>102</v>
      </c>
      <c r="C94" s="964" t="s">
        <v>491</v>
      </c>
      <c r="D94" s="965">
        <v>27203</v>
      </c>
      <c r="E94" s="940">
        <v>157446</v>
      </c>
      <c r="F94" s="941">
        <v>165428</v>
      </c>
      <c r="G94" s="942">
        <v>23861</v>
      </c>
      <c r="H94" s="944">
        <v>16561</v>
      </c>
      <c r="I94" s="944">
        <v>17065</v>
      </c>
      <c r="J94" s="944">
        <v>13078</v>
      </c>
      <c r="K94" s="944">
        <v>11980</v>
      </c>
      <c r="L94" s="944">
        <v>9682</v>
      </c>
      <c r="M94" s="944">
        <v>12291</v>
      </c>
      <c r="N94" s="944">
        <v>12482</v>
      </c>
      <c r="O94" s="944">
        <v>10654</v>
      </c>
      <c r="P94" s="944">
        <v>14334</v>
      </c>
      <c r="Q94" s="944">
        <v>13194</v>
      </c>
      <c r="R94" s="944">
        <v>10246</v>
      </c>
      <c r="S94" s="945" t="s">
        <v>140</v>
      </c>
      <c r="T94" s="632"/>
    </row>
    <row r="95" spans="1:30" s="636" customFormat="1" ht="29.25" customHeight="1" thickBot="1" x14ac:dyDescent="0.2">
      <c r="A95" s="878" t="s">
        <v>492</v>
      </c>
      <c r="B95" s="773"/>
      <c r="C95" s="946"/>
      <c r="D95" s="947"/>
      <c r="E95" s="947"/>
      <c r="F95" s="948"/>
      <c r="G95" s="949"/>
      <c r="H95" s="949"/>
      <c r="I95" s="949"/>
      <c r="J95" s="949"/>
      <c r="K95" s="949"/>
      <c r="L95" s="949"/>
      <c r="M95" s="949"/>
      <c r="N95" s="949"/>
      <c r="O95" s="949"/>
      <c r="P95" s="949"/>
      <c r="Q95" s="949"/>
      <c r="R95" s="1731" t="s">
        <v>367</v>
      </c>
      <c r="S95" s="1731"/>
      <c r="T95" s="632"/>
    </row>
    <row r="96" spans="1:30" s="893" customFormat="1" ht="32.25" customHeight="1" thickBot="1" x14ac:dyDescent="0.2">
      <c r="A96" s="882"/>
      <c r="B96" s="883" t="s">
        <v>359</v>
      </c>
      <c r="C96" s="884" t="s">
        <v>368</v>
      </c>
      <c r="D96" s="885" t="s">
        <v>369</v>
      </c>
      <c r="E96" s="886" t="s">
        <v>370</v>
      </c>
      <c r="F96" s="887" t="s">
        <v>371</v>
      </c>
      <c r="G96" s="888" t="s">
        <v>419</v>
      </c>
      <c r="H96" s="889" t="s">
        <v>420</v>
      </c>
      <c r="I96" s="890" t="s">
        <v>421</v>
      </c>
      <c r="J96" s="890" t="s">
        <v>422</v>
      </c>
      <c r="K96" s="890" t="s">
        <v>423</v>
      </c>
      <c r="L96" s="890" t="s">
        <v>424</v>
      </c>
      <c r="M96" s="890" t="s">
        <v>425</v>
      </c>
      <c r="N96" s="890" t="s">
        <v>426</v>
      </c>
      <c r="O96" s="890" t="s">
        <v>427</v>
      </c>
      <c r="P96" s="890" t="s">
        <v>428</v>
      </c>
      <c r="Q96" s="890" t="s">
        <v>429</v>
      </c>
      <c r="R96" s="890" t="s">
        <v>430</v>
      </c>
      <c r="S96" s="891" t="s">
        <v>431</v>
      </c>
      <c r="T96" s="892"/>
    </row>
    <row r="97" spans="1:20" s="636" customFormat="1" ht="32.25" customHeight="1" x14ac:dyDescent="0.15">
      <c r="A97" s="894"/>
      <c r="B97" s="966" t="s">
        <v>493</v>
      </c>
      <c r="C97" s="903" t="s">
        <v>494</v>
      </c>
      <c r="D97" s="910"/>
      <c r="E97" s="911">
        <v>26750</v>
      </c>
      <c r="F97" s="912">
        <v>29412</v>
      </c>
      <c r="G97" s="967">
        <v>2802</v>
      </c>
      <c r="H97" s="968">
        <v>2699</v>
      </c>
      <c r="I97" s="968">
        <v>2371</v>
      </c>
      <c r="J97" s="968">
        <v>2423</v>
      </c>
      <c r="K97" s="968">
        <v>2374</v>
      </c>
      <c r="L97" s="968">
        <v>2259</v>
      </c>
      <c r="M97" s="968">
        <v>2347</v>
      </c>
      <c r="N97" s="968">
        <v>2371</v>
      </c>
      <c r="O97" s="968">
        <v>2334</v>
      </c>
      <c r="P97" s="968">
        <v>3051</v>
      </c>
      <c r="Q97" s="968">
        <v>2683</v>
      </c>
      <c r="R97" s="968">
        <v>1698</v>
      </c>
      <c r="S97" s="926" t="s">
        <v>140</v>
      </c>
      <c r="T97" s="632"/>
    </row>
    <row r="98" spans="1:20" s="636" customFormat="1" ht="32.25" customHeight="1" x14ac:dyDescent="0.15">
      <c r="A98" s="894"/>
      <c r="B98" s="969" t="s">
        <v>142</v>
      </c>
      <c r="C98" s="970" t="s">
        <v>495</v>
      </c>
      <c r="D98" s="897">
        <v>124481</v>
      </c>
      <c r="E98" s="911">
        <v>124481</v>
      </c>
      <c r="F98" s="912">
        <v>126033</v>
      </c>
      <c r="G98" s="967">
        <v>13145</v>
      </c>
      <c r="H98" s="968">
        <v>11375</v>
      </c>
      <c r="I98" s="968">
        <v>10771</v>
      </c>
      <c r="J98" s="968">
        <v>9782</v>
      </c>
      <c r="K98" s="968">
        <v>11774</v>
      </c>
      <c r="L98" s="968">
        <v>9111</v>
      </c>
      <c r="M98" s="968">
        <v>9917</v>
      </c>
      <c r="N98" s="968">
        <v>8952</v>
      </c>
      <c r="O98" s="968">
        <v>9593</v>
      </c>
      <c r="P98" s="968">
        <v>10529</v>
      </c>
      <c r="Q98" s="968">
        <v>9808</v>
      </c>
      <c r="R98" s="968">
        <v>11276</v>
      </c>
      <c r="S98" s="926" t="s">
        <v>140</v>
      </c>
      <c r="T98" s="632"/>
    </row>
    <row r="99" spans="1:20" s="636" customFormat="1" ht="32.25" customHeight="1" x14ac:dyDescent="0.15">
      <c r="A99" s="894"/>
      <c r="B99" s="969"/>
      <c r="C99" s="970" t="s">
        <v>496</v>
      </c>
      <c r="D99" s="904">
        <v>407660</v>
      </c>
      <c r="E99" s="911">
        <v>407660</v>
      </c>
      <c r="F99" s="912">
        <v>396987</v>
      </c>
      <c r="G99" s="967">
        <v>24695</v>
      </c>
      <c r="H99" s="968">
        <v>30742</v>
      </c>
      <c r="I99" s="968">
        <v>37472</v>
      </c>
      <c r="J99" s="968">
        <v>36327</v>
      </c>
      <c r="K99" s="968">
        <v>34718</v>
      </c>
      <c r="L99" s="968">
        <v>31616</v>
      </c>
      <c r="M99" s="968">
        <v>30307</v>
      </c>
      <c r="N99" s="968">
        <v>27615</v>
      </c>
      <c r="O99" s="968">
        <v>29988</v>
      </c>
      <c r="P99" s="968">
        <v>36639</v>
      </c>
      <c r="Q99" s="968">
        <v>35272</v>
      </c>
      <c r="R99" s="968">
        <v>41596</v>
      </c>
      <c r="S99" s="926">
        <v>493800909</v>
      </c>
      <c r="T99" s="632"/>
    </row>
    <row r="100" spans="1:20" s="636" customFormat="1" ht="32.25" customHeight="1" x14ac:dyDescent="0.15">
      <c r="A100" s="894"/>
      <c r="B100" s="969"/>
      <c r="C100" s="971" t="s">
        <v>497</v>
      </c>
      <c r="D100" s="897">
        <v>8750</v>
      </c>
      <c r="E100" s="911">
        <v>8750</v>
      </c>
      <c r="F100" s="912">
        <v>11250</v>
      </c>
      <c r="G100" s="967">
        <v>1500</v>
      </c>
      <c r="H100" s="968">
        <v>1500</v>
      </c>
      <c r="I100" s="968">
        <v>3000</v>
      </c>
      <c r="J100" s="968">
        <v>3000</v>
      </c>
      <c r="K100" s="968">
        <v>1000</v>
      </c>
      <c r="L100" s="908" t="s">
        <v>140</v>
      </c>
      <c r="M100" s="908" t="s">
        <v>140</v>
      </c>
      <c r="N100" s="908" t="s">
        <v>140</v>
      </c>
      <c r="O100" s="908" t="s">
        <v>140</v>
      </c>
      <c r="P100" s="908" t="s">
        <v>140</v>
      </c>
      <c r="Q100" s="908" t="s">
        <v>140</v>
      </c>
      <c r="R100" s="968">
        <v>1250</v>
      </c>
      <c r="S100" s="926" t="s">
        <v>140</v>
      </c>
      <c r="T100" s="632"/>
    </row>
    <row r="101" spans="1:20" s="636" customFormat="1" ht="32.25" customHeight="1" x14ac:dyDescent="0.15">
      <c r="A101" s="894"/>
      <c r="B101" s="969"/>
      <c r="C101" s="971" t="s">
        <v>498</v>
      </c>
      <c r="D101" s="897">
        <v>31663</v>
      </c>
      <c r="E101" s="911">
        <v>31663</v>
      </c>
      <c r="F101" s="912">
        <v>30857</v>
      </c>
      <c r="G101" s="967">
        <v>1448</v>
      </c>
      <c r="H101" s="968">
        <v>1723</v>
      </c>
      <c r="I101" s="968">
        <v>2486</v>
      </c>
      <c r="J101" s="968">
        <v>2361</v>
      </c>
      <c r="K101" s="968">
        <v>3355</v>
      </c>
      <c r="L101" s="908">
        <v>2606</v>
      </c>
      <c r="M101" s="908">
        <v>2926</v>
      </c>
      <c r="N101" s="908">
        <v>1976</v>
      </c>
      <c r="O101" s="908">
        <v>2407</v>
      </c>
      <c r="P101" s="908">
        <v>3298</v>
      </c>
      <c r="Q101" s="908">
        <v>3522</v>
      </c>
      <c r="R101" s="968">
        <v>2749</v>
      </c>
      <c r="S101" s="926" t="s">
        <v>140</v>
      </c>
      <c r="T101" s="632"/>
    </row>
    <row r="102" spans="1:20" s="636" customFormat="1" ht="32.25" customHeight="1" x14ac:dyDescent="0.15">
      <c r="A102" s="894"/>
      <c r="B102" s="969"/>
      <c r="C102" s="970" t="s">
        <v>499</v>
      </c>
      <c r="D102" s="904">
        <v>5500</v>
      </c>
      <c r="E102" s="911">
        <v>5500</v>
      </c>
      <c r="F102" s="912">
        <v>6500</v>
      </c>
      <c r="G102" s="967" t="s">
        <v>140</v>
      </c>
      <c r="H102" s="968" t="s">
        <v>140</v>
      </c>
      <c r="I102" s="968">
        <v>6500</v>
      </c>
      <c r="J102" s="968" t="s">
        <v>140</v>
      </c>
      <c r="K102" s="968" t="s">
        <v>140</v>
      </c>
      <c r="L102" s="968" t="s">
        <v>140</v>
      </c>
      <c r="M102" s="968" t="s">
        <v>140</v>
      </c>
      <c r="N102" s="968" t="s">
        <v>140</v>
      </c>
      <c r="O102" s="968" t="s">
        <v>140</v>
      </c>
      <c r="P102" s="968" t="s">
        <v>140</v>
      </c>
      <c r="Q102" s="968" t="s">
        <v>140</v>
      </c>
      <c r="R102" s="968" t="s">
        <v>140</v>
      </c>
      <c r="S102" s="926" t="s">
        <v>140</v>
      </c>
      <c r="T102" s="632"/>
    </row>
    <row r="103" spans="1:20" s="636" customFormat="1" ht="32.25" customHeight="1" x14ac:dyDescent="0.15">
      <c r="A103" s="894"/>
      <c r="B103" s="969"/>
      <c r="C103" s="971" t="s">
        <v>500</v>
      </c>
      <c r="D103" s="897">
        <v>35000</v>
      </c>
      <c r="E103" s="911">
        <v>35000</v>
      </c>
      <c r="F103" s="912">
        <v>35000</v>
      </c>
      <c r="G103" s="967" t="s">
        <v>140</v>
      </c>
      <c r="H103" s="968" t="s">
        <v>140</v>
      </c>
      <c r="I103" s="968" t="s">
        <v>140</v>
      </c>
      <c r="J103" s="968" t="s">
        <v>140</v>
      </c>
      <c r="K103" s="968">
        <v>35000</v>
      </c>
      <c r="L103" s="908" t="s">
        <v>140</v>
      </c>
      <c r="M103" s="908" t="s">
        <v>140</v>
      </c>
      <c r="N103" s="908" t="s">
        <v>140</v>
      </c>
      <c r="O103" s="908" t="s">
        <v>140</v>
      </c>
      <c r="P103" s="908" t="s">
        <v>140</v>
      </c>
      <c r="Q103" s="908" t="s">
        <v>140</v>
      </c>
      <c r="R103" s="968" t="s">
        <v>140</v>
      </c>
      <c r="S103" s="926" t="s">
        <v>140</v>
      </c>
      <c r="T103" s="632"/>
    </row>
    <row r="104" spans="1:20" s="636" customFormat="1" ht="32.25" customHeight="1" x14ac:dyDescent="0.15">
      <c r="A104" s="894"/>
      <c r="B104" s="969"/>
      <c r="C104" s="970" t="s">
        <v>501</v>
      </c>
      <c r="D104" s="897">
        <v>44000</v>
      </c>
      <c r="E104" s="911">
        <v>44000</v>
      </c>
      <c r="F104" s="912">
        <v>44000</v>
      </c>
      <c r="G104" s="967" t="s">
        <v>140</v>
      </c>
      <c r="H104" s="968" t="s">
        <v>140</v>
      </c>
      <c r="I104" s="968" t="s">
        <v>140</v>
      </c>
      <c r="J104" s="968" t="s">
        <v>140</v>
      </c>
      <c r="K104" s="968" t="s">
        <v>140</v>
      </c>
      <c r="L104" s="968" t="s">
        <v>140</v>
      </c>
      <c r="M104" s="968" t="s">
        <v>140</v>
      </c>
      <c r="N104" s="968" t="s">
        <v>140</v>
      </c>
      <c r="O104" s="968" t="s">
        <v>140</v>
      </c>
      <c r="P104" s="968" t="s">
        <v>140</v>
      </c>
      <c r="Q104" s="968">
        <v>44000</v>
      </c>
      <c r="R104" s="968" t="s">
        <v>140</v>
      </c>
      <c r="S104" s="926" t="s">
        <v>140</v>
      </c>
      <c r="T104" s="632"/>
    </row>
    <row r="105" spans="1:20" s="636" customFormat="1" ht="29.25" customHeight="1" x14ac:dyDescent="0.15">
      <c r="A105" s="632"/>
      <c r="B105" s="895" t="s">
        <v>502</v>
      </c>
      <c r="C105" s="903" t="s">
        <v>503</v>
      </c>
      <c r="D105" s="910"/>
      <c r="E105" s="972">
        <v>3300000</v>
      </c>
      <c r="F105" s="973">
        <v>3960000</v>
      </c>
      <c r="G105" s="974">
        <v>1500000</v>
      </c>
      <c r="H105" s="975">
        <v>263600</v>
      </c>
      <c r="I105" s="975">
        <v>52900</v>
      </c>
      <c r="J105" s="976">
        <v>364500</v>
      </c>
      <c r="K105" s="975">
        <v>159700</v>
      </c>
      <c r="L105" s="975">
        <v>514500</v>
      </c>
      <c r="M105" s="975">
        <v>159700</v>
      </c>
      <c r="N105" s="975">
        <v>106300</v>
      </c>
      <c r="O105" s="975">
        <v>464500</v>
      </c>
      <c r="P105" s="975">
        <v>161700</v>
      </c>
      <c r="Q105" s="975">
        <v>52900</v>
      </c>
      <c r="R105" s="975">
        <v>159700</v>
      </c>
      <c r="S105" s="909" t="s">
        <v>140</v>
      </c>
      <c r="T105" s="632"/>
    </row>
    <row r="106" spans="1:20" s="636" customFormat="1" ht="29.25" customHeight="1" x14ac:dyDescent="0.15">
      <c r="A106" s="632"/>
      <c r="B106" s="895"/>
      <c r="C106" s="896" t="s">
        <v>504</v>
      </c>
      <c r="D106" s="910"/>
      <c r="E106" s="972">
        <v>66600</v>
      </c>
      <c r="F106" s="973">
        <v>65250</v>
      </c>
      <c r="G106" s="974">
        <v>2400</v>
      </c>
      <c r="H106" s="975">
        <v>3000</v>
      </c>
      <c r="I106" s="975">
        <v>19300</v>
      </c>
      <c r="J106" s="975">
        <v>7900</v>
      </c>
      <c r="K106" s="975">
        <v>5000</v>
      </c>
      <c r="L106" s="975">
        <v>3500</v>
      </c>
      <c r="M106" s="975">
        <v>3550</v>
      </c>
      <c r="N106" s="975">
        <v>3300</v>
      </c>
      <c r="O106" s="975">
        <v>2600</v>
      </c>
      <c r="P106" s="975">
        <v>8600</v>
      </c>
      <c r="Q106" s="975">
        <v>3900</v>
      </c>
      <c r="R106" s="975">
        <v>2200</v>
      </c>
      <c r="S106" s="909" t="s">
        <v>140</v>
      </c>
      <c r="T106" s="632"/>
    </row>
    <row r="107" spans="1:20" s="636" customFormat="1" ht="29.25" customHeight="1" x14ac:dyDescent="0.15">
      <c r="A107" s="632"/>
      <c r="B107" s="895"/>
      <c r="C107" s="896" t="s">
        <v>505</v>
      </c>
      <c r="D107" s="910"/>
      <c r="E107" s="972">
        <v>124600</v>
      </c>
      <c r="F107" s="973">
        <v>132100</v>
      </c>
      <c r="G107" s="974">
        <v>12500</v>
      </c>
      <c r="H107" s="975">
        <v>13500</v>
      </c>
      <c r="I107" s="975">
        <v>13100</v>
      </c>
      <c r="J107" s="975">
        <v>12300</v>
      </c>
      <c r="K107" s="975">
        <v>12800</v>
      </c>
      <c r="L107" s="975">
        <v>11100</v>
      </c>
      <c r="M107" s="975">
        <v>10000</v>
      </c>
      <c r="N107" s="975">
        <v>9300</v>
      </c>
      <c r="O107" s="975">
        <v>8800</v>
      </c>
      <c r="P107" s="975">
        <v>9900</v>
      </c>
      <c r="Q107" s="975">
        <v>9700</v>
      </c>
      <c r="R107" s="975">
        <v>9100</v>
      </c>
      <c r="S107" s="909" t="s">
        <v>140</v>
      </c>
      <c r="T107" s="632"/>
    </row>
    <row r="108" spans="1:20" s="636" customFormat="1" ht="29.25" customHeight="1" x14ac:dyDescent="0.15">
      <c r="A108" s="632"/>
      <c r="B108" s="895"/>
      <c r="C108" s="896" t="s">
        <v>506</v>
      </c>
      <c r="D108" s="910"/>
      <c r="E108" s="972">
        <v>55000</v>
      </c>
      <c r="F108" s="973">
        <v>55000</v>
      </c>
      <c r="G108" s="974" t="s">
        <v>140</v>
      </c>
      <c r="H108" s="975" t="s">
        <v>140</v>
      </c>
      <c r="I108" s="975" t="s">
        <v>140</v>
      </c>
      <c r="J108" s="975" t="s">
        <v>140</v>
      </c>
      <c r="K108" s="975" t="s">
        <v>140</v>
      </c>
      <c r="L108" s="975" t="s">
        <v>140</v>
      </c>
      <c r="M108" s="975" t="s">
        <v>140</v>
      </c>
      <c r="N108" s="975">
        <v>55000</v>
      </c>
      <c r="O108" s="975" t="s">
        <v>140</v>
      </c>
      <c r="P108" s="975" t="s">
        <v>140</v>
      </c>
      <c r="Q108" s="975" t="s">
        <v>140</v>
      </c>
      <c r="R108" s="975" t="s">
        <v>140</v>
      </c>
      <c r="S108" s="909" t="s">
        <v>140</v>
      </c>
      <c r="T108" s="632"/>
    </row>
    <row r="109" spans="1:20" s="983" customFormat="1" ht="29.25" customHeight="1" x14ac:dyDescent="0.15">
      <c r="A109" s="977"/>
      <c r="B109" s="978"/>
      <c r="C109" s="979" t="s">
        <v>507</v>
      </c>
      <c r="D109" s="980"/>
      <c r="E109" s="981">
        <v>55000</v>
      </c>
      <c r="F109" s="982">
        <v>32000</v>
      </c>
      <c r="G109" s="918" t="s">
        <v>140</v>
      </c>
      <c r="H109" s="919" t="s">
        <v>140</v>
      </c>
      <c r="I109" s="919" t="s">
        <v>140</v>
      </c>
      <c r="J109" s="919" t="s">
        <v>140</v>
      </c>
      <c r="K109" s="919" t="s">
        <v>140</v>
      </c>
      <c r="L109" s="919" t="s">
        <v>140</v>
      </c>
      <c r="M109" s="919" t="s">
        <v>140</v>
      </c>
      <c r="N109" s="919" t="s">
        <v>140</v>
      </c>
      <c r="O109" s="919" t="s">
        <v>140</v>
      </c>
      <c r="P109" s="919">
        <v>32000</v>
      </c>
      <c r="Q109" s="919" t="s">
        <v>140</v>
      </c>
      <c r="R109" s="919" t="s">
        <v>140</v>
      </c>
      <c r="S109" s="909" t="s">
        <v>140</v>
      </c>
      <c r="T109" s="977"/>
    </row>
    <row r="110" spans="1:20" s="990" customFormat="1" ht="33" customHeight="1" x14ac:dyDescent="0.15">
      <c r="A110" s="984"/>
      <c r="B110" s="985" t="s">
        <v>144</v>
      </c>
      <c r="C110" s="986" t="s">
        <v>508</v>
      </c>
      <c r="D110" s="987">
        <v>35900</v>
      </c>
      <c r="E110" s="988">
        <v>52261</v>
      </c>
      <c r="F110" s="989">
        <v>51557</v>
      </c>
      <c r="G110" s="974">
        <v>493</v>
      </c>
      <c r="H110" s="975">
        <v>634</v>
      </c>
      <c r="I110" s="975">
        <v>1280</v>
      </c>
      <c r="J110" s="975">
        <v>1867</v>
      </c>
      <c r="K110" s="975">
        <v>4912</v>
      </c>
      <c r="L110" s="975">
        <v>2578</v>
      </c>
      <c r="M110" s="975">
        <v>14228</v>
      </c>
      <c r="N110" s="975">
        <v>18631</v>
      </c>
      <c r="O110" s="975">
        <v>2492</v>
      </c>
      <c r="P110" s="975">
        <v>1891</v>
      </c>
      <c r="Q110" s="975">
        <v>1926</v>
      </c>
      <c r="R110" s="975">
        <v>625</v>
      </c>
      <c r="S110" s="909" t="s">
        <v>140</v>
      </c>
      <c r="T110" s="984"/>
    </row>
    <row r="111" spans="1:20" s="990" customFormat="1" ht="33" customHeight="1" x14ac:dyDescent="0.15">
      <c r="A111" s="984"/>
      <c r="B111" s="991" t="s">
        <v>102</v>
      </c>
      <c r="C111" s="992" t="s">
        <v>509</v>
      </c>
      <c r="D111" s="993">
        <v>7859</v>
      </c>
      <c r="E111" s="994">
        <v>7409</v>
      </c>
      <c r="F111" s="995">
        <v>7138</v>
      </c>
      <c r="G111" s="974">
        <v>425</v>
      </c>
      <c r="H111" s="975">
        <v>568</v>
      </c>
      <c r="I111" s="975">
        <v>789</v>
      </c>
      <c r="J111" s="975">
        <v>480</v>
      </c>
      <c r="K111" s="975">
        <v>332</v>
      </c>
      <c r="L111" s="975">
        <v>389</v>
      </c>
      <c r="M111" s="975">
        <v>712</v>
      </c>
      <c r="N111" s="975">
        <v>769</v>
      </c>
      <c r="O111" s="975">
        <v>375</v>
      </c>
      <c r="P111" s="975">
        <v>528</v>
      </c>
      <c r="Q111" s="975">
        <v>994</v>
      </c>
      <c r="R111" s="975">
        <v>777</v>
      </c>
      <c r="S111" s="909" t="s">
        <v>140</v>
      </c>
      <c r="T111" s="984"/>
    </row>
    <row r="112" spans="1:20" s="990" customFormat="1" ht="33" customHeight="1" x14ac:dyDescent="0.15">
      <c r="A112" s="984"/>
      <c r="B112" s="991"/>
      <c r="C112" s="996" t="s">
        <v>510</v>
      </c>
      <c r="D112" s="997">
        <v>19488</v>
      </c>
      <c r="E112" s="994">
        <v>17589</v>
      </c>
      <c r="F112" s="995">
        <v>15298</v>
      </c>
      <c r="G112" s="998">
        <v>2137</v>
      </c>
      <c r="H112" s="929">
        <v>1111</v>
      </c>
      <c r="I112" s="951">
        <v>1222</v>
      </c>
      <c r="J112" s="951">
        <v>1640</v>
      </c>
      <c r="K112" s="951">
        <v>1617</v>
      </c>
      <c r="L112" s="951">
        <v>618</v>
      </c>
      <c r="M112" s="951">
        <v>920</v>
      </c>
      <c r="N112" s="951">
        <v>1199</v>
      </c>
      <c r="O112" s="951">
        <v>991</v>
      </c>
      <c r="P112" s="951">
        <v>1605</v>
      </c>
      <c r="Q112" s="951">
        <v>1354</v>
      </c>
      <c r="R112" s="951">
        <v>884</v>
      </c>
      <c r="S112" s="909" t="s">
        <v>140</v>
      </c>
      <c r="T112" s="984"/>
    </row>
    <row r="113" spans="1:20" s="990" customFormat="1" ht="33" customHeight="1" x14ac:dyDescent="0.15">
      <c r="A113" s="984"/>
      <c r="B113" s="985"/>
      <c r="C113" s="999" t="s">
        <v>511</v>
      </c>
      <c r="D113" s="987">
        <v>3231</v>
      </c>
      <c r="E113" s="994">
        <v>3961</v>
      </c>
      <c r="F113" s="995">
        <v>3466</v>
      </c>
      <c r="G113" s="998" t="s">
        <v>140</v>
      </c>
      <c r="H113" s="951" t="s">
        <v>140</v>
      </c>
      <c r="I113" s="951">
        <v>395</v>
      </c>
      <c r="J113" s="951">
        <v>503</v>
      </c>
      <c r="K113" s="951">
        <v>317</v>
      </c>
      <c r="L113" s="951">
        <v>111</v>
      </c>
      <c r="M113" s="951">
        <v>174</v>
      </c>
      <c r="N113" s="951">
        <v>167</v>
      </c>
      <c r="O113" s="951">
        <v>219</v>
      </c>
      <c r="P113" s="951">
        <v>348</v>
      </c>
      <c r="Q113" s="951">
        <v>982</v>
      </c>
      <c r="R113" s="951">
        <v>250</v>
      </c>
      <c r="S113" s="930" t="s">
        <v>140</v>
      </c>
      <c r="T113" s="984"/>
    </row>
    <row r="114" spans="1:20" s="990" customFormat="1" ht="33" customHeight="1" x14ac:dyDescent="0.15">
      <c r="A114" s="984"/>
      <c r="B114" s="985"/>
      <c r="C114" s="999" t="s">
        <v>512</v>
      </c>
      <c r="D114" s="987">
        <v>10747</v>
      </c>
      <c r="E114" s="988">
        <v>11934</v>
      </c>
      <c r="F114" s="989">
        <v>11238</v>
      </c>
      <c r="G114" s="1000">
        <v>731</v>
      </c>
      <c r="H114" s="1001">
        <v>747</v>
      </c>
      <c r="I114" s="1001">
        <v>1510</v>
      </c>
      <c r="J114" s="1001">
        <v>1188</v>
      </c>
      <c r="K114" s="1001">
        <v>1123</v>
      </c>
      <c r="L114" s="1001">
        <v>453</v>
      </c>
      <c r="M114" s="1001">
        <v>561</v>
      </c>
      <c r="N114" s="1001">
        <v>439</v>
      </c>
      <c r="O114" s="951">
        <v>781</v>
      </c>
      <c r="P114" s="951">
        <v>1646</v>
      </c>
      <c r="Q114" s="951">
        <v>1242</v>
      </c>
      <c r="R114" s="951">
        <v>817</v>
      </c>
      <c r="S114" s="926" t="s">
        <v>140</v>
      </c>
      <c r="T114" s="984"/>
    </row>
    <row r="115" spans="1:20" s="983" customFormat="1" ht="29.25" customHeight="1" x14ac:dyDescent="0.15">
      <c r="A115" s="977"/>
      <c r="B115" s="978" t="s">
        <v>145</v>
      </c>
      <c r="C115" s="1002" t="s">
        <v>513</v>
      </c>
      <c r="D115" s="980">
        <v>132718</v>
      </c>
      <c r="E115" s="1003">
        <v>177154</v>
      </c>
      <c r="F115" s="1004">
        <v>194776</v>
      </c>
      <c r="G115" s="918">
        <v>232</v>
      </c>
      <c r="H115" s="919">
        <v>671</v>
      </c>
      <c r="I115" s="919">
        <v>2195</v>
      </c>
      <c r="J115" s="919">
        <v>4937</v>
      </c>
      <c r="K115" s="919">
        <v>20754</v>
      </c>
      <c r="L115" s="919">
        <v>14089</v>
      </c>
      <c r="M115" s="919">
        <v>49702</v>
      </c>
      <c r="N115" s="919">
        <v>78911</v>
      </c>
      <c r="O115" s="1005">
        <v>11789</v>
      </c>
      <c r="P115" s="1005">
        <v>6053</v>
      </c>
      <c r="Q115" s="1005">
        <v>4319</v>
      </c>
      <c r="R115" s="1005">
        <v>1124</v>
      </c>
      <c r="S115" s="930">
        <v>97384764</v>
      </c>
      <c r="T115" s="977"/>
    </row>
    <row r="116" spans="1:20" s="983" customFormat="1" ht="29.25" customHeight="1" x14ac:dyDescent="0.15">
      <c r="A116" s="977"/>
      <c r="B116" s="978"/>
      <c r="C116" s="979" t="s">
        <v>514</v>
      </c>
      <c r="D116" s="1006">
        <v>18424</v>
      </c>
      <c r="E116" s="1003">
        <v>20466</v>
      </c>
      <c r="F116" s="1004">
        <v>20139</v>
      </c>
      <c r="G116" s="918">
        <v>1130</v>
      </c>
      <c r="H116" s="919">
        <v>1107</v>
      </c>
      <c r="I116" s="919">
        <v>1445</v>
      </c>
      <c r="J116" s="919">
        <v>2391</v>
      </c>
      <c r="K116" s="919">
        <v>1627</v>
      </c>
      <c r="L116" s="919">
        <v>1238</v>
      </c>
      <c r="M116" s="919">
        <v>1355</v>
      </c>
      <c r="N116" s="919">
        <v>1411</v>
      </c>
      <c r="O116" s="919">
        <v>1928</v>
      </c>
      <c r="P116" s="919">
        <v>3684</v>
      </c>
      <c r="Q116" s="919">
        <v>1734</v>
      </c>
      <c r="R116" s="919">
        <v>1089</v>
      </c>
      <c r="S116" s="930">
        <v>5530767</v>
      </c>
      <c r="T116" s="977"/>
    </row>
    <row r="117" spans="1:20" s="636" customFormat="1" ht="29.25" customHeight="1" x14ac:dyDescent="0.15">
      <c r="A117" s="894"/>
      <c r="B117" s="1007" t="s">
        <v>515</v>
      </c>
      <c r="C117" s="903" t="s">
        <v>516</v>
      </c>
      <c r="D117" s="904">
        <v>20188</v>
      </c>
      <c r="E117" s="1003">
        <v>59061</v>
      </c>
      <c r="F117" s="1004">
        <v>64478</v>
      </c>
      <c r="G117" s="907">
        <v>1739</v>
      </c>
      <c r="H117" s="908">
        <v>2549</v>
      </c>
      <c r="I117" s="908">
        <v>5875</v>
      </c>
      <c r="J117" s="975">
        <v>6686</v>
      </c>
      <c r="K117" s="975">
        <v>7643</v>
      </c>
      <c r="L117" s="975">
        <v>4849</v>
      </c>
      <c r="M117" s="975">
        <v>8495</v>
      </c>
      <c r="N117" s="908">
        <v>9777</v>
      </c>
      <c r="O117" s="908">
        <v>4699</v>
      </c>
      <c r="P117" s="908">
        <v>5066</v>
      </c>
      <c r="Q117" s="908">
        <v>4499</v>
      </c>
      <c r="R117" s="908">
        <v>2601</v>
      </c>
      <c r="S117" s="909">
        <v>12545928</v>
      </c>
      <c r="T117" s="632"/>
    </row>
    <row r="118" spans="1:20" s="636" customFormat="1" ht="29.25" customHeight="1" x14ac:dyDescent="0.15">
      <c r="A118" s="894"/>
      <c r="B118" s="1007"/>
      <c r="C118" s="903" t="s">
        <v>517</v>
      </c>
      <c r="D118" s="904">
        <v>7100</v>
      </c>
      <c r="E118" s="1003">
        <v>41976</v>
      </c>
      <c r="F118" s="1004">
        <v>47882</v>
      </c>
      <c r="G118" s="907" t="s">
        <v>140</v>
      </c>
      <c r="H118" s="908" t="s">
        <v>140</v>
      </c>
      <c r="I118" s="908">
        <v>1557</v>
      </c>
      <c r="J118" s="975">
        <v>3037</v>
      </c>
      <c r="K118" s="975">
        <v>3588</v>
      </c>
      <c r="L118" s="975">
        <v>1752</v>
      </c>
      <c r="M118" s="975">
        <v>9869</v>
      </c>
      <c r="N118" s="908">
        <v>14939</v>
      </c>
      <c r="O118" s="908">
        <v>7855</v>
      </c>
      <c r="P118" s="908">
        <v>2438</v>
      </c>
      <c r="Q118" s="908">
        <v>2847</v>
      </c>
      <c r="R118" s="908" t="s">
        <v>140</v>
      </c>
      <c r="S118" s="909">
        <v>26322675</v>
      </c>
      <c r="T118" s="632"/>
    </row>
    <row r="119" spans="1:20" s="636" customFormat="1" ht="29.25" customHeight="1" x14ac:dyDescent="0.15">
      <c r="A119" s="894"/>
      <c r="B119" s="1007"/>
      <c r="C119" s="903" t="s">
        <v>518</v>
      </c>
      <c r="D119" s="904">
        <v>20188</v>
      </c>
      <c r="E119" s="1003">
        <v>75288</v>
      </c>
      <c r="F119" s="1004">
        <v>71365</v>
      </c>
      <c r="G119" s="907">
        <v>3529</v>
      </c>
      <c r="H119" s="908">
        <v>4080</v>
      </c>
      <c r="I119" s="908">
        <v>6562</v>
      </c>
      <c r="J119" s="975">
        <v>5994</v>
      </c>
      <c r="K119" s="975">
        <v>7082</v>
      </c>
      <c r="L119" s="975">
        <v>5439</v>
      </c>
      <c r="M119" s="975">
        <v>6286</v>
      </c>
      <c r="N119" s="908">
        <v>5113</v>
      </c>
      <c r="O119" s="908">
        <v>5865</v>
      </c>
      <c r="P119" s="908">
        <v>7134</v>
      </c>
      <c r="Q119" s="908">
        <v>7391</v>
      </c>
      <c r="R119" s="908">
        <v>6890</v>
      </c>
      <c r="S119" s="909">
        <v>778922536</v>
      </c>
      <c r="T119" s="632"/>
    </row>
    <row r="120" spans="1:20" s="636" customFormat="1" ht="29.25" customHeight="1" x14ac:dyDescent="0.15">
      <c r="A120" s="894"/>
      <c r="B120" s="1007"/>
      <c r="C120" s="903" t="s">
        <v>519</v>
      </c>
      <c r="D120" s="904">
        <v>7100</v>
      </c>
      <c r="E120" s="1003">
        <v>82694</v>
      </c>
      <c r="F120" s="1004">
        <v>74926</v>
      </c>
      <c r="G120" s="907">
        <v>3619</v>
      </c>
      <c r="H120" s="908">
        <v>3787</v>
      </c>
      <c r="I120" s="908">
        <v>6526</v>
      </c>
      <c r="J120" s="975">
        <v>6652</v>
      </c>
      <c r="K120" s="975">
        <v>7743</v>
      </c>
      <c r="L120" s="975">
        <v>6069</v>
      </c>
      <c r="M120" s="975">
        <v>6069</v>
      </c>
      <c r="N120" s="908">
        <v>6524</v>
      </c>
      <c r="O120" s="908">
        <v>6567</v>
      </c>
      <c r="P120" s="908">
        <v>7409</v>
      </c>
      <c r="Q120" s="908">
        <v>7303</v>
      </c>
      <c r="R120" s="908">
        <v>6658</v>
      </c>
      <c r="S120" s="909" t="s">
        <v>140</v>
      </c>
      <c r="T120" s="632"/>
    </row>
    <row r="121" spans="1:20" s="636" customFormat="1" ht="29.25" customHeight="1" x14ac:dyDescent="0.15">
      <c r="A121" s="894"/>
      <c r="B121" s="1007"/>
      <c r="C121" s="903" t="s">
        <v>520</v>
      </c>
      <c r="D121" s="904"/>
      <c r="E121" s="1003">
        <v>50000</v>
      </c>
      <c r="F121" s="1004">
        <v>50000</v>
      </c>
      <c r="G121" s="907" t="s">
        <v>140</v>
      </c>
      <c r="H121" s="908" t="s">
        <v>140</v>
      </c>
      <c r="I121" s="908" t="s">
        <v>140</v>
      </c>
      <c r="J121" s="975" t="s">
        <v>140</v>
      </c>
      <c r="K121" s="975" t="s">
        <v>140</v>
      </c>
      <c r="L121" s="975" t="s">
        <v>140</v>
      </c>
      <c r="M121" s="975" t="s">
        <v>140</v>
      </c>
      <c r="N121" s="908">
        <v>50000</v>
      </c>
      <c r="O121" s="908" t="s">
        <v>140</v>
      </c>
      <c r="P121" s="908" t="s">
        <v>140</v>
      </c>
      <c r="Q121" s="908" t="s">
        <v>140</v>
      </c>
      <c r="R121" s="908" t="s">
        <v>140</v>
      </c>
      <c r="S121" s="909" t="s">
        <v>140</v>
      </c>
      <c r="T121" s="632"/>
    </row>
    <row r="122" spans="1:20" s="636" customFormat="1" ht="29.25" customHeight="1" x14ac:dyDescent="0.15">
      <c r="A122" s="894"/>
      <c r="B122" s="1007" t="s">
        <v>521</v>
      </c>
      <c r="C122" s="896" t="s">
        <v>522</v>
      </c>
      <c r="D122" s="264"/>
      <c r="E122" s="1003">
        <v>274723</v>
      </c>
      <c r="F122" s="1004">
        <v>274457</v>
      </c>
      <c r="G122" s="974">
        <v>22396</v>
      </c>
      <c r="H122" s="975">
        <v>14266</v>
      </c>
      <c r="I122" s="975">
        <v>21937</v>
      </c>
      <c r="J122" s="975">
        <v>26248</v>
      </c>
      <c r="K122" s="975">
        <v>30019</v>
      </c>
      <c r="L122" s="975">
        <v>21890</v>
      </c>
      <c r="M122" s="975">
        <v>22160</v>
      </c>
      <c r="N122" s="975">
        <v>23678</v>
      </c>
      <c r="O122" s="975">
        <v>21867</v>
      </c>
      <c r="P122" s="975">
        <v>24924</v>
      </c>
      <c r="Q122" s="975">
        <v>28656</v>
      </c>
      <c r="R122" s="975">
        <v>16416</v>
      </c>
      <c r="S122" s="909" t="s">
        <v>140</v>
      </c>
      <c r="T122" s="632"/>
    </row>
    <row r="123" spans="1:20" s="636" customFormat="1" ht="29.25" customHeight="1" x14ac:dyDescent="0.15">
      <c r="A123" s="894"/>
      <c r="B123" s="1007"/>
      <c r="C123" s="903" t="s">
        <v>523</v>
      </c>
      <c r="D123" s="904"/>
      <c r="E123" s="1003">
        <v>503000</v>
      </c>
      <c r="F123" s="1004">
        <v>636000</v>
      </c>
      <c r="G123" s="907">
        <v>220000</v>
      </c>
      <c r="H123" s="908">
        <v>36000</v>
      </c>
      <c r="I123" s="908">
        <v>34000</v>
      </c>
      <c r="J123" s="975">
        <v>33000</v>
      </c>
      <c r="K123" s="975">
        <v>40000</v>
      </c>
      <c r="L123" s="975">
        <v>30000</v>
      </c>
      <c r="M123" s="975">
        <v>35000</v>
      </c>
      <c r="N123" s="908">
        <v>35000</v>
      </c>
      <c r="O123" s="908">
        <v>39000</v>
      </c>
      <c r="P123" s="908">
        <v>52000</v>
      </c>
      <c r="Q123" s="908">
        <v>43000</v>
      </c>
      <c r="R123" s="908">
        <v>39000</v>
      </c>
      <c r="S123" s="909" t="s">
        <v>140</v>
      </c>
      <c r="T123" s="632"/>
    </row>
    <row r="124" spans="1:20" s="636" customFormat="1" ht="29.25" customHeight="1" x14ac:dyDescent="0.15">
      <c r="A124" s="894"/>
      <c r="B124" s="1007"/>
      <c r="C124" s="903" t="s">
        <v>524</v>
      </c>
      <c r="D124" s="904"/>
      <c r="E124" s="1003">
        <v>9319</v>
      </c>
      <c r="F124" s="1004">
        <v>8599</v>
      </c>
      <c r="G124" s="907">
        <v>812</v>
      </c>
      <c r="H124" s="908">
        <v>553</v>
      </c>
      <c r="I124" s="908">
        <v>769</v>
      </c>
      <c r="J124" s="975">
        <v>378</v>
      </c>
      <c r="K124" s="975">
        <v>918</v>
      </c>
      <c r="L124" s="975">
        <v>597</v>
      </c>
      <c r="M124" s="975">
        <v>427</v>
      </c>
      <c r="N124" s="908">
        <v>502</v>
      </c>
      <c r="O124" s="908">
        <v>906</v>
      </c>
      <c r="P124" s="908">
        <v>1360</v>
      </c>
      <c r="Q124" s="908">
        <v>850</v>
      </c>
      <c r="R124" s="908">
        <v>527</v>
      </c>
      <c r="S124" s="909" t="s">
        <v>140</v>
      </c>
      <c r="T124" s="632"/>
    </row>
    <row r="125" spans="1:20" s="636" customFormat="1" ht="29.25" customHeight="1" x14ac:dyDescent="0.15">
      <c r="A125" s="894"/>
      <c r="B125" s="1007"/>
      <c r="C125" s="903" t="s">
        <v>525</v>
      </c>
      <c r="D125" s="904"/>
      <c r="E125" s="1003">
        <v>5148</v>
      </c>
      <c r="F125" s="1004">
        <v>12670</v>
      </c>
      <c r="G125" s="907" t="s">
        <v>140</v>
      </c>
      <c r="H125" s="908" t="s">
        <v>140</v>
      </c>
      <c r="I125" s="908" t="s">
        <v>140</v>
      </c>
      <c r="J125" s="975" t="s">
        <v>140</v>
      </c>
      <c r="K125" s="975" t="s">
        <v>140</v>
      </c>
      <c r="L125" s="975" t="s">
        <v>140</v>
      </c>
      <c r="M125" s="975">
        <v>5280</v>
      </c>
      <c r="N125" s="908">
        <v>6354</v>
      </c>
      <c r="O125" s="908">
        <v>1036</v>
      </c>
      <c r="P125" s="908" t="s">
        <v>140</v>
      </c>
      <c r="Q125" s="908" t="s">
        <v>140</v>
      </c>
      <c r="R125" s="908" t="s">
        <v>140</v>
      </c>
      <c r="S125" s="909" t="s">
        <v>140</v>
      </c>
      <c r="T125" s="632"/>
    </row>
    <row r="126" spans="1:20" s="636" customFormat="1" ht="29.25" customHeight="1" x14ac:dyDescent="0.15">
      <c r="A126" s="894"/>
      <c r="B126" s="1007"/>
      <c r="C126" s="903" t="s">
        <v>526</v>
      </c>
      <c r="D126" s="904"/>
      <c r="E126" s="1003">
        <v>100000</v>
      </c>
      <c r="F126" s="1004">
        <v>150000</v>
      </c>
      <c r="G126" s="907">
        <v>150000</v>
      </c>
      <c r="H126" s="908" t="s">
        <v>140</v>
      </c>
      <c r="I126" s="908" t="s">
        <v>140</v>
      </c>
      <c r="J126" s="975" t="s">
        <v>140</v>
      </c>
      <c r="K126" s="975" t="s">
        <v>140</v>
      </c>
      <c r="L126" s="975" t="s">
        <v>140</v>
      </c>
      <c r="M126" s="975" t="s">
        <v>140</v>
      </c>
      <c r="N126" s="908" t="s">
        <v>140</v>
      </c>
      <c r="O126" s="908" t="s">
        <v>140</v>
      </c>
      <c r="P126" s="908" t="s">
        <v>140</v>
      </c>
      <c r="Q126" s="908" t="s">
        <v>140</v>
      </c>
      <c r="R126" s="908" t="s">
        <v>140</v>
      </c>
      <c r="S126" s="909" t="s">
        <v>140</v>
      </c>
      <c r="T126" s="632"/>
    </row>
    <row r="127" spans="1:20" s="636" customFormat="1" ht="29.25" customHeight="1" x14ac:dyDescent="0.15">
      <c r="A127" s="894"/>
      <c r="B127" s="1007"/>
      <c r="C127" s="903" t="s">
        <v>527</v>
      </c>
      <c r="D127" s="904"/>
      <c r="E127" s="1003">
        <v>2578</v>
      </c>
      <c r="F127" s="1004">
        <v>446</v>
      </c>
      <c r="G127" s="907">
        <v>67</v>
      </c>
      <c r="H127" s="908" t="s">
        <v>140</v>
      </c>
      <c r="I127" s="908">
        <v>101</v>
      </c>
      <c r="J127" s="975">
        <v>225</v>
      </c>
      <c r="K127" s="975" t="s">
        <v>140</v>
      </c>
      <c r="L127" s="975" t="s">
        <v>140</v>
      </c>
      <c r="M127" s="975" t="s">
        <v>140</v>
      </c>
      <c r="N127" s="908">
        <v>53</v>
      </c>
      <c r="O127" s="908" t="s">
        <v>140</v>
      </c>
      <c r="P127" s="908" t="s">
        <v>140</v>
      </c>
      <c r="Q127" s="908" t="s">
        <v>140</v>
      </c>
      <c r="R127" s="908" t="s">
        <v>140</v>
      </c>
      <c r="S127" s="909" t="s">
        <v>140</v>
      </c>
      <c r="T127" s="632"/>
    </row>
    <row r="128" spans="1:20" s="983" customFormat="1" ht="29.25" customHeight="1" thickBot="1" x14ac:dyDescent="0.2">
      <c r="A128" s="977"/>
      <c r="B128" s="1008"/>
      <c r="C128" s="1009" t="s">
        <v>528</v>
      </c>
      <c r="D128" s="1010"/>
      <c r="E128" s="1011">
        <v>20000</v>
      </c>
      <c r="F128" s="1012">
        <v>16000</v>
      </c>
      <c r="G128" s="1013" t="s">
        <v>140</v>
      </c>
      <c r="H128" s="1014" t="s">
        <v>140</v>
      </c>
      <c r="I128" s="1014" t="s">
        <v>140</v>
      </c>
      <c r="J128" s="1014" t="s">
        <v>140</v>
      </c>
      <c r="K128" s="1014" t="s">
        <v>140</v>
      </c>
      <c r="L128" s="1014" t="s">
        <v>140</v>
      </c>
      <c r="M128" s="1014" t="s">
        <v>140</v>
      </c>
      <c r="N128" s="1014" t="s">
        <v>140</v>
      </c>
      <c r="O128" s="1015" t="s">
        <v>140</v>
      </c>
      <c r="P128" s="1015">
        <v>16000</v>
      </c>
      <c r="Q128" s="1015" t="s">
        <v>140</v>
      </c>
      <c r="R128" s="1015" t="s">
        <v>140</v>
      </c>
      <c r="S128" s="945" t="s">
        <v>140</v>
      </c>
      <c r="T128" s="977"/>
    </row>
    <row r="129" spans="1:20" s="636" customFormat="1" ht="29.25" customHeight="1" thickBot="1" x14ac:dyDescent="0.2">
      <c r="A129" s="878" t="s">
        <v>529</v>
      </c>
      <c r="B129" s="773"/>
      <c r="C129" s="946"/>
      <c r="D129" s="947"/>
      <c r="E129" s="947"/>
      <c r="F129" s="948"/>
      <c r="G129" s="949"/>
      <c r="H129" s="949"/>
      <c r="I129" s="949"/>
      <c r="J129" s="949"/>
      <c r="K129" s="949"/>
      <c r="L129" s="949"/>
      <c r="M129" s="949"/>
      <c r="N129" s="949"/>
      <c r="O129" s="949"/>
      <c r="P129" s="949"/>
      <c r="Q129" s="949"/>
      <c r="R129" s="1731" t="s">
        <v>367</v>
      </c>
      <c r="S129" s="1731"/>
      <c r="T129" s="632"/>
    </row>
    <row r="130" spans="1:20" s="893" customFormat="1" ht="32.25" customHeight="1" thickBot="1" x14ac:dyDescent="0.2">
      <c r="A130" s="882"/>
      <c r="B130" s="883" t="s">
        <v>359</v>
      </c>
      <c r="C130" s="884" t="s">
        <v>368</v>
      </c>
      <c r="D130" s="885" t="s">
        <v>369</v>
      </c>
      <c r="E130" s="886" t="s">
        <v>370</v>
      </c>
      <c r="F130" s="887" t="s">
        <v>371</v>
      </c>
      <c r="G130" s="888" t="s">
        <v>419</v>
      </c>
      <c r="H130" s="889" t="s">
        <v>420</v>
      </c>
      <c r="I130" s="890" t="s">
        <v>421</v>
      </c>
      <c r="J130" s="890" t="s">
        <v>422</v>
      </c>
      <c r="K130" s="890" t="s">
        <v>423</v>
      </c>
      <c r="L130" s="890" t="s">
        <v>424</v>
      </c>
      <c r="M130" s="890" t="s">
        <v>425</v>
      </c>
      <c r="N130" s="890" t="s">
        <v>426</v>
      </c>
      <c r="O130" s="890" t="s">
        <v>427</v>
      </c>
      <c r="P130" s="890" t="s">
        <v>428</v>
      </c>
      <c r="Q130" s="890" t="s">
        <v>429</v>
      </c>
      <c r="R130" s="890" t="s">
        <v>430</v>
      </c>
      <c r="S130" s="891" t="s">
        <v>431</v>
      </c>
      <c r="T130" s="892"/>
    </row>
    <row r="131" spans="1:20" s="983" customFormat="1" ht="29.25" customHeight="1" x14ac:dyDescent="0.15">
      <c r="A131" s="977"/>
      <c r="B131" s="1016" t="s">
        <v>530</v>
      </c>
      <c r="C131" s="979" t="s">
        <v>531</v>
      </c>
      <c r="D131" s="1006"/>
      <c r="E131" s="1003">
        <v>10000</v>
      </c>
      <c r="F131" s="1004">
        <v>15000</v>
      </c>
      <c r="G131" s="918" t="s">
        <v>140</v>
      </c>
      <c r="H131" s="919" t="s">
        <v>140</v>
      </c>
      <c r="I131" s="919" t="s">
        <v>140</v>
      </c>
      <c r="J131" s="919" t="s">
        <v>140</v>
      </c>
      <c r="K131" s="919" t="s">
        <v>140</v>
      </c>
      <c r="L131" s="919" t="s">
        <v>140</v>
      </c>
      <c r="M131" s="919" t="s">
        <v>140</v>
      </c>
      <c r="N131" s="919" t="s">
        <v>140</v>
      </c>
      <c r="O131" s="919" t="s">
        <v>140</v>
      </c>
      <c r="P131" s="919" t="s">
        <v>140</v>
      </c>
      <c r="Q131" s="919">
        <v>15000</v>
      </c>
      <c r="R131" s="919" t="s">
        <v>140</v>
      </c>
      <c r="S131" s="930" t="s">
        <v>140</v>
      </c>
      <c r="T131" s="977"/>
    </row>
    <row r="132" spans="1:20" s="636" customFormat="1" ht="29.25" customHeight="1" x14ac:dyDescent="0.15">
      <c r="A132" s="894"/>
      <c r="B132" s="1007" t="s">
        <v>532</v>
      </c>
      <c r="C132" s="903" t="s">
        <v>533</v>
      </c>
      <c r="D132" s="904"/>
      <c r="E132" s="1003">
        <v>300511</v>
      </c>
      <c r="F132" s="1004">
        <v>275149</v>
      </c>
      <c r="G132" s="907">
        <v>24002</v>
      </c>
      <c r="H132" s="908">
        <v>24622</v>
      </c>
      <c r="I132" s="908">
        <v>26015</v>
      </c>
      <c r="J132" s="975">
        <v>22958</v>
      </c>
      <c r="K132" s="975">
        <v>21995</v>
      </c>
      <c r="L132" s="975">
        <v>22288</v>
      </c>
      <c r="M132" s="975">
        <v>23288</v>
      </c>
      <c r="N132" s="908">
        <v>22548</v>
      </c>
      <c r="O132" s="908">
        <v>22226</v>
      </c>
      <c r="P132" s="908">
        <v>21827</v>
      </c>
      <c r="Q132" s="908">
        <v>21485</v>
      </c>
      <c r="R132" s="908">
        <v>21895</v>
      </c>
      <c r="S132" s="909">
        <v>82544700</v>
      </c>
      <c r="T132" s="632"/>
    </row>
    <row r="133" spans="1:20" s="636" customFormat="1" ht="29.25" customHeight="1" x14ac:dyDescent="0.15">
      <c r="A133" s="894"/>
      <c r="B133" s="1007"/>
      <c r="C133" s="903" t="s">
        <v>534</v>
      </c>
      <c r="D133" s="904"/>
      <c r="E133" s="1003">
        <v>1373050</v>
      </c>
      <c r="F133" s="1004">
        <v>1354800</v>
      </c>
      <c r="G133" s="907">
        <v>143400</v>
      </c>
      <c r="H133" s="908">
        <v>85700</v>
      </c>
      <c r="I133" s="908">
        <v>115600</v>
      </c>
      <c r="J133" s="975">
        <v>139900</v>
      </c>
      <c r="K133" s="975">
        <v>158600</v>
      </c>
      <c r="L133" s="975">
        <v>95200</v>
      </c>
      <c r="M133" s="975">
        <v>82700</v>
      </c>
      <c r="N133" s="908">
        <v>101200</v>
      </c>
      <c r="O133" s="908">
        <v>130200</v>
      </c>
      <c r="P133" s="908">
        <v>117100</v>
      </c>
      <c r="Q133" s="908">
        <v>110100</v>
      </c>
      <c r="R133" s="908">
        <v>75100</v>
      </c>
      <c r="S133" s="909" t="s">
        <v>140</v>
      </c>
      <c r="T133" s="632"/>
    </row>
    <row r="134" spans="1:20" s="636" customFormat="1" ht="29.25" customHeight="1" x14ac:dyDescent="0.15">
      <c r="A134" s="894"/>
      <c r="B134" s="1007"/>
      <c r="C134" s="903" t="s">
        <v>535</v>
      </c>
      <c r="D134" s="904"/>
      <c r="E134" s="1003">
        <v>47600</v>
      </c>
      <c r="F134" s="1004">
        <v>34610</v>
      </c>
      <c r="G134" s="907">
        <v>2700</v>
      </c>
      <c r="H134" s="908">
        <v>3700</v>
      </c>
      <c r="I134" s="908">
        <v>2700</v>
      </c>
      <c r="J134" s="975">
        <v>4400</v>
      </c>
      <c r="K134" s="975">
        <v>4000</v>
      </c>
      <c r="L134" s="975">
        <v>2500</v>
      </c>
      <c r="M134" s="975">
        <v>2200</v>
      </c>
      <c r="N134" s="908">
        <v>2910</v>
      </c>
      <c r="O134" s="908">
        <v>2400</v>
      </c>
      <c r="P134" s="908">
        <v>2500</v>
      </c>
      <c r="Q134" s="908">
        <v>2100</v>
      </c>
      <c r="R134" s="908">
        <v>2500</v>
      </c>
      <c r="S134" s="909" t="s">
        <v>140</v>
      </c>
      <c r="T134" s="632"/>
    </row>
    <row r="135" spans="1:20" s="636" customFormat="1" ht="29.25" customHeight="1" x14ac:dyDescent="0.15">
      <c r="A135" s="894"/>
      <c r="B135" s="1007"/>
      <c r="C135" s="896" t="s">
        <v>536</v>
      </c>
      <c r="D135" s="264"/>
      <c r="E135" s="1003">
        <v>5800</v>
      </c>
      <c r="F135" s="1004">
        <v>5048</v>
      </c>
      <c r="G135" s="974">
        <v>125</v>
      </c>
      <c r="H135" s="975">
        <v>110</v>
      </c>
      <c r="I135" s="975">
        <v>355</v>
      </c>
      <c r="J135" s="975">
        <v>1335</v>
      </c>
      <c r="K135" s="975">
        <v>700</v>
      </c>
      <c r="L135" s="975">
        <v>375</v>
      </c>
      <c r="M135" s="975">
        <v>335</v>
      </c>
      <c r="N135" s="975">
        <v>380</v>
      </c>
      <c r="O135" s="975">
        <v>255</v>
      </c>
      <c r="P135" s="975">
        <v>475</v>
      </c>
      <c r="Q135" s="975">
        <v>375</v>
      </c>
      <c r="R135" s="975">
        <v>228</v>
      </c>
      <c r="S135" s="909" t="s">
        <v>140</v>
      </c>
      <c r="T135" s="632"/>
    </row>
    <row r="136" spans="1:20" s="636" customFormat="1" ht="29.25" customHeight="1" x14ac:dyDescent="0.15">
      <c r="A136" s="894"/>
      <c r="B136" s="895"/>
      <c r="C136" s="903" t="s">
        <v>537</v>
      </c>
      <c r="D136" s="910"/>
      <c r="E136" s="1003">
        <v>200</v>
      </c>
      <c r="F136" s="1004">
        <v>200</v>
      </c>
      <c r="G136" s="918" t="s">
        <v>140</v>
      </c>
      <c r="H136" s="919" t="s">
        <v>140</v>
      </c>
      <c r="I136" s="919" t="s">
        <v>140</v>
      </c>
      <c r="J136" s="919">
        <v>100</v>
      </c>
      <c r="K136" s="919" t="s">
        <v>140</v>
      </c>
      <c r="L136" s="919" t="s">
        <v>140</v>
      </c>
      <c r="M136" s="919" t="s">
        <v>140</v>
      </c>
      <c r="N136" s="919" t="s">
        <v>140</v>
      </c>
      <c r="O136" s="919" t="s">
        <v>140</v>
      </c>
      <c r="P136" s="919">
        <v>100</v>
      </c>
      <c r="Q136" s="919" t="s">
        <v>140</v>
      </c>
      <c r="R136" s="919" t="s">
        <v>140</v>
      </c>
      <c r="S136" s="909" t="s">
        <v>140</v>
      </c>
      <c r="T136" s="632"/>
    </row>
    <row r="137" spans="1:20" s="636" customFormat="1" ht="29.25" customHeight="1" x14ac:dyDescent="0.15">
      <c r="A137" s="894"/>
      <c r="B137" s="895"/>
      <c r="C137" s="896" t="s">
        <v>538</v>
      </c>
      <c r="D137" s="910"/>
      <c r="E137" s="1003">
        <v>3400</v>
      </c>
      <c r="F137" s="1004">
        <v>3500</v>
      </c>
      <c r="G137" s="918" t="s">
        <v>140</v>
      </c>
      <c r="H137" s="919" t="s">
        <v>140</v>
      </c>
      <c r="I137" s="919" t="s">
        <v>140</v>
      </c>
      <c r="J137" s="919">
        <v>3500</v>
      </c>
      <c r="K137" s="919" t="s">
        <v>140</v>
      </c>
      <c r="L137" s="919" t="s">
        <v>140</v>
      </c>
      <c r="M137" s="919" t="s">
        <v>140</v>
      </c>
      <c r="N137" s="919" t="s">
        <v>140</v>
      </c>
      <c r="O137" s="919" t="s">
        <v>140</v>
      </c>
      <c r="P137" s="919" t="s">
        <v>140</v>
      </c>
      <c r="Q137" s="919" t="s">
        <v>140</v>
      </c>
      <c r="R137" s="919" t="s">
        <v>140</v>
      </c>
      <c r="S137" s="909">
        <v>500000</v>
      </c>
      <c r="T137" s="632"/>
    </row>
    <row r="138" spans="1:20" s="636" customFormat="1" ht="29.25" customHeight="1" x14ac:dyDescent="0.15">
      <c r="A138" s="894"/>
      <c r="B138" s="895"/>
      <c r="C138" s="896" t="s">
        <v>539</v>
      </c>
      <c r="D138" s="910"/>
      <c r="E138" s="1003">
        <v>15000</v>
      </c>
      <c r="F138" s="1004">
        <v>30000</v>
      </c>
      <c r="G138" s="918" t="s">
        <v>140</v>
      </c>
      <c r="H138" s="919" t="s">
        <v>140</v>
      </c>
      <c r="I138" s="919" t="s">
        <v>140</v>
      </c>
      <c r="J138" s="919" t="s">
        <v>140</v>
      </c>
      <c r="K138" s="919" t="s">
        <v>140</v>
      </c>
      <c r="L138" s="919" t="s">
        <v>140</v>
      </c>
      <c r="M138" s="919">
        <v>30000</v>
      </c>
      <c r="N138" s="919" t="s">
        <v>140</v>
      </c>
      <c r="O138" s="919" t="s">
        <v>140</v>
      </c>
      <c r="P138" s="919" t="s">
        <v>140</v>
      </c>
      <c r="Q138" s="919" t="s">
        <v>140</v>
      </c>
      <c r="R138" s="919" t="s">
        <v>140</v>
      </c>
      <c r="S138" s="909">
        <v>1000000</v>
      </c>
      <c r="T138" s="632"/>
    </row>
    <row r="139" spans="1:20" s="983" customFormat="1" ht="29.25" customHeight="1" x14ac:dyDescent="0.15">
      <c r="A139" s="977"/>
      <c r="B139" s="978"/>
      <c r="C139" s="979" t="s">
        <v>540</v>
      </c>
      <c r="D139" s="1006"/>
      <c r="E139" s="1003">
        <v>800</v>
      </c>
      <c r="F139" s="1004">
        <v>600</v>
      </c>
      <c r="G139" s="918" t="s">
        <v>140</v>
      </c>
      <c r="H139" s="919" t="s">
        <v>140</v>
      </c>
      <c r="I139" s="919" t="s">
        <v>140</v>
      </c>
      <c r="J139" s="919" t="s">
        <v>140</v>
      </c>
      <c r="K139" s="919" t="s">
        <v>140</v>
      </c>
      <c r="L139" s="919" t="s">
        <v>140</v>
      </c>
      <c r="M139" s="919" t="s">
        <v>140</v>
      </c>
      <c r="N139" s="919" t="s">
        <v>140</v>
      </c>
      <c r="O139" s="919" t="s">
        <v>140</v>
      </c>
      <c r="P139" s="919" t="s">
        <v>140</v>
      </c>
      <c r="Q139" s="919">
        <v>600</v>
      </c>
      <c r="R139" s="919" t="s">
        <v>140</v>
      </c>
      <c r="S139" s="930">
        <v>1000000</v>
      </c>
      <c r="T139" s="977"/>
    </row>
    <row r="140" spans="1:20" s="636" customFormat="1" ht="29.25" customHeight="1" x14ac:dyDescent="0.15">
      <c r="A140" s="894"/>
      <c r="B140" s="895" t="s">
        <v>541</v>
      </c>
      <c r="C140" s="903" t="s">
        <v>542</v>
      </c>
      <c r="D140" s="904"/>
      <c r="E140" s="1003" t="s">
        <v>140</v>
      </c>
      <c r="F140" s="1004">
        <v>2260</v>
      </c>
      <c r="G140" s="1017">
        <v>50</v>
      </c>
      <c r="H140" s="1018">
        <v>100</v>
      </c>
      <c r="I140" s="1018">
        <v>200</v>
      </c>
      <c r="J140" s="1018">
        <v>100</v>
      </c>
      <c r="K140" s="1018">
        <v>250</v>
      </c>
      <c r="L140" s="1018">
        <v>200</v>
      </c>
      <c r="M140" s="1018">
        <v>300</v>
      </c>
      <c r="N140" s="1018">
        <v>300</v>
      </c>
      <c r="O140" s="1018">
        <v>300</v>
      </c>
      <c r="P140" s="1018">
        <v>150</v>
      </c>
      <c r="Q140" s="1018">
        <v>210</v>
      </c>
      <c r="R140" s="1018">
        <v>100</v>
      </c>
      <c r="S140" s="909" t="s">
        <v>140</v>
      </c>
      <c r="T140" s="632"/>
    </row>
    <row r="141" spans="1:20" s="636" customFormat="1" ht="29.25" customHeight="1" x14ac:dyDescent="0.15">
      <c r="A141" s="894"/>
      <c r="B141" s="895" t="s">
        <v>102</v>
      </c>
      <c r="C141" s="903" t="s">
        <v>543</v>
      </c>
      <c r="D141" s="904">
        <v>5582</v>
      </c>
      <c r="E141" s="1003" t="s">
        <v>140</v>
      </c>
      <c r="F141" s="1004">
        <v>2040</v>
      </c>
      <c r="G141" s="1017">
        <v>50</v>
      </c>
      <c r="H141" s="1018">
        <v>100</v>
      </c>
      <c r="I141" s="1018">
        <v>200</v>
      </c>
      <c r="J141" s="1018">
        <v>100</v>
      </c>
      <c r="K141" s="1018">
        <v>250</v>
      </c>
      <c r="L141" s="1018">
        <v>200</v>
      </c>
      <c r="M141" s="1018">
        <v>200</v>
      </c>
      <c r="N141" s="1018">
        <v>200</v>
      </c>
      <c r="O141" s="1018">
        <v>300</v>
      </c>
      <c r="P141" s="1018">
        <v>150</v>
      </c>
      <c r="Q141" s="1018">
        <v>190</v>
      </c>
      <c r="R141" s="1018">
        <v>100</v>
      </c>
      <c r="S141" s="909" t="s">
        <v>140</v>
      </c>
      <c r="T141" s="632"/>
    </row>
    <row r="142" spans="1:20" s="636" customFormat="1" ht="29.25" customHeight="1" x14ac:dyDescent="0.15">
      <c r="A142" s="894"/>
      <c r="B142" s="895"/>
      <c r="C142" s="903" t="s">
        <v>544</v>
      </c>
      <c r="D142" s="904">
        <v>4102</v>
      </c>
      <c r="E142" s="1003" t="s">
        <v>140</v>
      </c>
      <c r="F142" s="1004">
        <v>200</v>
      </c>
      <c r="G142" s="1017" t="s">
        <v>140</v>
      </c>
      <c r="H142" s="1018" t="s">
        <v>140</v>
      </c>
      <c r="I142" s="1018" t="s">
        <v>140</v>
      </c>
      <c r="J142" s="1018" t="s">
        <v>140</v>
      </c>
      <c r="K142" s="1018" t="s">
        <v>140</v>
      </c>
      <c r="L142" s="1018" t="s">
        <v>140</v>
      </c>
      <c r="M142" s="1018" t="s">
        <v>140</v>
      </c>
      <c r="N142" s="1018" t="s">
        <v>140</v>
      </c>
      <c r="O142" s="1018">
        <v>200</v>
      </c>
      <c r="P142" s="1018" t="s">
        <v>140</v>
      </c>
      <c r="Q142" s="1018" t="s">
        <v>140</v>
      </c>
      <c r="R142" s="1018" t="s">
        <v>140</v>
      </c>
      <c r="S142" s="909" t="s">
        <v>140</v>
      </c>
      <c r="T142" s="632"/>
    </row>
    <row r="143" spans="1:20" s="636" customFormat="1" ht="29.25" customHeight="1" x14ac:dyDescent="0.15">
      <c r="A143" s="894"/>
      <c r="B143" s="895" t="s">
        <v>545</v>
      </c>
      <c r="C143" s="903" t="s">
        <v>546</v>
      </c>
      <c r="D143" s="904">
        <v>4102</v>
      </c>
      <c r="E143" s="1003">
        <v>4000</v>
      </c>
      <c r="F143" s="1004">
        <v>4000</v>
      </c>
      <c r="G143" s="1017" t="s">
        <v>140</v>
      </c>
      <c r="H143" s="1018" t="s">
        <v>140</v>
      </c>
      <c r="I143" s="1018" t="s">
        <v>140</v>
      </c>
      <c r="J143" s="1018">
        <v>4000</v>
      </c>
      <c r="K143" s="1018" t="s">
        <v>140</v>
      </c>
      <c r="L143" s="1018" t="s">
        <v>140</v>
      </c>
      <c r="M143" s="1018" t="s">
        <v>140</v>
      </c>
      <c r="N143" s="1018" t="s">
        <v>140</v>
      </c>
      <c r="O143" s="1018" t="s">
        <v>140</v>
      </c>
      <c r="P143" s="1018" t="s">
        <v>140</v>
      </c>
      <c r="Q143" s="1018" t="s">
        <v>140</v>
      </c>
      <c r="R143" s="1018" t="s">
        <v>140</v>
      </c>
      <c r="S143" s="909" t="s">
        <v>140</v>
      </c>
      <c r="T143" s="632"/>
    </row>
    <row r="144" spans="1:20" s="636" customFormat="1" ht="29.25" customHeight="1" x14ac:dyDescent="0.15">
      <c r="A144" s="894"/>
      <c r="B144" s="895"/>
      <c r="C144" s="903" t="s">
        <v>547</v>
      </c>
      <c r="D144" s="904"/>
      <c r="E144" s="1003">
        <v>5686</v>
      </c>
      <c r="F144" s="1004">
        <v>6268</v>
      </c>
      <c r="G144" s="1017">
        <v>158</v>
      </c>
      <c r="H144" s="1018">
        <v>764</v>
      </c>
      <c r="I144" s="1018">
        <v>527</v>
      </c>
      <c r="J144" s="1018">
        <v>384</v>
      </c>
      <c r="K144" s="1018">
        <v>558</v>
      </c>
      <c r="L144" s="1018">
        <v>603</v>
      </c>
      <c r="M144" s="1018">
        <v>623</v>
      </c>
      <c r="N144" s="1018">
        <v>316</v>
      </c>
      <c r="O144" s="1018">
        <v>380</v>
      </c>
      <c r="P144" s="1018">
        <v>795</v>
      </c>
      <c r="Q144" s="1018">
        <v>743</v>
      </c>
      <c r="R144" s="1018">
        <v>417</v>
      </c>
      <c r="S144" s="909" t="s">
        <v>140</v>
      </c>
      <c r="T144" s="632"/>
    </row>
    <row r="145" spans="1:20" s="636" customFormat="1" ht="29.25" customHeight="1" x14ac:dyDescent="0.15">
      <c r="A145" s="894"/>
      <c r="B145" s="895" t="s">
        <v>102</v>
      </c>
      <c r="C145" s="903" t="s">
        <v>548</v>
      </c>
      <c r="D145" s="904">
        <v>5582</v>
      </c>
      <c r="E145" s="1003">
        <v>3624</v>
      </c>
      <c r="F145" s="1004">
        <v>3108</v>
      </c>
      <c r="G145" s="1017">
        <v>94</v>
      </c>
      <c r="H145" s="1018">
        <v>263</v>
      </c>
      <c r="I145" s="1018">
        <v>335</v>
      </c>
      <c r="J145" s="1018">
        <v>356</v>
      </c>
      <c r="K145" s="1018">
        <v>395</v>
      </c>
      <c r="L145" s="1018">
        <v>472</v>
      </c>
      <c r="M145" s="1018">
        <v>124</v>
      </c>
      <c r="N145" s="1018">
        <v>54</v>
      </c>
      <c r="O145" s="1018">
        <v>297</v>
      </c>
      <c r="P145" s="1018">
        <v>259</v>
      </c>
      <c r="Q145" s="1018">
        <v>311</v>
      </c>
      <c r="R145" s="1018">
        <v>148</v>
      </c>
      <c r="S145" s="909" t="s">
        <v>140</v>
      </c>
      <c r="T145" s="632"/>
    </row>
    <row r="146" spans="1:20" s="636" customFormat="1" ht="29.25" customHeight="1" x14ac:dyDescent="0.15">
      <c r="A146" s="894"/>
      <c r="B146" s="953" t="s">
        <v>549</v>
      </c>
      <c r="C146" s="903" t="s">
        <v>550</v>
      </c>
      <c r="D146" s="1019"/>
      <c r="E146" s="1003">
        <v>33800</v>
      </c>
      <c r="F146" s="1004">
        <v>24500</v>
      </c>
      <c r="G146" s="918" t="s">
        <v>140</v>
      </c>
      <c r="H146" s="919" t="s">
        <v>140</v>
      </c>
      <c r="I146" s="919" t="s">
        <v>140</v>
      </c>
      <c r="J146" s="919" t="s">
        <v>140</v>
      </c>
      <c r="K146" s="919" t="s">
        <v>140</v>
      </c>
      <c r="L146" s="919">
        <v>500</v>
      </c>
      <c r="M146" s="919">
        <v>9000</v>
      </c>
      <c r="N146" s="919">
        <v>12000</v>
      </c>
      <c r="O146" s="919">
        <v>3000</v>
      </c>
      <c r="P146" s="919" t="s">
        <v>140</v>
      </c>
      <c r="Q146" s="919" t="s">
        <v>140</v>
      </c>
      <c r="R146" s="919" t="s">
        <v>140</v>
      </c>
      <c r="S146" s="909">
        <v>1200000</v>
      </c>
      <c r="T146" s="632"/>
    </row>
    <row r="147" spans="1:20" s="832" customFormat="1" ht="29.25" customHeight="1" x14ac:dyDescent="0.15">
      <c r="A147" s="936"/>
      <c r="B147" s="953"/>
      <c r="C147" s="896" t="s">
        <v>551</v>
      </c>
      <c r="D147" s="910"/>
      <c r="E147" s="1003">
        <v>16633</v>
      </c>
      <c r="F147" s="1004">
        <v>20050</v>
      </c>
      <c r="G147" s="918">
        <v>750</v>
      </c>
      <c r="H147" s="919">
        <v>800</v>
      </c>
      <c r="I147" s="919">
        <v>1600</v>
      </c>
      <c r="J147" s="919">
        <v>1500</v>
      </c>
      <c r="K147" s="919">
        <v>2700</v>
      </c>
      <c r="L147" s="919">
        <v>1450</v>
      </c>
      <c r="M147" s="919">
        <v>2000</v>
      </c>
      <c r="N147" s="919">
        <v>2300</v>
      </c>
      <c r="O147" s="919">
        <v>1600</v>
      </c>
      <c r="P147" s="919">
        <v>2200</v>
      </c>
      <c r="Q147" s="919">
        <v>1850</v>
      </c>
      <c r="R147" s="919">
        <v>1300</v>
      </c>
      <c r="S147" s="909">
        <v>31974425</v>
      </c>
      <c r="T147" s="827"/>
    </row>
    <row r="148" spans="1:20" s="636" customFormat="1" ht="29.25" customHeight="1" x14ac:dyDescent="0.15">
      <c r="A148" s="894"/>
      <c r="B148" s="1020"/>
      <c r="C148" s="970" t="s">
        <v>552</v>
      </c>
      <c r="D148" s="1021"/>
      <c r="E148" s="1022">
        <v>60000</v>
      </c>
      <c r="F148" s="1023">
        <v>60000</v>
      </c>
      <c r="G148" s="918">
        <v>4000</v>
      </c>
      <c r="H148" s="919">
        <v>3500</v>
      </c>
      <c r="I148" s="919">
        <v>4500</v>
      </c>
      <c r="J148" s="919">
        <v>5500</v>
      </c>
      <c r="K148" s="919">
        <v>5500</v>
      </c>
      <c r="L148" s="919">
        <v>3500</v>
      </c>
      <c r="M148" s="919">
        <v>5000</v>
      </c>
      <c r="N148" s="919">
        <v>5000</v>
      </c>
      <c r="O148" s="919">
        <v>5000</v>
      </c>
      <c r="P148" s="919">
        <v>6500</v>
      </c>
      <c r="Q148" s="919">
        <v>5500</v>
      </c>
      <c r="R148" s="919">
        <v>6500</v>
      </c>
      <c r="S148" s="909">
        <v>5300000</v>
      </c>
      <c r="T148" s="632"/>
    </row>
    <row r="149" spans="1:20" s="636" customFormat="1" ht="29.25" customHeight="1" x14ac:dyDescent="0.15">
      <c r="A149" s="894"/>
      <c r="B149" s="895"/>
      <c r="C149" s="903" t="s">
        <v>553</v>
      </c>
      <c r="D149" s="910"/>
      <c r="E149" s="1003">
        <v>30000</v>
      </c>
      <c r="F149" s="1004">
        <v>35000</v>
      </c>
      <c r="G149" s="1024" t="s">
        <v>140</v>
      </c>
      <c r="H149" s="1025" t="s">
        <v>140</v>
      </c>
      <c r="I149" s="1025" t="s">
        <v>140</v>
      </c>
      <c r="J149" s="1025" t="s">
        <v>140</v>
      </c>
      <c r="K149" s="1025" t="s">
        <v>140</v>
      </c>
      <c r="L149" s="1025" t="s">
        <v>140</v>
      </c>
      <c r="M149" s="1025" t="s">
        <v>140</v>
      </c>
      <c r="N149" s="1025" t="s">
        <v>140</v>
      </c>
      <c r="O149" s="1025" t="s">
        <v>140</v>
      </c>
      <c r="P149" s="1025" t="s">
        <v>140</v>
      </c>
      <c r="Q149" s="1025">
        <v>35000</v>
      </c>
      <c r="R149" s="1025" t="s">
        <v>140</v>
      </c>
      <c r="S149" s="1026">
        <v>30000000</v>
      </c>
      <c r="T149" s="632"/>
    </row>
    <row r="150" spans="1:20" s="636" customFormat="1" ht="29.25" customHeight="1" x14ac:dyDescent="0.15">
      <c r="A150" s="894"/>
      <c r="B150" s="953" t="s">
        <v>268</v>
      </c>
      <c r="C150" s="903" t="s">
        <v>554</v>
      </c>
      <c r="D150" s="1019"/>
      <c r="E150" s="1003">
        <v>31800</v>
      </c>
      <c r="F150" s="1004">
        <v>31800</v>
      </c>
      <c r="G150" s="918">
        <v>300</v>
      </c>
      <c r="H150" s="919">
        <v>300</v>
      </c>
      <c r="I150" s="919">
        <v>300</v>
      </c>
      <c r="J150" s="919">
        <v>1600</v>
      </c>
      <c r="K150" s="919">
        <v>1800</v>
      </c>
      <c r="L150" s="919">
        <v>5000</v>
      </c>
      <c r="M150" s="919">
        <v>4000</v>
      </c>
      <c r="N150" s="919">
        <v>12000</v>
      </c>
      <c r="O150" s="919">
        <v>3200</v>
      </c>
      <c r="P150" s="919">
        <v>1600</v>
      </c>
      <c r="Q150" s="919">
        <v>1300</v>
      </c>
      <c r="R150" s="919">
        <v>400</v>
      </c>
      <c r="S150" s="909">
        <v>1000000</v>
      </c>
      <c r="T150" s="632"/>
    </row>
    <row r="151" spans="1:20" s="832" customFormat="1" ht="29.25" customHeight="1" x14ac:dyDescent="0.15">
      <c r="A151" s="936"/>
      <c r="B151" s="953"/>
      <c r="C151" s="896" t="s">
        <v>555</v>
      </c>
      <c r="D151" s="910"/>
      <c r="E151" s="1003">
        <v>20000</v>
      </c>
      <c r="F151" s="1004">
        <v>20000</v>
      </c>
      <c r="G151" s="918" t="s">
        <v>140</v>
      </c>
      <c r="H151" s="919" t="s">
        <v>140</v>
      </c>
      <c r="I151" s="919">
        <v>10000</v>
      </c>
      <c r="J151" s="919">
        <v>10000</v>
      </c>
      <c r="K151" s="919" t="s">
        <v>140</v>
      </c>
      <c r="L151" s="919" t="s">
        <v>140</v>
      </c>
      <c r="M151" s="919" t="s">
        <v>140</v>
      </c>
      <c r="N151" s="919" t="s">
        <v>140</v>
      </c>
      <c r="O151" s="919" t="s">
        <v>140</v>
      </c>
      <c r="P151" s="919" t="s">
        <v>140</v>
      </c>
      <c r="Q151" s="919" t="s">
        <v>140</v>
      </c>
      <c r="R151" s="919" t="s">
        <v>140</v>
      </c>
      <c r="S151" s="909" t="s">
        <v>140</v>
      </c>
      <c r="T151" s="827"/>
    </row>
    <row r="152" spans="1:20" s="636" customFormat="1" ht="29.25" customHeight="1" x14ac:dyDescent="0.15">
      <c r="A152" s="894"/>
      <c r="B152" s="1027"/>
      <c r="C152" s="1028" t="s">
        <v>556</v>
      </c>
      <c r="D152" s="1021"/>
      <c r="E152" s="1029">
        <v>2600</v>
      </c>
      <c r="F152" s="1030">
        <v>2600</v>
      </c>
      <c r="G152" s="918" t="s">
        <v>140</v>
      </c>
      <c r="H152" s="919" t="s">
        <v>140</v>
      </c>
      <c r="I152" s="919" t="s">
        <v>140</v>
      </c>
      <c r="J152" s="919" t="s">
        <v>140</v>
      </c>
      <c r="K152" s="919">
        <v>1300</v>
      </c>
      <c r="L152" s="919">
        <v>1300</v>
      </c>
      <c r="M152" s="919" t="s">
        <v>140</v>
      </c>
      <c r="N152" s="919" t="s">
        <v>140</v>
      </c>
      <c r="O152" s="919" t="s">
        <v>140</v>
      </c>
      <c r="P152" s="919" t="s">
        <v>140</v>
      </c>
      <c r="Q152" s="919" t="s">
        <v>140</v>
      </c>
      <c r="R152" s="919" t="s">
        <v>140</v>
      </c>
      <c r="S152" s="909" t="s">
        <v>140</v>
      </c>
      <c r="T152" s="632"/>
    </row>
    <row r="153" spans="1:20" s="636" customFormat="1" ht="29.25" customHeight="1" x14ac:dyDescent="0.15">
      <c r="A153" s="894"/>
      <c r="B153" s="1027"/>
      <c r="C153" s="1028" t="s">
        <v>557</v>
      </c>
      <c r="D153" s="264"/>
      <c r="E153" s="1029">
        <v>1000</v>
      </c>
      <c r="F153" s="1030">
        <v>1000</v>
      </c>
      <c r="G153" s="1031" t="s">
        <v>140</v>
      </c>
      <c r="H153" s="1032" t="s">
        <v>140</v>
      </c>
      <c r="I153" s="1005" t="s">
        <v>140</v>
      </c>
      <c r="J153" s="1005" t="s">
        <v>140</v>
      </c>
      <c r="K153" s="1005" t="s">
        <v>140</v>
      </c>
      <c r="L153" s="1005" t="s">
        <v>140</v>
      </c>
      <c r="M153" s="1005" t="s">
        <v>140</v>
      </c>
      <c r="N153" s="1005" t="s">
        <v>140</v>
      </c>
      <c r="O153" s="1005" t="s">
        <v>140</v>
      </c>
      <c r="P153" s="1005" t="s">
        <v>140</v>
      </c>
      <c r="Q153" s="1005">
        <v>1000</v>
      </c>
      <c r="R153" s="1005" t="s">
        <v>140</v>
      </c>
      <c r="S153" s="917" t="s">
        <v>140</v>
      </c>
      <c r="T153" s="632"/>
    </row>
    <row r="154" spans="1:20" s="990" customFormat="1" ht="33.75" customHeight="1" x14ac:dyDescent="0.15">
      <c r="A154" s="1033"/>
      <c r="B154" s="985"/>
      <c r="C154" s="1034" t="s">
        <v>558</v>
      </c>
      <c r="D154" s="917"/>
      <c r="E154" s="1035">
        <v>1200</v>
      </c>
      <c r="F154" s="1036">
        <v>1200</v>
      </c>
      <c r="G154" s="1037">
        <v>100</v>
      </c>
      <c r="H154" s="1038">
        <v>100</v>
      </c>
      <c r="I154" s="1039">
        <v>100</v>
      </c>
      <c r="J154" s="1039">
        <v>100</v>
      </c>
      <c r="K154" s="1039">
        <v>100</v>
      </c>
      <c r="L154" s="1039">
        <v>100</v>
      </c>
      <c r="M154" s="1039">
        <v>100</v>
      </c>
      <c r="N154" s="1039">
        <v>100</v>
      </c>
      <c r="O154" s="1039">
        <v>100</v>
      </c>
      <c r="P154" s="1040">
        <v>100</v>
      </c>
      <c r="Q154" s="1040">
        <v>100</v>
      </c>
      <c r="R154" s="1040">
        <v>100</v>
      </c>
      <c r="S154" s="917" t="s">
        <v>140</v>
      </c>
      <c r="T154" s="1041"/>
    </row>
    <row r="155" spans="1:20" s="990" customFormat="1" ht="33.75" hidden="1" customHeight="1" x14ac:dyDescent="0.15">
      <c r="A155" s="1033"/>
      <c r="B155" s="985"/>
      <c r="C155" s="1042" t="s">
        <v>559</v>
      </c>
      <c r="D155" s="917"/>
      <c r="E155" s="1035" t="s">
        <v>140</v>
      </c>
      <c r="F155" s="1036">
        <v>119173</v>
      </c>
      <c r="G155" s="1043">
        <v>6759</v>
      </c>
      <c r="H155" s="1044">
        <v>7255</v>
      </c>
      <c r="I155" s="1045">
        <v>6711</v>
      </c>
      <c r="J155" s="1045">
        <v>8222</v>
      </c>
      <c r="K155" s="1045">
        <v>9153</v>
      </c>
      <c r="L155" s="1045">
        <v>10494</v>
      </c>
      <c r="M155" s="1045">
        <v>15251</v>
      </c>
      <c r="N155" s="1045">
        <v>13383</v>
      </c>
      <c r="O155" s="1045">
        <v>10327</v>
      </c>
      <c r="P155" s="1045">
        <v>10590</v>
      </c>
      <c r="Q155" s="1045">
        <v>12649</v>
      </c>
      <c r="R155" s="1045">
        <v>8379</v>
      </c>
      <c r="S155" s="909">
        <v>5060502</v>
      </c>
      <c r="T155" s="1041"/>
    </row>
    <row r="156" spans="1:20" s="990" customFormat="1" ht="33.75" customHeight="1" x14ac:dyDescent="0.15">
      <c r="A156" s="1033"/>
      <c r="B156" s="985"/>
      <c r="C156" s="1046" t="s">
        <v>560</v>
      </c>
      <c r="D156" s="1047"/>
      <c r="E156" s="1048">
        <v>34900</v>
      </c>
      <c r="F156" s="1049">
        <v>81467</v>
      </c>
      <c r="G156" s="1043">
        <v>29655</v>
      </c>
      <c r="H156" s="1045">
        <v>5159</v>
      </c>
      <c r="I156" s="1045">
        <v>4298</v>
      </c>
      <c r="J156" s="1045">
        <v>7556</v>
      </c>
      <c r="K156" s="1045">
        <v>4880</v>
      </c>
      <c r="L156" s="1045">
        <v>4283</v>
      </c>
      <c r="M156" s="1045">
        <v>3488</v>
      </c>
      <c r="N156" s="1045">
        <v>3854</v>
      </c>
      <c r="O156" s="1045">
        <v>3790</v>
      </c>
      <c r="P156" s="1045">
        <v>4094</v>
      </c>
      <c r="Q156" s="1045">
        <v>4336</v>
      </c>
      <c r="R156" s="1045">
        <v>6074</v>
      </c>
      <c r="S156" s="909">
        <v>5998680</v>
      </c>
      <c r="T156" s="984"/>
    </row>
    <row r="157" spans="1:20" s="990" customFormat="1" ht="33.75" customHeight="1" x14ac:dyDescent="0.15">
      <c r="A157" s="1033"/>
      <c r="B157" s="1050"/>
      <c r="C157" s="1051" t="s">
        <v>561</v>
      </c>
      <c r="D157" s="1052"/>
      <c r="E157" s="1053">
        <v>300</v>
      </c>
      <c r="F157" s="1054">
        <v>200</v>
      </c>
      <c r="G157" s="1055" t="s">
        <v>140</v>
      </c>
      <c r="H157" s="1056" t="s">
        <v>140</v>
      </c>
      <c r="I157" s="1056" t="s">
        <v>140</v>
      </c>
      <c r="J157" s="1056" t="s">
        <v>140</v>
      </c>
      <c r="K157" s="1056" t="s">
        <v>140</v>
      </c>
      <c r="L157" s="1056" t="s">
        <v>140</v>
      </c>
      <c r="M157" s="1056" t="s">
        <v>140</v>
      </c>
      <c r="N157" s="1056" t="s">
        <v>140</v>
      </c>
      <c r="O157" s="1056" t="s">
        <v>140</v>
      </c>
      <c r="P157" s="1056" t="s">
        <v>140</v>
      </c>
      <c r="Q157" s="1056">
        <v>200</v>
      </c>
      <c r="R157" s="1056" t="s">
        <v>140</v>
      </c>
      <c r="S157" s="1057" t="s">
        <v>140</v>
      </c>
      <c r="T157" s="984"/>
    </row>
    <row r="158" spans="1:20" s="990" customFormat="1" ht="33.75" hidden="1" customHeight="1" x14ac:dyDescent="0.15">
      <c r="A158" s="1033"/>
      <c r="B158" s="985"/>
      <c r="C158" s="1058" t="s">
        <v>562</v>
      </c>
      <c r="D158" s="1059"/>
      <c r="E158" s="1035">
        <v>174452</v>
      </c>
      <c r="F158" s="1036">
        <v>117502</v>
      </c>
      <c r="G158" s="1060">
        <v>13844.6</v>
      </c>
      <c r="H158" s="1061">
        <v>10433.5</v>
      </c>
      <c r="I158" s="1061">
        <v>10361.4</v>
      </c>
      <c r="J158" s="1045">
        <v>8726.9</v>
      </c>
      <c r="K158" s="1045">
        <v>10338.299999999999</v>
      </c>
      <c r="L158" s="1045">
        <v>7675.5</v>
      </c>
      <c r="M158" s="1045">
        <v>8458.1</v>
      </c>
      <c r="N158" s="1045">
        <v>10880.1</v>
      </c>
      <c r="O158" s="1045">
        <v>7913.5</v>
      </c>
      <c r="P158" s="1045">
        <v>8698.9</v>
      </c>
      <c r="Q158" s="1045">
        <v>9534</v>
      </c>
      <c r="R158" s="1045">
        <v>10637.2</v>
      </c>
      <c r="S158" s="909">
        <v>479540795.30000001</v>
      </c>
      <c r="T158" s="984"/>
    </row>
    <row r="159" spans="1:20" s="636" customFormat="1" ht="29.25" hidden="1" customHeight="1" x14ac:dyDescent="0.15">
      <c r="A159" s="894"/>
      <c r="B159" s="895"/>
      <c r="C159" s="903" t="s">
        <v>563</v>
      </c>
      <c r="D159" s="904"/>
      <c r="E159" s="1003" t="s">
        <v>140</v>
      </c>
      <c r="F159" s="1004">
        <v>50358</v>
      </c>
      <c r="G159" s="1017">
        <v>5933.4</v>
      </c>
      <c r="H159" s="1018">
        <v>4471.5</v>
      </c>
      <c r="I159" s="1018">
        <v>4440.6000000000004</v>
      </c>
      <c r="J159" s="1018">
        <v>3740.1</v>
      </c>
      <c r="K159" s="1018">
        <v>4430.7</v>
      </c>
      <c r="L159" s="1018">
        <v>3289.5</v>
      </c>
      <c r="M159" s="1018">
        <v>3624.9</v>
      </c>
      <c r="N159" s="1018">
        <v>4662.8999999999996</v>
      </c>
      <c r="O159" s="1018">
        <v>3391.5</v>
      </c>
      <c r="P159" s="1018">
        <v>3728.1</v>
      </c>
      <c r="Q159" s="1018">
        <v>4086</v>
      </c>
      <c r="R159" s="1018">
        <v>4558.8</v>
      </c>
      <c r="S159" s="909">
        <v>205517483.70000005</v>
      </c>
      <c r="T159" s="632"/>
    </row>
    <row r="160" spans="1:20" s="636" customFormat="1" ht="29.25" customHeight="1" x14ac:dyDescent="0.15">
      <c r="A160" s="894"/>
      <c r="B160" s="895"/>
      <c r="C160" s="903" t="s">
        <v>564</v>
      </c>
      <c r="D160" s="904"/>
      <c r="E160" s="1003">
        <v>46800</v>
      </c>
      <c r="F160" s="1004">
        <v>46838</v>
      </c>
      <c r="G160" s="1017">
        <v>2971</v>
      </c>
      <c r="H160" s="1018">
        <v>2886</v>
      </c>
      <c r="I160" s="1018">
        <v>4078</v>
      </c>
      <c r="J160" s="1018">
        <v>3786</v>
      </c>
      <c r="K160" s="1018">
        <v>4861</v>
      </c>
      <c r="L160" s="1018">
        <v>3800</v>
      </c>
      <c r="M160" s="1018">
        <v>3883</v>
      </c>
      <c r="N160" s="1018">
        <v>3399</v>
      </c>
      <c r="O160" s="1018">
        <v>3953</v>
      </c>
      <c r="P160" s="1018">
        <v>4184</v>
      </c>
      <c r="Q160" s="1018">
        <v>4571</v>
      </c>
      <c r="R160" s="1018">
        <v>4466</v>
      </c>
      <c r="S160" s="909">
        <v>528552305</v>
      </c>
      <c r="T160" s="632"/>
    </row>
    <row r="161" spans="1:20" s="636" customFormat="1" ht="29.25" customHeight="1" x14ac:dyDescent="0.15">
      <c r="A161" s="894"/>
      <c r="B161" s="895"/>
      <c r="C161" s="903" t="s">
        <v>565</v>
      </c>
      <c r="D161" s="904"/>
      <c r="E161" s="1003">
        <v>5666</v>
      </c>
      <c r="F161" s="1004">
        <v>7009</v>
      </c>
      <c r="G161" s="1017" t="s">
        <v>140</v>
      </c>
      <c r="H161" s="1018" t="s">
        <v>140</v>
      </c>
      <c r="I161" s="1018">
        <v>7009</v>
      </c>
      <c r="J161" s="1018" t="s">
        <v>140</v>
      </c>
      <c r="K161" s="1018" t="s">
        <v>140</v>
      </c>
      <c r="L161" s="1018" t="s">
        <v>140</v>
      </c>
      <c r="M161" s="1018" t="s">
        <v>140</v>
      </c>
      <c r="N161" s="1018" t="s">
        <v>140</v>
      </c>
      <c r="O161" s="1018" t="s">
        <v>140</v>
      </c>
      <c r="P161" s="1018" t="s">
        <v>140</v>
      </c>
      <c r="Q161" s="1018" t="s">
        <v>140</v>
      </c>
      <c r="R161" s="1018" t="s">
        <v>140</v>
      </c>
      <c r="S161" s="909">
        <v>4271440</v>
      </c>
      <c r="T161" s="632"/>
    </row>
    <row r="162" spans="1:20" s="636" customFormat="1" ht="29.25" customHeight="1" x14ac:dyDescent="0.15">
      <c r="A162" s="894"/>
      <c r="B162" s="895"/>
      <c r="C162" s="903" t="s">
        <v>566</v>
      </c>
      <c r="D162" s="910"/>
      <c r="E162" s="1003" t="s">
        <v>140</v>
      </c>
      <c r="F162" s="1004">
        <v>2642</v>
      </c>
      <c r="G162" s="1024" t="s">
        <v>140</v>
      </c>
      <c r="H162" s="1025" t="s">
        <v>140</v>
      </c>
      <c r="I162" s="1025" t="s">
        <v>140</v>
      </c>
      <c r="J162" s="1025" t="s">
        <v>140</v>
      </c>
      <c r="K162" s="1025">
        <v>2642</v>
      </c>
      <c r="L162" s="1025" t="s">
        <v>140</v>
      </c>
      <c r="M162" s="1025" t="s">
        <v>140</v>
      </c>
      <c r="N162" s="1025" t="s">
        <v>140</v>
      </c>
      <c r="O162" s="1025" t="s">
        <v>140</v>
      </c>
      <c r="P162" s="1025" t="s">
        <v>140</v>
      </c>
      <c r="Q162" s="1025" t="s">
        <v>140</v>
      </c>
      <c r="R162" s="1025" t="s">
        <v>140</v>
      </c>
      <c r="S162" s="1026">
        <v>726930</v>
      </c>
      <c r="T162" s="632"/>
    </row>
    <row r="163" spans="1:20" s="636" customFormat="1" ht="29.25" customHeight="1" x14ac:dyDescent="0.15">
      <c r="A163" s="894"/>
      <c r="B163" s="953"/>
      <c r="C163" s="903" t="s">
        <v>567</v>
      </c>
      <c r="D163" s="1019"/>
      <c r="E163" s="1003">
        <v>4000</v>
      </c>
      <c r="F163" s="1004">
        <v>4044</v>
      </c>
      <c r="G163" s="918" t="s">
        <v>140</v>
      </c>
      <c r="H163" s="919" t="s">
        <v>140</v>
      </c>
      <c r="I163" s="919" t="s">
        <v>140</v>
      </c>
      <c r="J163" s="919" t="s">
        <v>140</v>
      </c>
      <c r="K163" s="919" t="s">
        <v>140</v>
      </c>
      <c r="L163" s="919" t="s">
        <v>140</v>
      </c>
      <c r="M163" s="919" t="s">
        <v>140</v>
      </c>
      <c r="N163" s="919" t="s">
        <v>140</v>
      </c>
      <c r="O163" s="919" t="s">
        <v>140</v>
      </c>
      <c r="P163" s="919">
        <v>4044</v>
      </c>
      <c r="Q163" s="919" t="s">
        <v>140</v>
      </c>
      <c r="R163" s="919" t="s">
        <v>140</v>
      </c>
      <c r="S163" s="909" t="s">
        <v>140</v>
      </c>
      <c r="T163" s="632"/>
    </row>
    <row r="164" spans="1:20" s="832" customFormat="1" ht="29.25" customHeight="1" x14ac:dyDescent="0.15">
      <c r="A164" s="936"/>
      <c r="B164" s="953"/>
      <c r="C164" s="896" t="s">
        <v>568</v>
      </c>
      <c r="D164" s="910"/>
      <c r="E164" s="1003">
        <v>2300</v>
      </c>
      <c r="F164" s="1004">
        <v>3256</v>
      </c>
      <c r="G164" s="918" t="s">
        <v>140</v>
      </c>
      <c r="H164" s="919" t="s">
        <v>140</v>
      </c>
      <c r="I164" s="919" t="s">
        <v>140</v>
      </c>
      <c r="J164" s="919" t="s">
        <v>140</v>
      </c>
      <c r="K164" s="919" t="s">
        <v>140</v>
      </c>
      <c r="L164" s="919" t="s">
        <v>140</v>
      </c>
      <c r="M164" s="919" t="s">
        <v>140</v>
      </c>
      <c r="N164" s="919" t="s">
        <v>140</v>
      </c>
      <c r="O164" s="919" t="s">
        <v>140</v>
      </c>
      <c r="P164" s="919" t="s">
        <v>140</v>
      </c>
      <c r="Q164" s="919">
        <v>3256</v>
      </c>
      <c r="R164" s="919" t="s">
        <v>140</v>
      </c>
      <c r="S164" s="909">
        <v>2161160</v>
      </c>
      <c r="T164" s="827"/>
    </row>
    <row r="165" spans="1:20" s="636" customFormat="1" ht="29.25" customHeight="1" x14ac:dyDescent="0.15">
      <c r="A165" s="894"/>
      <c r="B165" s="1020"/>
      <c r="C165" s="970" t="s">
        <v>569</v>
      </c>
      <c r="D165" s="1021"/>
      <c r="E165" s="1022">
        <v>2000</v>
      </c>
      <c r="F165" s="1023">
        <v>2000</v>
      </c>
      <c r="G165" s="918" t="s">
        <v>140</v>
      </c>
      <c r="H165" s="919" t="s">
        <v>140</v>
      </c>
      <c r="I165" s="919" t="s">
        <v>140</v>
      </c>
      <c r="J165" s="919" t="s">
        <v>140</v>
      </c>
      <c r="K165" s="919" t="s">
        <v>140</v>
      </c>
      <c r="L165" s="919" t="s">
        <v>140</v>
      </c>
      <c r="M165" s="919" t="s">
        <v>140</v>
      </c>
      <c r="N165" s="919" t="s">
        <v>140</v>
      </c>
      <c r="O165" s="919" t="s">
        <v>140</v>
      </c>
      <c r="P165" s="919">
        <v>1000</v>
      </c>
      <c r="Q165" s="919">
        <v>1000</v>
      </c>
      <c r="R165" s="919" t="s">
        <v>140</v>
      </c>
      <c r="S165" s="909" t="s">
        <v>140</v>
      </c>
      <c r="T165" s="632"/>
    </row>
    <row r="166" spans="1:20" s="636" customFormat="1" ht="29.25" customHeight="1" thickBot="1" x14ac:dyDescent="0.2">
      <c r="A166" s="894"/>
      <c r="B166" s="937"/>
      <c r="C166" s="964" t="s">
        <v>570</v>
      </c>
      <c r="D166" s="1062"/>
      <c r="E166" s="1011">
        <v>5000</v>
      </c>
      <c r="F166" s="1012">
        <v>5000</v>
      </c>
      <c r="G166" s="1013" t="s">
        <v>140</v>
      </c>
      <c r="H166" s="1014" t="s">
        <v>140</v>
      </c>
      <c r="I166" s="1014" t="s">
        <v>140</v>
      </c>
      <c r="J166" s="1014">
        <v>5000</v>
      </c>
      <c r="K166" s="1014" t="s">
        <v>140</v>
      </c>
      <c r="L166" s="1014" t="s">
        <v>140</v>
      </c>
      <c r="M166" s="1014" t="s">
        <v>140</v>
      </c>
      <c r="N166" s="1014" t="s">
        <v>140</v>
      </c>
      <c r="O166" s="1014" t="s">
        <v>140</v>
      </c>
      <c r="P166" s="1014" t="s">
        <v>140</v>
      </c>
      <c r="Q166" s="1014" t="s">
        <v>140</v>
      </c>
      <c r="R166" s="1014" t="s">
        <v>140</v>
      </c>
      <c r="S166" s="1063" t="s">
        <v>140</v>
      </c>
      <c r="T166" s="632"/>
    </row>
    <row r="167" spans="1:20" s="636" customFormat="1" ht="29.25" customHeight="1" thickBot="1" x14ac:dyDescent="0.2">
      <c r="A167" s="878" t="s">
        <v>571</v>
      </c>
      <c r="B167" s="773"/>
      <c r="C167" s="946"/>
      <c r="D167" s="947"/>
      <c r="E167" s="947"/>
      <c r="F167" s="948"/>
      <c r="G167" s="949"/>
      <c r="H167" s="949"/>
      <c r="I167" s="949"/>
      <c r="J167" s="949"/>
      <c r="K167" s="949"/>
      <c r="L167" s="949"/>
      <c r="M167" s="949"/>
      <c r="N167" s="949"/>
      <c r="O167" s="949"/>
      <c r="P167" s="949"/>
      <c r="Q167" s="949"/>
      <c r="R167" s="1731" t="s">
        <v>367</v>
      </c>
      <c r="S167" s="1731"/>
      <c r="T167" s="632"/>
    </row>
    <row r="168" spans="1:20" s="893" customFormat="1" ht="32.25" customHeight="1" thickBot="1" x14ac:dyDescent="0.2">
      <c r="A168" s="882"/>
      <c r="B168" s="883" t="s">
        <v>359</v>
      </c>
      <c r="C168" s="884" t="s">
        <v>368</v>
      </c>
      <c r="D168" s="885" t="s">
        <v>369</v>
      </c>
      <c r="E168" s="886" t="s">
        <v>370</v>
      </c>
      <c r="F168" s="887" t="s">
        <v>371</v>
      </c>
      <c r="G168" s="888" t="s">
        <v>419</v>
      </c>
      <c r="H168" s="889" t="s">
        <v>420</v>
      </c>
      <c r="I168" s="890" t="s">
        <v>421</v>
      </c>
      <c r="J168" s="890" t="s">
        <v>422</v>
      </c>
      <c r="K168" s="890" t="s">
        <v>423</v>
      </c>
      <c r="L168" s="890" t="s">
        <v>424</v>
      </c>
      <c r="M168" s="890" t="s">
        <v>425</v>
      </c>
      <c r="N168" s="890" t="s">
        <v>426</v>
      </c>
      <c r="O168" s="890" t="s">
        <v>427</v>
      </c>
      <c r="P168" s="890" t="s">
        <v>428</v>
      </c>
      <c r="Q168" s="890" t="s">
        <v>429</v>
      </c>
      <c r="R168" s="890" t="s">
        <v>430</v>
      </c>
      <c r="S168" s="891" t="s">
        <v>431</v>
      </c>
      <c r="T168" s="892"/>
    </row>
    <row r="169" spans="1:20" s="832" customFormat="1" ht="29.25" customHeight="1" x14ac:dyDescent="0.15">
      <c r="A169" s="936"/>
      <c r="B169" s="950" t="s">
        <v>572</v>
      </c>
      <c r="C169" s="896" t="s">
        <v>573</v>
      </c>
      <c r="D169" s="910"/>
      <c r="E169" s="1003">
        <v>1500</v>
      </c>
      <c r="F169" s="1004">
        <v>1500</v>
      </c>
      <c r="G169" s="918" t="s">
        <v>140</v>
      </c>
      <c r="H169" s="919" t="s">
        <v>140</v>
      </c>
      <c r="I169" s="919" t="s">
        <v>140</v>
      </c>
      <c r="J169" s="919" t="s">
        <v>140</v>
      </c>
      <c r="K169" s="919" t="s">
        <v>140</v>
      </c>
      <c r="L169" s="919" t="s">
        <v>140</v>
      </c>
      <c r="M169" s="919">
        <v>1500</v>
      </c>
      <c r="N169" s="919" t="s">
        <v>140</v>
      </c>
      <c r="O169" s="919" t="s">
        <v>140</v>
      </c>
      <c r="P169" s="919" t="s">
        <v>140</v>
      </c>
      <c r="Q169" s="919" t="s">
        <v>140</v>
      </c>
      <c r="R169" s="919" t="s">
        <v>140</v>
      </c>
      <c r="S169" s="909" t="s">
        <v>140</v>
      </c>
      <c r="T169" s="827"/>
    </row>
    <row r="170" spans="1:20" s="636" customFormat="1" ht="29.25" customHeight="1" x14ac:dyDescent="0.15">
      <c r="A170" s="894"/>
      <c r="B170" s="1027" t="s">
        <v>574</v>
      </c>
      <c r="C170" s="1028" t="s">
        <v>575</v>
      </c>
      <c r="D170" s="1021"/>
      <c r="E170" s="1029">
        <v>21397</v>
      </c>
      <c r="F170" s="1030">
        <v>18194</v>
      </c>
      <c r="G170" s="918">
        <v>591</v>
      </c>
      <c r="H170" s="919">
        <v>1340</v>
      </c>
      <c r="I170" s="919">
        <v>563</v>
      </c>
      <c r="J170" s="919">
        <v>5648</v>
      </c>
      <c r="K170" s="919">
        <v>3156</v>
      </c>
      <c r="L170" s="919">
        <v>641</v>
      </c>
      <c r="M170" s="919">
        <v>571</v>
      </c>
      <c r="N170" s="919">
        <v>419</v>
      </c>
      <c r="O170" s="919">
        <v>397</v>
      </c>
      <c r="P170" s="919">
        <v>1265</v>
      </c>
      <c r="Q170" s="919">
        <v>2478</v>
      </c>
      <c r="R170" s="919">
        <v>1125</v>
      </c>
      <c r="S170" s="909" t="s">
        <v>140</v>
      </c>
      <c r="T170" s="632"/>
    </row>
    <row r="171" spans="1:20" s="636" customFormat="1" ht="29.25" customHeight="1" x14ac:dyDescent="0.15">
      <c r="A171" s="894"/>
      <c r="B171" s="1027"/>
      <c r="C171" s="1028" t="s">
        <v>576</v>
      </c>
      <c r="D171" s="264"/>
      <c r="E171" s="1029">
        <v>15000</v>
      </c>
      <c r="F171" s="1030">
        <v>10000</v>
      </c>
      <c r="G171" s="1031" t="s">
        <v>140</v>
      </c>
      <c r="H171" s="1032" t="s">
        <v>140</v>
      </c>
      <c r="I171" s="1005" t="s">
        <v>140</v>
      </c>
      <c r="J171" s="1005" t="s">
        <v>140</v>
      </c>
      <c r="K171" s="1005">
        <v>10000</v>
      </c>
      <c r="L171" s="1005" t="s">
        <v>140</v>
      </c>
      <c r="M171" s="1005" t="s">
        <v>140</v>
      </c>
      <c r="N171" s="1005" t="s">
        <v>140</v>
      </c>
      <c r="O171" s="1005" t="s">
        <v>140</v>
      </c>
      <c r="P171" s="1005" t="s">
        <v>140</v>
      </c>
      <c r="Q171" s="1005" t="s">
        <v>140</v>
      </c>
      <c r="R171" s="1005" t="s">
        <v>140</v>
      </c>
      <c r="S171" s="917" t="s">
        <v>140</v>
      </c>
      <c r="T171" s="632"/>
    </row>
    <row r="172" spans="1:20" s="990" customFormat="1" ht="33.75" customHeight="1" x14ac:dyDescent="0.15">
      <c r="A172" s="1033"/>
      <c r="B172" s="985" t="s">
        <v>577</v>
      </c>
      <c r="C172" s="1034" t="s">
        <v>578</v>
      </c>
      <c r="D172" s="917"/>
      <c r="E172" s="1035">
        <v>177451</v>
      </c>
      <c r="F172" s="1036">
        <v>155869</v>
      </c>
      <c r="G172" s="1037">
        <v>3809</v>
      </c>
      <c r="H172" s="1038">
        <v>6076</v>
      </c>
      <c r="I172" s="1039">
        <v>13161</v>
      </c>
      <c r="J172" s="1039">
        <v>18195</v>
      </c>
      <c r="K172" s="1039">
        <v>25131</v>
      </c>
      <c r="L172" s="1039">
        <v>8102</v>
      </c>
      <c r="M172" s="1039">
        <v>16425</v>
      </c>
      <c r="N172" s="1039">
        <v>12298</v>
      </c>
      <c r="O172" s="1039">
        <v>14051</v>
      </c>
      <c r="P172" s="1040">
        <v>18059</v>
      </c>
      <c r="Q172" s="1040">
        <v>14127</v>
      </c>
      <c r="R172" s="1040">
        <v>6435</v>
      </c>
      <c r="S172" s="917" t="s">
        <v>140</v>
      </c>
      <c r="T172" s="1041"/>
    </row>
    <row r="173" spans="1:20" s="990" customFormat="1" ht="33.75" customHeight="1" x14ac:dyDescent="0.15">
      <c r="A173" s="1033"/>
      <c r="B173" s="985"/>
      <c r="C173" s="1042" t="s">
        <v>579</v>
      </c>
      <c r="D173" s="917"/>
      <c r="E173" s="1035" t="s">
        <v>140</v>
      </c>
      <c r="F173" s="1036">
        <v>139353</v>
      </c>
      <c r="G173" s="1043">
        <v>3459</v>
      </c>
      <c r="H173" s="1044">
        <v>3903</v>
      </c>
      <c r="I173" s="1045">
        <v>9510</v>
      </c>
      <c r="J173" s="1045">
        <v>13547</v>
      </c>
      <c r="K173" s="1045">
        <v>18917</v>
      </c>
      <c r="L173" s="1045">
        <v>13253</v>
      </c>
      <c r="M173" s="1045">
        <v>16164</v>
      </c>
      <c r="N173" s="1045">
        <v>15512</v>
      </c>
      <c r="O173" s="1045">
        <v>13955</v>
      </c>
      <c r="P173" s="1045">
        <v>12977</v>
      </c>
      <c r="Q173" s="1045">
        <v>11244</v>
      </c>
      <c r="R173" s="1045">
        <v>6912</v>
      </c>
      <c r="S173" s="909" t="s">
        <v>140</v>
      </c>
      <c r="T173" s="1041"/>
    </row>
    <row r="174" spans="1:20" s="990" customFormat="1" ht="33.75" customHeight="1" x14ac:dyDescent="0.15">
      <c r="A174" s="1033"/>
      <c r="B174" s="985"/>
      <c r="C174" s="1046" t="s">
        <v>580</v>
      </c>
      <c r="D174" s="1047"/>
      <c r="E174" s="1048" t="s">
        <v>140</v>
      </c>
      <c r="F174" s="1049">
        <v>3486</v>
      </c>
      <c r="G174" s="1043">
        <v>26</v>
      </c>
      <c r="H174" s="1045">
        <v>25</v>
      </c>
      <c r="I174" s="1045">
        <v>151</v>
      </c>
      <c r="J174" s="1045">
        <v>441</v>
      </c>
      <c r="K174" s="1045">
        <v>529</v>
      </c>
      <c r="L174" s="1045">
        <v>263</v>
      </c>
      <c r="M174" s="1045">
        <v>507</v>
      </c>
      <c r="N174" s="1045">
        <v>483</v>
      </c>
      <c r="O174" s="1045">
        <v>277</v>
      </c>
      <c r="P174" s="1045">
        <v>321</v>
      </c>
      <c r="Q174" s="1045">
        <v>404</v>
      </c>
      <c r="R174" s="1045">
        <v>59</v>
      </c>
      <c r="S174" s="909">
        <v>246600</v>
      </c>
      <c r="T174" s="984"/>
    </row>
    <row r="175" spans="1:20" s="990" customFormat="1" ht="33.75" customHeight="1" x14ac:dyDescent="0.15">
      <c r="A175" s="1033"/>
      <c r="B175" s="1050"/>
      <c r="C175" s="1051" t="s">
        <v>581</v>
      </c>
      <c r="D175" s="1052"/>
      <c r="E175" s="1053" t="s">
        <v>140</v>
      </c>
      <c r="F175" s="1054">
        <v>25050</v>
      </c>
      <c r="G175" s="1055">
        <v>2680</v>
      </c>
      <c r="H175" s="1056">
        <v>6500</v>
      </c>
      <c r="I175" s="1056">
        <v>6900</v>
      </c>
      <c r="J175" s="1056">
        <v>6000</v>
      </c>
      <c r="K175" s="1056">
        <v>1500</v>
      </c>
      <c r="L175" s="1056" t="s">
        <v>140</v>
      </c>
      <c r="M175" s="1056" t="s">
        <v>140</v>
      </c>
      <c r="N175" s="1056" t="s">
        <v>140</v>
      </c>
      <c r="O175" s="1056" t="s">
        <v>140</v>
      </c>
      <c r="P175" s="1056" t="s">
        <v>140</v>
      </c>
      <c r="Q175" s="1056" t="s">
        <v>140</v>
      </c>
      <c r="R175" s="1056">
        <v>1470</v>
      </c>
      <c r="S175" s="1057">
        <v>49400000</v>
      </c>
      <c r="T175" s="984"/>
    </row>
    <row r="176" spans="1:20" s="990" customFormat="1" ht="33.75" customHeight="1" x14ac:dyDescent="0.15">
      <c r="A176" s="1033"/>
      <c r="B176" s="985" t="s">
        <v>102</v>
      </c>
      <c r="C176" s="1058" t="s">
        <v>582</v>
      </c>
      <c r="D176" s="1059"/>
      <c r="E176" s="1035" t="s">
        <v>140</v>
      </c>
      <c r="F176" s="1036">
        <v>284</v>
      </c>
      <c r="G176" s="1060" t="s">
        <v>140</v>
      </c>
      <c r="H176" s="1061" t="s">
        <v>140</v>
      </c>
      <c r="I176" s="1061" t="s">
        <v>140</v>
      </c>
      <c r="J176" s="1045">
        <v>175</v>
      </c>
      <c r="K176" s="1045">
        <v>109</v>
      </c>
      <c r="L176" s="1045" t="s">
        <v>140</v>
      </c>
      <c r="M176" s="1045" t="s">
        <v>140</v>
      </c>
      <c r="N176" s="1045" t="s">
        <v>140</v>
      </c>
      <c r="O176" s="1045" t="s">
        <v>140</v>
      </c>
      <c r="P176" s="1045" t="s">
        <v>140</v>
      </c>
      <c r="Q176" s="1045" t="s">
        <v>140</v>
      </c>
      <c r="R176" s="1045" t="s">
        <v>140</v>
      </c>
      <c r="S176" s="909" t="s">
        <v>140</v>
      </c>
      <c r="T176" s="984"/>
    </row>
    <row r="177" spans="1:20" s="636" customFormat="1" ht="29.25" customHeight="1" x14ac:dyDescent="0.15">
      <c r="A177" s="894"/>
      <c r="B177" s="895"/>
      <c r="C177" s="903" t="s">
        <v>583</v>
      </c>
      <c r="D177" s="904"/>
      <c r="E177" s="1003">
        <v>138187</v>
      </c>
      <c r="F177" s="1004">
        <v>100466</v>
      </c>
      <c r="G177" s="1017">
        <v>3948</v>
      </c>
      <c r="H177" s="1018">
        <v>6760</v>
      </c>
      <c r="I177" s="1018">
        <v>7212</v>
      </c>
      <c r="J177" s="1018">
        <v>4311</v>
      </c>
      <c r="K177" s="1018">
        <v>8721</v>
      </c>
      <c r="L177" s="1018">
        <v>6700</v>
      </c>
      <c r="M177" s="1018">
        <v>7511</v>
      </c>
      <c r="N177" s="1018">
        <v>9969</v>
      </c>
      <c r="O177" s="1018">
        <v>10177</v>
      </c>
      <c r="P177" s="1018">
        <v>15377</v>
      </c>
      <c r="Q177" s="1018">
        <v>14157</v>
      </c>
      <c r="R177" s="1018">
        <v>5623</v>
      </c>
      <c r="S177" s="909">
        <v>38964000</v>
      </c>
      <c r="T177" s="632"/>
    </row>
    <row r="178" spans="1:20" s="636" customFormat="1" ht="29.25" customHeight="1" x14ac:dyDescent="0.15">
      <c r="A178" s="894"/>
      <c r="B178" s="895"/>
      <c r="C178" s="903" t="s">
        <v>584</v>
      </c>
      <c r="D178" s="904"/>
      <c r="E178" s="1003" t="s">
        <v>140</v>
      </c>
      <c r="F178" s="1004">
        <v>7400</v>
      </c>
      <c r="G178" s="1017">
        <v>470</v>
      </c>
      <c r="H178" s="1018">
        <v>470</v>
      </c>
      <c r="I178" s="1018">
        <v>710</v>
      </c>
      <c r="J178" s="1018">
        <v>780</v>
      </c>
      <c r="K178" s="1018">
        <v>850</v>
      </c>
      <c r="L178" s="1018">
        <v>490</v>
      </c>
      <c r="M178" s="1018">
        <v>660</v>
      </c>
      <c r="N178" s="1018">
        <v>500</v>
      </c>
      <c r="O178" s="1018">
        <v>610</v>
      </c>
      <c r="P178" s="1018">
        <v>690</v>
      </c>
      <c r="Q178" s="1018">
        <v>670</v>
      </c>
      <c r="R178" s="1018">
        <v>500</v>
      </c>
      <c r="S178" s="909" t="s">
        <v>140</v>
      </c>
      <c r="T178" s="632"/>
    </row>
    <row r="179" spans="1:20" s="636" customFormat="1" ht="29.25" customHeight="1" x14ac:dyDescent="0.15">
      <c r="A179" s="894"/>
      <c r="B179" s="895"/>
      <c r="C179" s="903" t="s">
        <v>585</v>
      </c>
      <c r="D179" s="904"/>
      <c r="E179" s="1003" t="s">
        <v>140</v>
      </c>
      <c r="F179" s="1004">
        <v>580</v>
      </c>
      <c r="G179" s="1017">
        <v>20</v>
      </c>
      <c r="H179" s="1018">
        <v>20</v>
      </c>
      <c r="I179" s="1018">
        <v>60</v>
      </c>
      <c r="J179" s="1018">
        <v>60</v>
      </c>
      <c r="K179" s="1018">
        <v>80</v>
      </c>
      <c r="L179" s="1018">
        <v>40</v>
      </c>
      <c r="M179" s="1018">
        <v>40</v>
      </c>
      <c r="N179" s="1018">
        <v>50</v>
      </c>
      <c r="O179" s="1018">
        <v>60</v>
      </c>
      <c r="P179" s="1018">
        <v>60</v>
      </c>
      <c r="Q179" s="1018">
        <v>40</v>
      </c>
      <c r="R179" s="1018">
        <v>50</v>
      </c>
      <c r="S179" s="909" t="s">
        <v>140</v>
      </c>
      <c r="T179" s="632"/>
    </row>
    <row r="180" spans="1:20" s="636" customFormat="1" ht="29.25" customHeight="1" x14ac:dyDescent="0.15">
      <c r="A180" s="894"/>
      <c r="B180" s="895"/>
      <c r="C180" s="903" t="s">
        <v>586</v>
      </c>
      <c r="D180" s="910"/>
      <c r="E180" s="1003">
        <v>2500</v>
      </c>
      <c r="F180" s="1004">
        <v>6400</v>
      </c>
      <c r="G180" s="1024">
        <v>3000</v>
      </c>
      <c r="H180" s="1025">
        <v>1000</v>
      </c>
      <c r="I180" s="1025">
        <v>100</v>
      </c>
      <c r="J180" s="1025">
        <v>200</v>
      </c>
      <c r="K180" s="1025">
        <v>200</v>
      </c>
      <c r="L180" s="1025">
        <v>100</v>
      </c>
      <c r="M180" s="1025">
        <v>300</v>
      </c>
      <c r="N180" s="1025">
        <v>100</v>
      </c>
      <c r="O180" s="1025">
        <v>100</v>
      </c>
      <c r="P180" s="1025">
        <v>500</v>
      </c>
      <c r="Q180" s="1025">
        <v>100</v>
      </c>
      <c r="R180" s="1025">
        <v>700</v>
      </c>
      <c r="S180" s="1026">
        <v>2570000</v>
      </c>
      <c r="T180" s="632"/>
    </row>
    <row r="181" spans="1:20" s="636" customFormat="1" ht="29.25" customHeight="1" x14ac:dyDescent="0.15">
      <c r="A181" s="894"/>
      <c r="B181" s="953"/>
      <c r="C181" s="903" t="s">
        <v>587</v>
      </c>
      <c r="D181" s="1019"/>
      <c r="E181" s="1003">
        <v>253670</v>
      </c>
      <c r="F181" s="1004">
        <v>252871</v>
      </c>
      <c r="G181" s="918">
        <v>27448</v>
      </c>
      <c r="H181" s="919">
        <v>20800</v>
      </c>
      <c r="I181" s="919">
        <v>22716</v>
      </c>
      <c r="J181" s="919">
        <v>21149</v>
      </c>
      <c r="K181" s="919">
        <v>22449</v>
      </c>
      <c r="L181" s="919">
        <v>19160</v>
      </c>
      <c r="M181" s="919">
        <v>17187</v>
      </c>
      <c r="N181" s="919">
        <v>20034</v>
      </c>
      <c r="O181" s="919">
        <v>18073</v>
      </c>
      <c r="P181" s="919">
        <v>21107</v>
      </c>
      <c r="Q181" s="919">
        <v>20878</v>
      </c>
      <c r="R181" s="919">
        <v>21870</v>
      </c>
      <c r="S181" s="909">
        <v>519128000</v>
      </c>
      <c r="T181" s="632"/>
    </row>
    <row r="182" spans="1:20" s="832" customFormat="1" ht="29.25" customHeight="1" x14ac:dyDescent="0.15">
      <c r="A182" s="936"/>
      <c r="B182" s="953"/>
      <c r="C182" s="896" t="s">
        <v>588</v>
      </c>
      <c r="D182" s="910"/>
      <c r="E182" s="1003">
        <v>64090</v>
      </c>
      <c r="F182" s="1004">
        <v>62249</v>
      </c>
      <c r="G182" s="918">
        <v>3128</v>
      </c>
      <c r="H182" s="919">
        <v>2860</v>
      </c>
      <c r="I182" s="919">
        <v>5670</v>
      </c>
      <c r="J182" s="919">
        <v>4918</v>
      </c>
      <c r="K182" s="919">
        <v>6112</v>
      </c>
      <c r="L182" s="919">
        <v>4720</v>
      </c>
      <c r="M182" s="919">
        <v>5492</v>
      </c>
      <c r="N182" s="919">
        <v>5875</v>
      </c>
      <c r="O182" s="919">
        <v>4915</v>
      </c>
      <c r="P182" s="919">
        <v>6432</v>
      </c>
      <c r="Q182" s="919">
        <v>6477</v>
      </c>
      <c r="R182" s="919">
        <v>5650</v>
      </c>
      <c r="S182" s="909" t="s">
        <v>140</v>
      </c>
      <c r="T182" s="827"/>
    </row>
    <row r="183" spans="1:20" s="636" customFormat="1" ht="29.25" customHeight="1" x14ac:dyDescent="0.15">
      <c r="A183" s="894"/>
      <c r="B183" s="1020"/>
      <c r="C183" s="970" t="s">
        <v>589</v>
      </c>
      <c r="D183" s="1021"/>
      <c r="E183" s="1022">
        <v>434730</v>
      </c>
      <c r="F183" s="1023">
        <v>745917</v>
      </c>
      <c r="G183" s="918">
        <v>22687</v>
      </c>
      <c r="H183" s="919">
        <v>310409</v>
      </c>
      <c r="I183" s="919">
        <v>40271</v>
      </c>
      <c r="J183" s="919">
        <v>39181</v>
      </c>
      <c r="K183" s="919">
        <v>44914</v>
      </c>
      <c r="L183" s="919">
        <v>33381</v>
      </c>
      <c r="M183" s="919">
        <v>36855</v>
      </c>
      <c r="N183" s="919">
        <v>43499</v>
      </c>
      <c r="O183" s="919">
        <v>40571</v>
      </c>
      <c r="P183" s="919">
        <v>49950</v>
      </c>
      <c r="Q183" s="919">
        <v>45481</v>
      </c>
      <c r="R183" s="919">
        <v>38718</v>
      </c>
      <c r="S183" s="909">
        <v>638549000</v>
      </c>
      <c r="T183" s="632"/>
    </row>
    <row r="184" spans="1:20" s="636" customFormat="1" ht="29.25" customHeight="1" x14ac:dyDescent="0.15">
      <c r="A184" s="894"/>
      <c r="B184" s="1020"/>
      <c r="C184" s="970" t="s">
        <v>590</v>
      </c>
      <c r="D184" s="1021"/>
      <c r="E184" s="1022">
        <v>1500</v>
      </c>
      <c r="F184" s="1064">
        <v>1500</v>
      </c>
      <c r="G184" s="918" t="s">
        <v>140</v>
      </c>
      <c r="H184" s="1032">
        <v>1500</v>
      </c>
      <c r="I184" s="1005" t="s">
        <v>140</v>
      </c>
      <c r="J184" s="1005" t="s">
        <v>140</v>
      </c>
      <c r="K184" s="1005" t="s">
        <v>140</v>
      </c>
      <c r="L184" s="1005" t="s">
        <v>140</v>
      </c>
      <c r="M184" s="1005" t="s">
        <v>140</v>
      </c>
      <c r="N184" s="1005" t="s">
        <v>140</v>
      </c>
      <c r="O184" s="1005" t="s">
        <v>140</v>
      </c>
      <c r="P184" s="1005" t="s">
        <v>140</v>
      </c>
      <c r="Q184" s="1005" t="s">
        <v>140</v>
      </c>
      <c r="R184" s="1005" t="s">
        <v>140</v>
      </c>
      <c r="S184" s="917" t="s">
        <v>140</v>
      </c>
      <c r="T184" s="632"/>
    </row>
    <row r="185" spans="1:20" s="832" customFormat="1" ht="29.25" customHeight="1" x14ac:dyDescent="0.15">
      <c r="A185" s="936"/>
      <c r="B185" s="953"/>
      <c r="C185" s="896" t="s">
        <v>591</v>
      </c>
      <c r="D185" s="910"/>
      <c r="E185" s="1003">
        <v>1500</v>
      </c>
      <c r="F185" s="1004">
        <v>1500</v>
      </c>
      <c r="G185" s="918" t="s">
        <v>140</v>
      </c>
      <c r="H185" s="919" t="s">
        <v>140</v>
      </c>
      <c r="I185" s="919" t="s">
        <v>140</v>
      </c>
      <c r="J185" s="919">
        <v>1500</v>
      </c>
      <c r="K185" s="919" t="s">
        <v>140</v>
      </c>
      <c r="L185" s="919" t="s">
        <v>140</v>
      </c>
      <c r="M185" s="919" t="s">
        <v>140</v>
      </c>
      <c r="N185" s="919" t="s">
        <v>140</v>
      </c>
      <c r="O185" s="919" t="s">
        <v>140</v>
      </c>
      <c r="P185" s="919" t="s">
        <v>140</v>
      </c>
      <c r="Q185" s="919" t="s">
        <v>140</v>
      </c>
      <c r="R185" s="919" t="s">
        <v>140</v>
      </c>
      <c r="S185" s="909" t="s">
        <v>140</v>
      </c>
      <c r="T185" s="827"/>
    </row>
    <row r="186" spans="1:20" s="636" customFormat="1" ht="29.25" customHeight="1" x14ac:dyDescent="0.15">
      <c r="A186" s="894"/>
      <c r="B186" s="1020"/>
      <c r="C186" s="970" t="s">
        <v>592</v>
      </c>
      <c r="D186" s="1021"/>
      <c r="E186" s="1022">
        <v>3000</v>
      </c>
      <c r="F186" s="1023">
        <v>3000</v>
      </c>
      <c r="G186" s="918" t="s">
        <v>140</v>
      </c>
      <c r="H186" s="919" t="s">
        <v>140</v>
      </c>
      <c r="I186" s="919" t="s">
        <v>140</v>
      </c>
      <c r="J186" s="919" t="s">
        <v>140</v>
      </c>
      <c r="K186" s="919" t="s">
        <v>140</v>
      </c>
      <c r="L186" s="919" t="s">
        <v>140</v>
      </c>
      <c r="M186" s="919" t="s">
        <v>140</v>
      </c>
      <c r="N186" s="919" t="s">
        <v>140</v>
      </c>
      <c r="O186" s="919" t="s">
        <v>140</v>
      </c>
      <c r="P186" s="919">
        <v>3000</v>
      </c>
      <c r="Q186" s="919" t="s">
        <v>140</v>
      </c>
      <c r="R186" s="919" t="s">
        <v>140</v>
      </c>
      <c r="S186" s="909" t="s">
        <v>140</v>
      </c>
      <c r="T186" s="632"/>
    </row>
    <row r="187" spans="1:20" s="832" customFormat="1" ht="29.25" customHeight="1" x14ac:dyDescent="0.15">
      <c r="A187" s="936"/>
      <c r="B187" s="953"/>
      <c r="C187" s="896" t="s">
        <v>593</v>
      </c>
      <c r="D187" s="910"/>
      <c r="E187" s="1003">
        <v>500</v>
      </c>
      <c r="F187" s="1004">
        <v>500</v>
      </c>
      <c r="G187" s="1031" t="s">
        <v>140</v>
      </c>
      <c r="H187" s="919" t="s">
        <v>140</v>
      </c>
      <c r="I187" s="919" t="s">
        <v>140</v>
      </c>
      <c r="J187" s="919" t="s">
        <v>140</v>
      </c>
      <c r="K187" s="919" t="s">
        <v>140</v>
      </c>
      <c r="L187" s="919" t="s">
        <v>140</v>
      </c>
      <c r="M187" s="919" t="s">
        <v>140</v>
      </c>
      <c r="N187" s="919" t="s">
        <v>140</v>
      </c>
      <c r="O187" s="919" t="s">
        <v>140</v>
      </c>
      <c r="P187" s="919">
        <v>500</v>
      </c>
      <c r="Q187" s="919" t="s">
        <v>140</v>
      </c>
      <c r="R187" s="919" t="s">
        <v>140</v>
      </c>
      <c r="S187" s="909" t="s">
        <v>140</v>
      </c>
      <c r="T187" s="827"/>
    </row>
    <row r="188" spans="1:20" s="636" customFormat="1" ht="29.25" customHeight="1" x14ac:dyDescent="0.15">
      <c r="A188" s="894"/>
      <c r="B188" s="953"/>
      <c r="C188" s="903" t="s">
        <v>594</v>
      </c>
      <c r="D188" s="1019"/>
      <c r="E188" s="1003">
        <v>31000</v>
      </c>
      <c r="F188" s="1004">
        <v>110000</v>
      </c>
      <c r="G188" s="918" t="s">
        <v>140</v>
      </c>
      <c r="H188" s="919" t="s">
        <v>140</v>
      </c>
      <c r="I188" s="919" t="s">
        <v>140</v>
      </c>
      <c r="J188" s="919" t="s">
        <v>140</v>
      </c>
      <c r="K188" s="919" t="s">
        <v>140</v>
      </c>
      <c r="L188" s="919" t="s">
        <v>140</v>
      </c>
      <c r="M188" s="919" t="s">
        <v>140</v>
      </c>
      <c r="N188" s="919" t="s">
        <v>140</v>
      </c>
      <c r="O188" s="919" t="s">
        <v>140</v>
      </c>
      <c r="P188" s="919" t="s">
        <v>140</v>
      </c>
      <c r="Q188" s="919">
        <v>110000</v>
      </c>
      <c r="R188" s="919" t="s">
        <v>140</v>
      </c>
      <c r="S188" s="909">
        <v>8660000</v>
      </c>
      <c r="T188" s="632"/>
    </row>
    <row r="189" spans="1:20" s="990" customFormat="1" ht="28.5" customHeight="1" x14ac:dyDescent="0.15">
      <c r="A189" s="1065"/>
      <c r="B189" s="1066" t="s">
        <v>595</v>
      </c>
      <c r="C189" s="1058" t="s">
        <v>596</v>
      </c>
      <c r="D189" s="1067">
        <v>13630</v>
      </c>
      <c r="E189" s="1068">
        <v>9310</v>
      </c>
      <c r="F189" s="1069">
        <v>5117</v>
      </c>
      <c r="G189" s="1070">
        <v>1163</v>
      </c>
      <c r="H189" s="1071">
        <v>516</v>
      </c>
      <c r="I189" s="1072">
        <v>132</v>
      </c>
      <c r="J189" s="1072">
        <v>160</v>
      </c>
      <c r="K189" s="1072">
        <v>337</v>
      </c>
      <c r="L189" s="1072">
        <v>226</v>
      </c>
      <c r="M189" s="1072">
        <v>220</v>
      </c>
      <c r="N189" s="1072">
        <v>124</v>
      </c>
      <c r="O189" s="1072">
        <v>408</v>
      </c>
      <c r="P189" s="1072">
        <v>470</v>
      </c>
      <c r="Q189" s="1072">
        <v>1010</v>
      </c>
      <c r="R189" s="1072">
        <v>351</v>
      </c>
      <c r="S189" s="1073" t="s">
        <v>140</v>
      </c>
      <c r="T189" s="984"/>
    </row>
    <row r="190" spans="1:20" s="990" customFormat="1" ht="28.5" customHeight="1" x14ac:dyDescent="0.15">
      <c r="A190" s="1065"/>
      <c r="B190" s="985"/>
      <c r="C190" s="1042" t="s">
        <v>597</v>
      </c>
      <c r="D190" s="1074">
        <v>5296</v>
      </c>
      <c r="E190" s="1075">
        <v>4217</v>
      </c>
      <c r="F190" s="1076">
        <v>3136</v>
      </c>
      <c r="G190" s="1077">
        <v>32</v>
      </c>
      <c r="H190" s="1078">
        <v>207</v>
      </c>
      <c r="I190" s="1078">
        <v>358</v>
      </c>
      <c r="J190" s="1078">
        <v>151</v>
      </c>
      <c r="K190" s="1078">
        <v>240</v>
      </c>
      <c r="L190" s="1078">
        <v>293</v>
      </c>
      <c r="M190" s="1078">
        <v>395</v>
      </c>
      <c r="N190" s="1078">
        <v>337</v>
      </c>
      <c r="O190" s="1078">
        <v>151</v>
      </c>
      <c r="P190" s="1078">
        <v>733</v>
      </c>
      <c r="Q190" s="1078">
        <v>222</v>
      </c>
      <c r="R190" s="1078">
        <v>17</v>
      </c>
      <c r="S190" s="930" t="s">
        <v>140</v>
      </c>
      <c r="T190" s="1041"/>
    </row>
    <row r="191" spans="1:20" s="990" customFormat="1" ht="28.5" customHeight="1" x14ac:dyDescent="0.15">
      <c r="A191" s="1065"/>
      <c r="B191" s="985"/>
      <c r="C191" s="1042" t="s">
        <v>598</v>
      </c>
      <c r="D191" s="1074">
        <v>128849</v>
      </c>
      <c r="E191" s="1075">
        <v>3640</v>
      </c>
      <c r="F191" s="1076">
        <v>4139</v>
      </c>
      <c r="G191" s="1079">
        <v>15</v>
      </c>
      <c r="H191" s="1080">
        <v>17</v>
      </c>
      <c r="I191" s="1072">
        <v>94</v>
      </c>
      <c r="J191" s="1072">
        <v>142</v>
      </c>
      <c r="K191" s="1072">
        <v>348</v>
      </c>
      <c r="L191" s="1072">
        <v>151</v>
      </c>
      <c r="M191" s="1072">
        <v>936</v>
      </c>
      <c r="N191" s="1072">
        <v>1400</v>
      </c>
      <c r="O191" s="1072">
        <v>369</v>
      </c>
      <c r="P191" s="1072">
        <v>429</v>
      </c>
      <c r="Q191" s="1072">
        <v>187</v>
      </c>
      <c r="R191" s="1072">
        <v>51</v>
      </c>
      <c r="S191" s="926" t="s">
        <v>140</v>
      </c>
      <c r="T191" s="1041"/>
    </row>
    <row r="192" spans="1:20" s="990" customFormat="1" ht="28.5" customHeight="1" x14ac:dyDescent="0.15">
      <c r="A192" s="1065"/>
      <c r="B192" s="985"/>
      <c r="C192" s="1081" t="s">
        <v>599</v>
      </c>
      <c r="D192" s="1074">
        <v>3043</v>
      </c>
      <c r="E192" s="1075">
        <v>17378</v>
      </c>
      <c r="F192" s="1076">
        <v>19794</v>
      </c>
      <c r="G192" s="1077" t="s">
        <v>140</v>
      </c>
      <c r="H192" s="1078" t="s">
        <v>140</v>
      </c>
      <c r="I192" s="1078" t="s">
        <v>140</v>
      </c>
      <c r="J192" s="1078" t="s">
        <v>140</v>
      </c>
      <c r="K192" s="1078" t="s">
        <v>140</v>
      </c>
      <c r="L192" s="1078">
        <v>2000</v>
      </c>
      <c r="M192" s="1078">
        <v>5934</v>
      </c>
      <c r="N192" s="1078">
        <v>11860</v>
      </c>
      <c r="O192" s="1078" t="s">
        <v>140</v>
      </c>
      <c r="P192" s="1078" t="s">
        <v>140</v>
      </c>
      <c r="Q192" s="1078" t="s">
        <v>140</v>
      </c>
      <c r="R192" s="1078" t="s">
        <v>140</v>
      </c>
      <c r="S192" s="930" t="s">
        <v>140</v>
      </c>
      <c r="T192" s="1041"/>
    </row>
    <row r="193" spans="1:20" s="990" customFormat="1" ht="28.5" hidden="1" customHeight="1" x14ac:dyDescent="0.15">
      <c r="A193" s="1065"/>
      <c r="B193" s="985" t="s">
        <v>102</v>
      </c>
      <c r="C193" s="1081" t="s">
        <v>600</v>
      </c>
      <c r="D193" s="1074">
        <v>12643</v>
      </c>
      <c r="E193" s="1075">
        <v>14698</v>
      </c>
      <c r="F193" s="1076">
        <v>0</v>
      </c>
      <c r="G193" s="1077" t="s">
        <v>140</v>
      </c>
      <c r="H193" s="1078" t="s">
        <v>140</v>
      </c>
      <c r="I193" s="1078" t="s">
        <v>140</v>
      </c>
      <c r="J193" s="1078" t="s">
        <v>140</v>
      </c>
      <c r="K193" s="1078" t="s">
        <v>140</v>
      </c>
      <c r="L193" s="1078" t="s">
        <v>140</v>
      </c>
      <c r="M193" s="1078" t="s">
        <v>140</v>
      </c>
      <c r="N193" s="1078" t="s">
        <v>140</v>
      </c>
      <c r="O193" s="1078" t="s">
        <v>140</v>
      </c>
      <c r="P193" s="1078" t="s">
        <v>140</v>
      </c>
      <c r="Q193" s="1078" t="s">
        <v>140</v>
      </c>
      <c r="R193" s="1078" t="s">
        <v>140</v>
      </c>
      <c r="S193" s="930">
        <v>4559400</v>
      </c>
      <c r="T193" s="1041"/>
    </row>
    <row r="194" spans="1:20" s="990" customFormat="1" ht="28.5" customHeight="1" x14ac:dyDescent="0.15">
      <c r="A194" s="1065"/>
      <c r="B194" s="991"/>
      <c r="C194" s="1042" t="s">
        <v>601</v>
      </c>
      <c r="D194" s="1082">
        <v>3890</v>
      </c>
      <c r="E194" s="1075">
        <v>5816</v>
      </c>
      <c r="F194" s="1076">
        <v>5904</v>
      </c>
      <c r="G194" s="1077">
        <v>9</v>
      </c>
      <c r="H194" s="1078">
        <v>17</v>
      </c>
      <c r="I194" s="1078">
        <v>204</v>
      </c>
      <c r="J194" s="1078">
        <v>329</v>
      </c>
      <c r="K194" s="1078">
        <v>461</v>
      </c>
      <c r="L194" s="1078">
        <v>245</v>
      </c>
      <c r="M194" s="1078">
        <v>1120</v>
      </c>
      <c r="N194" s="1078">
        <v>2223</v>
      </c>
      <c r="O194" s="1078">
        <v>616</v>
      </c>
      <c r="P194" s="1078">
        <v>357</v>
      </c>
      <c r="Q194" s="1078">
        <v>236</v>
      </c>
      <c r="R194" s="1078">
        <v>87</v>
      </c>
      <c r="S194" s="930">
        <v>13310676</v>
      </c>
      <c r="T194" s="1041"/>
    </row>
    <row r="195" spans="1:20" s="990" customFormat="1" ht="28.5" customHeight="1" x14ac:dyDescent="0.15">
      <c r="A195" s="1065"/>
      <c r="B195" s="991"/>
      <c r="C195" s="1042" t="s">
        <v>602</v>
      </c>
      <c r="D195" s="1082">
        <v>5162</v>
      </c>
      <c r="E195" s="1075">
        <v>14172</v>
      </c>
      <c r="F195" s="1076">
        <v>10150</v>
      </c>
      <c r="G195" s="1077">
        <v>1015</v>
      </c>
      <c r="H195" s="1078">
        <v>672</v>
      </c>
      <c r="I195" s="1078">
        <v>562</v>
      </c>
      <c r="J195" s="1078">
        <v>235</v>
      </c>
      <c r="K195" s="1078">
        <v>679</v>
      </c>
      <c r="L195" s="1078">
        <v>156</v>
      </c>
      <c r="M195" s="1078">
        <v>501</v>
      </c>
      <c r="N195" s="1078">
        <v>529</v>
      </c>
      <c r="O195" s="1078">
        <v>951</v>
      </c>
      <c r="P195" s="1078">
        <v>1939</v>
      </c>
      <c r="Q195" s="1078">
        <v>2056</v>
      </c>
      <c r="R195" s="1078">
        <v>855</v>
      </c>
      <c r="S195" s="930">
        <v>7155575</v>
      </c>
      <c r="T195" s="1041"/>
    </row>
    <row r="196" spans="1:20" s="990" customFormat="1" ht="28.5" customHeight="1" thickBot="1" x14ac:dyDescent="0.2">
      <c r="A196" s="1065"/>
      <c r="B196" s="1083"/>
      <c r="C196" s="1084" t="s">
        <v>603</v>
      </c>
      <c r="D196" s="1085">
        <v>15145</v>
      </c>
      <c r="E196" s="1086">
        <v>136510</v>
      </c>
      <c r="F196" s="1087">
        <v>117847</v>
      </c>
      <c r="G196" s="1088">
        <v>5294</v>
      </c>
      <c r="H196" s="1089">
        <v>6135</v>
      </c>
      <c r="I196" s="1089">
        <v>9575</v>
      </c>
      <c r="J196" s="1089">
        <v>8723</v>
      </c>
      <c r="K196" s="1089">
        <v>13133</v>
      </c>
      <c r="L196" s="1089">
        <v>6897</v>
      </c>
      <c r="M196" s="1089">
        <v>9156</v>
      </c>
      <c r="N196" s="1089">
        <v>12220</v>
      </c>
      <c r="O196" s="1089">
        <v>9858</v>
      </c>
      <c r="P196" s="1089">
        <v>14809</v>
      </c>
      <c r="Q196" s="1089">
        <v>14594</v>
      </c>
      <c r="R196" s="1089">
        <v>7453</v>
      </c>
      <c r="S196" s="945">
        <v>142951570</v>
      </c>
      <c r="T196" s="1041"/>
    </row>
    <row r="197" spans="1:20" x14ac:dyDescent="0.15">
      <c r="A197" s="1090"/>
      <c r="B197" s="1091"/>
    </row>
    <row r="198" spans="1:20" x14ac:dyDescent="0.15">
      <c r="A198" s="1090"/>
      <c r="B198" s="1090"/>
    </row>
    <row r="199" spans="1:20" x14ac:dyDescent="0.15">
      <c r="A199" s="1090"/>
      <c r="B199" s="1090"/>
    </row>
    <row r="200" spans="1:20" x14ac:dyDescent="0.15">
      <c r="A200" s="1090"/>
      <c r="B200" s="1090"/>
    </row>
    <row r="201" spans="1:20" x14ac:dyDescent="0.15">
      <c r="A201" s="1090"/>
      <c r="B201" s="1090"/>
    </row>
    <row r="202" spans="1:20" x14ac:dyDescent="0.15">
      <c r="A202" s="1090"/>
      <c r="B202" s="1090"/>
    </row>
    <row r="203" spans="1:20" x14ac:dyDescent="0.15">
      <c r="A203" s="1090"/>
      <c r="B203" s="1090"/>
    </row>
    <row r="204" spans="1:20" x14ac:dyDescent="0.15">
      <c r="A204" s="1090"/>
      <c r="B204" s="1090"/>
    </row>
    <row r="205" spans="1:20" x14ac:dyDescent="0.15">
      <c r="A205" s="1090"/>
      <c r="B205" s="1090"/>
    </row>
    <row r="206" spans="1:20" x14ac:dyDescent="0.15">
      <c r="A206" s="1090"/>
      <c r="B206" s="1090"/>
    </row>
    <row r="207" spans="1:20" x14ac:dyDescent="0.15">
      <c r="A207" s="1090"/>
      <c r="B207" s="1090"/>
    </row>
    <row r="208" spans="1:20" x14ac:dyDescent="0.15">
      <c r="A208" s="1090"/>
      <c r="B208" s="1090"/>
    </row>
    <row r="209" spans="1:2" x14ac:dyDescent="0.15">
      <c r="A209" s="1090"/>
      <c r="B209" s="1090"/>
    </row>
    <row r="210" spans="1:2" x14ac:dyDescent="0.15">
      <c r="A210" s="1090"/>
      <c r="B210" s="1090"/>
    </row>
    <row r="211" spans="1:2" x14ac:dyDescent="0.15">
      <c r="A211" s="1090"/>
      <c r="B211" s="1090"/>
    </row>
    <row r="212" spans="1:2" x14ac:dyDescent="0.15">
      <c r="A212" s="1090"/>
      <c r="B212" s="1090"/>
    </row>
    <row r="213" spans="1:2" x14ac:dyDescent="0.15">
      <c r="A213" s="1090"/>
      <c r="B213" s="1090"/>
    </row>
    <row r="214" spans="1:2" x14ac:dyDescent="0.15">
      <c r="A214" s="1090"/>
      <c r="B214" s="1090"/>
    </row>
    <row r="215" spans="1:2" x14ac:dyDescent="0.15">
      <c r="A215" s="1090"/>
      <c r="B215" s="1090"/>
    </row>
    <row r="216" spans="1:2" x14ac:dyDescent="0.15">
      <c r="A216" s="1090"/>
      <c r="B216" s="1090"/>
    </row>
    <row r="217" spans="1:2" x14ac:dyDescent="0.15">
      <c r="A217" s="1090"/>
      <c r="B217" s="1090"/>
    </row>
    <row r="218" spans="1:2" x14ac:dyDescent="0.15">
      <c r="A218" s="1090"/>
      <c r="B218" s="1090"/>
    </row>
    <row r="219" spans="1:2" x14ac:dyDescent="0.15">
      <c r="A219" s="1090"/>
      <c r="B219" s="1090"/>
    </row>
    <row r="220" spans="1:2" x14ac:dyDescent="0.15">
      <c r="A220" s="1090"/>
      <c r="B220" s="1090"/>
    </row>
    <row r="221" spans="1:2" x14ac:dyDescent="0.15">
      <c r="A221" s="1090"/>
      <c r="B221" s="1090"/>
    </row>
    <row r="222" spans="1:2" x14ac:dyDescent="0.15">
      <c r="A222" s="1090"/>
      <c r="B222" s="1090"/>
    </row>
    <row r="223" spans="1:2" x14ac:dyDescent="0.15">
      <c r="A223" s="1090"/>
      <c r="B223" s="1090"/>
    </row>
    <row r="224" spans="1:2" x14ac:dyDescent="0.15">
      <c r="A224" s="1090"/>
      <c r="B224" s="1090"/>
    </row>
    <row r="225" spans="1:2" x14ac:dyDescent="0.15">
      <c r="A225" s="1090"/>
      <c r="B225" s="1090"/>
    </row>
    <row r="226" spans="1:2" x14ac:dyDescent="0.15">
      <c r="A226" s="1090"/>
      <c r="B226" s="1090"/>
    </row>
    <row r="227" spans="1:2" x14ac:dyDescent="0.15">
      <c r="A227" s="1090"/>
      <c r="B227" s="1090"/>
    </row>
    <row r="228" spans="1:2" x14ac:dyDescent="0.15">
      <c r="A228" s="1090"/>
      <c r="B228" s="1090"/>
    </row>
    <row r="229" spans="1:2" x14ac:dyDescent="0.15">
      <c r="A229" s="1090"/>
      <c r="B229" s="1090"/>
    </row>
    <row r="230" spans="1:2" x14ac:dyDescent="0.15">
      <c r="A230" s="1090"/>
      <c r="B230" s="1090"/>
    </row>
    <row r="231" spans="1:2" x14ac:dyDescent="0.15">
      <c r="A231" s="1090"/>
      <c r="B231" s="1090"/>
    </row>
    <row r="232" spans="1:2" x14ac:dyDescent="0.15">
      <c r="A232" s="1090"/>
      <c r="B232" s="1090"/>
    </row>
    <row r="233" spans="1:2" x14ac:dyDescent="0.15">
      <c r="A233" s="1090"/>
      <c r="B233" s="1090"/>
    </row>
    <row r="234" spans="1:2" x14ac:dyDescent="0.15">
      <c r="A234" s="1090"/>
      <c r="B234" s="1090"/>
    </row>
    <row r="235" spans="1:2" x14ac:dyDescent="0.15">
      <c r="A235" s="1090"/>
      <c r="B235" s="1090"/>
    </row>
    <row r="236" spans="1:2" x14ac:dyDescent="0.15">
      <c r="A236" s="1090"/>
      <c r="B236" s="1090"/>
    </row>
    <row r="237" spans="1:2" x14ac:dyDescent="0.15">
      <c r="A237" s="1090"/>
      <c r="B237" s="1090"/>
    </row>
    <row r="238" spans="1:2" x14ac:dyDescent="0.15">
      <c r="A238" s="1090"/>
      <c r="B238" s="1090"/>
    </row>
    <row r="239" spans="1:2" x14ac:dyDescent="0.15">
      <c r="A239" s="1090"/>
      <c r="B239" s="1090"/>
    </row>
    <row r="240" spans="1:2" x14ac:dyDescent="0.15">
      <c r="A240" s="1090"/>
      <c r="B240" s="1090"/>
    </row>
    <row r="241" spans="1:2" x14ac:dyDescent="0.15">
      <c r="A241" s="1090"/>
      <c r="B241" s="1090"/>
    </row>
    <row r="242" spans="1:2" x14ac:dyDescent="0.15">
      <c r="A242" s="1090"/>
      <c r="B242" s="1090"/>
    </row>
    <row r="243" spans="1:2" x14ac:dyDescent="0.15">
      <c r="A243" s="1090"/>
      <c r="B243" s="1090"/>
    </row>
    <row r="244" spans="1:2" x14ac:dyDescent="0.15">
      <c r="A244" s="1090"/>
      <c r="B244" s="1090"/>
    </row>
    <row r="245" spans="1:2" x14ac:dyDescent="0.15">
      <c r="A245" s="1090"/>
      <c r="B245" s="1090"/>
    </row>
    <row r="246" spans="1:2" x14ac:dyDescent="0.15">
      <c r="A246" s="1090"/>
      <c r="B246" s="1090"/>
    </row>
    <row r="247" spans="1:2" x14ac:dyDescent="0.15">
      <c r="A247" s="1090"/>
      <c r="B247" s="1090"/>
    </row>
    <row r="248" spans="1:2" x14ac:dyDescent="0.15">
      <c r="A248" s="1090"/>
      <c r="B248" s="1090"/>
    </row>
    <row r="249" spans="1:2" x14ac:dyDescent="0.15">
      <c r="A249" s="1090"/>
      <c r="B249" s="1090"/>
    </row>
    <row r="250" spans="1:2" x14ac:dyDescent="0.15">
      <c r="A250" s="1090"/>
      <c r="B250" s="1090"/>
    </row>
    <row r="251" spans="1:2" x14ac:dyDescent="0.15">
      <c r="A251" s="1090"/>
      <c r="B251" s="1090"/>
    </row>
    <row r="252" spans="1:2" x14ac:dyDescent="0.15">
      <c r="A252" s="1090"/>
      <c r="B252" s="1090"/>
    </row>
    <row r="253" spans="1:2" x14ac:dyDescent="0.15">
      <c r="A253" s="1090"/>
      <c r="B253" s="1090"/>
    </row>
    <row r="254" spans="1:2" x14ac:dyDescent="0.15">
      <c r="A254" s="1090"/>
      <c r="B254" s="1090"/>
    </row>
    <row r="255" spans="1:2" x14ac:dyDescent="0.15">
      <c r="A255" s="1090"/>
      <c r="B255" s="1090"/>
    </row>
    <row r="256" spans="1:2" x14ac:dyDescent="0.15">
      <c r="A256" s="1090"/>
      <c r="B256" s="1090"/>
    </row>
    <row r="257" spans="1:2" x14ac:dyDescent="0.15">
      <c r="A257" s="1090"/>
      <c r="B257" s="1090"/>
    </row>
    <row r="258" spans="1:2" x14ac:dyDescent="0.15">
      <c r="A258" s="1090"/>
      <c r="B258" s="1090"/>
    </row>
    <row r="259" spans="1:2" x14ac:dyDescent="0.15">
      <c r="A259" s="1090"/>
      <c r="B259" s="1090"/>
    </row>
    <row r="260" spans="1:2" x14ac:dyDescent="0.15">
      <c r="A260" s="1090"/>
      <c r="B260" s="1090"/>
    </row>
    <row r="261" spans="1:2" x14ac:dyDescent="0.15">
      <c r="A261" s="1090"/>
      <c r="B261" s="1090"/>
    </row>
    <row r="262" spans="1:2" x14ac:dyDescent="0.15">
      <c r="A262" s="1090"/>
      <c r="B262" s="1090"/>
    </row>
    <row r="263" spans="1:2" x14ac:dyDescent="0.15">
      <c r="A263" s="1090"/>
      <c r="B263" s="1090"/>
    </row>
    <row r="264" spans="1:2" x14ac:dyDescent="0.15">
      <c r="A264" s="1090"/>
      <c r="B264" s="1090"/>
    </row>
    <row r="265" spans="1:2" x14ac:dyDescent="0.15">
      <c r="A265" s="1090"/>
      <c r="B265" s="1090"/>
    </row>
    <row r="266" spans="1:2" x14ac:dyDescent="0.15">
      <c r="A266" s="1090"/>
      <c r="B266" s="1090"/>
    </row>
    <row r="267" spans="1:2" x14ac:dyDescent="0.15">
      <c r="A267" s="1090"/>
      <c r="B267" s="1090"/>
    </row>
    <row r="268" spans="1:2" x14ac:dyDescent="0.15">
      <c r="A268" s="1090"/>
      <c r="B268" s="1090"/>
    </row>
    <row r="269" spans="1:2" x14ac:dyDescent="0.15">
      <c r="A269" s="1090"/>
      <c r="B269" s="1090"/>
    </row>
    <row r="270" spans="1:2" x14ac:dyDescent="0.15">
      <c r="A270" s="1090"/>
      <c r="B270" s="1090"/>
    </row>
    <row r="271" spans="1:2" x14ac:dyDescent="0.15">
      <c r="A271" s="1090"/>
      <c r="B271" s="1090"/>
    </row>
    <row r="272" spans="1:2" x14ac:dyDescent="0.15">
      <c r="A272" s="1090"/>
      <c r="B272" s="1090"/>
    </row>
    <row r="273" spans="1:2" x14ac:dyDescent="0.15">
      <c r="A273" s="1090"/>
      <c r="B273" s="1090"/>
    </row>
    <row r="274" spans="1:2" x14ac:dyDescent="0.15">
      <c r="A274" s="1090"/>
      <c r="B274" s="1090"/>
    </row>
    <row r="275" spans="1:2" x14ac:dyDescent="0.15">
      <c r="A275" s="1090"/>
      <c r="B275" s="1090"/>
    </row>
    <row r="276" spans="1:2" x14ac:dyDescent="0.15">
      <c r="A276" s="1090"/>
      <c r="B276" s="1090"/>
    </row>
    <row r="277" spans="1:2" x14ac:dyDescent="0.15">
      <c r="A277" s="1090"/>
      <c r="B277" s="1090"/>
    </row>
    <row r="278" spans="1:2" x14ac:dyDescent="0.15">
      <c r="A278" s="1090"/>
      <c r="B278" s="1090"/>
    </row>
    <row r="279" spans="1:2" x14ac:dyDescent="0.15">
      <c r="A279" s="1090"/>
      <c r="B279" s="1090"/>
    </row>
    <row r="280" spans="1:2" x14ac:dyDescent="0.15">
      <c r="A280" s="1090"/>
      <c r="B280" s="1090"/>
    </row>
    <row r="281" spans="1:2" x14ac:dyDescent="0.15">
      <c r="A281" s="1090"/>
      <c r="B281" s="1090"/>
    </row>
    <row r="282" spans="1:2" x14ac:dyDescent="0.15">
      <c r="A282" s="1090"/>
      <c r="B282" s="1090"/>
    </row>
    <row r="283" spans="1:2" x14ac:dyDescent="0.15">
      <c r="A283" s="1090"/>
      <c r="B283" s="1090"/>
    </row>
    <row r="284" spans="1:2" x14ac:dyDescent="0.15">
      <c r="A284" s="1090"/>
      <c r="B284" s="1090"/>
    </row>
    <row r="285" spans="1:2" x14ac:dyDescent="0.15">
      <c r="A285" s="1090"/>
      <c r="B285" s="1090"/>
    </row>
    <row r="286" spans="1:2" x14ac:dyDescent="0.15">
      <c r="A286" s="1090"/>
      <c r="B286" s="1090"/>
    </row>
    <row r="287" spans="1:2" x14ac:dyDescent="0.15">
      <c r="A287" s="1090"/>
      <c r="B287" s="1090"/>
    </row>
    <row r="288" spans="1:2" x14ac:dyDescent="0.15">
      <c r="A288" s="1090"/>
      <c r="B288" s="1090"/>
    </row>
    <row r="289" spans="1:2" x14ac:dyDescent="0.15">
      <c r="A289" s="1090"/>
      <c r="B289" s="1090"/>
    </row>
    <row r="290" spans="1:2" x14ac:dyDescent="0.15">
      <c r="A290" s="1090"/>
      <c r="B290" s="1090"/>
    </row>
    <row r="291" spans="1:2" x14ac:dyDescent="0.15">
      <c r="A291" s="1090"/>
      <c r="B291" s="1090"/>
    </row>
    <row r="292" spans="1:2" x14ac:dyDescent="0.15">
      <c r="A292" s="1090"/>
      <c r="B292" s="1090"/>
    </row>
    <row r="293" spans="1:2" x14ac:dyDescent="0.15">
      <c r="A293" s="1090"/>
      <c r="B293" s="1090"/>
    </row>
    <row r="294" spans="1:2" x14ac:dyDescent="0.15">
      <c r="A294" s="1090"/>
      <c r="B294" s="1090"/>
    </row>
  </sheetData>
  <mergeCells count="5">
    <mergeCell ref="R3:S3"/>
    <mergeCell ref="R35:S35"/>
    <mergeCell ref="R95:S95"/>
    <mergeCell ref="R129:S129"/>
    <mergeCell ref="R167:S167"/>
  </mergeCells>
  <phoneticPr fontId="2"/>
  <pageMargins left="0.6692913385826772" right="0.19685039370078741" top="0.51181102362204722" bottom="0.11811023622047245" header="0" footer="0"/>
  <pageSetup paperSize="9" scale="56" firstPageNumber="17" fitToHeight="0" orientation="landscape" useFirstPageNumber="1" r:id="rId1"/>
  <headerFooter alignWithMargins="0">
    <oddFooter>&amp;C&amp;P</oddFooter>
  </headerFooter>
  <rowBreaks count="5" manualBreakCount="5">
    <brk id="34" max="18" man="1"/>
    <brk id="94" max="18" man="1"/>
    <brk id="128" max="18" man="1"/>
    <brk id="166" max="18" man="1"/>
    <brk id="196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8"/>
  <sheetViews>
    <sheetView view="pageBreakPreview" zoomScale="60" zoomScaleNormal="100" workbookViewId="0">
      <selection activeCell="M32" sqref="M32"/>
    </sheetView>
  </sheetViews>
  <sheetFormatPr defaultRowHeight="13.5" x14ac:dyDescent="0.15"/>
  <sheetData>
    <row r="2" spans="2:2" ht="24.75" customHeight="1" x14ac:dyDescent="0.15">
      <c r="B2" s="2" t="s">
        <v>0</v>
      </c>
    </row>
    <row r="3" spans="2:2" ht="24.75" customHeight="1" x14ac:dyDescent="0.15">
      <c r="B3" s="3" t="s">
        <v>1</v>
      </c>
    </row>
    <row r="4" spans="2:2" ht="24.75" customHeight="1" x14ac:dyDescent="0.15">
      <c r="B4" s="4" t="s">
        <v>2</v>
      </c>
    </row>
    <row r="5" spans="2:2" ht="24.75" customHeight="1" x14ac:dyDescent="0.15">
      <c r="B5" s="4" t="s">
        <v>3</v>
      </c>
    </row>
    <row r="6" spans="2:2" ht="24.75" customHeight="1" x14ac:dyDescent="0.15">
      <c r="B6" s="4" t="s">
        <v>4</v>
      </c>
    </row>
    <row r="7" spans="2:2" ht="24.75" customHeight="1" x14ac:dyDescent="0.15">
      <c r="B7" s="4" t="s">
        <v>5</v>
      </c>
    </row>
    <row r="8" spans="2:2" ht="24.75" customHeight="1" x14ac:dyDescent="0.15">
      <c r="B8" s="4" t="s">
        <v>6</v>
      </c>
    </row>
    <row r="9" spans="2:2" ht="24.75" customHeight="1" x14ac:dyDescent="0.15">
      <c r="B9" s="4" t="s">
        <v>7</v>
      </c>
    </row>
    <row r="10" spans="2:2" ht="24.75" customHeight="1" x14ac:dyDescent="0.15">
      <c r="B10" s="4" t="s">
        <v>8</v>
      </c>
    </row>
    <row r="11" spans="2:2" ht="24.75" customHeight="1" x14ac:dyDescent="0.15">
      <c r="B11" s="4" t="s">
        <v>9</v>
      </c>
    </row>
    <row r="12" spans="2:2" ht="24.75" customHeight="1" x14ac:dyDescent="0.15">
      <c r="B12" s="4" t="s">
        <v>10</v>
      </c>
    </row>
    <row r="13" spans="2:2" ht="24.75" customHeight="1" x14ac:dyDescent="0.15">
      <c r="B13" s="4" t="s">
        <v>11</v>
      </c>
    </row>
    <row r="14" spans="2:2" ht="24.75" customHeight="1" x14ac:dyDescent="0.15">
      <c r="B14" s="4" t="s">
        <v>12</v>
      </c>
    </row>
    <row r="15" spans="2:2" ht="24.75" customHeight="1" x14ac:dyDescent="0.15">
      <c r="B15" s="5"/>
    </row>
    <row r="16" spans="2:2" ht="24.75" customHeight="1" x14ac:dyDescent="0.15">
      <c r="B16" s="4" t="s">
        <v>13</v>
      </c>
    </row>
    <row r="17" spans="2:2" ht="24.75" customHeight="1" x14ac:dyDescent="0.15">
      <c r="B17" s="4" t="s">
        <v>1193</v>
      </c>
    </row>
    <row r="18" spans="2:2" ht="24.75" customHeight="1" x14ac:dyDescent="0.15">
      <c r="B18" s="4" t="s">
        <v>1194</v>
      </c>
    </row>
    <row r="19" spans="2:2" ht="24.75" customHeight="1" x14ac:dyDescent="0.15">
      <c r="B19" s="4" t="s">
        <v>1195</v>
      </c>
    </row>
    <row r="20" spans="2:2" ht="24.75" customHeight="1" x14ac:dyDescent="0.15">
      <c r="B20" s="4" t="s">
        <v>1196</v>
      </c>
    </row>
    <row r="21" spans="2:2" ht="24.75" customHeight="1" x14ac:dyDescent="0.15">
      <c r="B21" s="6"/>
    </row>
    <row r="22" spans="2:2" ht="24.75" customHeight="1" x14ac:dyDescent="0.15">
      <c r="B22" s="3" t="s">
        <v>14</v>
      </c>
    </row>
    <row r="23" spans="2:2" ht="24.75" customHeight="1" x14ac:dyDescent="0.15">
      <c r="B23" s="4" t="s">
        <v>1197</v>
      </c>
    </row>
    <row r="24" spans="2:2" ht="24.75" customHeight="1" x14ac:dyDescent="0.15">
      <c r="B24" s="4" t="s">
        <v>1199</v>
      </c>
    </row>
    <row r="25" spans="2:2" ht="24.75" customHeight="1" x14ac:dyDescent="0.15">
      <c r="B25" s="7" t="s">
        <v>1198</v>
      </c>
    </row>
    <row r="26" spans="2:2" ht="24.75" customHeight="1" x14ac:dyDescent="0.15">
      <c r="B26" s="7" t="s">
        <v>1200</v>
      </c>
    </row>
    <row r="27" spans="2:2" ht="24.75" customHeight="1" x14ac:dyDescent="0.15">
      <c r="B27" s="7" t="s">
        <v>1201</v>
      </c>
    </row>
    <row r="28" spans="2:2" ht="24.75" customHeight="1" x14ac:dyDescent="0.15">
      <c r="B28" s="7" t="s">
        <v>1202</v>
      </c>
    </row>
  </sheetData>
  <phoneticPr fontId="2"/>
  <pageMargins left="0.7" right="0.7" top="0.75" bottom="0.75" header="0.3" footer="0.3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31"/>
  <sheetViews>
    <sheetView view="pageBreakPreview" topLeftCell="A175" zoomScale="60" zoomScaleNormal="60" workbookViewId="0">
      <selection activeCell="M32" sqref="M32"/>
    </sheetView>
  </sheetViews>
  <sheetFormatPr defaultRowHeight="13.5" x14ac:dyDescent="0.15"/>
  <cols>
    <col min="1" max="1" width="0.75" style="990" customWidth="1"/>
    <col min="2" max="2" width="12.625" style="990" customWidth="1"/>
    <col min="3" max="3" width="25.125" style="1092" customWidth="1"/>
    <col min="4" max="4" width="18.625" style="990" hidden="1" customWidth="1"/>
    <col min="5" max="5" width="18.625" style="990" customWidth="1"/>
    <col min="6" max="6" width="18.625" style="1093" customWidth="1"/>
    <col min="7" max="18" width="11.625" style="990" customWidth="1"/>
    <col min="19" max="19" width="19.625" style="990" customWidth="1"/>
    <col min="20" max="20" width="7.75" style="990" customWidth="1"/>
    <col min="21" max="256" width="9" style="990"/>
    <col min="257" max="257" width="0.75" style="990" customWidth="1"/>
    <col min="258" max="258" width="12.625" style="990" customWidth="1"/>
    <col min="259" max="259" width="25.125" style="990" customWidth="1"/>
    <col min="260" max="260" width="0" style="990" hidden="1" customWidth="1"/>
    <col min="261" max="262" width="18.625" style="990" customWidth="1"/>
    <col min="263" max="274" width="11.625" style="990" customWidth="1"/>
    <col min="275" max="275" width="19.625" style="990" customWidth="1"/>
    <col min="276" max="276" width="7.75" style="990" customWidth="1"/>
    <col min="277" max="512" width="9" style="990"/>
    <col min="513" max="513" width="0.75" style="990" customWidth="1"/>
    <col min="514" max="514" width="12.625" style="990" customWidth="1"/>
    <col min="515" max="515" width="25.125" style="990" customWidth="1"/>
    <col min="516" max="516" width="0" style="990" hidden="1" customWidth="1"/>
    <col min="517" max="518" width="18.625" style="990" customWidth="1"/>
    <col min="519" max="530" width="11.625" style="990" customWidth="1"/>
    <col min="531" max="531" width="19.625" style="990" customWidth="1"/>
    <col min="532" max="532" width="7.75" style="990" customWidth="1"/>
    <col min="533" max="768" width="9" style="990"/>
    <col min="769" max="769" width="0.75" style="990" customWidth="1"/>
    <col min="770" max="770" width="12.625" style="990" customWidth="1"/>
    <col min="771" max="771" width="25.125" style="990" customWidth="1"/>
    <col min="772" max="772" width="0" style="990" hidden="1" customWidth="1"/>
    <col min="773" max="774" width="18.625" style="990" customWidth="1"/>
    <col min="775" max="786" width="11.625" style="990" customWidth="1"/>
    <col min="787" max="787" width="19.625" style="990" customWidth="1"/>
    <col min="788" max="788" width="7.75" style="990" customWidth="1"/>
    <col min="789" max="1024" width="9" style="990"/>
    <col min="1025" max="1025" width="0.75" style="990" customWidth="1"/>
    <col min="1026" max="1026" width="12.625" style="990" customWidth="1"/>
    <col min="1027" max="1027" width="25.125" style="990" customWidth="1"/>
    <col min="1028" max="1028" width="0" style="990" hidden="1" customWidth="1"/>
    <col min="1029" max="1030" width="18.625" style="990" customWidth="1"/>
    <col min="1031" max="1042" width="11.625" style="990" customWidth="1"/>
    <col min="1043" max="1043" width="19.625" style="990" customWidth="1"/>
    <col min="1044" max="1044" width="7.75" style="990" customWidth="1"/>
    <col min="1045" max="1280" width="9" style="990"/>
    <col min="1281" max="1281" width="0.75" style="990" customWidth="1"/>
    <col min="1282" max="1282" width="12.625" style="990" customWidth="1"/>
    <col min="1283" max="1283" width="25.125" style="990" customWidth="1"/>
    <col min="1284" max="1284" width="0" style="990" hidden="1" customWidth="1"/>
    <col min="1285" max="1286" width="18.625" style="990" customWidth="1"/>
    <col min="1287" max="1298" width="11.625" style="990" customWidth="1"/>
    <col min="1299" max="1299" width="19.625" style="990" customWidth="1"/>
    <col min="1300" max="1300" width="7.75" style="990" customWidth="1"/>
    <col min="1301" max="1536" width="9" style="990"/>
    <col min="1537" max="1537" width="0.75" style="990" customWidth="1"/>
    <col min="1538" max="1538" width="12.625" style="990" customWidth="1"/>
    <col min="1539" max="1539" width="25.125" style="990" customWidth="1"/>
    <col min="1540" max="1540" width="0" style="990" hidden="1" customWidth="1"/>
    <col min="1541" max="1542" width="18.625" style="990" customWidth="1"/>
    <col min="1543" max="1554" width="11.625" style="990" customWidth="1"/>
    <col min="1555" max="1555" width="19.625" style="990" customWidth="1"/>
    <col min="1556" max="1556" width="7.75" style="990" customWidth="1"/>
    <col min="1557" max="1792" width="9" style="990"/>
    <col min="1793" max="1793" width="0.75" style="990" customWidth="1"/>
    <col min="1794" max="1794" width="12.625" style="990" customWidth="1"/>
    <col min="1795" max="1795" width="25.125" style="990" customWidth="1"/>
    <col min="1796" max="1796" width="0" style="990" hidden="1" customWidth="1"/>
    <col min="1797" max="1798" width="18.625" style="990" customWidth="1"/>
    <col min="1799" max="1810" width="11.625" style="990" customWidth="1"/>
    <col min="1811" max="1811" width="19.625" style="990" customWidth="1"/>
    <col min="1812" max="1812" width="7.75" style="990" customWidth="1"/>
    <col min="1813" max="2048" width="9" style="990"/>
    <col min="2049" max="2049" width="0.75" style="990" customWidth="1"/>
    <col min="2050" max="2050" width="12.625" style="990" customWidth="1"/>
    <col min="2051" max="2051" width="25.125" style="990" customWidth="1"/>
    <col min="2052" max="2052" width="0" style="990" hidden="1" customWidth="1"/>
    <col min="2053" max="2054" width="18.625" style="990" customWidth="1"/>
    <col min="2055" max="2066" width="11.625" style="990" customWidth="1"/>
    <col min="2067" max="2067" width="19.625" style="990" customWidth="1"/>
    <col min="2068" max="2068" width="7.75" style="990" customWidth="1"/>
    <col min="2069" max="2304" width="9" style="990"/>
    <col min="2305" max="2305" width="0.75" style="990" customWidth="1"/>
    <col min="2306" max="2306" width="12.625" style="990" customWidth="1"/>
    <col min="2307" max="2307" width="25.125" style="990" customWidth="1"/>
    <col min="2308" max="2308" width="0" style="990" hidden="1" customWidth="1"/>
    <col min="2309" max="2310" width="18.625" style="990" customWidth="1"/>
    <col min="2311" max="2322" width="11.625" style="990" customWidth="1"/>
    <col min="2323" max="2323" width="19.625" style="990" customWidth="1"/>
    <col min="2324" max="2324" width="7.75" style="990" customWidth="1"/>
    <col min="2325" max="2560" width="9" style="990"/>
    <col min="2561" max="2561" width="0.75" style="990" customWidth="1"/>
    <col min="2562" max="2562" width="12.625" style="990" customWidth="1"/>
    <col min="2563" max="2563" width="25.125" style="990" customWidth="1"/>
    <col min="2564" max="2564" width="0" style="990" hidden="1" customWidth="1"/>
    <col min="2565" max="2566" width="18.625" style="990" customWidth="1"/>
    <col min="2567" max="2578" width="11.625" style="990" customWidth="1"/>
    <col min="2579" max="2579" width="19.625" style="990" customWidth="1"/>
    <col min="2580" max="2580" width="7.75" style="990" customWidth="1"/>
    <col min="2581" max="2816" width="9" style="990"/>
    <col min="2817" max="2817" width="0.75" style="990" customWidth="1"/>
    <col min="2818" max="2818" width="12.625" style="990" customWidth="1"/>
    <col min="2819" max="2819" width="25.125" style="990" customWidth="1"/>
    <col min="2820" max="2820" width="0" style="990" hidden="1" customWidth="1"/>
    <col min="2821" max="2822" width="18.625" style="990" customWidth="1"/>
    <col min="2823" max="2834" width="11.625" style="990" customWidth="1"/>
    <col min="2835" max="2835" width="19.625" style="990" customWidth="1"/>
    <col min="2836" max="2836" width="7.75" style="990" customWidth="1"/>
    <col min="2837" max="3072" width="9" style="990"/>
    <col min="3073" max="3073" width="0.75" style="990" customWidth="1"/>
    <col min="3074" max="3074" width="12.625" style="990" customWidth="1"/>
    <col min="3075" max="3075" width="25.125" style="990" customWidth="1"/>
    <col min="3076" max="3076" width="0" style="990" hidden="1" customWidth="1"/>
    <col min="3077" max="3078" width="18.625" style="990" customWidth="1"/>
    <col min="3079" max="3090" width="11.625" style="990" customWidth="1"/>
    <col min="3091" max="3091" width="19.625" style="990" customWidth="1"/>
    <col min="3092" max="3092" width="7.75" style="990" customWidth="1"/>
    <col min="3093" max="3328" width="9" style="990"/>
    <col min="3329" max="3329" width="0.75" style="990" customWidth="1"/>
    <col min="3330" max="3330" width="12.625" style="990" customWidth="1"/>
    <col min="3331" max="3331" width="25.125" style="990" customWidth="1"/>
    <col min="3332" max="3332" width="0" style="990" hidden="1" customWidth="1"/>
    <col min="3333" max="3334" width="18.625" style="990" customWidth="1"/>
    <col min="3335" max="3346" width="11.625" style="990" customWidth="1"/>
    <col min="3347" max="3347" width="19.625" style="990" customWidth="1"/>
    <col min="3348" max="3348" width="7.75" style="990" customWidth="1"/>
    <col min="3349" max="3584" width="9" style="990"/>
    <col min="3585" max="3585" width="0.75" style="990" customWidth="1"/>
    <col min="3586" max="3586" width="12.625" style="990" customWidth="1"/>
    <col min="3587" max="3587" width="25.125" style="990" customWidth="1"/>
    <col min="3588" max="3588" width="0" style="990" hidden="1" customWidth="1"/>
    <col min="3589" max="3590" width="18.625" style="990" customWidth="1"/>
    <col min="3591" max="3602" width="11.625" style="990" customWidth="1"/>
    <col min="3603" max="3603" width="19.625" style="990" customWidth="1"/>
    <col min="3604" max="3604" width="7.75" style="990" customWidth="1"/>
    <col min="3605" max="3840" width="9" style="990"/>
    <col min="3841" max="3841" width="0.75" style="990" customWidth="1"/>
    <col min="3842" max="3842" width="12.625" style="990" customWidth="1"/>
    <col min="3843" max="3843" width="25.125" style="990" customWidth="1"/>
    <col min="3844" max="3844" width="0" style="990" hidden="1" customWidth="1"/>
    <col min="3845" max="3846" width="18.625" style="990" customWidth="1"/>
    <col min="3847" max="3858" width="11.625" style="990" customWidth="1"/>
    <col min="3859" max="3859" width="19.625" style="990" customWidth="1"/>
    <col min="3860" max="3860" width="7.75" style="990" customWidth="1"/>
    <col min="3861" max="4096" width="9" style="990"/>
    <col min="4097" max="4097" width="0.75" style="990" customWidth="1"/>
    <col min="4098" max="4098" width="12.625" style="990" customWidth="1"/>
    <col min="4099" max="4099" width="25.125" style="990" customWidth="1"/>
    <col min="4100" max="4100" width="0" style="990" hidden="1" customWidth="1"/>
    <col min="4101" max="4102" width="18.625" style="990" customWidth="1"/>
    <col min="4103" max="4114" width="11.625" style="990" customWidth="1"/>
    <col min="4115" max="4115" width="19.625" style="990" customWidth="1"/>
    <col min="4116" max="4116" width="7.75" style="990" customWidth="1"/>
    <col min="4117" max="4352" width="9" style="990"/>
    <col min="4353" max="4353" width="0.75" style="990" customWidth="1"/>
    <col min="4354" max="4354" width="12.625" style="990" customWidth="1"/>
    <col min="4355" max="4355" width="25.125" style="990" customWidth="1"/>
    <col min="4356" max="4356" width="0" style="990" hidden="1" customWidth="1"/>
    <col min="4357" max="4358" width="18.625" style="990" customWidth="1"/>
    <col min="4359" max="4370" width="11.625" style="990" customWidth="1"/>
    <col min="4371" max="4371" width="19.625" style="990" customWidth="1"/>
    <col min="4372" max="4372" width="7.75" style="990" customWidth="1"/>
    <col min="4373" max="4608" width="9" style="990"/>
    <col min="4609" max="4609" width="0.75" style="990" customWidth="1"/>
    <col min="4610" max="4610" width="12.625" style="990" customWidth="1"/>
    <col min="4611" max="4611" width="25.125" style="990" customWidth="1"/>
    <col min="4612" max="4612" width="0" style="990" hidden="1" customWidth="1"/>
    <col min="4613" max="4614" width="18.625" style="990" customWidth="1"/>
    <col min="4615" max="4626" width="11.625" style="990" customWidth="1"/>
    <col min="4627" max="4627" width="19.625" style="990" customWidth="1"/>
    <col min="4628" max="4628" width="7.75" style="990" customWidth="1"/>
    <col min="4629" max="4864" width="9" style="990"/>
    <col min="4865" max="4865" width="0.75" style="990" customWidth="1"/>
    <col min="4866" max="4866" width="12.625" style="990" customWidth="1"/>
    <col min="4867" max="4867" width="25.125" style="990" customWidth="1"/>
    <col min="4868" max="4868" width="0" style="990" hidden="1" customWidth="1"/>
    <col min="4869" max="4870" width="18.625" style="990" customWidth="1"/>
    <col min="4871" max="4882" width="11.625" style="990" customWidth="1"/>
    <col min="4883" max="4883" width="19.625" style="990" customWidth="1"/>
    <col min="4884" max="4884" width="7.75" style="990" customWidth="1"/>
    <col min="4885" max="5120" width="9" style="990"/>
    <col min="5121" max="5121" width="0.75" style="990" customWidth="1"/>
    <col min="5122" max="5122" width="12.625" style="990" customWidth="1"/>
    <col min="5123" max="5123" width="25.125" style="990" customWidth="1"/>
    <col min="5124" max="5124" width="0" style="990" hidden="1" customWidth="1"/>
    <col min="5125" max="5126" width="18.625" style="990" customWidth="1"/>
    <col min="5127" max="5138" width="11.625" style="990" customWidth="1"/>
    <col min="5139" max="5139" width="19.625" style="990" customWidth="1"/>
    <col min="5140" max="5140" width="7.75" style="990" customWidth="1"/>
    <col min="5141" max="5376" width="9" style="990"/>
    <col min="5377" max="5377" width="0.75" style="990" customWidth="1"/>
    <col min="5378" max="5378" width="12.625" style="990" customWidth="1"/>
    <col min="5379" max="5379" width="25.125" style="990" customWidth="1"/>
    <col min="5380" max="5380" width="0" style="990" hidden="1" customWidth="1"/>
    <col min="5381" max="5382" width="18.625" style="990" customWidth="1"/>
    <col min="5383" max="5394" width="11.625" style="990" customWidth="1"/>
    <col min="5395" max="5395" width="19.625" style="990" customWidth="1"/>
    <col min="5396" max="5396" width="7.75" style="990" customWidth="1"/>
    <col min="5397" max="5632" width="9" style="990"/>
    <col min="5633" max="5633" width="0.75" style="990" customWidth="1"/>
    <col min="5634" max="5634" width="12.625" style="990" customWidth="1"/>
    <col min="5635" max="5635" width="25.125" style="990" customWidth="1"/>
    <col min="5636" max="5636" width="0" style="990" hidden="1" customWidth="1"/>
    <col min="5637" max="5638" width="18.625" style="990" customWidth="1"/>
    <col min="5639" max="5650" width="11.625" style="990" customWidth="1"/>
    <col min="5651" max="5651" width="19.625" style="990" customWidth="1"/>
    <col min="5652" max="5652" width="7.75" style="990" customWidth="1"/>
    <col min="5653" max="5888" width="9" style="990"/>
    <col min="5889" max="5889" width="0.75" style="990" customWidth="1"/>
    <col min="5890" max="5890" width="12.625" style="990" customWidth="1"/>
    <col min="5891" max="5891" width="25.125" style="990" customWidth="1"/>
    <col min="5892" max="5892" width="0" style="990" hidden="1" customWidth="1"/>
    <col min="5893" max="5894" width="18.625" style="990" customWidth="1"/>
    <col min="5895" max="5906" width="11.625" style="990" customWidth="1"/>
    <col min="5907" max="5907" width="19.625" style="990" customWidth="1"/>
    <col min="5908" max="5908" width="7.75" style="990" customWidth="1"/>
    <col min="5909" max="6144" width="9" style="990"/>
    <col min="6145" max="6145" width="0.75" style="990" customWidth="1"/>
    <col min="6146" max="6146" width="12.625" style="990" customWidth="1"/>
    <col min="6147" max="6147" width="25.125" style="990" customWidth="1"/>
    <col min="6148" max="6148" width="0" style="990" hidden="1" customWidth="1"/>
    <col min="6149" max="6150" width="18.625" style="990" customWidth="1"/>
    <col min="6151" max="6162" width="11.625" style="990" customWidth="1"/>
    <col min="6163" max="6163" width="19.625" style="990" customWidth="1"/>
    <col min="6164" max="6164" width="7.75" style="990" customWidth="1"/>
    <col min="6165" max="6400" width="9" style="990"/>
    <col min="6401" max="6401" width="0.75" style="990" customWidth="1"/>
    <col min="6402" max="6402" width="12.625" style="990" customWidth="1"/>
    <col min="6403" max="6403" width="25.125" style="990" customWidth="1"/>
    <col min="6404" max="6404" width="0" style="990" hidden="1" customWidth="1"/>
    <col min="6405" max="6406" width="18.625" style="990" customWidth="1"/>
    <col min="6407" max="6418" width="11.625" style="990" customWidth="1"/>
    <col min="6419" max="6419" width="19.625" style="990" customWidth="1"/>
    <col min="6420" max="6420" width="7.75" style="990" customWidth="1"/>
    <col min="6421" max="6656" width="9" style="990"/>
    <col min="6657" max="6657" width="0.75" style="990" customWidth="1"/>
    <col min="6658" max="6658" width="12.625" style="990" customWidth="1"/>
    <col min="6659" max="6659" width="25.125" style="990" customWidth="1"/>
    <col min="6660" max="6660" width="0" style="990" hidden="1" customWidth="1"/>
    <col min="6661" max="6662" width="18.625" style="990" customWidth="1"/>
    <col min="6663" max="6674" width="11.625" style="990" customWidth="1"/>
    <col min="6675" max="6675" width="19.625" style="990" customWidth="1"/>
    <col min="6676" max="6676" width="7.75" style="990" customWidth="1"/>
    <col min="6677" max="6912" width="9" style="990"/>
    <col min="6913" max="6913" width="0.75" style="990" customWidth="1"/>
    <col min="6914" max="6914" width="12.625" style="990" customWidth="1"/>
    <col min="6915" max="6915" width="25.125" style="990" customWidth="1"/>
    <col min="6916" max="6916" width="0" style="990" hidden="1" customWidth="1"/>
    <col min="6917" max="6918" width="18.625" style="990" customWidth="1"/>
    <col min="6919" max="6930" width="11.625" style="990" customWidth="1"/>
    <col min="6931" max="6931" width="19.625" style="990" customWidth="1"/>
    <col min="6932" max="6932" width="7.75" style="990" customWidth="1"/>
    <col min="6933" max="7168" width="9" style="990"/>
    <col min="7169" max="7169" width="0.75" style="990" customWidth="1"/>
    <col min="7170" max="7170" width="12.625" style="990" customWidth="1"/>
    <col min="7171" max="7171" width="25.125" style="990" customWidth="1"/>
    <col min="7172" max="7172" width="0" style="990" hidden="1" customWidth="1"/>
    <col min="7173" max="7174" width="18.625" style="990" customWidth="1"/>
    <col min="7175" max="7186" width="11.625" style="990" customWidth="1"/>
    <col min="7187" max="7187" width="19.625" style="990" customWidth="1"/>
    <col min="7188" max="7188" width="7.75" style="990" customWidth="1"/>
    <col min="7189" max="7424" width="9" style="990"/>
    <col min="7425" max="7425" width="0.75" style="990" customWidth="1"/>
    <col min="7426" max="7426" width="12.625" style="990" customWidth="1"/>
    <col min="7427" max="7427" width="25.125" style="990" customWidth="1"/>
    <col min="7428" max="7428" width="0" style="990" hidden="1" customWidth="1"/>
    <col min="7429" max="7430" width="18.625" style="990" customWidth="1"/>
    <col min="7431" max="7442" width="11.625" style="990" customWidth="1"/>
    <col min="7443" max="7443" width="19.625" style="990" customWidth="1"/>
    <col min="7444" max="7444" width="7.75" style="990" customWidth="1"/>
    <col min="7445" max="7680" width="9" style="990"/>
    <col min="7681" max="7681" width="0.75" style="990" customWidth="1"/>
    <col min="7682" max="7682" width="12.625" style="990" customWidth="1"/>
    <col min="7683" max="7683" width="25.125" style="990" customWidth="1"/>
    <col min="7684" max="7684" width="0" style="990" hidden="1" customWidth="1"/>
    <col min="7685" max="7686" width="18.625" style="990" customWidth="1"/>
    <col min="7687" max="7698" width="11.625" style="990" customWidth="1"/>
    <col min="7699" max="7699" width="19.625" style="990" customWidth="1"/>
    <col min="7700" max="7700" width="7.75" style="990" customWidth="1"/>
    <col min="7701" max="7936" width="9" style="990"/>
    <col min="7937" max="7937" width="0.75" style="990" customWidth="1"/>
    <col min="7938" max="7938" width="12.625" style="990" customWidth="1"/>
    <col min="7939" max="7939" width="25.125" style="990" customWidth="1"/>
    <col min="7940" max="7940" width="0" style="990" hidden="1" customWidth="1"/>
    <col min="7941" max="7942" width="18.625" style="990" customWidth="1"/>
    <col min="7943" max="7954" width="11.625" style="990" customWidth="1"/>
    <col min="7955" max="7955" width="19.625" style="990" customWidth="1"/>
    <col min="7956" max="7956" width="7.75" style="990" customWidth="1"/>
    <col min="7957" max="8192" width="9" style="990"/>
    <col min="8193" max="8193" width="0.75" style="990" customWidth="1"/>
    <col min="8194" max="8194" width="12.625" style="990" customWidth="1"/>
    <col min="8195" max="8195" width="25.125" style="990" customWidth="1"/>
    <col min="8196" max="8196" width="0" style="990" hidden="1" customWidth="1"/>
    <col min="8197" max="8198" width="18.625" style="990" customWidth="1"/>
    <col min="8199" max="8210" width="11.625" style="990" customWidth="1"/>
    <col min="8211" max="8211" width="19.625" style="990" customWidth="1"/>
    <col min="8212" max="8212" width="7.75" style="990" customWidth="1"/>
    <col min="8213" max="8448" width="9" style="990"/>
    <col min="8449" max="8449" width="0.75" style="990" customWidth="1"/>
    <col min="8450" max="8450" width="12.625" style="990" customWidth="1"/>
    <col min="8451" max="8451" width="25.125" style="990" customWidth="1"/>
    <col min="8452" max="8452" width="0" style="990" hidden="1" customWidth="1"/>
    <col min="8453" max="8454" width="18.625" style="990" customWidth="1"/>
    <col min="8455" max="8466" width="11.625" style="990" customWidth="1"/>
    <col min="8467" max="8467" width="19.625" style="990" customWidth="1"/>
    <col min="8468" max="8468" width="7.75" style="990" customWidth="1"/>
    <col min="8469" max="8704" width="9" style="990"/>
    <col min="8705" max="8705" width="0.75" style="990" customWidth="1"/>
    <col min="8706" max="8706" width="12.625" style="990" customWidth="1"/>
    <col min="8707" max="8707" width="25.125" style="990" customWidth="1"/>
    <col min="8708" max="8708" width="0" style="990" hidden="1" customWidth="1"/>
    <col min="8709" max="8710" width="18.625" style="990" customWidth="1"/>
    <col min="8711" max="8722" width="11.625" style="990" customWidth="1"/>
    <col min="8723" max="8723" width="19.625" style="990" customWidth="1"/>
    <col min="8724" max="8724" width="7.75" style="990" customWidth="1"/>
    <col min="8725" max="8960" width="9" style="990"/>
    <col min="8961" max="8961" width="0.75" style="990" customWidth="1"/>
    <col min="8962" max="8962" width="12.625" style="990" customWidth="1"/>
    <col min="8963" max="8963" width="25.125" style="990" customWidth="1"/>
    <col min="8964" max="8964" width="0" style="990" hidden="1" customWidth="1"/>
    <col min="8965" max="8966" width="18.625" style="990" customWidth="1"/>
    <col min="8967" max="8978" width="11.625" style="990" customWidth="1"/>
    <col min="8979" max="8979" width="19.625" style="990" customWidth="1"/>
    <col min="8980" max="8980" width="7.75" style="990" customWidth="1"/>
    <col min="8981" max="9216" width="9" style="990"/>
    <col min="9217" max="9217" width="0.75" style="990" customWidth="1"/>
    <col min="9218" max="9218" width="12.625" style="990" customWidth="1"/>
    <col min="9219" max="9219" width="25.125" style="990" customWidth="1"/>
    <col min="9220" max="9220" width="0" style="990" hidden="1" customWidth="1"/>
    <col min="9221" max="9222" width="18.625" style="990" customWidth="1"/>
    <col min="9223" max="9234" width="11.625" style="990" customWidth="1"/>
    <col min="9235" max="9235" width="19.625" style="990" customWidth="1"/>
    <col min="9236" max="9236" width="7.75" style="990" customWidth="1"/>
    <col min="9237" max="9472" width="9" style="990"/>
    <col min="9473" max="9473" width="0.75" style="990" customWidth="1"/>
    <col min="9474" max="9474" width="12.625" style="990" customWidth="1"/>
    <col min="9475" max="9475" width="25.125" style="990" customWidth="1"/>
    <col min="9476" max="9476" width="0" style="990" hidden="1" customWidth="1"/>
    <col min="9477" max="9478" width="18.625" style="990" customWidth="1"/>
    <col min="9479" max="9490" width="11.625" style="990" customWidth="1"/>
    <col min="9491" max="9491" width="19.625" style="990" customWidth="1"/>
    <col min="9492" max="9492" width="7.75" style="990" customWidth="1"/>
    <col min="9493" max="9728" width="9" style="990"/>
    <col min="9729" max="9729" width="0.75" style="990" customWidth="1"/>
    <col min="9730" max="9730" width="12.625" style="990" customWidth="1"/>
    <col min="9731" max="9731" width="25.125" style="990" customWidth="1"/>
    <col min="9732" max="9732" width="0" style="990" hidden="1" customWidth="1"/>
    <col min="9733" max="9734" width="18.625" style="990" customWidth="1"/>
    <col min="9735" max="9746" width="11.625" style="990" customWidth="1"/>
    <col min="9747" max="9747" width="19.625" style="990" customWidth="1"/>
    <col min="9748" max="9748" width="7.75" style="990" customWidth="1"/>
    <col min="9749" max="9984" width="9" style="990"/>
    <col min="9985" max="9985" width="0.75" style="990" customWidth="1"/>
    <col min="9986" max="9986" width="12.625" style="990" customWidth="1"/>
    <col min="9987" max="9987" width="25.125" style="990" customWidth="1"/>
    <col min="9988" max="9988" width="0" style="990" hidden="1" customWidth="1"/>
    <col min="9989" max="9990" width="18.625" style="990" customWidth="1"/>
    <col min="9991" max="10002" width="11.625" style="990" customWidth="1"/>
    <col min="10003" max="10003" width="19.625" style="990" customWidth="1"/>
    <col min="10004" max="10004" width="7.75" style="990" customWidth="1"/>
    <col min="10005" max="10240" width="9" style="990"/>
    <col min="10241" max="10241" width="0.75" style="990" customWidth="1"/>
    <col min="10242" max="10242" width="12.625" style="990" customWidth="1"/>
    <col min="10243" max="10243" width="25.125" style="990" customWidth="1"/>
    <col min="10244" max="10244" width="0" style="990" hidden="1" customWidth="1"/>
    <col min="10245" max="10246" width="18.625" style="990" customWidth="1"/>
    <col min="10247" max="10258" width="11.625" style="990" customWidth="1"/>
    <col min="10259" max="10259" width="19.625" style="990" customWidth="1"/>
    <col min="10260" max="10260" width="7.75" style="990" customWidth="1"/>
    <col min="10261" max="10496" width="9" style="990"/>
    <col min="10497" max="10497" width="0.75" style="990" customWidth="1"/>
    <col min="10498" max="10498" width="12.625" style="990" customWidth="1"/>
    <col min="10499" max="10499" width="25.125" style="990" customWidth="1"/>
    <col min="10500" max="10500" width="0" style="990" hidden="1" customWidth="1"/>
    <col min="10501" max="10502" width="18.625" style="990" customWidth="1"/>
    <col min="10503" max="10514" width="11.625" style="990" customWidth="1"/>
    <col min="10515" max="10515" width="19.625" style="990" customWidth="1"/>
    <col min="10516" max="10516" width="7.75" style="990" customWidth="1"/>
    <col min="10517" max="10752" width="9" style="990"/>
    <col min="10753" max="10753" width="0.75" style="990" customWidth="1"/>
    <col min="10754" max="10754" width="12.625" style="990" customWidth="1"/>
    <col min="10755" max="10755" width="25.125" style="990" customWidth="1"/>
    <col min="10756" max="10756" width="0" style="990" hidden="1" customWidth="1"/>
    <col min="10757" max="10758" width="18.625" style="990" customWidth="1"/>
    <col min="10759" max="10770" width="11.625" style="990" customWidth="1"/>
    <col min="10771" max="10771" width="19.625" style="990" customWidth="1"/>
    <col min="10772" max="10772" width="7.75" style="990" customWidth="1"/>
    <col min="10773" max="11008" width="9" style="990"/>
    <col min="11009" max="11009" width="0.75" style="990" customWidth="1"/>
    <col min="11010" max="11010" width="12.625" style="990" customWidth="1"/>
    <col min="11011" max="11011" width="25.125" style="990" customWidth="1"/>
    <col min="11012" max="11012" width="0" style="990" hidden="1" customWidth="1"/>
    <col min="11013" max="11014" width="18.625" style="990" customWidth="1"/>
    <col min="11015" max="11026" width="11.625" style="990" customWidth="1"/>
    <col min="11027" max="11027" width="19.625" style="990" customWidth="1"/>
    <col min="11028" max="11028" width="7.75" style="990" customWidth="1"/>
    <col min="11029" max="11264" width="9" style="990"/>
    <col min="11265" max="11265" width="0.75" style="990" customWidth="1"/>
    <col min="11266" max="11266" width="12.625" style="990" customWidth="1"/>
    <col min="11267" max="11267" width="25.125" style="990" customWidth="1"/>
    <col min="11268" max="11268" width="0" style="990" hidden="1" customWidth="1"/>
    <col min="11269" max="11270" width="18.625" style="990" customWidth="1"/>
    <col min="11271" max="11282" width="11.625" style="990" customWidth="1"/>
    <col min="11283" max="11283" width="19.625" style="990" customWidth="1"/>
    <col min="11284" max="11284" width="7.75" style="990" customWidth="1"/>
    <col min="11285" max="11520" width="9" style="990"/>
    <col min="11521" max="11521" width="0.75" style="990" customWidth="1"/>
    <col min="11522" max="11522" width="12.625" style="990" customWidth="1"/>
    <col min="11523" max="11523" width="25.125" style="990" customWidth="1"/>
    <col min="11524" max="11524" width="0" style="990" hidden="1" customWidth="1"/>
    <col min="11525" max="11526" width="18.625" style="990" customWidth="1"/>
    <col min="11527" max="11538" width="11.625" style="990" customWidth="1"/>
    <col min="11539" max="11539" width="19.625" style="990" customWidth="1"/>
    <col min="11540" max="11540" width="7.75" style="990" customWidth="1"/>
    <col min="11541" max="11776" width="9" style="990"/>
    <col min="11777" max="11777" width="0.75" style="990" customWidth="1"/>
    <col min="11778" max="11778" width="12.625" style="990" customWidth="1"/>
    <col min="11779" max="11779" width="25.125" style="990" customWidth="1"/>
    <col min="11780" max="11780" width="0" style="990" hidden="1" customWidth="1"/>
    <col min="11781" max="11782" width="18.625" style="990" customWidth="1"/>
    <col min="11783" max="11794" width="11.625" style="990" customWidth="1"/>
    <col min="11795" max="11795" width="19.625" style="990" customWidth="1"/>
    <col min="11796" max="11796" width="7.75" style="990" customWidth="1"/>
    <col min="11797" max="12032" width="9" style="990"/>
    <col min="12033" max="12033" width="0.75" style="990" customWidth="1"/>
    <col min="12034" max="12034" width="12.625" style="990" customWidth="1"/>
    <col min="12035" max="12035" width="25.125" style="990" customWidth="1"/>
    <col min="12036" max="12036" width="0" style="990" hidden="1" customWidth="1"/>
    <col min="12037" max="12038" width="18.625" style="990" customWidth="1"/>
    <col min="12039" max="12050" width="11.625" style="990" customWidth="1"/>
    <col min="12051" max="12051" width="19.625" style="990" customWidth="1"/>
    <col min="12052" max="12052" width="7.75" style="990" customWidth="1"/>
    <col min="12053" max="12288" width="9" style="990"/>
    <col min="12289" max="12289" width="0.75" style="990" customWidth="1"/>
    <col min="12290" max="12290" width="12.625" style="990" customWidth="1"/>
    <col min="12291" max="12291" width="25.125" style="990" customWidth="1"/>
    <col min="12292" max="12292" width="0" style="990" hidden="1" customWidth="1"/>
    <col min="12293" max="12294" width="18.625" style="990" customWidth="1"/>
    <col min="12295" max="12306" width="11.625" style="990" customWidth="1"/>
    <col min="12307" max="12307" width="19.625" style="990" customWidth="1"/>
    <col min="12308" max="12308" width="7.75" style="990" customWidth="1"/>
    <col min="12309" max="12544" width="9" style="990"/>
    <col min="12545" max="12545" width="0.75" style="990" customWidth="1"/>
    <col min="12546" max="12546" width="12.625" style="990" customWidth="1"/>
    <col min="12547" max="12547" width="25.125" style="990" customWidth="1"/>
    <col min="12548" max="12548" width="0" style="990" hidden="1" customWidth="1"/>
    <col min="12549" max="12550" width="18.625" style="990" customWidth="1"/>
    <col min="12551" max="12562" width="11.625" style="990" customWidth="1"/>
    <col min="12563" max="12563" width="19.625" style="990" customWidth="1"/>
    <col min="12564" max="12564" width="7.75" style="990" customWidth="1"/>
    <col min="12565" max="12800" width="9" style="990"/>
    <col min="12801" max="12801" width="0.75" style="990" customWidth="1"/>
    <col min="12802" max="12802" width="12.625" style="990" customWidth="1"/>
    <col min="12803" max="12803" width="25.125" style="990" customWidth="1"/>
    <col min="12804" max="12804" width="0" style="990" hidden="1" customWidth="1"/>
    <col min="12805" max="12806" width="18.625" style="990" customWidth="1"/>
    <col min="12807" max="12818" width="11.625" style="990" customWidth="1"/>
    <col min="12819" max="12819" width="19.625" style="990" customWidth="1"/>
    <col min="12820" max="12820" width="7.75" style="990" customWidth="1"/>
    <col min="12821" max="13056" width="9" style="990"/>
    <col min="13057" max="13057" width="0.75" style="990" customWidth="1"/>
    <col min="13058" max="13058" width="12.625" style="990" customWidth="1"/>
    <col min="13059" max="13059" width="25.125" style="990" customWidth="1"/>
    <col min="13060" max="13060" width="0" style="990" hidden="1" customWidth="1"/>
    <col min="13061" max="13062" width="18.625" style="990" customWidth="1"/>
    <col min="13063" max="13074" width="11.625" style="990" customWidth="1"/>
    <col min="13075" max="13075" width="19.625" style="990" customWidth="1"/>
    <col min="13076" max="13076" width="7.75" style="990" customWidth="1"/>
    <col min="13077" max="13312" width="9" style="990"/>
    <col min="13313" max="13313" width="0.75" style="990" customWidth="1"/>
    <col min="13314" max="13314" width="12.625" style="990" customWidth="1"/>
    <col min="13315" max="13315" width="25.125" style="990" customWidth="1"/>
    <col min="13316" max="13316" width="0" style="990" hidden="1" customWidth="1"/>
    <col min="13317" max="13318" width="18.625" style="990" customWidth="1"/>
    <col min="13319" max="13330" width="11.625" style="990" customWidth="1"/>
    <col min="13331" max="13331" width="19.625" style="990" customWidth="1"/>
    <col min="13332" max="13332" width="7.75" style="990" customWidth="1"/>
    <col min="13333" max="13568" width="9" style="990"/>
    <col min="13569" max="13569" width="0.75" style="990" customWidth="1"/>
    <col min="13570" max="13570" width="12.625" style="990" customWidth="1"/>
    <col min="13571" max="13571" width="25.125" style="990" customWidth="1"/>
    <col min="13572" max="13572" width="0" style="990" hidden="1" customWidth="1"/>
    <col min="13573" max="13574" width="18.625" style="990" customWidth="1"/>
    <col min="13575" max="13586" width="11.625" style="990" customWidth="1"/>
    <col min="13587" max="13587" width="19.625" style="990" customWidth="1"/>
    <col min="13588" max="13588" width="7.75" style="990" customWidth="1"/>
    <col min="13589" max="13824" width="9" style="990"/>
    <col min="13825" max="13825" width="0.75" style="990" customWidth="1"/>
    <col min="13826" max="13826" width="12.625" style="990" customWidth="1"/>
    <col min="13827" max="13827" width="25.125" style="990" customWidth="1"/>
    <col min="13828" max="13828" width="0" style="990" hidden="1" customWidth="1"/>
    <col min="13829" max="13830" width="18.625" style="990" customWidth="1"/>
    <col min="13831" max="13842" width="11.625" style="990" customWidth="1"/>
    <col min="13843" max="13843" width="19.625" style="990" customWidth="1"/>
    <col min="13844" max="13844" width="7.75" style="990" customWidth="1"/>
    <col min="13845" max="14080" width="9" style="990"/>
    <col min="14081" max="14081" width="0.75" style="990" customWidth="1"/>
    <col min="14082" max="14082" width="12.625" style="990" customWidth="1"/>
    <col min="14083" max="14083" width="25.125" style="990" customWidth="1"/>
    <col min="14084" max="14084" width="0" style="990" hidden="1" customWidth="1"/>
    <col min="14085" max="14086" width="18.625" style="990" customWidth="1"/>
    <col min="14087" max="14098" width="11.625" style="990" customWidth="1"/>
    <col min="14099" max="14099" width="19.625" style="990" customWidth="1"/>
    <col min="14100" max="14100" width="7.75" style="990" customWidth="1"/>
    <col min="14101" max="14336" width="9" style="990"/>
    <col min="14337" max="14337" width="0.75" style="990" customWidth="1"/>
    <col min="14338" max="14338" width="12.625" style="990" customWidth="1"/>
    <col min="14339" max="14339" width="25.125" style="990" customWidth="1"/>
    <col min="14340" max="14340" width="0" style="990" hidden="1" customWidth="1"/>
    <col min="14341" max="14342" width="18.625" style="990" customWidth="1"/>
    <col min="14343" max="14354" width="11.625" style="990" customWidth="1"/>
    <col min="14355" max="14355" width="19.625" style="990" customWidth="1"/>
    <col min="14356" max="14356" width="7.75" style="990" customWidth="1"/>
    <col min="14357" max="14592" width="9" style="990"/>
    <col min="14593" max="14593" width="0.75" style="990" customWidth="1"/>
    <col min="14594" max="14594" width="12.625" style="990" customWidth="1"/>
    <col min="14595" max="14595" width="25.125" style="990" customWidth="1"/>
    <col min="14596" max="14596" width="0" style="990" hidden="1" customWidth="1"/>
    <col min="14597" max="14598" width="18.625" style="990" customWidth="1"/>
    <col min="14599" max="14610" width="11.625" style="990" customWidth="1"/>
    <col min="14611" max="14611" width="19.625" style="990" customWidth="1"/>
    <col min="14612" max="14612" width="7.75" style="990" customWidth="1"/>
    <col min="14613" max="14848" width="9" style="990"/>
    <col min="14849" max="14849" width="0.75" style="990" customWidth="1"/>
    <col min="14850" max="14850" width="12.625" style="990" customWidth="1"/>
    <col min="14851" max="14851" width="25.125" style="990" customWidth="1"/>
    <col min="14852" max="14852" width="0" style="990" hidden="1" customWidth="1"/>
    <col min="14853" max="14854" width="18.625" style="990" customWidth="1"/>
    <col min="14855" max="14866" width="11.625" style="990" customWidth="1"/>
    <col min="14867" max="14867" width="19.625" style="990" customWidth="1"/>
    <col min="14868" max="14868" width="7.75" style="990" customWidth="1"/>
    <col min="14869" max="15104" width="9" style="990"/>
    <col min="15105" max="15105" width="0.75" style="990" customWidth="1"/>
    <col min="15106" max="15106" width="12.625" style="990" customWidth="1"/>
    <col min="15107" max="15107" width="25.125" style="990" customWidth="1"/>
    <col min="15108" max="15108" width="0" style="990" hidden="1" customWidth="1"/>
    <col min="15109" max="15110" width="18.625" style="990" customWidth="1"/>
    <col min="15111" max="15122" width="11.625" style="990" customWidth="1"/>
    <col min="15123" max="15123" width="19.625" style="990" customWidth="1"/>
    <col min="15124" max="15124" width="7.75" style="990" customWidth="1"/>
    <col min="15125" max="15360" width="9" style="990"/>
    <col min="15361" max="15361" width="0.75" style="990" customWidth="1"/>
    <col min="15362" max="15362" width="12.625" style="990" customWidth="1"/>
    <col min="15363" max="15363" width="25.125" style="990" customWidth="1"/>
    <col min="15364" max="15364" width="0" style="990" hidden="1" customWidth="1"/>
    <col min="15365" max="15366" width="18.625" style="990" customWidth="1"/>
    <col min="15367" max="15378" width="11.625" style="990" customWidth="1"/>
    <col min="15379" max="15379" width="19.625" style="990" customWidth="1"/>
    <col min="15380" max="15380" width="7.75" style="990" customWidth="1"/>
    <col min="15381" max="15616" width="9" style="990"/>
    <col min="15617" max="15617" width="0.75" style="990" customWidth="1"/>
    <col min="15618" max="15618" width="12.625" style="990" customWidth="1"/>
    <col min="15619" max="15619" width="25.125" style="990" customWidth="1"/>
    <col min="15620" max="15620" width="0" style="990" hidden="1" customWidth="1"/>
    <col min="15621" max="15622" width="18.625" style="990" customWidth="1"/>
    <col min="15623" max="15634" width="11.625" style="990" customWidth="1"/>
    <col min="15635" max="15635" width="19.625" style="990" customWidth="1"/>
    <col min="15636" max="15636" width="7.75" style="990" customWidth="1"/>
    <col min="15637" max="15872" width="9" style="990"/>
    <col min="15873" max="15873" width="0.75" style="990" customWidth="1"/>
    <col min="15874" max="15874" width="12.625" style="990" customWidth="1"/>
    <col min="15875" max="15875" width="25.125" style="990" customWidth="1"/>
    <col min="15876" max="15876" width="0" style="990" hidden="1" customWidth="1"/>
    <col min="15877" max="15878" width="18.625" style="990" customWidth="1"/>
    <col min="15879" max="15890" width="11.625" style="990" customWidth="1"/>
    <col min="15891" max="15891" width="19.625" style="990" customWidth="1"/>
    <col min="15892" max="15892" width="7.75" style="990" customWidth="1"/>
    <col min="15893" max="16128" width="9" style="990"/>
    <col min="16129" max="16129" width="0.75" style="990" customWidth="1"/>
    <col min="16130" max="16130" width="12.625" style="990" customWidth="1"/>
    <col min="16131" max="16131" width="25.125" style="990" customWidth="1"/>
    <col min="16132" max="16132" width="0" style="990" hidden="1" customWidth="1"/>
    <col min="16133" max="16134" width="18.625" style="990" customWidth="1"/>
    <col min="16135" max="16146" width="11.625" style="990" customWidth="1"/>
    <col min="16147" max="16147" width="19.625" style="990" customWidth="1"/>
    <col min="16148" max="16148" width="7.75" style="990" customWidth="1"/>
    <col min="16149" max="16384" width="9" style="990"/>
  </cols>
  <sheetData>
    <row r="1" spans="1:24" ht="31.5" customHeight="1" x14ac:dyDescent="0.15"/>
    <row r="2" spans="1:24" ht="30" customHeight="1" thickBot="1" x14ac:dyDescent="0.25">
      <c r="A2" s="1094" t="s">
        <v>604</v>
      </c>
      <c r="B2" s="1095"/>
      <c r="C2" s="1096"/>
      <c r="D2" s="984"/>
      <c r="E2" s="984"/>
      <c r="F2" s="1097"/>
      <c r="G2" s="984"/>
      <c r="H2" s="984"/>
      <c r="I2" s="984"/>
      <c r="J2" s="984"/>
      <c r="K2" s="984"/>
      <c r="L2" s="984"/>
      <c r="M2" s="984"/>
      <c r="N2" s="984"/>
      <c r="O2" s="984"/>
      <c r="P2" s="984"/>
      <c r="Q2" s="984"/>
      <c r="R2" s="1732" t="s">
        <v>605</v>
      </c>
      <c r="S2" s="1732"/>
      <c r="T2" s="1096"/>
      <c r="U2" s="984"/>
      <c r="V2" s="984"/>
      <c r="W2" s="984"/>
      <c r="X2" s="984"/>
    </row>
    <row r="3" spans="1:24" s="1101" customFormat="1" ht="33" customHeight="1" thickBot="1" x14ac:dyDescent="0.2">
      <c r="A3" s="1098"/>
      <c r="B3" s="883" t="s">
        <v>359</v>
      </c>
      <c r="C3" s="1099" t="s">
        <v>368</v>
      </c>
      <c r="D3" s="885" t="s">
        <v>369</v>
      </c>
      <c r="E3" s="886" t="s">
        <v>370</v>
      </c>
      <c r="F3" s="887" t="s">
        <v>371</v>
      </c>
      <c r="G3" s="883" t="s">
        <v>419</v>
      </c>
      <c r="H3" s="889" t="s">
        <v>420</v>
      </c>
      <c r="I3" s="890" t="s">
        <v>421</v>
      </c>
      <c r="J3" s="890" t="s">
        <v>422</v>
      </c>
      <c r="K3" s="890" t="s">
        <v>423</v>
      </c>
      <c r="L3" s="890" t="s">
        <v>424</v>
      </c>
      <c r="M3" s="890" t="s">
        <v>425</v>
      </c>
      <c r="N3" s="890" t="s">
        <v>426</v>
      </c>
      <c r="O3" s="890" t="s">
        <v>427</v>
      </c>
      <c r="P3" s="890" t="s">
        <v>428</v>
      </c>
      <c r="Q3" s="890" t="s">
        <v>429</v>
      </c>
      <c r="R3" s="890" t="s">
        <v>430</v>
      </c>
      <c r="S3" s="891" t="s">
        <v>431</v>
      </c>
      <c r="T3" s="1100"/>
    </row>
    <row r="4" spans="1:24" s="1111" customFormat="1" ht="33" customHeight="1" x14ac:dyDescent="0.15">
      <c r="A4" s="1102"/>
      <c r="B4" s="1103" t="s">
        <v>167</v>
      </c>
      <c r="C4" s="1104" t="s">
        <v>606</v>
      </c>
      <c r="D4" s="993">
        <v>11868</v>
      </c>
      <c r="E4" s="1105">
        <v>211741</v>
      </c>
      <c r="F4" s="1106">
        <v>239613</v>
      </c>
      <c r="G4" s="1107">
        <v>12049</v>
      </c>
      <c r="H4" s="1108">
        <v>11630</v>
      </c>
      <c r="I4" s="1108">
        <v>26407</v>
      </c>
      <c r="J4" s="1108">
        <v>25322</v>
      </c>
      <c r="K4" s="1108">
        <v>40490</v>
      </c>
      <c r="L4" s="1108">
        <v>10483</v>
      </c>
      <c r="M4" s="1108">
        <v>12226</v>
      </c>
      <c r="N4" s="1108">
        <v>14758</v>
      </c>
      <c r="O4" s="1108">
        <v>15535</v>
      </c>
      <c r="P4" s="1108">
        <v>32647</v>
      </c>
      <c r="Q4" s="1108">
        <v>25780</v>
      </c>
      <c r="R4" s="1108">
        <v>12286</v>
      </c>
      <c r="S4" s="1109">
        <v>101625260</v>
      </c>
      <c r="T4" s="1110"/>
    </row>
    <row r="5" spans="1:24" s="1111" customFormat="1" ht="33" customHeight="1" x14ac:dyDescent="0.15">
      <c r="A5" s="1102"/>
      <c r="B5" s="1112" t="s">
        <v>102</v>
      </c>
      <c r="C5" s="1113" t="s">
        <v>607</v>
      </c>
      <c r="D5" s="993">
        <v>190465</v>
      </c>
      <c r="E5" s="1105">
        <v>31184</v>
      </c>
      <c r="F5" s="1106">
        <v>20140</v>
      </c>
      <c r="G5" s="974">
        <v>1048</v>
      </c>
      <c r="H5" s="975">
        <v>1790</v>
      </c>
      <c r="I5" s="975">
        <v>1882</v>
      </c>
      <c r="J5" s="975">
        <v>943</v>
      </c>
      <c r="K5" s="975">
        <v>1815</v>
      </c>
      <c r="L5" s="975">
        <v>1442</v>
      </c>
      <c r="M5" s="975">
        <v>1217</v>
      </c>
      <c r="N5" s="975">
        <v>2839</v>
      </c>
      <c r="O5" s="975">
        <v>1600</v>
      </c>
      <c r="P5" s="975">
        <v>2521</v>
      </c>
      <c r="Q5" s="975">
        <v>2312</v>
      </c>
      <c r="R5" s="975">
        <v>731</v>
      </c>
      <c r="S5" s="1114">
        <v>6938960</v>
      </c>
      <c r="T5" s="1110"/>
    </row>
    <row r="6" spans="1:24" s="1111" customFormat="1" ht="33" customHeight="1" x14ac:dyDescent="0.15">
      <c r="A6" s="1102"/>
      <c r="B6" s="1112" t="s">
        <v>102</v>
      </c>
      <c r="C6" s="1115" t="s">
        <v>608</v>
      </c>
      <c r="D6" s="993">
        <v>14551</v>
      </c>
      <c r="E6" s="1105">
        <v>12671</v>
      </c>
      <c r="F6" s="1106">
        <v>11401</v>
      </c>
      <c r="G6" s="907">
        <v>796</v>
      </c>
      <c r="H6" s="975">
        <v>759</v>
      </c>
      <c r="I6" s="975">
        <v>671</v>
      </c>
      <c r="J6" s="975">
        <v>590</v>
      </c>
      <c r="K6" s="975">
        <v>691</v>
      </c>
      <c r="L6" s="975">
        <v>1089</v>
      </c>
      <c r="M6" s="975">
        <v>1011</v>
      </c>
      <c r="N6" s="975">
        <v>1305</v>
      </c>
      <c r="O6" s="975">
        <v>902</v>
      </c>
      <c r="P6" s="975">
        <v>1398</v>
      </c>
      <c r="Q6" s="975">
        <v>1659</v>
      </c>
      <c r="R6" s="975">
        <v>530</v>
      </c>
      <c r="S6" s="1114">
        <v>125800</v>
      </c>
      <c r="T6" s="1110"/>
    </row>
    <row r="7" spans="1:24" s="1111" customFormat="1" ht="33" customHeight="1" x14ac:dyDescent="0.15">
      <c r="A7" s="1102"/>
      <c r="B7" s="1112"/>
      <c r="C7" s="1115" t="s">
        <v>609</v>
      </c>
      <c r="D7" s="997">
        <v>439443</v>
      </c>
      <c r="E7" s="1105">
        <v>57869</v>
      </c>
      <c r="F7" s="1106">
        <v>43635</v>
      </c>
      <c r="G7" s="907">
        <v>4875</v>
      </c>
      <c r="H7" s="975">
        <v>5201</v>
      </c>
      <c r="I7" s="975">
        <v>5954</v>
      </c>
      <c r="J7" s="975">
        <v>2573</v>
      </c>
      <c r="K7" s="975">
        <v>2398</v>
      </c>
      <c r="L7" s="975">
        <v>1964</v>
      </c>
      <c r="M7" s="975">
        <v>2879</v>
      </c>
      <c r="N7" s="975">
        <v>2161</v>
      </c>
      <c r="O7" s="975">
        <v>2899</v>
      </c>
      <c r="P7" s="975">
        <v>3688</v>
      </c>
      <c r="Q7" s="975">
        <v>6116</v>
      </c>
      <c r="R7" s="975">
        <v>2927</v>
      </c>
      <c r="S7" s="1114">
        <v>3307494</v>
      </c>
      <c r="T7" s="1110"/>
    </row>
    <row r="8" spans="1:24" s="1111" customFormat="1" ht="33" customHeight="1" x14ac:dyDescent="0.15">
      <c r="A8" s="1102"/>
      <c r="B8" s="1112" t="s">
        <v>168</v>
      </c>
      <c r="C8" s="1116" t="s">
        <v>610</v>
      </c>
      <c r="D8" s="993">
        <v>95513</v>
      </c>
      <c r="E8" s="1105">
        <v>45869</v>
      </c>
      <c r="F8" s="1106">
        <v>71073</v>
      </c>
      <c r="G8" s="931">
        <v>1344</v>
      </c>
      <c r="H8" s="951">
        <v>4689</v>
      </c>
      <c r="I8" s="951">
        <v>6465</v>
      </c>
      <c r="J8" s="951">
        <v>4087</v>
      </c>
      <c r="K8" s="951">
        <v>6830</v>
      </c>
      <c r="L8" s="951">
        <v>4070</v>
      </c>
      <c r="M8" s="951">
        <v>9462</v>
      </c>
      <c r="N8" s="951">
        <v>18295</v>
      </c>
      <c r="O8" s="951">
        <v>0</v>
      </c>
      <c r="P8" s="951">
        <v>0</v>
      </c>
      <c r="Q8" s="951">
        <v>7486</v>
      </c>
      <c r="R8" s="951">
        <v>8345</v>
      </c>
      <c r="S8" s="1117">
        <v>22440300</v>
      </c>
      <c r="T8" s="1110"/>
    </row>
    <row r="9" spans="1:24" s="1111" customFormat="1" ht="33" customHeight="1" x14ac:dyDescent="0.15">
      <c r="A9" s="1102"/>
      <c r="B9" s="1112" t="s">
        <v>102</v>
      </c>
      <c r="C9" s="1113" t="s">
        <v>611</v>
      </c>
      <c r="D9" s="993">
        <v>42731</v>
      </c>
      <c r="E9" s="1105">
        <v>107358</v>
      </c>
      <c r="F9" s="1106">
        <v>100690</v>
      </c>
      <c r="G9" s="931">
        <v>10953</v>
      </c>
      <c r="H9" s="951">
        <v>5986</v>
      </c>
      <c r="I9" s="951">
        <v>5894</v>
      </c>
      <c r="J9" s="951">
        <v>10659</v>
      </c>
      <c r="K9" s="951">
        <v>15559</v>
      </c>
      <c r="L9" s="951">
        <v>3835</v>
      </c>
      <c r="M9" s="951">
        <v>7190</v>
      </c>
      <c r="N9" s="951">
        <v>9251</v>
      </c>
      <c r="O9" s="951">
        <v>5714</v>
      </c>
      <c r="P9" s="951">
        <v>11293</v>
      </c>
      <c r="Q9" s="951">
        <v>9639</v>
      </c>
      <c r="R9" s="951">
        <v>4717</v>
      </c>
      <c r="S9" s="1117">
        <v>20537926</v>
      </c>
      <c r="T9" s="1110"/>
    </row>
    <row r="10" spans="1:24" s="1111" customFormat="1" ht="33" customHeight="1" x14ac:dyDescent="0.15">
      <c r="A10" s="1102"/>
      <c r="B10" s="1112"/>
      <c r="C10" s="1113" t="s">
        <v>612</v>
      </c>
      <c r="D10" s="1118">
        <v>5687</v>
      </c>
      <c r="E10" s="1105">
        <v>37982</v>
      </c>
      <c r="F10" s="1106">
        <v>32490</v>
      </c>
      <c r="G10" s="931">
        <v>2118</v>
      </c>
      <c r="H10" s="951">
        <v>2707</v>
      </c>
      <c r="I10" s="951">
        <v>3514</v>
      </c>
      <c r="J10" s="951">
        <v>3716</v>
      </c>
      <c r="K10" s="951">
        <v>6090</v>
      </c>
      <c r="L10" s="951">
        <v>1872</v>
      </c>
      <c r="M10" s="951">
        <v>1697</v>
      </c>
      <c r="N10" s="951">
        <v>1306</v>
      </c>
      <c r="O10" s="951">
        <v>1944</v>
      </c>
      <c r="P10" s="951">
        <v>3303</v>
      </c>
      <c r="Q10" s="951">
        <v>2698</v>
      </c>
      <c r="R10" s="951">
        <v>1525</v>
      </c>
      <c r="S10" s="1117">
        <v>9962250</v>
      </c>
      <c r="T10" s="1110"/>
    </row>
    <row r="11" spans="1:24" s="1111" customFormat="1" ht="33" customHeight="1" x14ac:dyDescent="0.15">
      <c r="A11" s="1102"/>
      <c r="B11" s="1112"/>
      <c r="C11" s="1113" t="s">
        <v>613</v>
      </c>
      <c r="D11" s="993">
        <v>2773</v>
      </c>
      <c r="E11" s="1105">
        <v>313937</v>
      </c>
      <c r="F11" s="1106">
        <v>288355</v>
      </c>
      <c r="G11" s="931">
        <v>11234</v>
      </c>
      <c r="H11" s="951">
        <v>13394</v>
      </c>
      <c r="I11" s="951">
        <v>26425</v>
      </c>
      <c r="J11" s="951">
        <v>22164</v>
      </c>
      <c r="K11" s="951">
        <v>24249</v>
      </c>
      <c r="L11" s="951">
        <v>15749</v>
      </c>
      <c r="M11" s="951">
        <v>37912</v>
      </c>
      <c r="N11" s="951">
        <v>60834</v>
      </c>
      <c r="O11" s="951">
        <v>20434</v>
      </c>
      <c r="P11" s="951">
        <v>25194</v>
      </c>
      <c r="Q11" s="951">
        <v>20182</v>
      </c>
      <c r="R11" s="951">
        <v>10584</v>
      </c>
      <c r="S11" s="1117">
        <v>46869330</v>
      </c>
      <c r="T11" s="1110"/>
    </row>
    <row r="12" spans="1:24" s="1111" customFormat="1" ht="33" customHeight="1" x14ac:dyDescent="0.15">
      <c r="A12" s="1102"/>
      <c r="B12" s="1112"/>
      <c r="C12" s="1113" t="s">
        <v>614</v>
      </c>
      <c r="D12" s="993">
        <v>13057</v>
      </c>
      <c r="E12" s="994" t="s">
        <v>140</v>
      </c>
      <c r="F12" s="1106">
        <v>3090</v>
      </c>
      <c r="G12" s="931">
        <v>45</v>
      </c>
      <c r="H12" s="951">
        <v>166</v>
      </c>
      <c r="I12" s="951">
        <v>87</v>
      </c>
      <c r="J12" s="951">
        <v>174</v>
      </c>
      <c r="K12" s="951">
        <v>183</v>
      </c>
      <c r="L12" s="951">
        <v>24</v>
      </c>
      <c r="M12" s="951">
        <v>483</v>
      </c>
      <c r="N12" s="951">
        <v>788</v>
      </c>
      <c r="O12" s="951">
        <v>143</v>
      </c>
      <c r="P12" s="951">
        <v>252</v>
      </c>
      <c r="Q12" s="951">
        <v>439</v>
      </c>
      <c r="R12" s="951">
        <v>306</v>
      </c>
      <c r="S12" s="909">
        <v>1952600</v>
      </c>
      <c r="T12" s="1110"/>
    </row>
    <row r="13" spans="1:24" s="1111" customFormat="1" ht="33" customHeight="1" x14ac:dyDescent="0.15">
      <c r="A13" s="1102"/>
      <c r="B13" s="1112"/>
      <c r="C13" s="1113" t="s">
        <v>615</v>
      </c>
      <c r="D13" s="993">
        <v>32211</v>
      </c>
      <c r="E13" s="1105">
        <v>6269</v>
      </c>
      <c r="F13" s="1106">
        <v>8825</v>
      </c>
      <c r="G13" s="931">
        <v>571</v>
      </c>
      <c r="H13" s="951">
        <v>474</v>
      </c>
      <c r="I13" s="951">
        <v>1364</v>
      </c>
      <c r="J13" s="951">
        <v>767</v>
      </c>
      <c r="K13" s="951">
        <v>3321</v>
      </c>
      <c r="L13" s="951">
        <v>309</v>
      </c>
      <c r="M13" s="951">
        <v>324</v>
      </c>
      <c r="N13" s="951">
        <v>475</v>
      </c>
      <c r="O13" s="951">
        <v>113</v>
      </c>
      <c r="P13" s="951">
        <v>439</v>
      </c>
      <c r="Q13" s="951">
        <v>443</v>
      </c>
      <c r="R13" s="951">
        <v>225</v>
      </c>
      <c r="S13" s="1117">
        <v>1314500</v>
      </c>
      <c r="T13" s="1110"/>
    </row>
    <row r="14" spans="1:24" s="1111" customFormat="1" ht="33" customHeight="1" x14ac:dyDescent="0.15">
      <c r="A14" s="1102"/>
      <c r="B14" s="1112"/>
      <c r="C14" s="1113" t="s">
        <v>616</v>
      </c>
      <c r="D14" s="993">
        <v>30821</v>
      </c>
      <c r="E14" s="1105">
        <v>3023</v>
      </c>
      <c r="F14" s="1106">
        <v>3473</v>
      </c>
      <c r="G14" s="931" t="s">
        <v>140</v>
      </c>
      <c r="H14" s="951" t="s">
        <v>140</v>
      </c>
      <c r="I14" s="951">
        <v>1394</v>
      </c>
      <c r="J14" s="951">
        <v>288</v>
      </c>
      <c r="K14" s="951">
        <v>155</v>
      </c>
      <c r="L14" s="951">
        <v>171</v>
      </c>
      <c r="M14" s="951">
        <v>183</v>
      </c>
      <c r="N14" s="951">
        <v>77</v>
      </c>
      <c r="O14" s="951">
        <v>59</v>
      </c>
      <c r="P14" s="951">
        <v>244</v>
      </c>
      <c r="Q14" s="951">
        <v>816</v>
      </c>
      <c r="R14" s="951">
        <v>86</v>
      </c>
      <c r="S14" s="909">
        <v>224910</v>
      </c>
      <c r="T14" s="1110"/>
    </row>
    <row r="15" spans="1:24" ht="33" customHeight="1" x14ac:dyDescent="0.15">
      <c r="A15" s="1033"/>
      <c r="B15" s="991" t="s">
        <v>169</v>
      </c>
      <c r="C15" s="1113" t="s">
        <v>617</v>
      </c>
      <c r="D15" s="993"/>
      <c r="E15" s="1105">
        <v>388444</v>
      </c>
      <c r="F15" s="1106">
        <v>340317</v>
      </c>
      <c r="G15" s="918" t="s">
        <v>140</v>
      </c>
      <c r="H15" s="919" t="s">
        <v>140</v>
      </c>
      <c r="I15" s="919" t="s">
        <v>140</v>
      </c>
      <c r="J15" s="919" t="s">
        <v>140</v>
      </c>
      <c r="K15" s="919" t="s">
        <v>140</v>
      </c>
      <c r="L15" s="919" t="s">
        <v>140</v>
      </c>
      <c r="M15" s="919" t="s">
        <v>140</v>
      </c>
      <c r="N15" s="919" t="s">
        <v>140</v>
      </c>
      <c r="O15" s="919" t="s">
        <v>140</v>
      </c>
      <c r="P15" s="919" t="s">
        <v>140</v>
      </c>
      <c r="Q15" s="919" t="s">
        <v>140</v>
      </c>
      <c r="R15" s="919" t="s">
        <v>140</v>
      </c>
      <c r="S15" s="1114" t="s">
        <v>140</v>
      </c>
      <c r="T15" s="984"/>
    </row>
    <row r="16" spans="1:24" ht="33" customHeight="1" x14ac:dyDescent="0.15">
      <c r="A16" s="1033"/>
      <c r="B16" s="991" t="s">
        <v>102</v>
      </c>
      <c r="C16" s="1113" t="s">
        <v>618</v>
      </c>
      <c r="D16" s="993"/>
      <c r="E16" s="1105">
        <v>53458</v>
      </c>
      <c r="F16" s="1106">
        <v>49979</v>
      </c>
      <c r="G16" s="918" t="s">
        <v>140</v>
      </c>
      <c r="H16" s="919" t="s">
        <v>140</v>
      </c>
      <c r="I16" s="919" t="s">
        <v>140</v>
      </c>
      <c r="J16" s="919" t="s">
        <v>140</v>
      </c>
      <c r="K16" s="919" t="s">
        <v>140</v>
      </c>
      <c r="L16" s="919" t="s">
        <v>140</v>
      </c>
      <c r="M16" s="919" t="s">
        <v>140</v>
      </c>
      <c r="N16" s="919" t="s">
        <v>140</v>
      </c>
      <c r="O16" s="919" t="s">
        <v>140</v>
      </c>
      <c r="P16" s="919" t="s">
        <v>140</v>
      </c>
      <c r="Q16" s="919" t="s">
        <v>140</v>
      </c>
      <c r="R16" s="919" t="s">
        <v>140</v>
      </c>
      <c r="S16" s="1114" t="s">
        <v>140</v>
      </c>
      <c r="T16" s="984"/>
    </row>
    <row r="17" spans="1:20" ht="33" customHeight="1" x14ac:dyDescent="0.15">
      <c r="A17" s="1033"/>
      <c r="B17" s="991"/>
      <c r="C17" s="1116" t="s">
        <v>619</v>
      </c>
      <c r="D17" s="997"/>
      <c r="E17" s="1105">
        <v>148459</v>
      </c>
      <c r="F17" s="1106">
        <v>151029</v>
      </c>
      <c r="G17" s="918" t="s">
        <v>140</v>
      </c>
      <c r="H17" s="919" t="s">
        <v>140</v>
      </c>
      <c r="I17" s="919" t="s">
        <v>140</v>
      </c>
      <c r="J17" s="919" t="s">
        <v>140</v>
      </c>
      <c r="K17" s="919" t="s">
        <v>140</v>
      </c>
      <c r="L17" s="919" t="s">
        <v>140</v>
      </c>
      <c r="M17" s="919" t="s">
        <v>140</v>
      </c>
      <c r="N17" s="919" t="s">
        <v>140</v>
      </c>
      <c r="O17" s="919" t="s">
        <v>140</v>
      </c>
      <c r="P17" s="919" t="s">
        <v>140</v>
      </c>
      <c r="Q17" s="919" t="s">
        <v>140</v>
      </c>
      <c r="R17" s="919" t="s">
        <v>140</v>
      </c>
      <c r="S17" s="1114" t="s">
        <v>140</v>
      </c>
      <c r="T17" s="984"/>
    </row>
    <row r="18" spans="1:20" ht="33" customHeight="1" x14ac:dyDescent="0.15">
      <c r="A18" s="1033"/>
      <c r="B18" s="985"/>
      <c r="C18" s="1119" t="s">
        <v>620</v>
      </c>
      <c r="D18" s="987"/>
      <c r="E18" s="1120">
        <v>7715</v>
      </c>
      <c r="F18" s="1121">
        <v>7440</v>
      </c>
      <c r="G18" s="918" t="s">
        <v>140</v>
      </c>
      <c r="H18" s="925" t="s">
        <v>140</v>
      </c>
      <c r="I18" s="925" t="s">
        <v>140</v>
      </c>
      <c r="J18" s="925" t="s">
        <v>140</v>
      </c>
      <c r="K18" s="925" t="s">
        <v>140</v>
      </c>
      <c r="L18" s="925" t="s">
        <v>140</v>
      </c>
      <c r="M18" s="925" t="s">
        <v>140</v>
      </c>
      <c r="N18" s="925" t="s">
        <v>140</v>
      </c>
      <c r="O18" s="925" t="s">
        <v>140</v>
      </c>
      <c r="P18" s="925" t="s">
        <v>140</v>
      </c>
      <c r="Q18" s="925" t="s">
        <v>140</v>
      </c>
      <c r="R18" s="925" t="s">
        <v>140</v>
      </c>
      <c r="S18" s="1026" t="s">
        <v>140</v>
      </c>
      <c r="T18" s="984"/>
    </row>
    <row r="19" spans="1:20" ht="33" customHeight="1" x14ac:dyDescent="0.15">
      <c r="A19" s="1033"/>
      <c r="B19" s="991"/>
      <c r="C19" s="1116" t="s">
        <v>621</v>
      </c>
      <c r="D19" s="997"/>
      <c r="E19" s="1105">
        <v>97600</v>
      </c>
      <c r="F19" s="1106">
        <v>102400</v>
      </c>
      <c r="G19" s="918" t="s">
        <v>140</v>
      </c>
      <c r="H19" s="919">
        <v>41200</v>
      </c>
      <c r="I19" s="919">
        <v>61200</v>
      </c>
      <c r="J19" s="919" t="s">
        <v>140</v>
      </c>
      <c r="K19" s="919" t="s">
        <v>140</v>
      </c>
      <c r="L19" s="919" t="s">
        <v>140</v>
      </c>
      <c r="M19" s="919" t="s">
        <v>140</v>
      </c>
      <c r="N19" s="919" t="s">
        <v>140</v>
      </c>
      <c r="O19" s="919" t="s">
        <v>140</v>
      </c>
      <c r="P19" s="919" t="s">
        <v>140</v>
      </c>
      <c r="Q19" s="919" t="s">
        <v>140</v>
      </c>
      <c r="R19" s="919" t="s">
        <v>140</v>
      </c>
      <c r="S19" s="1114" t="s">
        <v>140</v>
      </c>
      <c r="T19" s="984"/>
    </row>
    <row r="20" spans="1:20" ht="33" customHeight="1" x14ac:dyDescent="0.15">
      <c r="A20" s="1033"/>
      <c r="B20" s="985"/>
      <c r="C20" s="1119" t="s">
        <v>591</v>
      </c>
      <c r="D20" s="987"/>
      <c r="E20" s="1120">
        <v>119000</v>
      </c>
      <c r="F20" s="1121">
        <v>77000</v>
      </c>
      <c r="G20" s="918" t="s">
        <v>140</v>
      </c>
      <c r="H20" s="925" t="s">
        <v>140</v>
      </c>
      <c r="I20" s="925" t="s">
        <v>140</v>
      </c>
      <c r="J20" s="925">
        <v>77000</v>
      </c>
      <c r="K20" s="925" t="s">
        <v>140</v>
      </c>
      <c r="L20" s="925" t="s">
        <v>140</v>
      </c>
      <c r="M20" s="925" t="s">
        <v>140</v>
      </c>
      <c r="N20" s="925" t="s">
        <v>140</v>
      </c>
      <c r="O20" s="925" t="s">
        <v>140</v>
      </c>
      <c r="P20" s="925" t="s">
        <v>140</v>
      </c>
      <c r="Q20" s="925" t="s">
        <v>140</v>
      </c>
      <c r="R20" s="925" t="s">
        <v>140</v>
      </c>
      <c r="S20" s="1026" t="s">
        <v>140</v>
      </c>
      <c r="T20" s="984"/>
    </row>
    <row r="21" spans="1:20" ht="33" customHeight="1" x14ac:dyDescent="0.15">
      <c r="A21" s="1033"/>
      <c r="B21" s="991" t="s">
        <v>102</v>
      </c>
      <c r="C21" s="1113" t="s">
        <v>622</v>
      </c>
      <c r="D21" s="993"/>
      <c r="E21" s="1105">
        <v>12000</v>
      </c>
      <c r="F21" s="1106">
        <v>12000</v>
      </c>
      <c r="G21" s="1031" t="s">
        <v>140</v>
      </c>
      <c r="H21" s="919" t="s">
        <v>140</v>
      </c>
      <c r="I21" s="919" t="s">
        <v>140</v>
      </c>
      <c r="J21" s="919" t="s">
        <v>140</v>
      </c>
      <c r="K21" s="919">
        <v>12000</v>
      </c>
      <c r="L21" s="919" t="s">
        <v>140</v>
      </c>
      <c r="M21" s="919" t="s">
        <v>140</v>
      </c>
      <c r="N21" s="919" t="s">
        <v>140</v>
      </c>
      <c r="O21" s="919" t="s">
        <v>140</v>
      </c>
      <c r="P21" s="919" t="s">
        <v>140</v>
      </c>
      <c r="Q21" s="919" t="s">
        <v>140</v>
      </c>
      <c r="R21" s="919" t="s">
        <v>140</v>
      </c>
      <c r="S21" s="1114" t="s">
        <v>140</v>
      </c>
      <c r="T21" s="984"/>
    </row>
    <row r="22" spans="1:20" ht="33" customHeight="1" x14ac:dyDescent="0.15">
      <c r="A22" s="1033"/>
      <c r="B22" s="991"/>
      <c r="C22" s="1116" t="s">
        <v>623</v>
      </c>
      <c r="D22" s="997"/>
      <c r="E22" s="1105">
        <v>500</v>
      </c>
      <c r="F22" s="1106">
        <v>500</v>
      </c>
      <c r="G22" s="918" t="s">
        <v>140</v>
      </c>
      <c r="H22" s="919" t="s">
        <v>140</v>
      </c>
      <c r="I22" s="919" t="s">
        <v>140</v>
      </c>
      <c r="J22" s="919" t="s">
        <v>140</v>
      </c>
      <c r="K22" s="919" t="s">
        <v>140</v>
      </c>
      <c r="L22" s="919">
        <v>500</v>
      </c>
      <c r="M22" s="919" t="s">
        <v>140</v>
      </c>
      <c r="N22" s="919" t="s">
        <v>140</v>
      </c>
      <c r="O22" s="919" t="s">
        <v>140</v>
      </c>
      <c r="P22" s="919" t="s">
        <v>140</v>
      </c>
      <c r="Q22" s="919" t="s">
        <v>140</v>
      </c>
      <c r="R22" s="919" t="s">
        <v>140</v>
      </c>
      <c r="S22" s="1114" t="s">
        <v>140</v>
      </c>
      <c r="T22" s="984"/>
    </row>
    <row r="23" spans="1:20" ht="33" customHeight="1" x14ac:dyDescent="0.15">
      <c r="A23" s="1033"/>
      <c r="B23" s="985"/>
      <c r="C23" s="1119" t="s">
        <v>624</v>
      </c>
      <c r="D23" s="987"/>
      <c r="E23" s="1120">
        <v>30000</v>
      </c>
      <c r="F23" s="1121">
        <v>51000</v>
      </c>
      <c r="G23" s="918" t="s">
        <v>140</v>
      </c>
      <c r="H23" s="925" t="s">
        <v>140</v>
      </c>
      <c r="I23" s="925" t="s">
        <v>140</v>
      </c>
      <c r="J23" s="925" t="s">
        <v>140</v>
      </c>
      <c r="K23" s="925" t="s">
        <v>140</v>
      </c>
      <c r="L23" s="925" t="s">
        <v>140</v>
      </c>
      <c r="M23" s="925">
        <v>51000</v>
      </c>
      <c r="N23" s="925" t="s">
        <v>140</v>
      </c>
      <c r="O23" s="925" t="s">
        <v>140</v>
      </c>
      <c r="P23" s="925" t="s">
        <v>140</v>
      </c>
      <c r="Q23" s="925" t="s">
        <v>140</v>
      </c>
      <c r="R23" s="925" t="s">
        <v>140</v>
      </c>
      <c r="S23" s="1026" t="s">
        <v>140</v>
      </c>
      <c r="T23" s="984"/>
    </row>
    <row r="24" spans="1:20" ht="33" customHeight="1" x14ac:dyDescent="0.15">
      <c r="A24" s="1033"/>
      <c r="B24" s="991" t="s">
        <v>102</v>
      </c>
      <c r="C24" s="1113" t="s">
        <v>625</v>
      </c>
      <c r="D24" s="993"/>
      <c r="E24" s="1105">
        <v>6500</v>
      </c>
      <c r="F24" s="1106">
        <v>7500</v>
      </c>
      <c r="G24" s="1031" t="s">
        <v>140</v>
      </c>
      <c r="H24" s="919" t="s">
        <v>140</v>
      </c>
      <c r="I24" s="919" t="s">
        <v>140</v>
      </c>
      <c r="J24" s="919" t="s">
        <v>140</v>
      </c>
      <c r="K24" s="919" t="s">
        <v>140</v>
      </c>
      <c r="L24" s="919" t="s">
        <v>140</v>
      </c>
      <c r="M24" s="919" t="s">
        <v>140</v>
      </c>
      <c r="N24" s="919">
        <v>7500</v>
      </c>
      <c r="O24" s="919" t="s">
        <v>140</v>
      </c>
      <c r="P24" s="919" t="s">
        <v>140</v>
      </c>
      <c r="Q24" s="919" t="s">
        <v>140</v>
      </c>
      <c r="R24" s="919" t="s">
        <v>140</v>
      </c>
      <c r="S24" s="1114" t="s">
        <v>140</v>
      </c>
      <c r="T24" s="984"/>
    </row>
    <row r="25" spans="1:20" ht="33" customHeight="1" x14ac:dyDescent="0.15">
      <c r="A25" s="1033"/>
      <c r="B25" s="991"/>
      <c r="C25" s="1116" t="s">
        <v>626</v>
      </c>
      <c r="D25" s="997"/>
      <c r="E25" s="1105">
        <v>60000</v>
      </c>
      <c r="F25" s="1106">
        <v>55000</v>
      </c>
      <c r="G25" s="918" t="s">
        <v>140</v>
      </c>
      <c r="H25" s="919" t="s">
        <v>140</v>
      </c>
      <c r="I25" s="919" t="s">
        <v>140</v>
      </c>
      <c r="J25" s="919" t="s">
        <v>140</v>
      </c>
      <c r="K25" s="919" t="s">
        <v>140</v>
      </c>
      <c r="L25" s="919" t="s">
        <v>140</v>
      </c>
      <c r="M25" s="919" t="s">
        <v>140</v>
      </c>
      <c r="N25" s="919">
        <v>55000</v>
      </c>
      <c r="O25" s="919" t="s">
        <v>140</v>
      </c>
      <c r="P25" s="919" t="s">
        <v>140</v>
      </c>
      <c r="Q25" s="919" t="s">
        <v>140</v>
      </c>
      <c r="R25" s="919" t="s">
        <v>140</v>
      </c>
      <c r="S25" s="1114" t="s">
        <v>140</v>
      </c>
      <c r="T25" s="984"/>
    </row>
    <row r="26" spans="1:20" ht="33" customHeight="1" x14ac:dyDescent="0.15">
      <c r="A26" s="1033"/>
      <c r="B26" s="985"/>
      <c r="C26" s="1119" t="s">
        <v>627</v>
      </c>
      <c r="D26" s="987"/>
      <c r="E26" s="1120">
        <v>45000</v>
      </c>
      <c r="F26" s="1121">
        <v>35000</v>
      </c>
      <c r="G26" s="918" t="s">
        <v>140</v>
      </c>
      <c r="H26" s="919" t="s">
        <v>140</v>
      </c>
      <c r="I26" s="919" t="s">
        <v>140</v>
      </c>
      <c r="J26" s="925" t="s">
        <v>140</v>
      </c>
      <c r="K26" s="925" t="s">
        <v>140</v>
      </c>
      <c r="L26" s="925" t="s">
        <v>140</v>
      </c>
      <c r="M26" s="925" t="s">
        <v>140</v>
      </c>
      <c r="N26" s="925" t="s">
        <v>140</v>
      </c>
      <c r="O26" s="925" t="s">
        <v>140</v>
      </c>
      <c r="P26" s="925">
        <v>35000</v>
      </c>
      <c r="Q26" s="925" t="s">
        <v>140</v>
      </c>
      <c r="R26" s="925" t="s">
        <v>140</v>
      </c>
      <c r="S26" s="1026" t="s">
        <v>140</v>
      </c>
      <c r="T26" s="984"/>
    </row>
    <row r="27" spans="1:20" ht="33" customHeight="1" x14ac:dyDescent="0.15">
      <c r="A27" s="1033"/>
      <c r="B27" s="991" t="s">
        <v>102</v>
      </c>
      <c r="C27" s="1113" t="s">
        <v>628</v>
      </c>
      <c r="D27" s="993"/>
      <c r="E27" s="1105">
        <v>6700</v>
      </c>
      <c r="F27" s="1106">
        <v>5200</v>
      </c>
      <c r="G27" s="1031" t="s">
        <v>140</v>
      </c>
      <c r="H27" s="1005" t="s">
        <v>140</v>
      </c>
      <c r="I27" s="1005" t="s">
        <v>140</v>
      </c>
      <c r="J27" s="919" t="s">
        <v>140</v>
      </c>
      <c r="K27" s="919" t="s">
        <v>140</v>
      </c>
      <c r="L27" s="919" t="s">
        <v>140</v>
      </c>
      <c r="M27" s="919" t="s">
        <v>140</v>
      </c>
      <c r="N27" s="919" t="s">
        <v>140</v>
      </c>
      <c r="O27" s="919" t="s">
        <v>140</v>
      </c>
      <c r="P27" s="919" t="s">
        <v>140</v>
      </c>
      <c r="Q27" s="919">
        <v>5200</v>
      </c>
      <c r="R27" s="919" t="s">
        <v>140</v>
      </c>
      <c r="S27" s="1114" t="s">
        <v>140</v>
      </c>
      <c r="T27" s="984"/>
    </row>
    <row r="28" spans="1:20" ht="33" customHeight="1" x14ac:dyDescent="0.15">
      <c r="A28" s="1033"/>
      <c r="B28" s="985"/>
      <c r="C28" s="1122" t="s">
        <v>629</v>
      </c>
      <c r="D28" s="987"/>
      <c r="E28" s="1120">
        <v>6900</v>
      </c>
      <c r="F28" s="1121">
        <v>6000</v>
      </c>
      <c r="G28" s="918" t="s">
        <v>140</v>
      </c>
      <c r="H28" s="919" t="s">
        <v>140</v>
      </c>
      <c r="I28" s="919" t="s">
        <v>140</v>
      </c>
      <c r="J28" s="919" t="s">
        <v>140</v>
      </c>
      <c r="K28" s="919" t="s">
        <v>140</v>
      </c>
      <c r="L28" s="919" t="s">
        <v>140</v>
      </c>
      <c r="M28" s="919" t="s">
        <v>140</v>
      </c>
      <c r="N28" s="919" t="s">
        <v>140</v>
      </c>
      <c r="O28" s="919" t="s">
        <v>140</v>
      </c>
      <c r="P28" s="919" t="s">
        <v>140</v>
      </c>
      <c r="Q28" s="919">
        <v>6000</v>
      </c>
      <c r="R28" s="919" t="s">
        <v>140</v>
      </c>
      <c r="S28" s="1114" t="s">
        <v>140</v>
      </c>
      <c r="T28" s="984"/>
    </row>
    <row r="29" spans="1:20" s="1128" customFormat="1" ht="26.25" hidden="1" customHeight="1" x14ac:dyDescent="0.15">
      <c r="A29" s="1123"/>
      <c r="B29" s="991"/>
      <c r="C29" s="1124" t="s">
        <v>630</v>
      </c>
      <c r="D29" s="997">
        <v>2816</v>
      </c>
      <c r="E29" s="1105">
        <v>2816</v>
      </c>
      <c r="F29" s="1106">
        <v>0</v>
      </c>
      <c r="G29" s="1125" t="s">
        <v>140</v>
      </c>
      <c r="H29" s="1126" t="s">
        <v>140</v>
      </c>
      <c r="I29" s="1126" t="s">
        <v>140</v>
      </c>
      <c r="J29" s="1126" t="s">
        <v>140</v>
      </c>
      <c r="K29" s="1126" t="s">
        <v>140</v>
      </c>
      <c r="L29" s="1126" t="s">
        <v>140</v>
      </c>
      <c r="M29" s="1126" t="s">
        <v>140</v>
      </c>
      <c r="N29" s="1126" t="s">
        <v>140</v>
      </c>
      <c r="O29" s="1126" t="s">
        <v>140</v>
      </c>
      <c r="P29" s="1126" t="s">
        <v>140</v>
      </c>
      <c r="Q29" s="1126" t="s">
        <v>140</v>
      </c>
      <c r="R29" s="1126" t="s">
        <v>140</v>
      </c>
      <c r="S29" s="917" t="s">
        <v>140</v>
      </c>
      <c r="T29" s="1127"/>
    </row>
    <row r="30" spans="1:20" s="1128" customFormat="1" ht="26.25" customHeight="1" x14ac:dyDescent="0.15">
      <c r="A30" s="1123"/>
      <c r="B30" s="991"/>
      <c r="C30" s="1129" t="s">
        <v>631</v>
      </c>
      <c r="D30" s="997">
        <v>14828</v>
      </c>
      <c r="E30" s="1105">
        <v>14828</v>
      </c>
      <c r="F30" s="1106">
        <v>10203</v>
      </c>
      <c r="G30" s="907">
        <v>291</v>
      </c>
      <c r="H30" s="908">
        <v>2189</v>
      </c>
      <c r="I30" s="908">
        <v>3095</v>
      </c>
      <c r="J30" s="908">
        <v>255</v>
      </c>
      <c r="K30" s="975">
        <v>424</v>
      </c>
      <c r="L30" s="975">
        <v>405</v>
      </c>
      <c r="M30" s="908">
        <v>318</v>
      </c>
      <c r="N30" s="908">
        <v>314</v>
      </c>
      <c r="O30" s="908">
        <v>1183</v>
      </c>
      <c r="P30" s="908">
        <v>843</v>
      </c>
      <c r="Q30" s="908">
        <v>649</v>
      </c>
      <c r="R30" s="908">
        <v>237</v>
      </c>
      <c r="S30" s="909" t="s">
        <v>140</v>
      </c>
      <c r="T30" s="1127"/>
    </row>
    <row r="31" spans="1:20" s="1128" customFormat="1" ht="26.25" customHeight="1" x14ac:dyDescent="0.15">
      <c r="A31" s="1123"/>
      <c r="B31" s="991"/>
      <c r="C31" s="1129" t="s">
        <v>632</v>
      </c>
      <c r="D31" s="997">
        <v>25347</v>
      </c>
      <c r="E31" s="1105">
        <v>25347</v>
      </c>
      <c r="F31" s="1106">
        <v>19878</v>
      </c>
      <c r="G31" s="907">
        <v>724</v>
      </c>
      <c r="H31" s="908">
        <v>3942</v>
      </c>
      <c r="I31" s="908">
        <v>4422</v>
      </c>
      <c r="J31" s="908">
        <v>713</v>
      </c>
      <c r="K31" s="975">
        <v>872</v>
      </c>
      <c r="L31" s="975">
        <v>761</v>
      </c>
      <c r="M31" s="908">
        <v>844</v>
      </c>
      <c r="N31" s="908">
        <v>611</v>
      </c>
      <c r="O31" s="908">
        <v>4694</v>
      </c>
      <c r="P31" s="908">
        <v>1093</v>
      </c>
      <c r="Q31" s="908">
        <v>748</v>
      </c>
      <c r="R31" s="908">
        <v>454</v>
      </c>
      <c r="S31" s="909" t="s">
        <v>140</v>
      </c>
      <c r="T31" s="1127"/>
    </row>
    <row r="32" spans="1:20" s="1128" customFormat="1" ht="26.25" customHeight="1" thickBot="1" x14ac:dyDescent="0.2">
      <c r="A32" s="1123"/>
      <c r="B32" s="1083"/>
      <c r="C32" s="1130" t="s">
        <v>633</v>
      </c>
      <c r="D32" s="1131">
        <v>5016</v>
      </c>
      <c r="E32" s="1132">
        <v>5016</v>
      </c>
      <c r="F32" s="1133">
        <v>31676</v>
      </c>
      <c r="G32" s="1134">
        <v>2156</v>
      </c>
      <c r="H32" s="1135">
        <v>2396</v>
      </c>
      <c r="I32" s="1135">
        <v>2723</v>
      </c>
      <c r="J32" s="1135">
        <v>2811</v>
      </c>
      <c r="K32" s="1136">
        <v>3691</v>
      </c>
      <c r="L32" s="1136">
        <v>2356</v>
      </c>
      <c r="M32" s="1135">
        <v>2424</v>
      </c>
      <c r="N32" s="1135">
        <v>2301</v>
      </c>
      <c r="O32" s="1135">
        <v>2562</v>
      </c>
      <c r="P32" s="1135">
        <v>3045</v>
      </c>
      <c r="Q32" s="1135">
        <v>3508</v>
      </c>
      <c r="R32" s="1135">
        <v>1703</v>
      </c>
      <c r="S32" s="1063" t="s">
        <v>140</v>
      </c>
      <c r="T32" s="1127"/>
    </row>
    <row r="33" spans="1:20" ht="30" customHeight="1" thickBot="1" x14ac:dyDescent="0.25">
      <c r="A33" s="1137" t="s">
        <v>634</v>
      </c>
      <c r="B33" s="1138"/>
      <c r="C33" s="1139"/>
      <c r="D33" s="1110"/>
      <c r="E33" s="1110"/>
      <c r="F33" s="1140"/>
      <c r="G33" s="1110"/>
      <c r="H33" s="1110"/>
      <c r="I33" s="1110"/>
      <c r="J33" s="1110"/>
      <c r="K33" s="1110"/>
      <c r="L33" s="1110"/>
      <c r="M33" s="1110"/>
      <c r="N33" s="1110"/>
      <c r="O33" s="1110"/>
      <c r="P33" s="1110"/>
      <c r="Q33" s="1110"/>
      <c r="R33" s="1733" t="s">
        <v>605</v>
      </c>
      <c r="S33" s="1733"/>
      <c r="T33" s="1041"/>
    </row>
    <row r="34" spans="1:20" ht="36" customHeight="1" thickBot="1" x14ac:dyDescent="0.2">
      <c r="A34" s="1033"/>
      <c r="B34" s="1141" t="s">
        <v>359</v>
      </c>
      <c r="C34" s="1142" t="s">
        <v>368</v>
      </c>
      <c r="D34" s="1143" t="s">
        <v>369</v>
      </c>
      <c r="E34" s="1144" t="s">
        <v>370</v>
      </c>
      <c r="F34" s="1145" t="s">
        <v>635</v>
      </c>
      <c r="G34" s="1146" t="s">
        <v>419</v>
      </c>
      <c r="H34" s="1147" t="s">
        <v>420</v>
      </c>
      <c r="I34" s="1148" t="s">
        <v>421</v>
      </c>
      <c r="J34" s="1148" t="s">
        <v>422</v>
      </c>
      <c r="K34" s="1148" t="s">
        <v>423</v>
      </c>
      <c r="L34" s="1148" t="s">
        <v>424</v>
      </c>
      <c r="M34" s="1148" t="s">
        <v>425</v>
      </c>
      <c r="N34" s="1148" t="s">
        <v>426</v>
      </c>
      <c r="O34" s="1148" t="s">
        <v>427</v>
      </c>
      <c r="P34" s="1148" t="s">
        <v>428</v>
      </c>
      <c r="Q34" s="1148" t="s">
        <v>429</v>
      </c>
      <c r="R34" s="1148" t="s">
        <v>430</v>
      </c>
      <c r="S34" s="1149" t="s">
        <v>431</v>
      </c>
      <c r="T34" s="1041"/>
    </row>
    <row r="35" spans="1:20" s="1128" customFormat="1" ht="26.25" customHeight="1" x14ac:dyDescent="0.15">
      <c r="A35" s="1123"/>
      <c r="B35" s="1150" t="s">
        <v>636</v>
      </c>
      <c r="C35" s="1124" t="s">
        <v>637</v>
      </c>
      <c r="D35" s="997">
        <v>71101</v>
      </c>
      <c r="E35" s="1105">
        <v>71101</v>
      </c>
      <c r="F35" s="1106">
        <v>64491</v>
      </c>
      <c r="G35" s="907">
        <v>4553</v>
      </c>
      <c r="H35" s="975">
        <v>9580</v>
      </c>
      <c r="I35" s="975">
        <v>10084</v>
      </c>
      <c r="J35" s="975">
        <v>3825</v>
      </c>
      <c r="K35" s="975">
        <v>6376</v>
      </c>
      <c r="L35" s="975">
        <v>2552</v>
      </c>
      <c r="M35" s="975">
        <v>3557</v>
      </c>
      <c r="N35" s="975">
        <v>3803</v>
      </c>
      <c r="O35" s="975">
        <v>5797</v>
      </c>
      <c r="P35" s="975">
        <v>4705</v>
      </c>
      <c r="Q35" s="908">
        <v>6147</v>
      </c>
      <c r="R35" s="975">
        <v>3512</v>
      </c>
      <c r="S35" s="1114">
        <v>19625986</v>
      </c>
      <c r="T35" s="1127"/>
    </row>
    <row r="36" spans="1:20" s="1128" customFormat="1" ht="26.25" customHeight="1" x14ac:dyDescent="0.15">
      <c r="A36" s="1123"/>
      <c r="B36" s="991"/>
      <c r="C36" s="1124" t="s">
        <v>638</v>
      </c>
      <c r="D36" s="997">
        <v>16215</v>
      </c>
      <c r="E36" s="1105">
        <v>16215</v>
      </c>
      <c r="F36" s="1106">
        <v>14586</v>
      </c>
      <c r="G36" s="974">
        <v>1426</v>
      </c>
      <c r="H36" s="975">
        <v>1822</v>
      </c>
      <c r="I36" s="975">
        <v>1968</v>
      </c>
      <c r="J36" s="975">
        <v>920</v>
      </c>
      <c r="K36" s="975">
        <v>1103</v>
      </c>
      <c r="L36" s="975">
        <v>852</v>
      </c>
      <c r="M36" s="975">
        <v>862</v>
      </c>
      <c r="N36" s="975">
        <v>980</v>
      </c>
      <c r="O36" s="975">
        <v>1243</v>
      </c>
      <c r="P36" s="975">
        <v>1145</v>
      </c>
      <c r="Q36" s="908">
        <v>1502</v>
      </c>
      <c r="R36" s="975">
        <v>763</v>
      </c>
      <c r="S36" s="909" t="s">
        <v>140</v>
      </c>
      <c r="T36" s="1127"/>
    </row>
    <row r="37" spans="1:20" s="1128" customFormat="1" ht="26.25" customHeight="1" x14ac:dyDescent="0.15">
      <c r="A37" s="1123"/>
      <c r="B37" s="991"/>
      <c r="C37" s="1129" t="s">
        <v>639</v>
      </c>
      <c r="D37" s="997">
        <v>206477</v>
      </c>
      <c r="E37" s="1105">
        <v>206477</v>
      </c>
      <c r="F37" s="1106">
        <v>208784</v>
      </c>
      <c r="G37" s="907">
        <v>18988</v>
      </c>
      <c r="H37" s="908">
        <v>17193</v>
      </c>
      <c r="I37" s="908">
        <v>14445</v>
      </c>
      <c r="J37" s="908">
        <v>15687</v>
      </c>
      <c r="K37" s="975">
        <v>18241</v>
      </c>
      <c r="L37" s="975">
        <v>15349</v>
      </c>
      <c r="M37" s="908">
        <v>18048</v>
      </c>
      <c r="N37" s="908">
        <v>21512</v>
      </c>
      <c r="O37" s="908">
        <v>15454</v>
      </c>
      <c r="P37" s="908">
        <v>19009</v>
      </c>
      <c r="Q37" s="908">
        <v>16659</v>
      </c>
      <c r="R37" s="908">
        <v>18199</v>
      </c>
      <c r="S37" s="909">
        <v>339953698</v>
      </c>
      <c r="T37" s="1127"/>
    </row>
    <row r="38" spans="1:20" s="1128" customFormat="1" ht="26.25" customHeight="1" x14ac:dyDescent="0.15">
      <c r="A38" s="1123"/>
      <c r="B38" s="991"/>
      <c r="C38" s="1129" t="s">
        <v>640</v>
      </c>
      <c r="D38" s="997">
        <v>207721</v>
      </c>
      <c r="E38" s="1105">
        <v>207721</v>
      </c>
      <c r="F38" s="1106">
        <v>210250</v>
      </c>
      <c r="G38" s="907">
        <v>13024</v>
      </c>
      <c r="H38" s="908">
        <v>18521</v>
      </c>
      <c r="I38" s="908">
        <v>13556</v>
      </c>
      <c r="J38" s="908">
        <v>14468</v>
      </c>
      <c r="K38" s="975">
        <v>17527</v>
      </c>
      <c r="L38" s="975">
        <v>12841</v>
      </c>
      <c r="M38" s="908">
        <v>19124</v>
      </c>
      <c r="N38" s="908">
        <v>15386</v>
      </c>
      <c r="O38" s="908">
        <v>13051</v>
      </c>
      <c r="P38" s="908">
        <v>28898</v>
      </c>
      <c r="Q38" s="908">
        <v>21987</v>
      </c>
      <c r="R38" s="908">
        <v>21867</v>
      </c>
      <c r="S38" s="909" t="s">
        <v>140</v>
      </c>
      <c r="T38" s="1127"/>
    </row>
    <row r="39" spans="1:20" s="1128" customFormat="1" ht="26.25" customHeight="1" x14ac:dyDescent="0.15">
      <c r="A39" s="1123"/>
      <c r="B39" s="991"/>
      <c r="C39" s="1129" t="s">
        <v>641</v>
      </c>
      <c r="D39" s="997">
        <v>22676</v>
      </c>
      <c r="E39" s="1105">
        <v>22676</v>
      </c>
      <c r="F39" s="1106">
        <v>23873</v>
      </c>
      <c r="G39" s="907">
        <v>862</v>
      </c>
      <c r="H39" s="908">
        <v>1010</v>
      </c>
      <c r="I39" s="908">
        <v>1758</v>
      </c>
      <c r="J39" s="908">
        <v>1875</v>
      </c>
      <c r="K39" s="908">
        <v>2959</v>
      </c>
      <c r="L39" s="975">
        <v>2092</v>
      </c>
      <c r="M39" s="908">
        <v>2609</v>
      </c>
      <c r="N39" s="908">
        <v>3705</v>
      </c>
      <c r="O39" s="908">
        <v>1732</v>
      </c>
      <c r="P39" s="908">
        <v>1781</v>
      </c>
      <c r="Q39" s="908">
        <v>1778</v>
      </c>
      <c r="R39" s="908">
        <v>1712</v>
      </c>
      <c r="S39" s="909">
        <v>24813615</v>
      </c>
      <c r="T39" s="1127"/>
    </row>
    <row r="40" spans="1:20" s="1128" customFormat="1" ht="26.25" customHeight="1" x14ac:dyDescent="0.15">
      <c r="A40" s="1123"/>
      <c r="B40" s="991"/>
      <c r="C40" s="1129" t="s">
        <v>642</v>
      </c>
      <c r="D40" s="997">
        <v>17980</v>
      </c>
      <c r="E40" s="1105">
        <v>17980</v>
      </c>
      <c r="F40" s="1106">
        <v>16305</v>
      </c>
      <c r="G40" s="907">
        <v>805</v>
      </c>
      <c r="H40" s="908">
        <v>840</v>
      </c>
      <c r="I40" s="908">
        <v>1291</v>
      </c>
      <c r="J40" s="908">
        <v>1177</v>
      </c>
      <c r="K40" s="975">
        <v>1883</v>
      </c>
      <c r="L40" s="975">
        <v>986</v>
      </c>
      <c r="M40" s="908">
        <v>2097</v>
      </c>
      <c r="N40" s="908">
        <v>3010</v>
      </c>
      <c r="O40" s="908">
        <v>841</v>
      </c>
      <c r="P40" s="908">
        <v>1277</v>
      </c>
      <c r="Q40" s="908">
        <v>1386</v>
      </c>
      <c r="R40" s="908">
        <v>712</v>
      </c>
      <c r="S40" s="909">
        <v>7011905</v>
      </c>
      <c r="T40" s="1127"/>
    </row>
    <row r="41" spans="1:20" s="1128" customFormat="1" ht="26.25" customHeight="1" x14ac:dyDescent="0.15">
      <c r="A41" s="1123"/>
      <c r="B41" s="991"/>
      <c r="C41" s="1129" t="s">
        <v>643</v>
      </c>
      <c r="D41" s="997">
        <v>4410</v>
      </c>
      <c r="E41" s="1105">
        <v>4410</v>
      </c>
      <c r="F41" s="1106">
        <v>3264</v>
      </c>
      <c r="G41" s="907">
        <v>189</v>
      </c>
      <c r="H41" s="908">
        <v>173</v>
      </c>
      <c r="I41" s="908">
        <v>362</v>
      </c>
      <c r="J41" s="908">
        <v>166</v>
      </c>
      <c r="K41" s="975">
        <v>263</v>
      </c>
      <c r="L41" s="975">
        <v>169</v>
      </c>
      <c r="M41" s="908">
        <v>189</v>
      </c>
      <c r="N41" s="908">
        <v>355</v>
      </c>
      <c r="O41" s="908">
        <v>117</v>
      </c>
      <c r="P41" s="908">
        <v>61</v>
      </c>
      <c r="Q41" s="908">
        <v>1024</v>
      </c>
      <c r="R41" s="908">
        <v>196</v>
      </c>
      <c r="S41" s="909" t="s">
        <v>140</v>
      </c>
      <c r="T41" s="1127"/>
    </row>
    <row r="42" spans="1:20" s="1128" customFormat="1" ht="26.25" customHeight="1" x14ac:dyDescent="0.15">
      <c r="A42" s="1123"/>
      <c r="B42" s="991"/>
      <c r="C42" s="1129" t="s">
        <v>644</v>
      </c>
      <c r="D42" s="997">
        <v>39515</v>
      </c>
      <c r="E42" s="1105">
        <v>39515</v>
      </c>
      <c r="F42" s="1106">
        <v>38764</v>
      </c>
      <c r="G42" s="907">
        <v>2269</v>
      </c>
      <c r="H42" s="908">
        <v>2023</v>
      </c>
      <c r="I42" s="908">
        <v>3157</v>
      </c>
      <c r="J42" s="908">
        <v>3195</v>
      </c>
      <c r="K42" s="975">
        <v>4130</v>
      </c>
      <c r="L42" s="975">
        <v>3122</v>
      </c>
      <c r="M42" s="908">
        <v>3670</v>
      </c>
      <c r="N42" s="908">
        <v>2986</v>
      </c>
      <c r="O42" s="908">
        <v>3073</v>
      </c>
      <c r="P42" s="908">
        <v>3775</v>
      </c>
      <c r="Q42" s="908">
        <v>3696</v>
      </c>
      <c r="R42" s="908">
        <v>3668</v>
      </c>
      <c r="S42" s="909">
        <v>403862245</v>
      </c>
      <c r="T42" s="1127"/>
    </row>
    <row r="43" spans="1:20" s="1128" customFormat="1" ht="26.25" customHeight="1" x14ac:dyDescent="0.15">
      <c r="A43" s="1123"/>
      <c r="B43" s="985"/>
      <c r="C43" s="1151" t="s">
        <v>645</v>
      </c>
      <c r="D43" s="1152">
        <v>95495</v>
      </c>
      <c r="E43" s="1120">
        <v>95495</v>
      </c>
      <c r="F43" s="1121">
        <v>98307</v>
      </c>
      <c r="G43" s="1153">
        <v>7116</v>
      </c>
      <c r="H43" s="1154">
        <v>5429</v>
      </c>
      <c r="I43" s="1154">
        <v>8319</v>
      </c>
      <c r="J43" s="1154">
        <v>9866</v>
      </c>
      <c r="K43" s="1154">
        <v>9111</v>
      </c>
      <c r="L43" s="1154">
        <v>6707</v>
      </c>
      <c r="M43" s="1154">
        <v>9562</v>
      </c>
      <c r="N43" s="1154">
        <v>13990</v>
      </c>
      <c r="O43" s="1154">
        <v>5770</v>
      </c>
      <c r="P43" s="1154">
        <v>6776</v>
      </c>
      <c r="Q43" s="1154">
        <v>9029</v>
      </c>
      <c r="R43" s="1154">
        <v>6632</v>
      </c>
      <c r="S43" s="1026">
        <v>411817077</v>
      </c>
      <c r="T43" s="1138"/>
    </row>
    <row r="44" spans="1:20" s="1159" customFormat="1" ht="26.25" customHeight="1" x14ac:dyDescent="0.15">
      <c r="A44" s="1155"/>
      <c r="B44" s="1112"/>
      <c r="C44" s="1156" t="s">
        <v>646</v>
      </c>
      <c r="D44" s="993">
        <v>6452</v>
      </c>
      <c r="E44" s="1120">
        <v>6452</v>
      </c>
      <c r="F44" s="1121">
        <v>6756</v>
      </c>
      <c r="G44" s="1157">
        <v>121</v>
      </c>
      <c r="H44" s="919">
        <v>29</v>
      </c>
      <c r="I44" s="919">
        <v>230</v>
      </c>
      <c r="J44" s="919">
        <v>605</v>
      </c>
      <c r="K44" s="919">
        <v>770</v>
      </c>
      <c r="L44" s="919">
        <v>265</v>
      </c>
      <c r="M44" s="919">
        <v>1090</v>
      </c>
      <c r="N44" s="919">
        <v>1603</v>
      </c>
      <c r="O44" s="919">
        <v>665</v>
      </c>
      <c r="P44" s="919">
        <v>705</v>
      </c>
      <c r="Q44" s="919">
        <v>388</v>
      </c>
      <c r="R44" s="919">
        <v>285</v>
      </c>
      <c r="S44" s="1117">
        <v>13545556</v>
      </c>
      <c r="T44" s="1158"/>
    </row>
    <row r="45" spans="1:20" s="1159" customFormat="1" ht="26.25" customHeight="1" x14ac:dyDescent="0.15">
      <c r="A45" s="1155"/>
      <c r="B45" s="1112" t="s">
        <v>102</v>
      </c>
      <c r="C45" s="1160" t="s">
        <v>647</v>
      </c>
      <c r="D45" s="993">
        <v>14250</v>
      </c>
      <c r="E45" s="1161">
        <v>14250</v>
      </c>
      <c r="F45" s="1162">
        <v>11847</v>
      </c>
      <c r="G45" s="918">
        <v>243</v>
      </c>
      <c r="H45" s="919">
        <v>3951</v>
      </c>
      <c r="I45" s="919">
        <v>885</v>
      </c>
      <c r="J45" s="919">
        <v>376</v>
      </c>
      <c r="K45" s="919">
        <v>1019</v>
      </c>
      <c r="L45" s="919">
        <v>402</v>
      </c>
      <c r="M45" s="919">
        <v>812</v>
      </c>
      <c r="N45" s="919">
        <v>753</v>
      </c>
      <c r="O45" s="919">
        <v>921</v>
      </c>
      <c r="P45" s="919">
        <v>960</v>
      </c>
      <c r="Q45" s="919">
        <v>1101</v>
      </c>
      <c r="R45" s="919">
        <v>424</v>
      </c>
      <c r="S45" s="909">
        <v>12541015</v>
      </c>
      <c r="T45" s="1158"/>
    </row>
    <row r="46" spans="1:20" s="1159" customFormat="1" ht="26.25" customHeight="1" x14ac:dyDescent="0.15">
      <c r="A46" s="1155"/>
      <c r="B46" s="1112" t="s">
        <v>102</v>
      </c>
      <c r="C46" s="1160" t="s">
        <v>648</v>
      </c>
      <c r="D46" s="993">
        <v>8255</v>
      </c>
      <c r="E46" s="1161">
        <v>8255</v>
      </c>
      <c r="F46" s="1162">
        <v>8041</v>
      </c>
      <c r="G46" s="918">
        <v>14</v>
      </c>
      <c r="H46" s="919">
        <v>15</v>
      </c>
      <c r="I46" s="919">
        <v>137</v>
      </c>
      <c r="J46" s="919">
        <v>407</v>
      </c>
      <c r="K46" s="919">
        <v>693</v>
      </c>
      <c r="L46" s="919">
        <v>534</v>
      </c>
      <c r="M46" s="919">
        <v>2009</v>
      </c>
      <c r="N46" s="919">
        <v>2645</v>
      </c>
      <c r="O46" s="919">
        <v>521</v>
      </c>
      <c r="P46" s="919">
        <v>598</v>
      </c>
      <c r="Q46" s="919">
        <v>353</v>
      </c>
      <c r="R46" s="919">
        <v>115</v>
      </c>
      <c r="S46" s="909">
        <v>11015094</v>
      </c>
      <c r="T46" s="1158"/>
    </row>
    <row r="47" spans="1:20" s="1128" customFormat="1" ht="26.25" customHeight="1" x14ac:dyDescent="0.15">
      <c r="A47" s="1123"/>
      <c r="B47" s="991" t="s">
        <v>102</v>
      </c>
      <c r="C47" s="1160" t="s">
        <v>649</v>
      </c>
      <c r="D47" s="993">
        <v>6911</v>
      </c>
      <c r="E47" s="1161">
        <v>6911</v>
      </c>
      <c r="F47" s="1162">
        <v>9275</v>
      </c>
      <c r="G47" s="918" t="s">
        <v>140</v>
      </c>
      <c r="H47" s="919">
        <v>9275</v>
      </c>
      <c r="I47" s="919" t="s">
        <v>140</v>
      </c>
      <c r="J47" s="919" t="s">
        <v>140</v>
      </c>
      <c r="K47" s="919" t="s">
        <v>140</v>
      </c>
      <c r="L47" s="919" t="s">
        <v>140</v>
      </c>
      <c r="M47" s="919" t="s">
        <v>140</v>
      </c>
      <c r="N47" s="919" t="s">
        <v>140</v>
      </c>
      <c r="O47" s="919" t="s">
        <v>140</v>
      </c>
      <c r="P47" s="919" t="s">
        <v>140</v>
      </c>
      <c r="Q47" s="919" t="s">
        <v>140</v>
      </c>
      <c r="R47" s="919" t="s">
        <v>140</v>
      </c>
      <c r="S47" s="1114">
        <v>845000</v>
      </c>
      <c r="T47" s="1138"/>
    </row>
    <row r="48" spans="1:20" s="1128" customFormat="1" ht="26.25" customHeight="1" x14ac:dyDescent="0.15">
      <c r="A48" s="1155"/>
      <c r="B48" s="1112" t="s">
        <v>102</v>
      </c>
      <c r="C48" s="1160" t="s">
        <v>650</v>
      </c>
      <c r="D48" s="993">
        <v>382190</v>
      </c>
      <c r="E48" s="1161">
        <v>382190</v>
      </c>
      <c r="F48" s="1162">
        <v>364849</v>
      </c>
      <c r="G48" s="918">
        <v>20615</v>
      </c>
      <c r="H48" s="919">
        <v>31019</v>
      </c>
      <c r="I48" s="919">
        <v>33934</v>
      </c>
      <c r="J48" s="919">
        <v>35128</v>
      </c>
      <c r="K48" s="919">
        <v>35251</v>
      </c>
      <c r="L48" s="919">
        <v>28210</v>
      </c>
      <c r="M48" s="919">
        <v>27234</v>
      </c>
      <c r="N48" s="919">
        <v>28181</v>
      </c>
      <c r="O48" s="919">
        <v>30628</v>
      </c>
      <c r="P48" s="919">
        <v>33572</v>
      </c>
      <c r="Q48" s="919">
        <v>32703</v>
      </c>
      <c r="R48" s="919">
        <v>28374</v>
      </c>
      <c r="S48" s="1114">
        <v>516303283</v>
      </c>
      <c r="T48" s="1138"/>
    </row>
    <row r="49" spans="1:20" s="1159" customFormat="1" ht="26.25" customHeight="1" x14ac:dyDescent="0.15">
      <c r="A49" s="1155"/>
      <c r="B49" s="1112" t="s">
        <v>102</v>
      </c>
      <c r="C49" s="1160" t="s">
        <v>651</v>
      </c>
      <c r="D49" s="993">
        <v>4300</v>
      </c>
      <c r="E49" s="1161">
        <v>4300</v>
      </c>
      <c r="F49" s="1162">
        <v>4800</v>
      </c>
      <c r="G49" s="918">
        <v>400</v>
      </c>
      <c r="H49" s="919">
        <v>200</v>
      </c>
      <c r="I49" s="919">
        <v>200</v>
      </c>
      <c r="J49" s="919">
        <v>900</v>
      </c>
      <c r="K49" s="919">
        <v>900</v>
      </c>
      <c r="L49" s="919">
        <v>400</v>
      </c>
      <c r="M49" s="919">
        <v>200</v>
      </c>
      <c r="N49" s="919">
        <v>450</v>
      </c>
      <c r="O49" s="919">
        <v>450</v>
      </c>
      <c r="P49" s="919">
        <v>200</v>
      </c>
      <c r="Q49" s="919">
        <v>200</v>
      </c>
      <c r="R49" s="919">
        <v>300</v>
      </c>
      <c r="S49" s="909" t="s">
        <v>140</v>
      </c>
      <c r="T49" s="1158"/>
    </row>
    <row r="50" spans="1:20" s="1159" customFormat="1" ht="26.25" customHeight="1" x14ac:dyDescent="0.15">
      <c r="A50" s="1155"/>
      <c r="B50" s="1163" t="s">
        <v>102</v>
      </c>
      <c r="C50" s="1151" t="s">
        <v>652</v>
      </c>
      <c r="D50" s="993">
        <v>6650</v>
      </c>
      <c r="E50" s="1161">
        <v>6650</v>
      </c>
      <c r="F50" s="1162">
        <v>6750</v>
      </c>
      <c r="G50" s="974">
        <v>200</v>
      </c>
      <c r="H50" s="975">
        <v>350</v>
      </c>
      <c r="I50" s="975">
        <v>550</v>
      </c>
      <c r="J50" s="975">
        <v>800</v>
      </c>
      <c r="K50" s="975">
        <v>850</v>
      </c>
      <c r="L50" s="975">
        <v>400</v>
      </c>
      <c r="M50" s="975">
        <v>800</v>
      </c>
      <c r="N50" s="975">
        <v>800</v>
      </c>
      <c r="O50" s="975">
        <v>600</v>
      </c>
      <c r="P50" s="975">
        <v>600</v>
      </c>
      <c r="Q50" s="975">
        <v>500</v>
      </c>
      <c r="R50" s="975">
        <v>300</v>
      </c>
      <c r="S50" s="1114" t="s">
        <v>140</v>
      </c>
      <c r="T50" s="1158"/>
    </row>
    <row r="51" spans="1:20" s="1128" customFormat="1" ht="26.25" customHeight="1" x14ac:dyDescent="0.15">
      <c r="A51" s="1123"/>
      <c r="B51" s="991" t="s">
        <v>102</v>
      </c>
      <c r="C51" s="1160" t="s">
        <v>653</v>
      </c>
      <c r="D51" s="993">
        <v>950</v>
      </c>
      <c r="E51" s="1161">
        <v>950</v>
      </c>
      <c r="F51" s="1162">
        <v>1000</v>
      </c>
      <c r="G51" s="974" t="s">
        <v>140</v>
      </c>
      <c r="H51" s="975" t="s">
        <v>140</v>
      </c>
      <c r="I51" s="975" t="s">
        <v>140</v>
      </c>
      <c r="J51" s="975" t="s">
        <v>140</v>
      </c>
      <c r="K51" s="975">
        <v>500</v>
      </c>
      <c r="L51" s="975">
        <v>500</v>
      </c>
      <c r="M51" s="975" t="s">
        <v>140</v>
      </c>
      <c r="N51" s="975" t="s">
        <v>140</v>
      </c>
      <c r="O51" s="975" t="s">
        <v>140</v>
      </c>
      <c r="P51" s="975" t="s">
        <v>140</v>
      </c>
      <c r="Q51" s="975" t="s">
        <v>140</v>
      </c>
      <c r="R51" s="975" t="s">
        <v>140</v>
      </c>
      <c r="S51" s="1114" t="s">
        <v>140</v>
      </c>
      <c r="T51" s="1138"/>
    </row>
    <row r="52" spans="1:20" s="1159" customFormat="1" ht="26.25" customHeight="1" x14ac:dyDescent="0.15">
      <c r="A52" s="1155"/>
      <c r="B52" s="1112" t="s">
        <v>102</v>
      </c>
      <c r="C52" s="1160" t="s">
        <v>654</v>
      </c>
      <c r="D52" s="993">
        <v>1658</v>
      </c>
      <c r="E52" s="1161">
        <v>1658</v>
      </c>
      <c r="F52" s="1162">
        <v>1658</v>
      </c>
      <c r="G52" s="974">
        <v>75</v>
      </c>
      <c r="H52" s="975">
        <v>53</v>
      </c>
      <c r="I52" s="975">
        <v>107</v>
      </c>
      <c r="J52" s="975">
        <v>113</v>
      </c>
      <c r="K52" s="975">
        <v>81</v>
      </c>
      <c r="L52" s="975">
        <v>64</v>
      </c>
      <c r="M52" s="975">
        <v>4</v>
      </c>
      <c r="N52" s="975">
        <v>73</v>
      </c>
      <c r="O52" s="975">
        <v>71</v>
      </c>
      <c r="P52" s="975">
        <v>263</v>
      </c>
      <c r="Q52" s="975">
        <v>703</v>
      </c>
      <c r="R52" s="975">
        <v>51</v>
      </c>
      <c r="S52" s="1114">
        <v>2333520</v>
      </c>
      <c r="T52" s="1158"/>
    </row>
    <row r="53" spans="1:20" s="1159" customFormat="1" ht="26.25" customHeight="1" x14ac:dyDescent="0.15">
      <c r="A53" s="1155"/>
      <c r="B53" s="1112" t="s">
        <v>102</v>
      </c>
      <c r="C53" s="1156" t="s">
        <v>655</v>
      </c>
      <c r="D53" s="993">
        <v>4329</v>
      </c>
      <c r="E53" s="1161">
        <v>4329</v>
      </c>
      <c r="F53" s="1162">
        <v>4329</v>
      </c>
      <c r="G53" s="974">
        <v>461</v>
      </c>
      <c r="H53" s="975">
        <v>283</v>
      </c>
      <c r="I53" s="975">
        <v>368</v>
      </c>
      <c r="J53" s="975">
        <v>326</v>
      </c>
      <c r="K53" s="975">
        <v>311</v>
      </c>
      <c r="L53" s="975">
        <v>265</v>
      </c>
      <c r="M53" s="975">
        <v>345</v>
      </c>
      <c r="N53" s="975">
        <v>348</v>
      </c>
      <c r="O53" s="975">
        <v>405</v>
      </c>
      <c r="P53" s="975">
        <v>446</v>
      </c>
      <c r="Q53" s="975">
        <v>421</v>
      </c>
      <c r="R53" s="975">
        <v>350</v>
      </c>
      <c r="S53" s="1117" t="s">
        <v>140</v>
      </c>
      <c r="T53" s="1158"/>
    </row>
    <row r="54" spans="1:20" s="1159" customFormat="1" ht="26.25" customHeight="1" x14ac:dyDescent="0.15">
      <c r="A54" s="1155"/>
      <c r="B54" s="1164"/>
      <c r="C54" s="1165" t="s">
        <v>656</v>
      </c>
      <c r="D54" s="1166">
        <v>10100</v>
      </c>
      <c r="E54" s="1167">
        <v>10100</v>
      </c>
      <c r="F54" s="1168">
        <v>10100</v>
      </c>
      <c r="G54" s="918">
        <v>1100</v>
      </c>
      <c r="H54" s="919">
        <v>500</v>
      </c>
      <c r="I54" s="919">
        <v>700</v>
      </c>
      <c r="J54" s="919">
        <v>2800</v>
      </c>
      <c r="K54" s="919">
        <v>600</v>
      </c>
      <c r="L54" s="919">
        <v>200</v>
      </c>
      <c r="M54" s="919">
        <v>500</v>
      </c>
      <c r="N54" s="919">
        <v>600</v>
      </c>
      <c r="O54" s="919">
        <v>1100</v>
      </c>
      <c r="P54" s="919">
        <v>1300</v>
      </c>
      <c r="Q54" s="919">
        <v>300</v>
      </c>
      <c r="R54" s="919">
        <v>400</v>
      </c>
      <c r="S54" s="909" t="s">
        <v>140</v>
      </c>
      <c r="T54" s="1158"/>
    </row>
    <row r="55" spans="1:20" s="1159" customFormat="1" ht="26.25" customHeight="1" x14ac:dyDescent="0.15">
      <c r="A55" s="1155"/>
      <c r="B55" s="1164"/>
      <c r="C55" s="1169" t="s">
        <v>657</v>
      </c>
      <c r="D55" s="1166">
        <v>1052</v>
      </c>
      <c r="E55" s="1167">
        <v>1052</v>
      </c>
      <c r="F55" s="1168">
        <v>1080</v>
      </c>
      <c r="G55" s="924">
        <v>100</v>
      </c>
      <c r="H55" s="925">
        <v>150</v>
      </c>
      <c r="I55" s="925">
        <v>70</v>
      </c>
      <c r="J55" s="925">
        <v>300</v>
      </c>
      <c r="K55" s="925">
        <v>90</v>
      </c>
      <c r="L55" s="925">
        <v>70</v>
      </c>
      <c r="M55" s="925">
        <v>60</v>
      </c>
      <c r="N55" s="925">
        <v>40</v>
      </c>
      <c r="O55" s="925">
        <v>40</v>
      </c>
      <c r="P55" s="925">
        <v>60</v>
      </c>
      <c r="Q55" s="925">
        <v>60</v>
      </c>
      <c r="R55" s="925">
        <v>40</v>
      </c>
      <c r="S55" s="1057" t="s">
        <v>140</v>
      </c>
      <c r="T55" s="1158"/>
    </row>
    <row r="56" spans="1:20" s="1159" customFormat="1" ht="26.25" customHeight="1" x14ac:dyDescent="0.15">
      <c r="A56" s="1155"/>
      <c r="B56" s="1163"/>
      <c r="C56" s="1170" t="s">
        <v>658</v>
      </c>
      <c r="D56" s="987">
        <v>4600</v>
      </c>
      <c r="E56" s="1167">
        <v>4600</v>
      </c>
      <c r="F56" s="1168">
        <v>4600</v>
      </c>
      <c r="G56" s="918" t="s">
        <v>140</v>
      </c>
      <c r="H56" s="919" t="s">
        <v>140</v>
      </c>
      <c r="I56" s="919">
        <v>150</v>
      </c>
      <c r="J56" s="919" t="s">
        <v>140</v>
      </c>
      <c r="K56" s="919" t="s">
        <v>140</v>
      </c>
      <c r="L56" s="919">
        <v>1800</v>
      </c>
      <c r="M56" s="919">
        <v>2500</v>
      </c>
      <c r="N56" s="919" t="s">
        <v>140</v>
      </c>
      <c r="O56" s="919" t="s">
        <v>140</v>
      </c>
      <c r="P56" s="919">
        <v>150</v>
      </c>
      <c r="Q56" s="919" t="s">
        <v>140</v>
      </c>
      <c r="R56" s="919" t="s">
        <v>140</v>
      </c>
      <c r="S56" s="909" t="s">
        <v>140</v>
      </c>
      <c r="T56" s="1158"/>
    </row>
    <row r="57" spans="1:20" s="1128" customFormat="1" ht="26.25" customHeight="1" x14ac:dyDescent="0.15">
      <c r="A57" s="1123"/>
      <c r="B57" s="991"/>
      <c r="C57" s="1124" t="s">
        <v>659</v>
      </c>
      <c r="D57" s="997">
        <v>950</v>
      </c>
      <c r="E57" s="1105">
        <v>950</v>
      </c>
      <c r="F57" s="1106">
        <v>950</v>
      </c>
      <c r="G57" s="974" t="s">
        <v>140</v>
      </c>
      <c r="H57" s="975">
        <v>200</v>
      </c>
      <c r="I57" s="975" t="s">
        <v>140</v>
      </c>
      <c r="J57" s="975">
        <v>200</v>
      </c>
      <c r="K57" s="975">
        <v>200</v>
      </c>
      <c r="L57" s="975">
        <v>100</v>
      </c>
      <c r="M57" s="975" t="s">
        <v>140</v>
      </c>
      <c r="N57" s="975">
        <v>150</v>
      </c>
      <c r="O57" s="975">
        <v>100</v>
      </c>
      <c r="P57" s="975" t="s">
        <v>140</v>
      </c>
      <c r="Q57" s="908" t="s">
        <v>140</v>
      </c>
      <c r="R57" s="975" t="s">
        <v>140</v>
      </c>
      <c r="S57" s="909" t="s">
        <v>140</v>
      </c>
      <c r="T57" s="1127"/>
    </row>
    <row r="58" spans="1:20" s="1128" customFormat="1" ht="26.25" customHeight="1" x14ac:dyDescent="0.15">
      <c r="A58" s="1123"/>
      <c r="B58" s="991"/>
      <c r="C58" s="1129" t="s">
        <v>660</v>
      </c>
      <c r="D58" s="997">
        <v>13850</v>
      </c>
      <c r="E58" s="1105">
        <v>13850</v>
      </c>
      <c r="F58" s="1106">
        <v>14726</v>
      </c>
      <c r="G58" s="907">
        <v>867</v>
      </c>
      <c r="H58" s="908">
        <v>1268</v>
      </c>
      <c r="I58" s="908">
        <v>1115</v>
      </c>
      <c r="J58" s="908">
        <v>1338</v>
      </c>
      <c r="K58" s="975">
        <v>1129</v>
      </c>
      <c r="L58" s="975">
        <v>1206</v>
      </c>
      <c r="M58" s="908">
        <v>1153</v>
      </c>
      <c r="N58" s="908">
        <v>1124</v>
      </c>
      <c r="O58" s="908">
        <v>1339</v>
      </c>
      <c r="P58" s="908">
        <v>1307</v>
      </c>
      <c r="Q58" s="908">
        <v>1025</v>
      </c>
      <c r="R58" s="908">
        <v>1855</v>
      </c>
      <c r="S58" s="909" t="s">
        <v>140</v>
      </c>
      <c r="T58" s="1127"/>
    </row>
    <row r="59" spans="1:20" s="1128" customFormat="1" ht="26.25" customHeight="1" x14ac:dyDescent="0.15">
      <c r="A59" s="1123"/>
      <c r="B59" s="991"/>
      <c r="C59" s="1129" t="s">
        <v>661</v>
      </c>
      <c r="D59" s="997">
        <v>6100</v>
      </c>
      <c r="E59" s="1105">
        <v>6100</v>
      </c>
      <c r="F59" s="1106">
        <v>6100</v>
      </c>
      <c r="G59" s="907">
        <v>800</v>
      </c>
      <c r="H59" s="908">
        <v>200</v>
      </c>
      <c r="I59" s="908">
        <v>400</v>
      </c>
      <c r="J59" s="908">
        <v>700</v>
      </c>
      <c r="K59" s="975">
        <v>800</v>
      </c>
      <c r="L59" s="975">
        <v>200</v>
      </c>
      <c r="M59" s="908">
        <v>500</v>
      </c>
      <c r="N59" s="908">
        <v>600</v>
      </c>
      <c r="O59" s="908">
        <v>700</v>
      </c>
      <c r="P59" s="908">
        <v>500</v>
      </c>
      <c r="Q59" s="908">
        <v>400</v>
      </c>
      <c r="R59" s="908">
        <v>300</v>
      </c>
      <c r="S59" s="909" t="s">
        <v>140</v>
      </c>
      <c r="T59" s="1127"/>
    </row>
    <row r="60" spans="1:20" s="1128" customFormat="1" ht="26.25" customHeight="1" x14ac:dyDescent="0.15">
      <c r="A60" s="1123"/>
      <c r="B60" s="991"/>
      <c r="C60" s="1129" t="s">
        <v>662</v>
      </c>
      <c r="D60" s="997">
        <v>13529</v>
      </c>
      <c r="E60" s="1105">
        <v>13529</v>
      </c>
      <c r="F60" s="1106">
        <v>9369</v>
      </c>
      <c r="G60" s="907" t="s">
        <v>140</v>
      </c>
      <c r="H60" s="908">
        <v>30</v>
      </c>
      <c r="I60" s="908">
        <v>326</v>
      </c>
      <c r="J60" s="908">
        <v>352</v>
      </c>
      <c r="K60" s="975">
        <v>1362</v>
      </c>
      <c r="L60" s="975">
        <v>690</v>
      </c>
      <c r="M60" s="908">
        <v>1285</v>
      </c>
      <c r="N60" s="908">
        <v>3443</v>
      </c>
      <c r="O60" s="908">
        <v>647</v>
      </c>
      <c r="P60" s="908">
        <v>563</v>
      </c>
      <c r="Q60" s="908">
        <v>485</v>
      </c>
      <c r="R60" s="908">
        <v>186</v>
      </c>
      <c r="S60" s="909">
        <v>17436636</v>
      </c>
      <c r="T60" s="1127"/>
    </row>
    <row r="61" spans="1:20" s="1128" customFormat="1" ht="26.25" customHeight="1" x14ac:dyDescent="0.15">
      <c r="A61" s="1123"/>
      <c r="B61" s="991"/>
      <c r="C61" s="1129" t="s">
        <v>663</v>
      </c>
      <c r="D61" s="997">
        <v>3500</v>
      </c>
      <c r="E61" s="1105">
        <v>3500</v>
      </c>
      <c r="F61" s="1106">
        <v>4085.5</v>
      </c>
      <c r="G61" s="907" t="s">
        <v>140</v>
      </c>
      <c r="H61" s="908" t="s">
        <v>140</v>
      </c>
      <c r="I61" s="908" t="s">
        <v>140</v>
      </c>
      <c r="J61" s="908">
        <v>2748.5</v>
      </c>
      <c r="K61" s="975">
        <v>1337</v>
      </c>
      <c r="L61" s="975" t="s">
        <v>140</v>
      </c>
      <c r="M61" s="908" t="s">
        <v>140</v>
      </c>
      <c r="N61" s="908" t="s">
        <v>140</v>
      </c>
      <c r="O61" s="908" t="s">
        <v>140</v>
      </c>
      <c r="P61" s="908" t="s">
        <v>140</v>
      </c>
      <c r="Q61" s="908" t="s">
        <v>140</v>
      </c>
      <c r="R61" s="908" t="s">
        <v>140</v>
      </c>
      <c r="S61" s="909">
        <v>1500000</v>
      </c>
      <c r="T61" s="1127"/>
    </row>
    <row r="62" spans="1:20" s="1128" customFormat="1" ht="26.25" customHeight="1" x14ac:dyDescent="0.15">
      <c r="A62" s="1123"/>
      <c r="B62" s="991"/>
      <c r="C62" s="1129" t="s">
        <v>664</v>
      </c>
      <c r="D62" s="997">
        <v>0</v>
      </c>
      <c r="E62" s="1105" t="s">
        <v>140</v>
      </c>
      <c r="F62" s="1106">
        <v>53358</v>
      </c>
      <c r="G62" s="907" t="s">
        <v>140</v>
      </c>
      <c r="H62" s="908" t="s">
        <v>140</v>
      </c>
      <c r="I62" s="908">
        <v>2874</v>
      </c>
      <c r="J62" s="908">
        <v>7293</v>
      </c>
      <c r="K62" s="975">
        <v>5293</v>
      </c>
      <c r="L62" s="975">
        <v>3713</v>
      </c>
      <c r="M62" s="908">
        <v>5455</v>
      </c>
      <c r="N62" s="908">
        <v>8281</v>
      </c>
      <c r="O62" s="908">
        <v>4694</v>
      </c>
      <c r="P62" s="908">
        <v>5111</v>
      </c>
      <c r="Q62" s="908">
        <v>6601</v>
      </c>
      <c r="R62" s="908">
        <v>4043</v>
      </c>
      <c r="S62" s="909">
        <v>36117553</v>
      </c>
      <c r="T62" s="1127"/>
    </row>
    <row r="63" spans="1:20" s="1128" customFormat="1" ht="26.25" customHeight="1" x14ac:dyDescent="0.15">
      <c r="A63" s="1123"/>
      <c r="B63" s="991"/>
      <c r="C63" s="1129" t="s">
        <v>665</v>
      </c>
      <c r="D63" s="997">
        <v>64419</v>
      </c>
      <c r="E63" s="1105">
        <v>64419</v>
      </c>
      <c r="F63" s="1106">
        <v>60970</v>
      </c>
      <c r="G63" s="907">
        <v>4195</v>
      </c>
      <c r="H63" s="908">
        <v>3918</v>
      </c>
      <c r="I63" s="908">
        <v>4892</v>
      </c>
      <c r="J63" s="908">
        <v>4678</v>
      </c>
      <c r="K63" s="975">
        <v>6318</v>
      </c>
      <c r="L63" s="975">
        <v>3880</v>
      </c>
      <c r="M63" s="908">
        <v>5689</v>
      </c>
      <c r="N63" s="908">
        <v>9156</v>
      </c>
      <c r="O63" s="908">
        <v>4824</v>
      </c>
      <c r="P63" s="908">
        <v>4805</v>
      </c>
      <c r="Q63" s="908">
        <v>4764</v>
      </c>
      <c r="R63" s="908">
        <v>3851</v>
      </c>
      <c r="S63" s="909">
        <v>147334000</v>
      </c>
      <c r="T63" s="1127"/>
    </row>
    <row r="64" spans="1:20" s="1128" customFormat="1" ht="26.25" customHeight="1" x14ac:dyDescent="0.15">
      <c r="A64" s="1123"/>
      <c r="B64" s="991"/>
      <c r="C64" s="1129" t="s">
        <v>666</v>
      </c>
      <c r="D64" s="997">
        <v>2340</v>
      </c>
      <c r="E64" s="1105">
        <v>2340</v>
      </c>
      <c r="F64" s="1106">
        <v>2148</v>
      </c>
      <c r="G64" s="907">
        <v>73</v>
      </c>
      <c r="H64" s="908">
        <v>85</v>
      </c>
      <c r="I64" s="908">
        <v>126</v>
      </c>
      <c r="J64" s="908">
        <v>87</v>
      </c>
      <c r="K64" s="975">
        <v>355</v>
      </c>
      <c r="L64" s="975">
        <v>155</v>
      </c>
      <c r="M64" s="908">
        <v>153</v>
      </c>
      <c r="N64" s="908">
        <v>261</v>
      </c>
      <c r="O64" s="908">
        <v>197</v>
      </c>
      <c r="P64" s="908">
        <v>185</v>
      </c>
      <c r="Q64" s="908">
        <v>109</v>
      </c>
      <c r="R64" s="908">
        <v>362</v>
      </c>
      <c r="S64" s="909">
        <v>232220</v>
      </c>
      <c r="T64" s="1127"/>
    </row>
    <row r="65" spans="1:20" s="1128" customFormat="1" ht="26.25" customHeight="1" x14ac:dyDescent="0.15">
      <c r="A65" s="1123"/>
      <c r="B65" s="991"/>
      <c r="C65" s="1129" t="s">
        <v>667</v>
      </c>
      <c r="D65" s="997">
        <v>2900</v>
      </c>
      <c r="E65" s="1105">
        <v>2900</v>
      </c>
      <c r="F65" s="1106">
        <v>2837.6000000000004</v>
      </c>
      <c r="G65" s="907">
        <v>111.6</v>
      </c>
      <c r="H65" s="908">
        <v>98.6</v>
      </c>
      <c r="I65" s="908">
        <v>238.3</v>
      </c>
      <c r="J65" s="908">
        <v>175.3</v>
      </c>
      <c r="K65" s="975">
        <v>312.90000000000003</v>
      </c>
      <c r="L65" s="975">
        <v>136</v>
      </c>
      <c r="M65" s="908">
        <v>341</v>
      </c>
      <c r="N65" s="908">
        <v>615.5</v>
      </c>
      <c r="O65" s="908">
        <v>258.10000000000002</v>
      </c>
      <c r="P65" s="908">
        <v>235.90000000000003</v>
      </c>
      <c r="Q65" s="908">
        <v>207.59999999999997</v>
      </c>
      <c r="R65" s="908">
        <v>106.8</v>
      </c>
      <c r="S65" s="909" t="s">
        <v>140</v>
      </c>
      <c r="T65" s="1127"/>
    </row>
    <row r="66" spans="1:20" s="1128" customFormat="1" ht="26.25" customHeight="1" x14ac:dyDescent="0.15">
      <c r="A66" s="1123"/>
      <c r="B66" s="985"/>
      <c r="C66" s="1151" t="s">
        <v>668</v>
      </c>
      <c r="D66" s="1152">
        <v>33148</v>
      </c>
      <c r="E66" s="1120">
        <v>33148</v>
      </c>
      <c r="F66" s="1121">
        <v>26186</v>
      </c>
      <c r="G66" s="1153">
        <v>1918</v>
      </c>
      <c r="H66" s="1154">
        <v>1861</v>
      </c>
      <c r="I66" s="1154">
        <v>1742</v>
      </c>
      <c r="J66" s="1154">
        <v>2111</v>
      </c>
      <c r="K66" s="1154">
        <v>4069</v>
      </c>
      <c r="L66" s="1154">
        <v>2018</v>
      </c>
      <c r="M66" s="1154">
        <v>2123</v>
      </c>
      <c r="N66" s="1154">
        <v>3819</v>
      </c>
      <c r="O66" s="1154">
        <v>1810</v>
      </c>
      <c r="P66" s="1154">
        <v>2483</v>
      </c>
      <c r="Q66" s="1154">
        <v>2232</v>
      </c>
      <c r="R66" s="1154">
        <v>0</v>
      </c>
      <c r="S66" s="1026">
        <v>45944000</v>
      </c>
      <c r="T66" s="1138"/>
    </row>
    <row r="67" spans="1:20" s="1159" customFormat="1" ht="26.25" customHeight="1" x14ac:dyDescent="0.15">
      <c r="A67" s="1155"/>
      <c r="B67" s="1112"/>
      <c r="C67" s="1156" t="s">
        <v>669</v>
      </c>
      <c r="D67" s="993">
        <v>24054</v>
      </c>
      <c r="E67" s="1120">
        <v>24054</v>
      </c>
      <c r="F67" s="1121">
        <v>14817</v>
      </c>
      <c r="G67" s="1157">
        <v>1825</v>
      </c>
      <c r="H67" s="919">
        <v>1672</v>
      </c>
      <c r="I67" s="919">
        <v>1893</v>
      </c>
      <c r="J67" s="919">
        <v>1042</v>
      </c>
      <c r="K67" s="919">
        <v>1585</v>
      </c>
      <c r="L67" s="919">
        <v>710</v>
      </c>
      <c r="M67" s="919">
        <v>2012</v>
      </c>
      <c r="N67" s="919">
        <v>4078</v>
      </c>
      <c r="O67" s="919">
        <v>0</v>
      </c>
      <c r="P67" s="919">
        <v>0</v>
      </c>
      <c r="Q67" s="919">
        <v>0</v>
      </c>
      <c r="R67" s="919">
        <v>0</v>
      </c>
      <c r="S67" s="1117">
        <v>23750000</v>
      </c>
      <c r="T67" s="1158"/>
    </row>
    <row r="68" spans="1:20" s="1159" customFormat="1" ht="26.25" customHeight="1" x14ac:dyDescent="0.15">
      <c r="A68" s="1155"/>
      <c r="B68" s="1112" t="s">
        <v>102</v>
      </c>
      <c r="C68" s="1160" t="s">
        <v>670</v>
      </c>
      <c r="D68" s="993">
        <v>31000</v>
      </c>
      <c r="E68" s="1161">
        <v>31000</v>
      </c>
      <c r="F68" s="1162">
        <v>28600</v>
      </c>
      <c r="G68" s="918">
        <v>1100</v>
      </c>
      <c r="H68" s="919">
        <v>1000</v>
      </c>
      <c r="I68" s="919">
        <v>2400</v>
      </c>
      <c r="J68" s="919">
        <v>1800</v>
      </c>
      <c r="K68" s="919">
        <v>3100</v>
      </c>
      <c r="L68" s="919">
        <v>1400</v>
      </c>
      <c r="M68" s="919">
        <v>3400</v>
      </c>
      <c r="N68" s="919">
        <v>6200</v>
      </c>
      <c r="O68" s="919">
        <v>2600</v>
      </c>
      <c r="P68" s="919">
        <v>2400</v>
      </c>
      <c r="Q68" s="919">
        <v>2100</v>
      </c>
      <c r="R68" s="919">
        <v>1100</v>
      </c>
      <c r="S68" s="909" t="s">
        <v>140</v>
      </c>
      <c r="T68" s="1158"/>
    </row>
    <row r="69" spans="1:20" s="1159" customFormat="1" ht="26.25" customHeight="1" x14ac:dyDescent="0.15">
      <c r="A69" s="1155"/>
      <c r="B69" s="1112" t="s">
        <v>102</v>
      </c>
      <c r="C69" s="1160" t="s">
        <v>671</v>
      </c>
      <c r="D69" s="993">
        <v>15376</v>
      </c>
      <c r="E69" s="1161">
        <v>15376</v>
      </c>
      <c r="F69" s="1162">
        <v>14605</v>
      </c>
      <c r="G69" s="918">
        <v>192</v>
      </c>
      <c r="H69" s="919">
        <v>201</v>
      </c>
      <c r="I69" s="919">
        <v>923</v>
      </c>
      <c r="J69" s="919">
        <v>392</v>
      </c>
      <c r="K69" s="919">
        <v>1743</v>
      </c>
      <c r="L69" s="919">
        <v>674</v>
      </c>
      <c r="M69" s="919">
        <v>2161</v>
      </c>
      <c r="N69" s="919">
        <v>3975</v>
      </c>
      <c r="O69" s="919">
        <v>1643</v>
      </c>
      <c r="P69" s="919">
        <v>1368</v>
      </c>
      <c r="Q69" s="919">
        <v>888</v>
      </c>
      <c r="R69" s="919">
        <v>445</v>
      </c>
      <c r="S69" s="909">
        <v>33939000</v>
      </c>
      <c r="T69" s="1158"/>
    </row>
    <row r="70" spans="1:20" s="1128" customFormat="1" ht="26.25" customHeight="1" x14ac:dyDescent="0.15">
      <c r="A70" s="1123"/>
      <c r="B70" s="991" t="s">
        <v>102</v>
      </c>
      <c r="C70" s="1160" t="s">
        <v>672</v>
      </c>
      <c r="D70" s="993">
        <v>13040</v>
      </c>
      <c r="E70" s="1161">
        <v>13040</v>
      </c>
      <c r="F70" s="1162">
        <v>12006</v>
      </c>
      <c r="G70" s="918">
        <v>544</v>
      </c>
      <c r="H70" s="919">
        <v>693</v>
      </c>
      <c r="I70" s="919">
        <v>1206</v>
      </c>
      <c r="J70" s="919">
        <v>1195</v>
      </c>
      <c r="K70" s="919">
        <v>1284</v>
      </c>
      <c r="L70" s="919">
        <v>640</v>
      </c>
      <c r="M70" s="919">
        <v>1203</v>
      </c>
      <c r="N70" s="919">
        <v>2036</v>
      </c>
      <c r="O70" s="919">
        <v>856</v>
      </c>
      <c r="P70" s="919">
        <v>923</v>
      </c>
      <c r="Q70" s="919">
        <v>836</v>
      </c>
      <c r="R70" s="919">
        <v>590</v>
      </c>
      <c r="S70" s="1114">
        <v>12730000</v>
      </c>
      <c r="T70" s="1138"/>
    </row>
    <row r="71" spans="1:20" s="1128" customFormat="1" ht="26.25" customHeight="1" thickBot="1" x14ac:dyDescent="0.2">
      <c r="A71" s="1155"/>
      <c r="B71" s="1171" t="s">
        <v>102</v>
      </c>
      <c r="C71" s="1172" t="s">
        <v>673</v>
      </c>
      <c r="D71" s="447">
        <v>2473</v>
      </c>
      <c r="E71" s="1173">
        <v>2473</v>
      </c>
      <c r="F71" s="1174">
        <v>1765</v>
      </c>
      <c r="G71" s="1013">
        <v>380</v>
      </c>
      <c r="H71" s="1014">
        <v>92</v>
      </c>
      <c r="I71" s="1014">
        <v>254</v>
      </c>
      <c r="J71" s="1014">
        <v>166</v>
      </c>
      <c r="K71" s="1014">
        <v>102</v>
      </c>
      <c r="L71" s="1014">
        <v>46</v>
      </c>
      <c r="M71" s="1014">
        <v>46</v>
      </c>
      <c r="N71" s="1014">
        <v>144</v>
      </c>
      <c r="O71" s="1014">
        <v>82</v>
      </c>
      <c r="P71" s="1014">
        <v>68</v>
      </c>
      <c r="Q71" s="1014">
        <v>352</v>
      </c>
      <c r="R71" s="1014">
        <v>33</v>
      </c>
      <c r="S71" s="1175">
        <v>797467</v>
      </c>
      <c r="T71" s="1138"/>
    </row>
    <row r="72" spans="1:20" ht="28.5" customHeight="1" thickBot="1" x14ac:dyDescent="0.25">
      <c r="A72" s="1137" t="s">
        <v>674</v>
      </c>
      <c r="B72" s="1176"/>
      <c r="C72" s="1177"/>
      <c r="D72" s="1178"/>
      <c r="E72" s="1178"/>
      <c r="F72" s="1179"/>
      <c r="G72" s="1180"/>
      <c r="H72" s="1180"/>
      <c r="I72" s="1180"/>
      <c r="J72" s="1180"/>
      <c r="K72" s="1180"/>
      <c r="L72" s="1180"/>
      <c r="M72" s="1180"/>
      <c r="N72" s="1180"/>
      <c r="O72" s="1180"/>
      <c r="P72" s="1180"/>
      <c r="Q72" s="1180"/>
      <c r="R72" s="1734" t="s">
        <v>675</v>
      </c>
      <c r="S72" s="1734"/>
      <c r="T72" s="984"/>
    </row>
    <row r="73" spans="1:20" s="1182" customFormat="1" ht="28.5" customHeight="1" thickBot="1" x14ac:dyDescent="0.2">
      <c r="A73" s="1065"/>
      <c r="B73" s="1141" t="s">
        <v>676</v>
      </c>
      <c r="C73" s="1142" t="s">
        <v>368</v>
      </c>
      <c r="D73" s="1143" t="s">
        <v>677</v>
      </c>
      <c r="E73" s="1144" t="s">
        <v>678</v>
      </c>
      <c r="F73" s="1145" t="s">
        <v>679</v>
      </c>
      <c r="G73" s="1146" t="s">
        <v>680</v>
      </c>
      <c r="H73" s="1147" t="s">
        <v>681</v>
      </c>
      <c r="I73" s="1148" t="s">
        <v>682</v>
      </c>
      <c r="J73" s="1148" t="s">
        <v>683</v>
      </c>
      <c r="K73" s="1148" t="s">
        <v>684</v>
      </c>
      <c r="L73" s="1148" t="s">
        <v>685</v>
      </c>
      <c r="M73" s="1148" t="s">
        <v>686</v>
      </c>
      <c r="N73" s="1148" t="s">
        <v>687</v>
      </c>
      <c r="O73" s="1148" t="s">
        <v>688</v>
      </c>
      <c r="P73" s="1148" t="s">
        <v>689</v>
      </c>
      <c r="Q73" s="1148" t="s">
        <v>690</v>
      </c>
      <c r="R73" s="1148" t="s">
        <v>691</v>
      </c>
      <c r="S73" s="1149" t="s">
        <v>692</v>
      </c>
      <c r="T73" s="1181"/>
    </row>
    <row r="74" spans="1:20" s="1159" customFormat="1" ht="26.25" customHeight="1" x14ac:dyDescent="0.15">
      <c r="A74" s="1155"/>
      <c r="B74" s="1183" t="s">
        <v>693</v>
      </c>
      <c r="C74" s="1160" t="s">
        <v>694</v>
      </c>
      <c r="D74" s="993">
        <v>29226</v>
      </c>
      <c r="E74" s="1161">
        <v>29226</v>
      </c>
      <c r="F74" s="1162">
        <v>8171</v>
      </c>
      <c r="G74" s="918" t="s">
        <v>140</v>
      </c>
      <c r="H74" s="919" t="s">
        <v>140</v>
      </c>
      <c r="I74" s="919" t="s">
        <v>140</v>
      </c>
      <c r="J74" s="919">
        <v>5497</v>
      </c>
      <c r="K74" s="919">
        <v>2674</v>
      </c>
      <c r="L74" s="919" t="s">
        <v>140</v>
      </c>
      <c r="M74" s="919" t="s">
        <v>140</v>
      </c>
      <c r="N74" s="919" t="s">
        <v>140</v>
      </c>
      <c r="O74" s="919" t="s">
        <v>140</v>
      </c>
      <c r="P74" s="919" t="s">
        <v>140</v>
      </c>
      <c r="Q74" s="919" t="s">
        <v>140</v>
      </c>
      <c r="R74" s="919" t="s">
        <v>140</v>
      </c>
      <c r="S74" s="909">
        <v>6000000</v>
      </c>
      <c r="T74" s="1158"/>
    </row>
    <row r="75" spans="1:20" ht="26.25" customHeight="1" x14ac:dyDescent="0.15">
      <c r="A75" s="1033"/>
      <c r="B75" s="991" t="s">
        <v>172</v>
      </c>
      <c r="C75" s="1160" t="s">
        <v>695</v>
      </c>
      <c r="D75" s="1047"/>
      <c r="E75" s="1184">
        <v>14338</v>
      </c>
      <c r="F75" s="1185">
        <v>12825</v>
      </c>
      <c r="G75" s="1186">
        <v>537</v>
      </c>
      <c r="H75" s="1187">
        <v>1146</v>
      </c>
      <c r="I75" s="1187">
        <v>990</v>
      </c>
      <c r="J75" s="1187">
        <v>793</v>
      </c>
      <c r="K75" s="1187">
        <v>1091</v>
      </c>
      <c r="L75" s="1187">
        <v>1249</v>
      </c>
      <c r="M75" s="1187">
        <v>1000</v>
      </c>
      <c r="N75" s="1187">
        <v>445</v>
      </c>
      <c r="O75" s="1187">
        <v>1596</v>
      </c>
      <c r="P75" s="1187">
        <v>2122</v>
      </c>
      <c r="Q75" s="1187">
        <v>1391</v>
      </c>
      <c r="R75" s="1187">
        <v>465</v>
      </c>
      <c r="S75" s="1059">
        <v>37962000</v>
      </c>
      <c r="T75" s="1041"/>
    </row>
    <row r="76" spans="1:20" ht="26.25" customHeight="1" x14ac:dyDescent="0.15">
      <c r="A76" s="1033"/>
      <c r="B76" s="991" t="s">
        <v>102</v>
      </c>
      <c r="C76" s="1156" t="s">
        <v>696</v>
      </c>
      <c r="D76" s="1047"/>
      <c r="E76" s="1184">
        <v>56844</v>
      </c>
      <c r="F76" s="1185">
        <v>53556</v>
      </c>
      <c r="G76" s="1077">
        <v>2853</v>
      </c>
      <c r="H76" s="1078">
        <v>3926</v>
      </c>
      <c r="I76" s="1078">
        <v>5716</v>
      </c>
      <c r="J76" s="1078">
        <v>3263</v>
      </c>
      <c r="K76" s="1078">
        <v>2322</v>
      </c>
      <c r="L76" s="1187">
        <v>4254</v>
      </c>
      <c r="M76" s="1187">
        <v>3448</v>
      </c>
      <c r="N76" s="1187">
        <v>3430</v>
      </c>
      <c r="O76" s="1187">
        <v>5497</v>
      </c>
      <c r="P76" s="1078">
        <v>5134</v>
      </c>
      <c r="Q76" s="1078">
        <v>6898</v>
      </c>
      <c r="R76" s="1078">
        <v>6815</v>
      </c>
      <c r="S76" s="909">
        <v>115145400</v>
      </c>
      <c r="T76" s="1041"/>
    </row>
    <row r="77" spans="1:20" ht="26.25" customHeight="1" x14ac:dyDescent="0.15">
      <c r="A77" s="1033"/>
      <c r="B77" s="991"/>
      <c r="C77" s="1160" t="s">
        <v>697</v>
      </c>
      <c r="D77" s="1047"/>
      <c r="E77" s="1184">
        <v>9691</v>
      </c>
      <c r="F77" s="1185">
        <v>6546</v>
      </c>
      <c r="G77" s="1188">
        <v>377</v>
      </c>
      <c r="H77" s="1189">
        <v>729</v>
      </c>
      <c r="I77" s="1189">
        <v>1213</v>
      </c>
      <c r="J77" s="1189">
        <v>1783</v>
      </c>
      <c r="K77" s="1189">
        <v>338</v>
      </c>
      <c r="L77" s="1189">
        <v>219</v>
      </c>
      <c r="M77" s="1189">
        <v>367</v>
      </c>
      <c r="N77" s="1189">
        <v>110</v>
      </c>
      <c r="O77" s="1189">
        <v>584</v>
      </c>
      <c r="P77" s="1189">
        <v>302</v>
      </c>
      <c r="Q77" s="1189">
        <v>350</v>
      </c>
      <c r="R77" s="1189">
        <v>174</v>
      </c>
      <c r="S77" s="909">
        <v>14073900</v>
      </c>
      <c r="T77" s="1041"/>
    </row>
    <row r="78" spans="1:20" ht="26.25" customHeight="1" x14ac:dyDescent="0.15">
      <c r="A78" s="1033"/>
      <c r="B78" s="991"/>
      <c r="C78" s="1160" t="s">
        <v>698</v>
      </c>
      <c r="D78" s="1047"/>
      <c r="E78" s="1184">
        <v>15920</v>
      </c>
      <c r="F78" s="1185">
        <v>15464</v>
      </c>
      <c r="G78" s="1188">
        <v>984</v>
      </c>
      <c r="H78" s="1189">
        <v>851</v>
      </c>
      <c r="I78" s="1189">
        <v>1381</v>
      </c>
      <c r="J78" s="1189">
        <v>724</v>
      </c>
      <c r="K78" s="1189">
        <v>1205</v>
      </c>
      <c r="L78" s="1189">
        <v>1151</v>
      </c>
      <c r="M78" s="1189">
        <v>2301</v>
      </c>
      <c r="N78" s="1189">
        <v>2624</v>
      </c>
      <c r="O78" s="1189">
        <v>1307</v>
      </c>
      <c r="P78" s="1189">
        <v>774</v>
      </c>
      <c r="Q78" s="1189">
        <v>814</v>
      </c>
      <c r="R78" s="1189">
        <v>1348</v>
      </c>
      <c r="S78" s="909">
        <v>14536160</v>
      </c>
      <c r="T78" s="1041"/>
    </row>
    <row r="79" spans="1:20" ht="26.25" customHeight="1" x14ac:dyDescent="0.15">
      <c r="A79" s="1033"/>
      <c r="B79" s="991"/>
      <c r="C79" s="1160" t="s">
        <v>699</v>
      </c>
      <c r="D79" s="1047"/>
      <c r="E79" s="1184">
        <v>322000</v>
      </c>
      <c r="F79" s="1185">
        <v>333000</v>
      </c>
      <c r="G79" s="1188">
        <v>178000</v>
      </c>
      <c r="H79" s="1189">
        <v>70000</v>
      </c>
      <c r="I79" s="1189">
        <v>11000</v>
      </c>
      <c r="J79" s="1189">
        <v>8500</v>
      </c>
      <c r="K79" s="1189">
        <v>7500</v>
      </c>
      <c r="L79" s="1189">
        <v>6000</v>
      </c>
      <c r="M79" s="1189">
        <v>9000</v>
      </c>
      <c r="N79" s="1189">
        <v>5000</v>
      </c>
      <c r="O79" s="1189">
        <v>7500</v>
      </c>
      <c r="P79" s="1189">
        <v>8000</v>
      </c>
      <c r="Q79" s="1189">
        <v>13000</v>
      </c>
      <c r="R79" s="1189">
        <v>9500</v>
      </c>
      <c r="S79" s="909">
        <v>715950000</v>
      </c>
      <c r="T79" s="1041"/>
    </row>
    <row r="80" spans="1:20" ht="26.25" customHeight="1" x14ac:dyDescent="0.15">
      <c r="A80" s="1033"/>
      <c r="B80" s="991"/>
      <c r="C80" s="1160" t="s">
        <v>700</v>
      </c>
      <c r="D80" s="1047"/>
      <c r="E80" s="1184">
        <v>3150</v>
      </c>
      <c r="F80" s="1185">
        <v>3998</v>
      </c>
      <c r="G80" s="1188">
        <v>252</v>
      </c>
      <c r="H80" s="1189">
        <v>845</v>
      </c>
      <c r="I80" s="1189">
        <v>239</v>
      </c>
      <c r="J80" s="1189">
        <v>192</v>
      </c>
      <c r="K80" s="1189">
        <v>160</v>
      </c>
      <c r="L80" s="1189">
        <v>137</v>
      </c>
      <c r="M80" s="1189">
        <v>378</v>
      </c>
      <c r="N80" s="1189">
        <v>668</v>
      </c>
      <c r="O80" s="1189">
        <v>269</v>
      </c>
      <c r="P80" s="1189">
        <v>278</v>
      </c>
      <c r="Q80" s="1189">
        <v>245</v>
      </c>
      <c r="R80" s="1189">
        <v>335</v>
      </c>
      <c r="S80" s="909">
        <v>1199400</v>
      </c>
      <c r="T80" s="1041"/>
    </row>
    <row r="81" spans="1:20" ht="26.25" customHeight="1" x14ac:dyDescent="0.15">
      <c r="A81" s="1033"/>
      <c r="B81" s="991"/>
      <c r="C81" s="1160" t="s">
        <v>701</v>
      </c>
      <c r="D81" s="1047"/>
      <c r="E81" s="1184">
        <v>40000</v>
      </c>
      <c r="F81" s="1185">
        <v>54486</v>
      </c>
      <c r="G81" s="1188" t="s">
        <v>140</v>
      </c>
      <c r="H81" s="1189" t="s">
        <v>140</v>
      </c>
      <c r="I81" s="1189" t="s">
        <v>140</v>
      </c>
      <c r="J81" s="1189">
        <v>54486</v>
      </c>
      <c r="K81" s="1189" t="s">
        <v>140</v>
      </c>
      <c r="L81" s="1189" t="s">
        <v>140</v>
      </c>
      <c r="M81" s="1189" t="s">
        <v>140</v>
      </c>
      <c r="N81" s="1189" t="s">
        <v>140</v>
      </c>
      <c r="O81" s="1189" t="s">
        <v>140</v>
      </c>
      <c r="P81" s="1189" t="s">
        <v>140</v>
      </c>
      <c r="Q81" s="1189" t="s">
        <v>140</v>
      </c>
      <c r="R81" s="1189" t="s">
        <v>140</v>
      </c>
      <c r="S81" s="909">
        <v>291500100</v>
      </c>
      <c r="T81" s="1041"/>
    </row>
    <row r="82" spans="1:20" ht="26.25" customHeight="1" x14ac:dyDescent="0.15">
      <c r="A82" s="1033"/>
      <c r="B82" s="991"/>
      <c r="C82" s="1160" t="s">
        <v>702</v>
      </c>
      <c r="D82" s="1047"/>
      <c r="E82" s="1184">
        <v>5000</v>
      </c>
      <c r="F82" s="1185">
        <v>5000</v>
      </c>
      <c r="G82" s="1188" t="s">
        <v>140</v>
      </c>
      <c r="H82" s="1189" t="s">
        <v>140</v>
      </c>
      <c r="I82" s="1189" t="s">
        <v>140</v>
      </c>
      <c r="J82" s="1189">
        <v>5000</v>
      </c>
      <c r="K82" s="1189" t="s">
        <v>140</v>
      </c>
      <c r="L82" s="1189" t="s">
        <v>140</v>
      </c>
      <c r="M82" s="1189" t="s">
        <v>140</v>
      </c>
      <c r="N82" s="1189" t="s">
        <v>140</v>
      </c>
      <c r="O82" s="1189" t="s">
        <v>140</v>
      </c>
      <c r="P82" s="1189" t="s">
        <v>140</v>
      </c>
      <c r="Q82" s="1189" t="s">
        <v>140</v>
      </c>
      <c r="R82" s="1189" t="s">
        <v>140</v>
      </c>
      <c r="S82" s="909">
        <v>26750000</v>
      </c>
      <c r="T82" s="1041"/>
    </row>
    <row r="83" spans="1:20" ht="26.25" customHeight="1" x14ac:dyDescent="0.15">
      <c r="A83" s="1033"/>
      <c r="B83" s="991"/>
      <c r="C83" s="1160" t="s">
        <v>703</v>
      </c>
      <c r="D83" s="1047"/>
      <c r="E83" s="1184">
        <v>5000</v>
      </c>
      <c r="F83" s="1185">
        <v>5000</v>
      </c>
      <c r="G83" s="1188" t="s">
        <v>140</v>
      </c>
      <c r="H83" s="1189" t="s">
        <v>140</v>
      </c>
      <c r="I83" s="1189" t="s">
        <v>140</v>
      </c>
      <c r="J83" s="1189">
        <v>500</v>
      </c>
      <c r="K83" s="1189" t="s">
        <v>140</v>
      </c>
      <c r="L83" s="1189" t="s">
        <v>140</v>
      </c>
      <c r="M83" s="1189">
        <v>3000</v>
      </c>
      <c r="N83" s="1189" t="s">
        <v>140</v>
      </c>
      <c r="O83" s="1189" t="s">
        <v>140</v>
      </c>
      <c r="P83" s="1189">
        <v>500</v>
      </c>
      <c r="Q83" s="1189">
        <v>1000</v>
      </c>
      <c r="R83" s="1189" t="s">
        <v>140</v>
      </c>
      <c r="S83" s="909">
        <v>26750000</v>
      </c>
      <c r="T83" s="1041"/>
    </row>
    <row r="84" spans="1:20" ht="26.25" customHeight="1" x14ac:dyDescent="0.15">
      <c r="A84" s="1033"/>
      <c r="B84" s="991"/>
      <c r="C84" s="1160" t="s">
        <v>704</v>
      </c>
      <c r="D84" s="1047"/>
      <c r="E84" s="1184">
        <v>50000</v>
      </c>
      <c r="F84" s="1185">
        <v>50000</v>
      </c>
      <c r="G84" s="1188" t="s">
        <v>140</v>
      </c>
      <c r="H84" s="1189" t="s">
        <v>140</v>
      </c>
      <c r="I84" s="1189" t="s">
        <v>140</v>
      </c>
      <c r="J84" s="1189" t="s">
        <v>140</v>
      </c>
      <c r="K84" s="1189" t="s">
        <v>140</v>
      </c>
      <c r="L84" s="1189" t="s">
        <v>140</v>
      </c>
      <c r="M84" s="1189" t="s">
        <v>140</v>
      </c>
      <c r="N84" s="1189">
        <v>50000</v>
      </c>
      <c r="O84" s="1189" t="s">
        <v>140</v>
      </c>
      <c r="P84" s="1189" t="s">
        <v>140</v>
      </c>
      <c r="Q84" s="1189" t="s">
        <v>140</v>
      </c>
      <c r="R84" s="1189" t="s">
        <v>140</v>
      </c>
      <c r="S84" s="909">
        <v>267500000</v>
      </c>
      <c r="T84" s="1041"/>
    </row>
    <row r="85" spans="1:20" ht="26.25" customHeight="1" x14ac:dyDescent="0.15">
      <c r="A85" s="1033"/>
      <c r="B85" s="991" t="s">
        <v>102</v>
      </c>
      <c r="C85" s="1156" t="s">
        <v>705</v>
      </c>
      <c r="D85" s="1047"/>
      <c r="E85" s="1184">
        <v>180000</v>
      </c>
      <c r="F85" s="1185">
        <v>180000</v>
      </c>
      <c r="G85" s="1077" t="s">
        <v>140</v>
      </c>
      <c r="H85" s="1078" t="s">
        <v>140</v>
      </c>
      <c r="I85" s="1078" t="s">
        <v>140</v>
      </c>
      <c r="J85" s="1078" t="s">
        <v>140</v>
      </c>
      <c r="K85" s="1078" t="s">
        <v>140</v>
      </c>
      <c r="L85" s="1078" t="s">
        <v>140</v>
      </c>
      <c r="M85" s="1078" t="s">
        <v>140</v>
      </c>
      <c r="N85" s="1078" t="s">
        <v>140</v>
      </c>
      <c r="O85" s="1078" t="s">
        <v>140</v>
      </c>
      <c r="P85" s="1078">
        <v>180000</v>
      </c>
      <c r="Q85" s="1078" t="s">
        <v>140</v>
      </c>
      <c r="R85" s="1078" t="s">
        <v>140</v>
      </c>
      <c r="S85" s="909">
        <v>963000000</v>
      </c>
      <c r="T85" s="1041"/>
    </row>
    <row r="86" spans="1:20" ht="26.25" customHeight="1" x14ac:dyDescent="0.15">
      <c r="A86" s="1033"/>
      <c r="B86" s="991" t="s">
        <v>173</v>
      </c>
      <c r="C86" s="1160" t="s">
        <v>706</v>
      </c>
      <c r="D86" s="1047"/>
      <c r="E86" s="1184">
        <v>110000</v>
      </c>
      <c r="F86" s="1185">
        <v>200000</v>
      </c>
      <c r="G86" s="1190">
        <v>17000</v>
      </c>
      <c r="H86" s="1191">
        <v>17000</v>
      </c>
      <c r="I86" s="1191">
        <v>16000</v>
      </c>
      <c r="J86" s="1191">
        <v>17000</v>
      </c>
      <c r="K86" s="1191">
        <v>16000</v>
      </c>
      <c r="L86" s="1191">
        <v>17000</v>
      </c>
      <c r="M86" s="1191">
        <v>17000</v>
      </c>
      <c r="N86" s="1191">
        <v>17000</v>
      </c>
      <c r="O86" s="1191">
        <v>17000</v>
      </c>
      <c r="P86" s="1191">
        <v>16000</v>
      </c>
      <c r="Q86" s="1191">
        <v>17000</v>
      </c>
      <c r="R86" s="1191">
        <v>16000</v>
      </c>
      <c r="S86" s="1059" t="s">
        <v>140</v>
      </c>
      <c r="T86" s="1041"/>
    </row>
    <row r="87" spans="1:20" s="1128" customFormat="1" ht="26.25" customHeight="1" x14ac:dyDescent="0.15">
      <c r="A87" s="1123"/>
      <c r="B87" s="985"/>
      <c r="C87" s="1151" t="s">
        <v>707</v>
      </c>
      <c r="D87" s="1152"/>
      <c r="E87" s="1120">
        <v>20000</v>
      </c>
      <c r="F87" s="1121">
        <v>22000</v>
      </c>
      <c r="G87" s="1153">
        <v>1500</v>
      </c>
      <c r="H87" s="1154">
        <v>1500</v>
      </c>
      <c r="I87" s="1154">
        <v>1500</v>
      </c>
      <c r="J87" s="1154">
        <v>1500</v>
      </c>
      <c r="K87" s="1154">
        <v>1500</v>
      </c>
      <c r="L87" s="1154">
        <v>1500</v>
      </c>
      <c r="M87" s="1154">
        <v>2500</v>
      </c>
      <c r="N87" s="1154">
        <v>4500</v>
      </c>
      <c r="O87" s="1154">
        <v>1500</v>
      </c>
      <c r="P87" s="1154">
        <v>1500</v>
      </c>
      <c r="Q87" s="1154">
        <v>1500</v>
      </c>
      <c r="R87" s="1154">
        <v>1500</v>
      </c>
      <c r="S87" s="1026" t="s">
        <v>140</v>
      </c>
      <c r="T87" s="1138"/>
    </row>
    <row r="88" spans="1:20" s="1159" customFormat="1" ht="26.25" customHeight="1" x14ac:dyDescent="0.15">
      <c r="A88" s="1155"/>
      <c r="B88" s="1112"/>
      <c r="C88" s="1156" t="s">
        <v>708</v>
      </c>
      <c r="D88" s="993"/>
      <c r="E88" s="1120">
        <v>7500</v>
      </c>
      <c r="F88" s="1121">
        <v>7600</v>
      </c>
      <c r="G88" s="1157" t="s">
        <v>140</v>
      </c>
      <c r="H88" s="919" t="s">
        <v>140</v>
      </c>
      <c r="I88" s="919" t="s">
        <v>140</v>
      </c>
      <c r="J88" s="919">
        <v>7600</v>
      </c>
      <c r="K88" s="919" t="s">
        <v>140</v>
      </c>
      <c r="L88" s="919" t="s">
        <v>140</v>
      </c>
      <c r="M88" s="919" t="s">
        <v>140</v>
      </c>
      <c r="N88" s="919" t="s">
        <v>140</v>
      </c>
      <c r="O88" s="919" t="s">
        <v>140</v>
      </c>
      <c r="P88" s="919" t="s">
        <v>140</v>
      </c>
      <c r="Q88" s="919" t="s">
        <v>140</v>
      </c>
      <c r="R88" s="919" t="s">
        <v>140</v>
      </c>
      <c r="S88" s="1117" t="s">
        <v>140</v>
      </c>
      <c r="T88" s="1158"/>
    </row>
    <row r="89" spans="1:20" s="1159" customFormat="1" ht="26.25" customHeight="1" x14ac:dyDescent="0.15">
      <c r="A89" s="1155"/>
      <c r="B89" s="1112" t="s">
        <v>102</v>
      </c>
      <c r="C89" s="1160" t="s">
        <v>709</v>
      </c>
      <c r="D89" s="993"/>
      <c r="E89" s="1161">
        <v>6000</v>
      </c>
      <c r="F89" s="1162">
        <v>6000</v>
      </c>
      <c r="G89" s="918" t="s">
        <v>140</v>
      </c>
      <c r="H89" s="919" t="s">
        <v>140</v>
      </c>
      <c r="I89" s="919" t="s">
        <v>140</v>
      </c>
      <c r="J89" s="919" t="s">
        <v>140</v>
      </c>
      <c r="K89" s="919">
        <v>6000</v>
      </c>
      <c r="L89" s="919" t="s">
        <v>140</v>
      </c>
      <c r="M89" s="919" t="s">
        <v>140</v>
      </c>
      <c r="N89" s="919" t="s">
        <v>140</v>
      </c>
      <c r="O89" s="919" t="s">
        <v>140</v>
      </c>
      <c r="P89" s="919" t="s">
        <v>140</v>
      </c>
      <c r="Q89" s="919" t="s">
        <v>140</v>
      </c>
      <c r="R89" s="919" t="s">
        <v>140</v>
      </c>
      <c r="S89" s="909" t="s">
        <v>140</v>
      </c>
      <c r="T89" s="1158"/>
    </row>
    <row r="90" spans="1:20" s="1159" customFormat="1" ht="26.25" customHeight="1" x14ac:dyDescent="0.15">
      <c r="A90" s="1155"/>
      <c r="B90" s="1112" t="s">
        <v>102</v>
      </c>
      <c r="C90" s="1160" t="s">
        <v>710</v>
      </c>
      <c r="D90" s="993"/>
      <c r="E90" s="1161">
        <v>800</v>
      </c>
      <c r="F90" s="1162">
        <v>3860</v>
      </c>
      <c r="G90" s="918" t="s">
        <v>140</v>
      </c>
      <c r="H90" s="919" t="s">
        <v>140</v>
      </c>
      <c r="I90" s="919" t="s">
        <v>140</v>
      </c>
      <c r="J90" s="919">
        <v>160</v>
      </c>
      <c r="K90" s="919">
        <v>1200</v>
      </c>
      <c r="L90" s="919">
        <v>160</v>
      </c>
      <c r="M90" s="919">
        <v>160</v>
      </c>
      <c r="N90" s="919">
        <v>160</v>
      </c>
      <c r="O90" s="919">
        <v>160</v>
      </c>
      <c r="P90" s="919">
        <v>160</v>
      </c>
      <c r="Q90" s="919">
        <v>1700</v>
      </c>
      <c r="R90" s="919" t="s">
        <v>140</v>
      </c>
      <c r="S90" s="909" t="s">
        <v>140</v>
      </c>
      <c r="T90" s="1158"/>
    </row>
    <row r="91" spans="1:20" s="1128" customFormat="1" ht="26.25" customHeight="1" x14ac:dyDescent="0.15">
      <c r="A91" s="1123"/>
      <c r="B91" s="991" t="s">
        <v>102</v>
      </c>
      <c r="C91" s="1160" t="s">
        <v>711</v>
      </c>
      <c r="D91" s="993"/>
      <c r="E91" s="1161">
        <v>197000</v>
      </c>
      <c r="F91" s="1162">
        <v>164574</v>
      </c>
      <c r="G91" s="918">
        <v>7039</v>
      </c>
      <c r="H91" s="919">
        <v>7904</v>
      </c>
      <c r="I91" s="919">
        <v>26578</v>
      </c>
      <c r="J91" s="919">
        <v>10671</v>
      </c>
      <c r="K91" s="919">
        <v>15985</v>
      </c>
      <c r="L91" s="919">
        <v>8127</v>
      </c>
      <c r="M91" s="919">
        <v>23926</v>
      </c>
      <c r="N91" s="919">
        <v>19495</v>
      </c>
      <c r="O91" s="919">
        <v>10454</v>
      </c>
      <c r="P91" s="919">
        <v>20932</v>
      </c>
      <c r="Q91" s="919">
        <v>8615</v>
      </c>
      <c r="R91" s="919">
        <v>4848</v>
      </c>
      <c r="S91" s="1114">
        <v>11213660</v>
      </c>
      <c r="T91" s="1138"/>
    </row>
    <row r="92" spans="1:20" s="1128" customFormat="1" ht="26.25" customHeight="1" x14ac:dyDescent="0.15">
      <c r="A92" s="1123"/>
      <c r="B92" s="991" t="s">
        <v>102</v>
      </c>
      <c r="C92" s="1160" t="s">
        <v>712</v>
      </c>
      <c r="D92" s="993"/>
      <c r="E92" s="1161">
        <v>7500</v>
      </c>
      <c r="F92" s="1162">
        <v>8500</v>
      </c>
      <c r="G92" s="974" t="s">
        <v>140</v>
      </c>
      <c r="H92" s="975" t="s">
        <v>140</v>
      </c>
      <c r="I92" s="975">
        <v>8500</v>
      </c>
      <c r="J92" s="975" t="s">
        <v>140</v>
      </c>
      <c r="K92" s="975" t="s">
        <v>140</v>
      </c>
      <c r="L92" s="975" t="s">
        <v>140</v>
      </c>
      <c r="M92" s="975" t="s">
        <v>140</v>
      </c>
      <c r="N92" s="975" t="s">
        <v>140</v>
      </c>
      <c r="O92" s="975" t="s">
        <v>140</v>
      </c>
      <c r="P92" s="975" t="s">
        <v>140</v>
      </c>
      <c r="Q92" s="975" t="s">
        <v>140</v>
      </c>
      <c r="R92" s="975" t="s">
        <v>140</v>
      </c>
      <c r="S92" s="1114" t="s">
        <v>140</v>
      </c>
      <c r="T92" s="1138"/>
    </row>
    <row r="93" spans="1:20" s="1159" customFormat="1" ht="26.25" customHeight="1" x14ac:dyDescent="0.15">
      <c r="A93" s="1155"/>
      <c r="B93" s="1112" t="s">
        <v>102</v>
      </c>
      <c r="C93" s="1160" t="s">
        <v>713</v>
      </c>
      <c r="D93" s="993"/>
      <c r="E93" s="1161">
        <v>200</v>
      </c>
      <c r="F93" s="1162">
        <v>1343</v>
      </c>
      <c r="G93" s="974" t="s">
        <v>140</v>
      </c>
      <c r="H93" s="975" t="s">
        <v>140</v>
      </c>
      <c r="I93" s="975" t="s">
        <v>140</v>
      </c>
      <c r="J93" s="975">
        <v>913</v>
      </c>
      <c r="K93" s="975">
        <v>122</v>
      </c>
      <c r="L93" s="975" t="s">
        <v>140</v>
      </c>
      <c r="M93" s="975" t="s">
        <v>140</v>
      </c>
      <c r="N93" s="975" t="s">
        <v>140</v>
      </c>
      <c r="O93" s="975" t="s">
        <v>140</v>
      </c>
      <c r="P93" s="975">
        <v>308</v>
      </c>
      <c r="Q93" s="975" t="s">
        <v>140</v>
      </c>
      <c r="R93" s="975" t="s">
        <v>140</v>
      </c>
      <c r="S93" s="1114" t="s">
        <v>140</v>
      </c>
      <c r="T93" s="1158"/>
    </row>
    <row r="94" spans="1:20" s="1128" customFormat="1" ht="26.25" customHeight="1" x14ac:dyDescent="0.15">
      <c r="A94" s="1155"/>
      <c r="B94" s="1112" t="s">
        <v>102</v>
      </c>
      <c r="C94" s="1160" t="s">
        <v>714</v>
      </c>
      <c r="D94" s="993"/>
      <c r="E94" s="1161">
        <v>3000</v>
      </c>
      <c r="F94" s="1162">
        <v>5000</v>
      </c>
      <c r="G94" s="918" t="s">
        <v>140</v>
      </c>
      <c r="H94" s="919" t="s">
        <v>140</v>
      </c>
      <c r="I94" s="919" t="s">
        <v>140</v>
      </c>
      <c r="J94" s="919" t="s">
        <v>140</v>
      </c>
      <c r="K94" s="919" t="s">
        <v>140</v>
      </c>
      <c r="L94" s="919" t="s">
        <v>140</v>
      </c>
      <c r="M94" s="919" t="s">
        <v>140</v>
      </c>
      <c r="N94" s="919">
        <v>5000</v>
      </c>
      <c r="O94" s="919" t="s">
        <v>140</v>
      </c>
      <c r="P94" s="919" t="s">
        <v>140</v>
      </c>
      <c r="Q94" s="919" t="s">
        <v>140</v>
      </c>
      <c r="R94" s="919" t="s">
        <v>140</v>
      </c>
      <c r="S94" s="1114" t="s">
        <v>140</v>
      </c>
      <c r="T94" s="1138"/>
    </row>
    <row r="95" spans="1:20" s="1159" customFormat="1" ht="26.25" customHeight="1" x14ac:dyDescent="0.15">
      <c r="A95" s="1155"/>
      <c r="B95" s="1112" t="s">
        <v>102</v>
      </c>
      <c r="C95" s="1160" t="s">
        <v>715</v>
      </c>
      <c r="D95" s="993"/>
      <c r="E95" s="1161">
        <v>60000</v>
      </c>
      <c r="F95" s="1162">
        <v>60000</v>
      </c>
      <c r="G95" s="918" t="s">
        <v>140</v>
      </c>
      <c r="H95" s="919" t="s">
        <v>140</v>
      </c>
      <c r="I95" s="919" t="s">
        <v>140</v>
      </c>
      <c r="J95" s="919" t="s">
        <v>140</v>
      </c>
      <c r="K95" s="919" t="s">
        <v>140</v>
      </c>
      <c r="L95" s="919" t="s">
        <v>140</v>
      </c>
      <c r="M95" s="919" t="s">
        <v>140</v>
      </c>
      <c r="N95" s="919">
        <v>60000</v>
      </c>
      <c r="O95" s="919" t="s">
        <v>140</v>
      </c>
      <c r="P95" s="919" t="s">
        <v>140</v>
      </c>
      <c r="Q95" s="919" t="s">
        <v>140</v>
      </c>
      <c r="R95" s="919" t="s">
        <v>140</v>
      </c>
      <c r="S95" s="909" t="s">
        <v>140</v>
      </c>
      <c r="T95" s="1158"/>
    </row>
    <row r="96" spans="1:20" s="1159" customFormat="1" ht="26.25" customHeight="1" x14ac:dyDescent="0.15">
      <c r="A96" s="1155"/>
      <c r="B96" s="1163" t="s">
        <v>102</v>
      </c>
      <c r="C96" s="1151" t="s">
        <v>716</v>
      </c>
      <c r="D96" s="993"/>
      <c r="E96" s="1161">
        <v>10000</v>
      </c>
      <c r="F96" s="1162">
        <v>10000</v>
      </c>
      <c r="G96" s="974" t="s">
        <v>140</v>
      </c>
      <c r="H96" s="975" t="s">
        <v>140</v>
      </c>
      <c r="I96" s="975" t="s">
        <v>140</v>
      </c>
      <c r="J96" s="975" t="s">
        <v>140</v>
      </c>
      <c r="K96" s="975" t="s">
        <v>140</v>
      </c>
      <c r="L96" s="975" t="s">
        <v>140</v>
      </c>
      <c r="M96" s="975" t="s">
        <v>140</v>
      </c>
      <c r="N96" s="975" t="s">
        <v>140</v>
      </c>
      <c r="O96" s="975" t="s">
        <v>140</v>
      </c>
      <c r="P96" s="975" t="s">
        <v>140</v>
      </c>
      <c r="Q96" s="975">
        <v>10000</v>
      </c>
      <c r="R96" s="975" t="s">
        <v>140</v>
      </c>
      <c r="S96" s="1114">
        <v>1100865</v>
      </c>
      <c r="T96" s="1158"/>
    </row>
    <row r="97" spans="1:24" s="1159" customFormat="1" ht="26.25" customHeight="1" x14ac:dyDescent="0.15">
      <c r="A97" s="1155"/>
      <c r="B97" s="1164"/>
      <c r="C97" s="1165" t="s">
        <v>717</v>
      </c>
      <c r="D97" s="1166"/>
      <c r="E97" s="1167">
        <v>23800</v>
      </c>
      <c r="F97" s="1168">
        <v>24462</v>
      </c>
      <c r="G97" s="918">
        <v>1080</v>
      </c>
      <c r="H97" s="919">
        <v>2456</v>
      </c>
      <c r="I97" s="919">
        <v>1427</v>
      </c>
      <c r="J97" s="919">
        <v>3057</v>
      </c>
      <c r="K97" s="919">
        <v>2024</v>
      </c>
      <c r="L97" s="919">
        <v>2092</v>
      </c>
      <c r="M97" s="919">
        <v>2234</v>
      </c>
      <c r="N97" s="919">
        <v>1686</v>
      </c>
      <c r="O97" s="919">
        <v>1662</v>
      </c>
      <c r="P97" s="919">
        <v>3305</v>
      </c>
      <c r="Q97" s="919">
        <v>2106</v>
      </c>
      <c r="R97" s="919">
        <v>1333</v>
      </c>
      <c r="S97" s="909">
        <v>1988800</v>
      </c>
      <c r="T97" s="1158"/>
    </row>
    <row r="98" spans="1:24" s="1159" customFormat="1" ht="26.25" customHeight="1" x14ac:dyDescent="0.15">
      <c r="A98" s="1155"/>
      <c r="B98" s="1164"/>
      <c r="C98" s="1169" t="s">
        <v>718</v>
      </c>
      <c r="D98" s="1166"/>
      <c r="E98" s="1167">
        <v>1500</v>
      </c>
      <c r="F98" s="1168">
        <v>1407</v>
      </c>
      <c r="G98" s="924">
        <v>37</v>
      </c>
      <c r="H98" s="925">
        <v>62</v>
      </c>
      <c r="I98" s="925">
        <v>56</v>
      </c>
      <c r="J98" s="925">
        <v>143</v>
      </c>
      <c r="K98" s="925">
        <v>172</v>
      </c>
      <c r="L98" s="925">
        <v>474</v>
      </c>
      <c r="M98" s="925">
        <v>59</v>
      </c>
      <c r="N98" s="925">
        <v>60</v>
      </c>
      <c r="O98" s="925">
        <v>101</v>
      </c>
      <c r="P98" s="925">
        <v>75</v>
      </c>
      <c r="Q98" s="925">
        <v>118</v>
      </c>
      <c r="R98" s="925">
        <v>50</v>
      </c>
      <c r="S98" s="1057" t="s">
        <v>140</v>
      </c>
      <c r="T98" s="1158"/>
    </row>
    <row r="99" spans="1:24" s="1159" customFormat="1" ht="26.25" customHeight="1" x14ac:dyDescent="0.15">
      <c r="A99" s="1155"/>
      <c r="B99" s="1163"/>
      <c r="C99" s="1170" t="s">
        <v>719</v>
      </c>
      <c r="D99" s="987"/>
      <c r="E99" s="1192">
        <v>1100</v>
      </c>
      <c r="F99" s="1121">
        <v>776</v>
      </c>
      <c r="G99" s="918">
        <v>8</v>
      </c>
      <c r="H99" s="919">
        <v>27</v>
      </c>
      <c r="I99" s="919">
        <v>243</v>
      </c>
      <c r="J99" s="919">
        <v>104</v>
      </c>
      <c r="K99" s="919">
        <v>46</v>
      </c>
      <c r="L99" s="919">
        <v>33</v>
      </c>
      <c r="M99" s="919">
        <v>42</v>
      </c>
      <c r="N99" s="919">
        <v>4</v>
      </c>
      <c r="O99" s="919">
        <v>23</v>
      </c>
      <c r="P99" s="919">
        <v>57</v>
      </c>
      <c r="Q99" s="919">
        <v>169</v>
      </c>
      <c r="R99" s="919">
        <v>20</v>
      </c>
      <c r="S99" s="909" t="s">
        <v>140</v>
      </c>
      <c r="T99" s="1158"/>
    </row>
    <row r="100" spans="1:24" s="1159" customFormat="1" ht="26.25" customHeight="1" x14ac:dyDescent="0.15">
      <c r="A100" s="1155"/>
      <c r="B100" s="1112" t="s">
        <v>102</v>
      </c>
      <c r="C100" s="1156" t="s">
        <v>720</v>
      </c>
      <c r="D100" s="993"/>
      <c r="E100" s="1161">
        <v>66490</v>
      </c>
      <c r="F100" s="1162">
        <v>65347</v>
      </c>
      <c r="G100" s="974">
        <v>4009</v>
      </c>
      <c r="H100" s="975">
        <v>4503</v>
      </c>
      <c r="I100" s="975">
        <v>5433</v>
      </c>
      <c r="J100" s="975">
        <v>5378</v>
      </c>
      <c r="K100" s="975">
        <v>6555</v>
      </c>
      <c r="L100" s="975">
        <v>4100</v>
      </c>
      <c r="M100" s="975">
        <v>5125</v>
      </c>
      <c r="N100" s="975">
        <v>4991</v>
      </c>
      <c r="O100" s="975">
        <v>5265</v>
      </c>
      <c r="P100" s="975">
        <v>7033</v>
      </c>
      <c r="Q100" s="975">
        <v>6906</v>
      </c>
      <c r="R100" s="975">
        <v>6049</v>
      </c>
      <c r="S100" s="1117">
        <v>877788290</v>
      </c>
      <c r="T100" s="1158"/>
    </row>
    <row r="101" spans="1:24" s="1159" customFormat="1" ht="26.25" customHeight="1" x14ac:dyDescent="0.15">
      <c r="A101" s="1155"/>
      <c r="B101" s="1163"/>
      <c r="C101" s="1193" t="s">
        <v>721</v>
      </c>
      <c r="D101" s="1166"/>
      <c r="E101" s="1167">
        <v>208410</v>
      </c>
      <c r="F101" s="1194">
        <v>208430</v>
      </c>
      <c r="G101" s="918">
        <v>21680</v>
      </c>
      <c r="H101" s="919">
        <v>20518</v>
      </c>
      <c r="I101" s="919">
        <v>19573</v>
      </c>
      <c r="J101" s="919">
        <v>17423</v>
      </c>
      <c r="K101" s="919">
        <v>17441</v>
      </c>
      <c r="L101" s="919">
        <v>14896</v>
      </c>
      <c r="M101" s="919">
        <v>15537</v>
      </c>
      <c r="N101" s="919">
        <v>15052</v>
      </c>
      <c r="O101" s="919">
        <v>14064</v>
      </c>
      <c r="P101" s="919">
        <v>16584</v>
      </c>
      <c r="Q101" s="919">
        <v>17806</v>
      </c>
      <c r="R101" s="919">
        <v>17856</v>
      </c>
      <c r="S101" s="909">
        <v>54292320</v>
      </c>
      <c r="T101" s="1158"/>
    </row>
    <row r="102" spans="1:24" s="1159" customFormat="1" ht="26.25" customHeight="1" x14ac:dyDescent="0.15">
      <c r="A102" s="1155"/>
      <c r="B102" s="1163" t="s">
        <v>722</v>
      </c>
      <c r="C102" s="1170" t="s">
        <v>723</v>
      </c>
      <c r="D102" s="987"/>
      <c r="E102" s="1192">
        <v>80614</v>
      </c>
      <c r="F102" s="1121">
        <v>135782</v>
      </c>
      <c r="G102" s="918">
        <v>5793</v>
      </c>
      <c r="H102" s="919">
        <v>14136</v>
      </c>
      <c r="I102" s="919">
        <v>7948</v>
      </c>
      <c r="J102" s="919">
        <v>8510</v>
      </c>
      <c r="K102" s="919">
        <v>4476</v>
      </c>
      <c r="L102" s="919">
        <v>11043</v>
      </c>
      <c r="M102" s="919">
        <v>9228</v>
      </c>
      <c r="N102" s="919">
        <v>6482</v>
      </c>
      <c r="O102" s="919">
        <v>36610</v>
      </c>
      <c r="P102" s="919">
        <v>11196</v>
      </c>
      <c r="Q102" s="919">
        <v>13902</v>
      </c>
      <c r="R102" s="919">
        <v>6458</v>
      </c>
      <c r="S102" s="909">
        <v>228653595</v>
      </c>
      <c r="T102" s="1158"/>
    </row>
    <row r="103" spans="1:24" s="1159" customFormat="1" ht="26.25" customHeight="1" x14ac:dyDescent="0.15">
      <c r="A103" s="1155"/>
      <c r="B103" s="1112" t="s">
        <v>102</v>
      </c>
      <c r="C103" s="1156" t="s">
        <v>724</v>
      </c>
      <c r="D103" s="993"/>
      <c r="E103" s="1161">
        <v>108183</v>
      </c>
      <c r="F103" s="1162">
        <v>118461</v>
      </c>
      <c r="G103" s="974">
        <v>8614</v>
      </c>
      <c r="H103" s="975">
        <v>9788</v>
      </c>
      <c r="I103" s="975">
        <v>12007</v>
      </c>
      <c r="J103" s="975">
        <v>11985</v>
      </c>
      <c r="K103" s="975">
        <v>10682</v>
      </c>
      <c r="L103" s="975">
        <v>8054</v>
      </c>
      <c r="M103" s="975">
        <v>8869</v>
      </c>
      <c r="N103" s="975">
        <v>8749</v>
      </c>
      <c r="O103" s="975">
        <v>9209</v>
      </c>
      <c r="P103" s="975">
        <v>10532</v>
      </c>
      <c r="Q103" s="975">
        <v>11221</v>
      </c>
      <c r="R103" s="975">
        <v>8751</v>
      </c>
      <c r="S103" s="1117">
        <v>199485451</v>
      </c>
      <c r="T103" s="1158"/>
    </row>
    <row r="104" spans="1:24" s="1159" customFormat="1" ht="26.25" customHeight="1" x14ac:dyDescent="0.15">
      <c r="A104" s="1155"/>
      <c r="B104" s="1164"/>
      <c r="C104" s="1165" t="s">
        <v>725</v>
      </c>
      <c r="D104" s="1166"/>
      <c r="E104" s="1167">
        <v>165544</v>
      </c>
      <c r="F104" s="1168">
        <v>149700</v>
      </c>
      <c r="G104" s="918">
        <v>9538</v>
      </c>
      <c r="H104" s="919">
        <v>8217</v>
      </c>
      <c r="I104" s="919">
        <v>9149</v>
      </c>
      <c r="J104" s="919">
        <v>9458</v>
      </c>
      <c r="K104" s="919">
        <v>12776</v>
      </c>
      <c r="L104" s="919">
        <v>7731</v>
      </c>
      <c r="M104" s="919">
        <v>13804</v>
      </c>
      <c r="N104" s="919">
        <v>11446</v>
      </c>
      <c r="O104" s="919">
        <v>14585</v>
      </c>
      <c r="P104" s="919">
        <v>31436</v>
      </c>
      <c r="Q104" s="919">
        <v>12068</v>
      </c>
      <c r="R104" s="919">
        <v>9492</v>
      </c>
      <c r="S104" s="909">
        <v>252091169</v>
      </c>
      <c r="T104" s="1158"/>
    </row>
    <row r="105" spans="1:24" s="1159" customFormat="1" ht="26.25" customHeight="1" x14ac:dyDescent="0.15">
      <c r="A105" s="1155"/>
      <c r="B105" s="1163"/>
      <c r="C105" s="1193" t="s">
        <v>726</v>
      </c>
      <c r="D105" s="1152"/>
      <c r="E105" s="1192" t="s">
        <v>140</v>
      </c>
      <c r="F105" s="1121">
        <v>127144</v>
      </c>
      <c r="G105" s="918" t="s">
        <v>140</v>
      </c>
      <c r="H105" s="919" t="s">
        <v>140</v>
      </c>
      <c r="I105" s="919">
        <v>12478</v>
      </c>
      <c r="J105" s="919">
        <v>28864</v>
      </c>
      <c r="K105" s="919">
        <v>18156</v>
      </c>
      <c r="L105" s="919">
        <v>12150</v>
      </c>
      <c r="M105" s="919">
        <v>16403</v>
      </c>
      <c r="N105" s="919">
        <v>21196</v>
      </c>
      <c r="O105" s="919">
        <v>17897</v>
      </c>
      <c r="P105" s="919" t="s">
        <v>140</v>
      </c>
      <c r="Q105" s="919" t="s">
        <v>140</v>
      </c>
      <c r="R105" s="919" t="s">
        <v>140</v>
      </c>
      <c r="S105" s="909">
        <v>214107412</v>
      </c>
      <c r="T105" s="1158"/>
    </row>
    <row r="106" spans="1:24" ht="26.25" customHeight="1" x14ac:dyDescent="0.15">
      <c r="A106" s="1033"/>
      <c r="B106" s="991"/>
      <c r="C106" s="1160" t="s">
        <v>727</v>
      </c>
      <c r="D106" s="1047"/>
      <c r="E106" s="1184">
        <v>43000</v>
      </c>
      <c r="F106" s="1185">
        <v>45000</v>
      </c>
      <c r="G106" s="1186" t="s">
        <v>140</v>
      </c>
      <c r="H106" s="1187" t="s">
        <v>140</v>
      </c>
      <c r="I106" s="1187" t="s">
        <v>140</v>
      </c>
      <c r="J106" s="1187" t="s">
        <v>140</v>
      </c>
      <c r="K106" s="1187" t="s">
        <v>140</v>
      </c>
      <c r="L106" s="1187" t="s">
        <v>140</v>
      </c>
      <c r="M106" s="1187">
        <v>45000</v>
      </c>
      <c r="N106" s="1187" t="s">
        <v>140</v>
      </c>
      <c r="O106" s="1187" t="s">
        <v>140</v>
      </c>
      <c r="P106" s="1187" t="s">
        <v>140</v>
      </c>
      <c r="Q106" s="1187" t="s">
        <v>140</v>
      </c>
      <c r="R106" s="1187" t="s">
        <v>140</v>
      </c>
      <c r="S106" s="909">
        <v>75778908</v>
      </c>
      <c r="T106" s="1041"/>
    </row>
    <row r="107" spans="1:24" ht="26.25" customHeight="1" x14ac:dyDescent="0.15">
      <c r="A107" s="1033"/>
      <c r="B107" s="991"/>
      <c r="C107" s="1124" t="s">
        <v>728</v>
      </c>
      <c r="D107" s="1109"/>
      <c r="E107" s="1184">
        <v>30000</v>
      </c>
      <c r="F107" s="1185">
        <v>33000</v>
      </c>
      <c r="G107" s="1195" t="s">
        <v>140</v>
      </c>
      <c r="H107" s="1196" t="s">
        <v>140</v>
      </c>
      <c r="I107" s="1196" t="s">
        <v>140</v>
      </c>
      <c r="J107" s="1196" t="s">
        <v>140</v>
      </c>
      <c r="K107" s="1196" t="s">
        <v>140</v>
      </c>
      <c r="L107" s="1196" t="s">
        <v>140</v>
      </c>
      <c r="M107" s="1196" t="s">
        <v>140</v>
      </c>
      <c r="N107" s="1196" t="s">
        <v>140</v>
      </c>
      <c r="O107" s="1196">
        <v>33000</v>
      </c>
      <c r="P107" s="1196" t="s">
        <v>140</v>
      </c>
      <c r="Q107" s="1196" t="s">
        <v>140</v>
      </c>
      <c r="R107" s="1196" t="s">
        <v>140</v>
      </c>
      <c r="S107" s="917">
        <v>55571200</v>
      </c>
      <c r="T107" s="1041"/>
    </row>
    <row r="108" spans="1:24" ht="26.25" customHeight="1" x14ac:dyDescent="0.15">
      <c r="A108" s="1033"/>
      <c r="B108" s="991"/>
      <c r="C108" s="1129" t="s">
        <v>729</v>
      </c>
      <c r="D108" s="1047"/>
      <c r="E108" s="1184">
        <v>40000</v>
      </c>
      <c r="F108" s="1185">
        <v>40000</v>
      </c>
      <c r="G108" s="1186" t="s">
        <v>140</v>
      </c>
      <c r="H108" s="1187" t="s">
        <v>140</v>
      </c>
      <c r="I108" s="1187" t="s">
        <v>140</v>
      </c>
      <c r="J108" s="1187" t="s">
        <v>140</v>
      </c>
      <c r="K108" s="1187" t="s">
        <v>140</v>
      </c>
      <c r="L108" s="1187" t="s">
        <v>140</v>
      </c>
      <c r="M108" s="1187" t="s">
        <v>140</v>
      </c>
      <c r="N108" s="1187" t="s">
        <v>140</v>
      </c>
      <c r="O108" s="1187" t="s">
        <v>140</v>
      </c>
      <c r="P108" s="1187" t="s">
        <v>140</v>
      </c>
      <c r="Q108" s="1187">
        <v>40000</v>
      </c>
      <c r="R108" s="1187" t="s">
        <v>140</v>
      </c>
      <c r="S108" s="909">
        <v>67359030</v>
      </c>
      <c r="T108" s="1041"/>
    </row>
    <row r="109" spans="1:24" s="1159" customFormat="1" ht="26.25" customHeight="1" x14ac:dyDescent="0.15">
      <c r="A109" s="1197"/>
      <c r="B109" s="1198" t="s">
        <v>286</v>
      </c>
      <c r="C109" s="1160" t="s">
        <v>730</v>
      </c>
      <c r="D109" s="1074"/>
      <c r="E109" s="1199">
        <v>1822</v>
      </c>
      <c r="F109" s="1200">
        <v>1384</v>
      </c>
      <c r="G109" s="1201">
        <v>50</v>
      </c>
      <c r="H109" s="1202">
        <v>20</v>
      </c>
      <c r="I109" s="1202">
        <v>40</v>
      </c>
      <c r="J109" s="1203">
        <v>160</v>
      </c>
      <c r="K109" s="1202">
        <v>170</v>
      </c>
      <c r="L109" s="1202">
        <v>70</v>
      </c>
      <c r="M109" s="1202">
        <v>130</v>
      </c>
      <c r="N109" s="1202">
        <v>80</v>
      </c>
      <c r="O109" s="1202">
        <v>350</v>
      </c>
      <c r="P109" s="1202">
        <v>150</v>
      </c>
      <c r="Q109" s="1202">
        <v>120</v>
      </c>
      <c r="R109" s="1202">
        <v>44</v>
      </c>
      <c r="S109" s="1204"/>
      <c r="T109" s="1205"/>
    </row>
    <row r="110" spans="1:24" s="1159" customFormat="1" ht="26.25" customHeight="1" thickBot="1" x14ac:dyDescent="0.2">
      <c r="A110" s="1197"/>
      <c r="B110" s="1171" t="s">
        <v>102</v>
      </c>
      <c r="C110" s="1172" t="s">
        <v>731</v>
      </c>
      <c r="D110" s="1206"/>
      <c r="E110" s="1207">
        <v>591029</v>
      </c>
      <c r="F110" s="1208">
        <v>1160868</v>
      </c>
      <c r="G110" s="1209">
        <v>46386</v>
      </c>
      <c r="H110" s="1210">
        <v>64066</v>
      </c>
      <c r="I110" s="1210">
        <v>82620</v>
      </c>
      <c r="J110" s="1210">
        <v>74514</v>
      </c>
      <c r="K110" s="1210">
        <v>86618</v>
      </c>
      <c r="L110" s="1210">
        <v>77118</v>
      </c>
      <c r="M110" s="1210">
        <v>114600</v>
      </c>
      <c r="N110" s="1210">
        <v>146092</v>
      </c>
      <c r="O110" s="1210">
        <v>127196</v>
      </c>
      <c r="P110" s="1210">
        <v>125602</v>
      </c>
      <c r="Q110" s="1210">
        <v>126754</v>
      </c>
      <c r="R110" s="1210">
        <v>89302</v>
      </c>
      <c r="S110" s="1085" t="s">
        <v>140</v>
      </c>
      <c r="T110" s="1205"/>
    </row>
    <row r="111" spans="1:24" ht="30" customHeight="1" thickBot="1" x14ac:dyDescent="0.25">
      <c r="A111" s="1094" t="s">
        <v>732</v>
      </c>
      <c r="B111" s="1095"/>
      <c r="C111" s="1096"/>
      <c r="D111" s="984"/>
      <c r="E111" s="984"/>
      <c r="F111" s="1097"/>
      <c r="G111" s="984"/>
      <c r="H111" s="984"/>
      <c r="I111" s="984"/>
      <c r="J111" s="984"/>
      <c r="K111" s="984"/>
      <c r="L111" s="984"/>
      <c r="M111" s="984"/>
      <c r="N111" s="984"/>
      <c r="O111" s="984"/>
      <c r="P111" s="984"/>
      <c r="Q111" s="984"/>
      <c r="R111" s="1732" t="s">
        <v>675</v>
      </c>
      <c r="S111" s="1732"/>
      <c r="T111" s="1096"/>
      <c r="U111" s="984"/>
      <c r="V111" s="984"/>
      <c r="W111" s="984"/>
      <c r="X111" s="984"/>
    </row>
    <row r="112" spans="1:24" s="1101" customFormat="1" ht="33" customHeight="1" thickBot="1" x14ac:dyDescent="0.2">
      <c r="A112" s="1098"/>
      <c r="B112" s="883" t="s">
        <v>676</v>
      </c>
      <c r="C112" s="1099" t="s">
        <v>368</v>
      </c>
      <c r="D112" s="885" t="s">
        <v>677</v>
      </c>
      <c r="E112" s="886" t="s">
        <v>678</v>
      </c>
      <c r="F112" s="887" t="s">
        <v>679</v>
      </c>
      <c r="G112" s="883" t="s">
        <v>680</v>
      </c>
      <c r="H112" s="889" t="s">
        <v>681</v>
      </c>
      <c r="I112" s="890" t="s">
        <v>682</v>
      </c>
      <c r="J112" s="890" t="s">
        <v>683</v>
      </c>
      <c r="K112" s="890" t="s">
        <v>684</v>
      </c>
      <c r="L112" s="890" t="s">
        <v>685</v>
      </c>
      <c r="M112" s="890" t="s">
        <v>686</v>
      </c>
      <c r="N112" s="890" t="s">
        <v>687</v>
      </c>
      <c r="O112" s="890" t="s">
        <v>688</v>
      </c>
      <c r="P112" s="890" t="s">
        <v>689</v>
      </c>
      <c r="Q112" s="890" t="s">
        <v>690</v>
      </c>
      <c r="R112" s="890" t="s">
        <v>691</v>
      </c>
      <c r="S112" s="891" t="s">
        <v>692</v>
      </c>
      <c r="T112" s="1100"/>
    </row>
    <row r="113" spans="1:20" s="1159" customFormat="1" ht="26.25" customHeight="1" x14ac:dyDescent="0.15">
      <c r="A113" s="1197"/>
      <c r="B113" s="1112" t="s">
        <v>733</v>
      </c>
      <c r="C113" s="1160" t="s">
        <v>734</v>
      </c>
      <c r="D113" s="1074"/>
      <c r="E113" s="1199">
        <v>46502</v>
      </c>
      <c r="F113" s="1200">
        <v>44994</v>
      </c>
      <c r="G113" s="1211">
        <v>3648</v>
      </c>
      <c r="H113" s="1212">
        <v>3740</v>
      </c>
      <c r="I113" s="1212">
        <v>4429</v>
      </c>
      <c r="J113" s="1212">
        <v>3844</v>
      </c>
      <c r="K113" s="1212">
        <v>3833</v>
      </c>
      <c r="L113" s="1212">
        <v>2982</v>
      </c>
      <c r="M113" s="1212">
        <v>3794</v>
      </c>
      <c r="N113" s="1212">
        <v>2827</v>
      </c>
      <c r="O113" s="1212">
        <v>3532</v>
      </c>
      <c r="P113" s="1212">
        <v>4152</v>
      </c>
      <c r="Q113" s="1212">
        <v>4571</v>
      </c>
      <c r="R113" s="1212">
        <v>3642</v>
      </c>
      <c r="S113" s="1204" t="s">
        <v>140</v>
      </c>
      <c r="T113" s="1205"/>
    </row>
    <row r="114" spans="1:20" s="1159" customFormat="1" ht="26.25" customHeight="1" x14ac:dyDescent="0.15">
      <c r="A114" s="1197"/>
      <c r="B114" s="1112"/>
      <c r="C114" s="1160" t="s">
        <v>735</v>
      </c>
      <c r="D114" s="1074"/>
      <c r="E114" s="1199">
        <v>20669</v>
      </c>
      <c r="F114" s="1200">
        <v>21437</v>
      </c>
      <c r="G114" s="1211">
        <v>1873</v>
      </c>
      <c r="H114" s="1212">
        <v>1923</v>
      </c>
      <c r="I114" s="1212">
        <v>2080</v>
      </c>
      <c r="J114" s="1212">
        <v>1995</v>
      </c>
      <c r="K114" s="1212">
        <v>1877</v>
      </c>
      <c r="L114" s="1212">
        <v>1385</v>
      </c>
      <c r="M114" s="1212">
        <v>1659</v>
      </c>
      <c r="N114" s="1212">
        <v>1628</v>
      </c>
      <c r="O114" s="1212">
        <v>1606</v>
      </c>
      <c r="P114" s="1212">
        <v>1578</v>
      </c>
      <c r="Q114" s="1212">
        <v>1998</v>
      </c>
      <c r="R114" s="1212">
        <v>1835</v>
      </c>
      <c r="S114" s="1204" t="s">
        <v>140</v>
      </c>
      <c r="T114" s="1205"/>
    </row>
    <row r="115" spans="1:20" s="1159" customFormat="1" ht="26.25" customHeight="1" x14ac:dyDescent="0.15">
      <c r="A115" s="1197"/>
      <c r="B115" s="1112"/>
      <c r="C115" s="1160" t="s">
        <v>736</v>
      </c>
      <c r="D115" s="1074"/>
      <c r="E115" s="1199">
        <v>12710</v>
      </c>
      <c r="F115" s="1200">
        <v>12710</v>
      </c>
      <c r="G115" s="1211">
        <v>320</v>
      </c>
      <c r="H115" s="1212">
        <v>320</v>
      </c>
      <c r="I115" s="1212">
        <v>275</v>
      </c>
      <c r="J115" s="1212">
        <v>560</v>
      </c>
      <c r="K115" s="1212">
        <v>5450</v>
      </c>
      <c r="L115" s="1212">
        <v>215</v>
      </c>
      <c r="M115" s="1212">
        <v>320</v>
      </c>
      <c r="N115" s="1212">
        <v>450</v>
      </c>
      <c r="O115" s="1212">
        <v>850</v>
      </c>
      <c r="P115" s="1212">
        <v>350</v>
      </c>
      <c r="Q115" s="1212">
        <v>3450</v>
      </c>
      <c r="R115" s="1212">
        <v>150</v>
      </c>
      <c r="S115" s="1204" t="s">
        <v>140</v>
      </c>
      <c r="T115" s="1205"/>
    </row>
    <row r="116" spans="1:20" s="1159" customFormat="1" ht="28.5" customHeight="1" x14ac:dyDescent="0.15">
      <c r="A116" s="1197"/>
      <c r="B116" s="1112"/>
      <c r="C116" s="1160" t="s">
        <v>737</v>
      </c>
      <c r="D116" s="1074"/>
      <c r="E116" s="1199">
        <v>637750</v>
      </c>
      <c r="F116" s="1200">
        <v>619066</v>
      </c>
      <c r="G116" s="1211">
        <v>33319</v>
      </c>
      <c r="H116" s="1212">
        <v>41295</v>
      </c>
      <c r="I116" s="1212">
        <v>53251</v>
      </c>
      <c r="J116" s="1212">
        <v>49656</v>
      </c>
      <c r="K116" s="1212">
        <v>51390</v>
      </c>
      <c r="L116" s="1212">
        <v>45198</v>
      </c>
      <c r="M116" s="1212">
        <v>53473</v>
      </c>
      <c r="N116" s="1212">
        <v>63961</v>
      </c>
      <c r="O116" s="1212">
        <v>56163</v>
      </c>
      <c r="P116" s="1212">
        <v>57300</v>
      </c>
      <c r="Q116" s="1212">
        <v>59326</v>
      </c>
      <c r="R116" s="1212">
        <v>54734</v>
      </c>
      <c r="S116" s="1204" t="s">
        <v>140</v>
      </c>
      <c r="T116" s="1205"/>
    </row>
    <row r="117" spans="1:20" s="1159" customFormat="1" ht="26.25" customHeight="1" x14ac:dyDescent="0.15">
      <c r="A117" s="1197"/>
      <c r="B117" s="1112"/>
      <c r="C117" s="1160" t="s">
        <v>738</v>
      </c>
      <c r="D117" s="1074"/>
      <c r="E117" s="1199">
        <v>29450</v>
      </c>
      <c r="F117" s="1200">
        <v>29900</v>
      </c>
      <c r="G117" s="1211">
        <v>800</v>
      </c>
      <c r="H117" s="1212">
        <v>5800</v>
      </c>
      <c r="I117" s="1212">
        <v>9100</v>
      </c>
      <c r="J117" s="1212">
        <v>1800</v>
      </c>
      <c r="K117" s="1212">
        <v>1500</v>
      </c>
      <c r="L117" s="1212">
        <v>400</v>
      </c>
      <c r="M117" s="1212">
        <v>800</v>
      </c>
      <c r="N117" s="1212">
        <v>1500</v>
      </c>
      <c r="O117" s="1212">
        <v>1800</v>
      </c>
      <c r="P117" s="1212">
        <v>3000</v>
      </c>
      <c r="Q117" s="1212">
        <v>1800</v>
      </c>
      <c r="R117" s="1212">
        <v>1600</v>
      </c>
      <c r="S117" s="1204" t="s">
        <v>140</v>
      </c>
      <c r="T117" s="1205"/>
    </row>
    <row r="118" spans="1:20" s="1159" customFormat="1" ht="26.25" customHeight="1" x14ac:dyDescent="0.15">
      <c r="A118" s="1197"/>
      <c r="B118" s="1163"/>
      <c r="C118" s="1213" t="s">
        <v>739</v>
      </c>
      <c r="D118" s="1214"/>
      <c r="E118" s="1215">
        <v>970</v>
      </c>
      <c r="F118" s="1216">
        <v>912</v>
      </c>
      <c r="G118" s="1211">
        <v>60</v>
      </c>
      <c r="H118" s="1212">
        <v>50</v>
      </c>
      <c r="I118" s="1212">
        <v>120</v>
      </c>
      <c r="J118" s="1212">
        <v>150</v>
      </c>
      <c r="K118" s="1212">
        <v>150</v>
      </c>
      <c r="L118" s="1212">
        <v>50</v>
      </c>
      <c r="M118" s="1212">
        <v>50</v>
      </c>
      <c r="N118" s="1212">
        <v>100</v>
      </c>
      <c r="O118" s="1212">
        <v>50</v>
      </c>
      <c r="P118" s="1212">
        <v>50</v>
      </c>
      <c r="Q118" s="1212">
        <v>72</v>
      </c>
      <c r="R118" s="1212">
        <v>10</v>
      </c>
      <c r="S118" s="1204" t="s">
        <v>140</v>
      </c>
      <c r="T118" s="1205"/>
    </row>
    <row r="119" spans="1:20" s="1159" customFormat="1" ht="26.25" customHeight="1" x14ac:dyDescent="0.15">
      <c r="A119" s="1197"/>
      <c r="B119" s="1198"/>
      <c r="C119" s="1151" t="s">
        <v>740</v>
      </c>
      <c r="D119" s="1204"/>
      <c r="E119" s="1217">
        <v>2818</v>
      </c>
      <c r="F119" s="1218">
        <v>595</v>
      </c>
      <c r="G119" s="1211">
        <v>42</v>
      </c>
      <c r="H119" s="1212">
        <v>47</v>
      </c>
      <c r="I119" s="1212">
        <v>10</v>
      </c>
      <c r="J119" s="1212">
        <v>97</v>
      </c>
      <c r="K119" s="1212">
        <v>14</v>
      </c>
      <c r="L119" s="1212">
        <v>6</v>
      </c>
      <c r="M119" s="1212">
        <v>11</v>
      </c>
      <c r="N119" s="1212">
        <v>95</v>
      </c>
      <c r="O119" s="1212">
        <v>93</v>
      </c>
      <c r="P119" s="1212">
        <v>124</v>
      </c>
      <c r="Q119" s="1212">
        <v>42</v>
      </c>
      <c r="R119" s="1212">
        <v>14</v>
      </c>
      <c r="S119" s="1204" t="s">
        <v>140</v>
      </c>
      <c r="T119" s="1205"/>
    </row>
    <row r="120" spans="1:20" s="1159" customFormat="1" ht="26.25" customHeight="1" x14ac:dyDescent="0.15">
      <c r="A120" s="1197"/>
      <c r="B120" s="1164"/>
      <c r="C120" s="1129" t="s">
        <v>741</v>
      </c>
      <c r="D120" s="1082"/>
      <c r="E120" s="1199">
        <v>93400</v>
      </c>
      <c r="F120" s="1200">
        <v>6300</v>
      </c>
      <c r="G120" s="1219">
        <v>50</v>
      </c>
      <c r="H120" s="1220">
        <v>50</v>
      </c>
      <c r="I120" s="1221">
        <v>100</v>
      </c>
      <c r="J120" s="1221">
        <v>100</v>
      </c>
      <c r="K120" s="1221">
        <v>600</v>
      </c>
      <c r="L120" s="1221">
        <v>200</v>
      </c>
      <c r="M120" s="1221">
        <v>300</v>
      </c>
      <c r="N120" s="1221">
        <v>300</v>
      </c>
      <c r="O120" s="1221">
        <v>3000</v>
      </c>
      <c r="P120" s="1221">
        <v>1000</v>
      </c>
      <c r="Q120" s="1221">
        <v>500</v>
      </c>
      <c r="R120" s="1221">
        <v>100</v>
      </c>
      <c r="S120" s="1204" t="s">
        <v>140</v>
      </c>
      <c r="T120" s="1205"/>
    </row>
    <row r="121" spans="1:20" s="1159" customFormat="1" ht="26.25" customHeight="1" x14ac:dyDescent="0.15">
      <c r="A121" s="1197"/>
      <c r="B121" s="1164"/>
      <c r="C121" s="1129" t="s">
        <v>742</v>
      </c>
      <c r="D121" s="1082"/>
      <c r="E121" s="1199">
        <v>62220</v>
      </c>
      <c r="F121" s="1200">
        <v>61150</v>
      </c>
      <c r="G121" s="1219">
        <v>600</v>
      </c>
      <c r="H121" s="1220">
        <v>450</v>
      </c>
      <c r="I121" s="1221">
        <v>900</v>
      </c>
      <c r="J121" s="1221">
        <v>3300</v>
      </c>
      <c r="K121" s="1221">
        <v>4500</v>
      </c>
      <c r="L121" s="1221">
        <v>600</v>
      </c>
      <c r="M121" s="1221">
        <v>5200</v>
      </c>
      <c r="N121" s="1221">
        <v>12400</v>
      </c>
      <c r="O121" s="1221">
        <v>16200</v>
      </c>
      <c r="P121" s="1221">
        <v>8200</v>
      </c>
      <c r="Q121" s="1221">
        <v>8500</v>
      </c>
      <c r="R121" s="1221">
        <v>300</v>
      </c>
      <c r="S121" s="1204" t="s">
        <v>140</v>
      </c>
      <c r="T121" s="1205"/>
    </row>
    <row r="122" spans="1:20" s="1159" customFormat="1" ht="26.25" customHeight="1" x14ac:dyDescent="0.15">
      <c r="A122" s="1197"/>
      <c r="B122" s="1164"/>
      <c r="C122" s="1129" t="s">
        <v>743</v>
      </c>
      <c r="D122" s="1082"/>
      <c r="E122" s="1199">
        <v>28544</v>
      </c>
      <c r="F122" s="1200">
        <v>26369</v>
      </c>
      <c r="G122" s="1219">
        <v>1016</v>
      </c>
      <c r="H122" s="1220">
        <v>1542</v>
      </c>
      <c r="I122" s="1221">
        <v>1968</v>
      </c>
      <c r="J122" s="1221">
        <v>1843</v>
      </c>
      <c r="K122" s="1221">
        <v>2504</v>
      </c>
      <c r="L122" s="1221">
        <v>1793</v>
      </c>
      <c r="M122" s="1221">
        <v>2541</v>
      </c>
      <c r="N122" s="1221">
        <v>2287</v>
      </c>
      <c r="O122" s="1221">
        <v>2178</v>
      </c>
      <c r="P122" s="1221">
        <v>2906</v>
      </c>
      <c r="Q122" s="1221">
        <v>3203</v>
      </c>
      <c r="R122" s="1221">
        <v>2588</v>
      </c>
      <c r="S122" s="1204" t="s">
        <v>140</v>
      </c>
      <c r="T122" s="1205"/>
    </row>
    <row r="123" spans="1:20" s="1159" customFormat="1" ht="26.25" customHeight="1" x14ac:dyDescent="0.15">
      <c r="A123" s="1197"/>
      <c r="B123" s="1163"/>
      <c r="C123" s="1129" t="s">
        <v>744</v>
      </c>
      <c r="D123" s="1082"/>
      <c r="E123" s="1199">
        <v>5642</v>
      </c>
      <c r="F123" s="1200">
        <v>5299</v>
      </c>
      <c r="G123" s="1219">
        <v>121</v>
      </c>
      <c r="H123" s="1220">
        <v>142</v>
      </c>
      <c r="I123" s="1221">
        <v>45</v>
      </c>
      <c r="J123" s="1221">
        <v>43</v>
      </c>
      <c r="K123" s="1221">
        <v>48</v>
      </c>
      <c r="L123" s="1221">
        <v>39</v>
      </c>
      <c r="M123" s="1221">
        <v>133</v>
      </c>
      <c r="N123" s="1221">
        <v>162</v>
      </c>
      <c r="O123" s="1221">
        <v>825</v>
      </c>
      <c r="P123" s="1221">
        <v>1579</v>
      </c>
      <c r="Q123" s="1221">
        <v>1762</v>
      </c>
      <c r="R123" s="1221">
        <v>400</v>
      </c>
      <c r="S123" s="1204" t="s">
        <v>140</v>
      </c>
      <c r="T123" s="1205"/>
    </row>
    <row r="124" spans="1:20" s="1159" customFormat="1" ht="26.25" customHeight="1" x14ac:dyDescent="0.15">
      <c r="A124" s="1197"/>
      <c r="B124" s="1164"/>
      <c r="C124" s="1129" t="s">
        <v>745</v>
      </c>
      <c r="D124" s="1082"/>
      <c r="E124" s="1199">
        <v>6234</v>
      </c>
      <c r="F124" s="1200">
        <v>5356</v>
      </c>
      <c r="G124" s="1219">
        <v>72</v>
      </c>
      <c r="H124" s="1220">
        <v>5</v>
      </c>
      <c r="I124" s="1221">
        <v>12</v>
      </c>
      <c r="J124" s="1221">
        <v>25</v>
      </c>
      <c r="K124" s="1221">
        <v>30</v>
      </c>
      <c r="L124" s="1221">
        <v>11</v>
      </c>
      <c r="M124" s="1221">
        <v>26</v>
      </c>
      <c r="N124" s="1221">
        <v>83</v>
      </c>
      <c r="O124" s="1221">
        <v>988</v>
      </c>
      <c r="P124" s="1221">
        <v>1859</v>
      </c>
      <c r="Q124" s="1221">
        <v>1868</v>
      </c>
      <c r="R124" s="1221">
        <v>377</v>
      </c>
      <c r="S124" s="1204" t="s">
        <v>140</v>
      </c>
      <c r="T124" s="1205"/>
    </row>
    <row r="125" spans="1:20" s="1159" customFormat="1" ht="26.25" customHeight="1" x14ac:dyDescent="0.15">
      <c r="A125" s="1197"/>
      <c r="B125" s="1164"/>
      <c r="C125" s="1129" t="s">
        <v>746</v>
      </c>
      <c r="D125" s="1082"/>
      <c r="E125" s="1199">
        <v>4700</v>
      </c>
      <c r="F125" s="1200">
        <v>4700</v>
      </c>
      <c r="G125" s="1219">
        <v>200</v>
      </c>
      <c r="H125" s="1220">
        <v>300</v>
      </c>
      <c r="I125" s="1221">
        <v>300</v>
      </c>
      <c r="J125" s="1221">
        <v>300</v>
      </c>
      <c r="K125" s="1221">
        <v>400</v>
      </c>
      <c r="L125" s="1221">
        <v>400</v>
      </c>
      <c r="M125" s="1221">
        <v>400</v>
      </c>
      <c r="N125" s="1221">
        <v>600</v>
      </c>
      <c r="O125" s="1221">
        <v>500</v>
      </c>
      <c r="P125" s="1221">
        <v>600</v>
      </c>
      <c r="Q125" s="1221">
        <v>400</v>
      </c>
      <c r="R125" s="1221">
        <v>300</v>
      </c>
      <c r="S125" s="1204" t="s">
        <v>140</v>
      </c>
      <c r="T125" s="1205"/>
    </row>
    <row r="126" spans="1:20" s="1159" customFormat="1" ht="26.25" customHeight="1" x14ac:dyDescent="0.15">
      <c r="A126" s="1197"/>
      <c r="B126" s="1164"/>
      <c r="C126" s="1129" t="s">
        <v>747</v>
      </c>
      <c r="D126" s="1082"/>
      <c r="E126" s="1199">
        <v>1508</v>
      </c>
      <c r="F126" s="1200">
        <v>1167</v>
      </c>
      <c r="G126" s="1219">
        <v>67</v>
      </c>
      <c r="H126" s="1220">
        <v>218</v>
      </c>
      <c r="I126" s="1221">
        <v>86</v>
      </c>
      <c r="J126" s="1221">
        <v>64</v>
      </c>
      <c r="K126" s="1221">
        <v>123</v>
      </c>
      <c r="L126" s="1221">
        <v>46</v>
      </c>
      <c r="M126" s="1221">
        <v>84</v>
      </c>
      <c r="N126" s="1221">
        <v>59</v>
      </c>
      <c r="O126" s="1221">
        <v>60</v>
      </c>
      <c r="P126" s="1221">
        <v>168</v>
      </c>
      <c r="Q126" s="1221">
        <v>150</v>
      </c>
      <c r="R126" s="1221">
        <v>42</v>
      </c>
      <c r="S126" s="1204" t="s">
        <v>140</v>
      </c>
      <c r="T126" s="1205"/>
    </row>
    <row r="127" spans="1:20" s="1159" customFormat="1" ht="26.25" customHeight="1" x14ac:dyDescent="0.15">
      <c r="A127" s="1197"/>
      <c r="B127" s="1164"/>
      <c r="C127" s="1129" t="s">
        <v>748</v>
      </c>
      <c r="D127" s="1082"/>
      <c r="E127" s="1199">
        <v>2887</v>
      </c>
      <c r="F127" s="1200">
        <v>2224</v>
      </c>
      <c r="G127" s="1219">
        <v>61</v>
      </c>
      <c r="H127" s="1220">
        <v>648</v>
      </c>
      <c r="I127" s="1221">
        <v>814</v>
      </c>
      <c r="J127" s="1221">
        <v>92</v>
      </c>
      <c r="K127" s="1221">
        <v>118</v>
      </c>
      <c r="L127" s="1221">
        <v>43</v>
      </c>
      <c r="M127" s="1221">
        <v>76</v>
      </c>
      <c r="N127" s="1221">
        <v>48</v>
      </c>
      <c r="O127" s="1221">
        <v>78</v>
      </c>
      <c r="P127" s="1221">
        <v>63</v>
      </c>
      <c r="Q127" s="1221">
        <v>144</v>
      </c>
      <c r="R127" s="1221">
        <v>39</v>
      </c>
      <c r="S127" s="1204" t="s">
        <v>140</v>
      </c>
      <c r="T127" s="1205"/>
    </row>
    <row r="128" spans="1:20" s="1159" customFormat="1" ht="26.25" customHeight="1" x14ac:dyDescent="0.15">
      <c r="A128" s="1197"/>
      <c r="B128" s="1164"/>
      <c r="C128" s="1129" t="s">
        <v>749</v>
      </c>
      <c r="D128" s="1082"/>
      <c r="E128" s="1199">
        <v>946</v>
      </c>
      <c r="F128" s="1200">
        <v>1453</v>
      </c>
      <c r="G128" s="1219" t="s">
        <v>140</v>
      </c>
      <c r="H128" s="1220" t="s">
        <v>140</v>
      </c>
      <c r="I128" s="1221" t="s">
        <v>140</v>
      </c>
      <c r="J128" s="1221">
        <v>50</v>
      </c>
      <c r="K128" s="1221">
        <v>107</v>
      </c>
      <c r="L128" s="1221">
        <v>156</v>
      </c>
      <c r="M128" s="1221">
        <v>125</v>
      </c>
      <c r="N128" s="1221">
        <v>9</v>
      </c>
      <c r="O128" s="1221">
        <v>18</v>
      </c>
      <c r="P128" s="1221">
        <v>689</v>
      </c>
      <c r="Q128" s="1221">
        <v>260</v>
      </c>
      <c r="R128" s="1221">
        <v>39</v>
      </c>
      <c r="S128" s="1204" t="s">
        <v>140</v>
      </c>
      <c r="T128" s="1205"/>
    </row>
    <row r="129" spans="1:20" s="1159" customFormat="1" ht="26.25" customHeight="1" x14ac:dyDescent="0.15">
      <c r="A129" s="1197"/>
      <c r="B129" s="1164"/>
      <c r="C129" s="1129" t="s">
        <v>750</v>
      </c>
      <c r="D129" s="1082"/>
      <c r="E129" s="1199">
        <v>4910</v>
      </c>
      <c r="F129" s="1200">
        <v>1580</v>
      </c>
      <c r="G129" s="1219">
        <v>40</v>
      </c>
      <c r="H129" s="1220">
        <v>40</v>
      </c>
      <c r="I129" s="1221">
        <v>100</v>
      </c>
      <c r="J129" s="1221">
        <v>140</v>
      </c>
      <c r="K129" s="1221">
        <v>160</v>
      </c>
      <c r="L129" s="1221">
        <v>80</v>
      </c>
      <c r="M129" s="1221">
        <v>100</v>
      </c>
      <c r="N129" s="1221">
        <v>140</v>
      </c>
      <c r="O129" s="1221">
        <v>300</v>
      </c>
      <c r="P129" s="1221">
        <v>400</v>
      </c>
      <c r="Q129" s="1221">
        <v>60</v>
      </c>
      <c r="R129" s="1221">
        <v>20</v>
      </c>
      <c r="S129" s="1204" t="s">
        <v>140</v>
      </c>
      <c r="T129" s="1205"/>
    </row>
    <row r="130" spans="1:20" s="1159" customFormat="1" ht="26.25" customHeight="1" x14ac:dyDescent="0.15">
      <c r="A130" s="1197"/>
      <c r="B130" s="1163"/>
      <c r="C130" s="1129" t="s">
        <v>751</v>
      </c>
      <c r="D130" s="1082"/>
      <c r="E130" s="1199">
        <v>1950</v>
      </c>
      <c r="F130" s="1200">
        <v>2713</v>
      </c>
      <c r="G130" s="1219" t="s">
        <v>140</v>
      </c>
      <c r="H130" s="1220">
        <v>1260</v>
      </c>
      <c r="I130" s="1221">
        <v>783</v>
      </c>
      <c r="J130" s="1221" t="s">
        <v>140</v>
      </c>
      <c r="K130" s="1221" t="s">
        <v>140</v>
      </c>
      <c r="L130" s="1221" t="s">
        <v>140</v>
      </c>
      <c r="M130" s="1221" t="s">
        <v>140</v>
      </c>
      <c r="N130" s="1221" t="s">
        <v>140</v>
      </c>
      <c r="O130" s="1221" t="s">
        <v>140</v>
      </c>
      <c r="P130" s="1221">
        <v>670</v>
      </c>
      <c r="Q130" s="1221" t="s">
        <v>140</v>
      </c>
      <c r="R130" s="1221" t="s">
        <v>140</v>
      </c>
      <c r="S130" s="1204" t="s">
        <v>140</v>
      </c>
      <c r="T130" s="1205"/>
    </row>
    <row r="131" spans="1:20" s="1159" customFormat="1" ht="26.25" customHeight="1" x14ac:dyDescent="0.15">
      <c r="A131" s="1197"/>
      <c r="B131" s="1163"/>
      <c r="C131" s="1129" t="s">
        <v>752</v>
      </c>
      <c r="D131" s="1082"/>
      <c r="E131" s="1199">
        <v>800</v>
      </c>
      <c r="F131" s="1200">
        <v>1200</v>
      </c>
      <c r="G131" s="1219" t="s">
        <v>140</v>
      </c>
      <c r="H131" s="1220">
        <v>1200</v>
      </c>
      <c r="I131" s="1221" t="s">
        <v>140</v>
      </c>
      <c r="J131" s="1221" t="s">
        <v>140</v>
      </c>
      <c r="K131" s="1221" t="s">
        <v>140</v>
      </c>
      <c r="L131" s="1221" t="s">
        <v>140</v>
      </c>
      <c r="M131" s="1221" t="s">
        <v>140</v>
      </c>
      <c r="N131" s="1221" t="s">
        <v>140</v>
      </c>
      <c r="O131" s="1221" t="s">
        <v>140</v>
      </c>
      <c r="P131" s="1221" t="s">
        <v>140</v>
      </c>
      <c r="Q131" s="1221" t="s">
        <v>140</v>
      </c>
      <c r="R131" s="1221" t="s">
        <v>140</v>
      </c>
      <c r="S131" s="1204" t="s">
        <v>140</v>
      </c>
      <c r="T131" s="1205"/>
    </row>
    <row r="132" spans="1:20" s="1159" customFormat="1" ht="26.25" customHeight="1" x14ac:dyDescent="0.15">
      <c r="A132" s="1197"/>
      <c r="B132" s="1163"/>
      <c r="C132" s="1129" t="s">
        <v>753</v>
      </c>
      <c r="D132" s="1082"/>
      <c r="E132" s="1199">
        <v>87000</v>
      </c>
      <c r="F132" s="1200">
        <v>80000</v>
      </c>
      <c r="G132" s="1219" t="s">
        <v>140</v>
      </c>
      <c r="H132" s="1220">
        <v>31000</v>
      </c>
      <c r="I132" s="1221">
        <v>46000</v>
      </c>
      <c r="J132" s="1221">
        <v>3000</v>
      </c>
      <c r="K132" s="1221" t="s">
        <v>140</v>
      </c>
      <c r="L132" s="1221" t="s">
        <v>140</v>
      </c>
      <c r="M132" s="1221" t="s">
        <v>140</v>
      </c>
      <c r="N132" s="1221" t="s">
        <v>140</v>
      </c>
      <c r="O132" s="1221" t="s">
        <v>140</v>
      </c>
      <c r="P132" s="1221" t="s">
        <v>140</v>
      </c>
      <c r="Q132" s="1221" t="s">
        <v>140</v>
      </c>
      <c r="R132" s="1221" t="s">
        <v>140</v>
      </c>
      <c r="S132" s="1204" t="s">
        <v>140</v>
      </c>
      <c r="T132" s="1205"/>
    </row>
    <row r="133" spans="1:20" s="1159" customFormat="1" ht="26.25" customHeight="1" x14ac:dyDescent="0.15">
      <c r="A133" s="1197"/>
      <c r="B133" s="1163"/>
      <c r="C133" s="1222" t="s">
        <v>754</v>
      </c>
      <c r="D133" s="1204"/>
      <c r="E133" s="1217">
        <v>650</v>
      </c>
      <c r="F133" s="1218">
        <v>550</v>
      </c>
      <c r="G133" s="1211" t="s">
        <v>140</v>
      </c>
      <c r="H133" s="1212" t="s">
        <v>140</v>
      </c>
      <c r="I133" s="1212" t="s">
        <v>140</v>
      </c>
      <c r="J133" s="1212">
        <v>550</v>
      </c>
      <c r="K133" s="1212" t="s">
        <v>140</v>
      </c>
      <c r="L133" s="1212" t="s">
        <v>140</v>
      </c>
      <c r="M133" s="1212" t="s">
        <v>140</v>
      </c>
      <c r="N133" s="1212" t="s">
        <v>140</v>
      </c>
      <c r="O133" s="1212" t="s">
        <v>140</v>
      </c>
      <c r="P133" s="1212" t="s">
        <v>140</v>
      </c>
      <c r="Q133" s="1212" t="s">
        <v>140</v>
      </c>
      <c r="R133" s="1212" t="s">
        <v>140</v>
      </c>
      <c r="S133" s="1204" t="s">
        <v>140</v>
      </c>
      <c r="T133" s="1205"/>
    </row>
    <row r="134" spans="1:20" s="1159" customFormat="1" ht="26.25" customHeight="1" x14ac:dyDescent="0.15">
      <c r="A134" s="1197"/>
      <c r="B134" s="1163"/>
      <c r="C134" s="1223" t="s">
        <v>755</v>
      </c>
      <c r="D134" s="1082"/>
      <c r="E134" s="1199">
        <v>1529</v>
      </c>
      <c r="F134" s="1200">
        <v>482</v>
      </c>
      <c r="G134" s="1219" t="s">
        <v>140</v>
      </c>
      <c r="H134" s="1220" t="s">
        <v>140</v>
      </c>
      <c r="I134" s="1221" t="s">
        <v>140</v>
      </c>
      <c r="J134" s="1221" t="s">
        <v>140</v>
      </c>
      <c r="K134" s="1221">
        <v>146</v>
      </c>
      <c r="L134" s="1221" t="s">
        <v>140</v>
      </c>
      <c r="M134" s="1221" t="s">
        <v>140</v>
      </c>
      <c r="N134" s="1221">
        <v>140</v>
      </c>
      <c r="O134" s="1221">
        <v>63</v>
      </c>
      <c r="P134" s="1221">
        <v>90</v>
      </c>
      <c r="Q134" s="1221">
        <v>18</v>
      </c>
      <c r="R134" s="1221">
        <v>25</v>
      </c>
      <c r="S134" s="1204" t="s">
        <v>140</v>
      </c>
      <c r="T134" s="1205"/>
    </row>
    <row r="135" spans="1:20" s="1159" customFormat="1" ht="26.25" customHeight="1" x14ac:dyDescent="0.15">
      <c r="A135" s="1197"/>
      <c r="B135" s="1224"/>
      <c r="C135" s="1129" t="s">
        <v>756</v>
      </c>
      <c r="D135" s="1082"/>
      <c r="E135" s="1199">
        <v>5000</v>
      </c>
      <c r="F135" s="1200">
        <v>4700</v>
      </c>
      <c r="G135" s="1219" t="s">
        <v>140</v>
      </c>
      <c r="H135" s="1220" t="s">
        <v>140</v>
      </c>
      <c r="I135" s="1221" t="s">
        <v>140</v>
      </c>
      <c r="J135" s="1221" t="s">
        <v>140</v>
      </c>
      <c r="K135" s="1221">
        <v>4700</v>
      </c>
      <c r="L135" s="1221" t="s">
        <v>140</v>
      </c>
      <c r="M135" s="1221" t="s">
        <v>140</v>
      </c>
      <c r="N135" s="1221" t="s">
        <v>140</v>
      </c>
      <c r="O135" s="1221" t="s">
        <v>140</v>
      </c>
      <c r="P135" s="1221" t="s">
        <v>140</v>
      </c>
      <c r="Q135" s="1221" t="s">
        <v>140</v>
      </c>
      <c r="R135" s="1221" t="s">
        <v>140</v>
      </c>
      <c r="S135" s="1204" t="s">
        <v>140</v>
      </c>
      <c r="T135" s="1205"/>
    </row>
    <row r="136" spans="1:20" s="1159" customFormat="1" ht="26.25" customHeight="1" x14ac:dyDescent="0.15">
      <c r="A136" s="1197"/>
      <c r="B136" s="1164"/>
      <c r="C136" s="1129" t="s">
        <v>757</v>
      </c>
      <c r="D136" s="1082"/>
      <c r="E136" s="1199">
        <v>1900</v>
      </c>
      <c r="F136" s="1200">
        <v>2250</v>
      </c>
      <c r="G136" s="1219" t="s">
        <v>140</v>
      </c>
      <c r="H136" s="1220" t="s">
        <v>140</v>
      </c>
      <c r="I136" s="1221" t="s">
        <v>140</v>
      </c>
      <c r="J136" s="1221" t="s">
        <v>140</v>
      </c>
      <c r="K136" s="1221">
        <v>900</v>
      </c>
      <c r="L136" s="1221" t="s">
        <v>140</v>
      </c>
      <c r="M136" s="1221" t="s">
        <v>140</v>
      </c>
      <c r="N136" s="1221" t="s">
        <v>140</v>
      </c>
      <c r="O136" s="1221">
        <v>800</v>
      </c>
      <c r="P136" s="1221" t="s">
        <v>140</v>
      </c>
      <c r="Q136" s="1221">
        <v>550</v>
      </c>
      <c r="R136" s="1221" t="s">
        <v>140</v>
      </c>
      <c r="S136" s="1204" t="s">
        <v>140</v>
      </c>
      <c r="T136" s="1205"/>
    </row>
    <row r="137" spans="1:20" s="1159" customFormat="1" ht="26.25" customHeight="1" x14ac:dyDescent="0.15">
      <c r="A137" s="1197"/>
      <c r="B137" s="1163"/>
      <c r="C137" s="1129" t="s">
        <v>758</v>
      </c>
      <c r="D137" s="1082"/>
      <c r="E137" s="1199">
        <v>6000</v>
      </c>
      <c r="F137" s="1200">
        <v>5500</v>
      </c>
      <c r="G137" s="1219" t="s">
        <v>140</v>
      </c>
      <c r="H137" s="1220" t="s">
        <v>140</v>
      </c>
      <c r="I137" s="1221" t="s">
        <v>140</v>
      </c>
      <c r="J137" s="1221" t="s">
        <v>140</v>
      </c>
      <c r="K137" s="1221">
        <v>5500</v>
      </c>
      <c r="L137" s="1221" t="s">
        <v>140</v>
      </c>
      <c r="M137" s="1221" t="s">
        <v>140</v>
      </c>
      <c r="N137" s="1221" t="s">
        <v>140</v>
      </c>
      <c r="O137" s="1221" t="s">
        <v>140</v>
      </c>
      <c r="P137" s="1221" t="s">
        <v>140</v>
      </c>
      <c r="Q137" s="1221" t="s">
        <v>140</v>
      </c>
      <c r="R137" s="1221" t="s">
        <v>140</v>
      </c>
      <c r="S137" s="1204" t="s">
        <v>140</v>
      </c>
      <c r="T137" s="1205"/>
    </row>
    <row r="138" spans="1:20" s="1159" customFormat="1" ht="26.25" customHeight="1" x14ac:dyDescent="0.15">
      <c r="A138" s="1197"/>
      <c r="B138" s="1163" t="s">
        <v>102</v>
      </c>
      <c r="C138" s="1222" t="s">
        <v>759</v>
      </c>
      <c r="D138" s="1074"/>
      <c r="E138" s="1199">
        <v>97750</v>
      </c>
      <c r="F138" s="1200">
        <v>70500</v>
      </c>
      <c r="G138" s="1211" t="s">
        <v>140</v>
      </c>
      <c r="H138" s="1212" t="s">
        <v>140</v>
      </c>
      <c r="I138" s="1212" t="s">
        <v>140</v>
      </c>
      <c r="J138" s="1212" t="s">
        <v>140</v>
      </c>
      <c r="K138" s="1212" t="s">
        <v>140</v>
      </c>
      <c r="L138" s="1212">
        <v>6500</v>
      </c>
      <c r="M138" s="1212">
        <v>30000</v>
      </c>
      <c r="N138" s="1212">
        <v>34000</v>
      </c>
      <c r="O138" s="1212" t="s">
        <v>140</v>
      </c>
      <c r="P138" s="1212" t="s">
        <v>140</v>
      </c>
      <c r="Q138" s="1212" t="s">
        <v>140</v>
      </c>
      <c r="R138" s="1212" t="s">
        <v>140</v>
      </c>
      <c r="S138" s="1204" t="s">
        <v>140</v>
      </c>
      <c r="T138" s="1205"/>
    </row>
    <row r="139" spans="1:20" s="1128" customFormat="1" ht="26.25" customHeight="1" x14ac:dyDescent="0.15">
      <c r="A139" s="1225"/>
      <c r="B139" s="991"/>
      <c r="C139" s="1160" t="s">
        <v>760</v>
      </c>
      <c r="D139" s="1074"/>
      <c r="E139" s="1199">
        <v>600</v>
      </c>
      <c r="F139" s="1200">
        <v>700</v>
      </c>
      <c r="G139" s="1226" t="s">
        <v>140</v>
      </c>
      <c r="H139" s="1227" t="s">
        <v>140</v>
      </c>
      <c r="I139" s="1227" t="s">
        <v>140</v>
      </c>
      <c r="J139" s="1227" t="s">
        <v>140</v>
      </c>
      <c r="K139" s="1227" t="s">
        <v>140</v>
      </c>
      <c r="L139" s="1227">
        <v>700</v>
      </c>
      <c r="M139" s="1227" t="s">
        <v>140</v>
      </c>
      <c r="N139" s="1227" t="s">
        <v>140</v>
      </c>
      <c r="O139" s="1227" t="s">
        <v>140</v>
      </c>
      <c r="P139" s="1227" t="s">
        <v>140</v>
      </c>
      <c r="Q139" s="1227" t="s">
        <v>140</v>
      </c>
      <c r="R139" s="1227" t="s">
        <v>140</v>
      </c>
      <c r="S139" s="1204" t="s">
        <v>140</v>
      </c>
      <c r="T139" s="1127"/>
    </row>
    <row r="140" spans="1:20" s="1128" customFormat="1" ht="26.25" customHeight="1" x14ac:dyDescent="0.15">
      <c r="A140" s="1225"/>
      <c r="B140" s="991"/>
      <c r="C140" s="1160" t="s">
        <v>761</v>
      </c>
      <c r="D140" s="1082"/>
      <c r="E140" s="1199">
        <v>500</v>
      </c>
      <c r="F140" s="1200">
        <v>700</v>
      </c>
      <c r="G140" s="1211" t="s">
        <v>140</v>
      </c>
      <c r="H140" s="1212" t="s">
        <v>140</v>
      </c>
      <c r="I140" s="1212" t="s">
        <v>140</v>
      </c>
      <c r="J140" s="1212" t="s">
        <v>140</v>
      </c>
      <c r="K140" s="1212" t="s">
        <v>140</v>
      </c>
      <c r="L140" s="1212" t="s">
        <v>140</v>
      </c>
      <c r="M140" s="1212">
        <v>700</v>
      </c>
      <c r="N140" s="1212" t="s">
        <v>140</v>
      </c>
      <c r="O140" s="1212" t="s">
        <v>140</v>
      </c>
      <c r="P140" s="1212" t="s">
        <v>140</v>
      </c>
      <c r="Q140" s="1212" t="s">
        <v>140</v>
      </c>
      <c r="R140" s="1212" t="s">
        <v>140</v>
      </c>
      <c r="S140" s="1204" t="s">
        <v>140</v>
      </c>
      <c r="T140" s="1127"/>
    </row>
    <row r="141" spans="1:20" s="1159" customFormat="1" ht="26.25" customHeight="1" x14ac:dyDescent="0.15">
      <c r="A141" s="1197"/>
      <c r="B141" s="1112"/>
      <c r="C141" s="1124" t="s">
        <v>762</v>
      </c>
      <c r="D141" s="1082"/>
      <c r="E141" s="1199">
        <v>4500</v>
      </c>
      <c r="F141" s="1200">
        <v>5000</v>
      </c>
      <c r="G141" s="1211" t="s">
        <v>140</v>
      </c>
      <c r="H141" s="1212" t="s">
        <v>140</v>
      </c>
      <c r="I141" s="1212" t="s">
        <v>140</v>
      </c>
      <c r="J141" s="1212" t="s">
        <v>140</v>
      </c>
      <c r="K141" s="1212" t="s">
        <v>140</v>
      </c>
      <c r="L141" s="1212" t="s">
        <v>140</v>
      </c>
      <c r="M141" s="1212">
        <v>5000</v>
      </c>
      <c r="N141" s="1212" t="s">
        <v>140</v>
      </c>
      <c r="O141" s="1212" t="s">
        <v>140</v>
      </c>
      <c r="P141" s="1212" t="s">
        <v>140</v>
      </c>
      <c r="Q141" s="1212" t="s">
        <v>140</v>
      </c>
      <c r="R141" s="1212" t="s">
        <v>140</v>
      </c>
      <c r="S141" s="1204" t="s">
        <v>140</v>
      </c>
      <c r="T141" s="1205"/>
    </row>
    <row r="142" spans="1:20" s="1159" customFormat="1" ht="26.25" customHeight="1" x14ac:dyDescent="0.15">
      <c r="A142" s="1197"/>
      <c r="B142" s="1163"/>
      <c r="C142" s="1129" t="s">
        <v>763</v>
      </c>
      <c r="D142" s="1082"/>
      <c r="E142" s="1199">
        <v>3000</v>
      </c>
      <c r="F142" s="1200">
        <v>4800</v>
      </c>
      <c r="G142" s="1219" t="s">
        <v>140</v>
      </c>
      <c r="H142" s="1220" t="s">
        <v>140</v>
      </c>
      <c r="I142" s="1221" t="s">
        <v>140</v>
      </c>
      <c r="J142" s="1221" t="s">
        <v>140</v>
      </c>
      <c r="K142" s="1221" t="s">
        <v>140</v>
      </c>
      <c r="L142" s="1221" t="s">
        <v>140</v>
      </c>
      <c r="M142" s="1221">
        <v>4800</v>
      </c>
      <c r="N142" s="1221" t="s">
        <v>140</v>
      </c>
      <c r="O142" s="1221" t="s">
        <v>140</v>
      </c>
      <c r="P142" s="1221" t="s">
        <v>140</v>
      </c>
      <c r="Q142" s="1221" t="s">
        <v>140</v>
      </c>
      <c r="R142" s="1221" t="s">
        <v>140</v>
      </c>
      <c r="S142" s="1204" t="s">
        <v>140</v>
      </c>
      <c r="T142" s="1205"/>
    </row>
    <row r="143" spans="1:20" s="1159" customFormat="1" ht="26.25" customHeight="1" x14ac:dyDescent="0.15">
      <c r="A143" s="1197"/>
      <c r="B143" s="1112"/>
      <c r="C143" s="1124" t="s">
        <v>764</v>
      </c>
      <c r="D143" s="1082"/>
      <c r="E143" s="1199">
        <v>13000</v>
      </c>
      <c r="F143" s="1200">
        <v>1800</v>
      </c>
      <c r="G143" s="1211" t="s">
        <v>140</v>
      </c>
      <c r="H143" s="1212" t="s">
        <v>140</v>
      </c>
      <c r="I143" s="1212" t="s">
        <v>140</v>
      </c>
      <c r="J143" s="1212" t="s">
        <v>140</v>
      </c>
      <c r="K143" s="1212" t="s">
        <v>140</v>
      </c>
      <c r="L143" s="1212" t="s">
        <v>140</v>
      </c>
      <c r="M143" s="1212" t="s">
        <v>140</v>
      </c>
      <c r="N143" s="1212" t="s">
        <v>140</v>
      </c>
      <c r="O143" s="1212">
        <v>1800</v>
      </c>
      <c r="P143" s="1212" t="s">
        <v>140</v>
      </c>
      <c r="Q143" s="1212" t="s">
        <v>140</v>
      </c>
      <c r="R143" s="1212" t="s">
        <v>140</v>
      </c>
      <c r="S143" s="1204" t="s">
        <v>140</v>
      </c>
      <c r="T143" s="1205"/>
    </row>
    <row r="144" spans="1:20" s="1159" customFormat="1" ht="26.25" customHeight="1" x14ac:dyDescent="0.15">
      <c r="A144" s="1197"/>
      <c r="B144" s="1112"/>
      <c r="C144" s="1129" t="s">
        <v>765</v>
      </c>
      <c r="D144" s="1082"/>
      <c r="E144" s="1199">
        <v>6000</v>
      </c>
      <c r="F144" s="1200">
        <v>7000</v>
      </c>
      <c r="G144" s="1211" t="s">
        <v>140</v>
      </c>
      <c r="H144" s="1212" t="s">
        <v>140</v>
      </c>
      <c r="I144" s="1212" t="s">
        <v>140</v>
      </c>
      <c r="J144" s="1212" t="s">
        <v>140</v>
      </c>
      <c r="K144" s="1212" t="s">
        <v>140</v>
      </c>
      <c r="L144" s="1212" t="s">
        <v>140</v>
      </c>
      <c r="M144" s="1212" t="s">
        <v>140</v>
      </c>
      <c r="N144" s="1212" t="s">
        <v>140</v>
      </c>
      <c r="O144" s="1212" t="s">
        <v>140</v>
      </c>
      <c r="P144" s="1212">
        <v>7000</v>
      </c>
      <c r="Q144" s="1212" t="s">
        <v>140</v>
      </c>
      <c r="R144" s="1212" t="s">
        <v>140</v>
      </c>
      <c r="S144" s="1204" t="s">
        <v>140</v>
      </c>
      <c r="T144" s="1205"/>
    </row>
    <row r="145" spans="1:24" s="1159" customFormat="1" ht="26.25" customHeight="1" x14ac:dyDescent="0.15">
      <c r="A145" s="1197"/>
      <c r="B145" s="1112"/>
      <c r="C145" s="1129" t="s">
        <v>766</v>
      </c>
      <c r="D145" s="1082"/>
      <c r="E145" s="1199">
        <v>1500</v>
      </c>
      <c r="F145" s="1200">
        <v>1069</v>
      </c>
      <c r="G145" s="1211" t="s">
        <v>140</v>
      </c>
      <c r="H145" s="1212" t="s">
        <v>140</v>
      </c>
      <c r="I145" s="1212" t="s">
        <v>140</v>
      </c>
      <c r="J145" s="1212" t="s">
        <v>140</v>
      </c>
      <c r="K145" s="1212" t="s">
        <v>140</v>
      </c>
      <c r="L145" s="1212" t="s">
        <v>140</v>
      </c>
      <c r="M145" s="1212" t="s">
        <v>140</v>
      </c>
      <c r="N145" s="1212" t="s">
        <v>140</v>
      </c>
      <c r="O145" s="1212" t="s">
        <v>140</v>
      </c>
      <c r="P145" s="1212">
        <v>1069</v>
      </c>
      <c r="Q145" s="1212" t="s">
        <v>140</v>
      </c>
      <c r="R145" s="1212" t="s">
        <v>140</v>
      </c>
      <c r="S145" s="1204" t="s">
        <v>140</v>
      </c>
      <c r="T145" s="1205"/>
    </row>
    <row r="146" spans="1:24" s="1159" customFormat="1" ht="26.25" customHeight="1" x14ac:dyDescent="0.15">
      <c r="A146" s="1197"/>
      <c r="B146" s="1228"/>
      <c r="C146" s="1129" t="s">
        <v>767</v>
      </c>
      <c r="D146" s="1082"/>
      <c r="E146" s="1199">
        <v>3000</v>
      </c>
      <c r="F146" s="1200">
        <v>2200</v>
      </c>
      <c r="G146" s="1219" t="s">
        <v>140</v>
      </c>
      <c r="H146" s="1220" t="s">
        <v>140</v>
      </c>
      <c r="I146" s="1221" t="s">
        <v>140</v>
      </c>
      <c r="J146" s="1221" t="s">
        <v>140</v>
      </c>
      <c r="K146" s="1221" t="s">
        <v>140</v>
      </c>
      <c r="L146" s="1221" t="s">
        <v>140</v>
      </c>
      <c r="M146" s="1221" t="s">
        <v>140</v>
      </c>
      <c r="N146" s="1221" t="s">
        <v>140</v>
      </c>
      <c r="O146" s="1221" t="s">
        <v>140</v>
      </c>
      <c r="P146" s="1221">
        <v>2200</v>
      </c>
      <c r="Q146" s="1221" t="s">
        <v>140</v>
      </c>
      <c r="R146" s="1221" t="s">
        <v>140</v>
      </c>
      <c r="S146" s="1204" t="s">
        <v>140</v>
      </c>
      <c r="T146" s="1205"/>
    </row>
    <row r="147" spans="1:24" s="1159" customFormat="1" ht="26.25" customHeight="1" x14ac:dyDescent="0.15">
      <c r="A147" s="1197"/>
      <c r="B147" s="1224"/>
      <c r="C147" s="1129" t="s">
        <v>768</v>
      </c>
      <c r="D147" s="1082"/>
      <c r="E147" s="1199">
        <v>900</v>
      </c>
      <c r="F147" s="1200">
        <v>800</v>
      </c>
      <c r="G147" s="1219" t="s">
        <v>140</v>
      </c>
      <c r="H147" s="1220" t="s">
        <v>140</v>
      </c>
      <c r="I147" s="1221" t="s">
        <v>140</v>
      </c>
      <c r="J147" s="1221" t="s">
        <v>140</v>
      </c>
      <c r="K147" s="1221" t="s">
        <v>140</v>
      </c>
      <c r="L147" s="1221" t="s">
        <v>140</v>
      </c>
      <c r="M147" s="1221" t="s">
        <v>140</v>
      </c>
      <c r="N147" s="1221" t="s">
        <v>140</v>
      </c>
      <c r="O147" s="1221" t="s">
        <v>140</v>
      </c>
      <c r="P147" s="1221" t="s">
        <v>140</v>
      </c>
      <c r="Q147" s="1221" t="s">
        <v>140</v>
      </c>
      <c r="R147" s="1221">
        <v>800</v>
      </c>
      <c r="S147" s="1204" t="s">
        <v>140</v>
      </c>
      <c r="T147" s="1205"/>
    </row>
    <row r="148" spans="1:24" ht="26.25" customHeight="1" x14ac:dyDescent="0.15">
      <c r="A148" s="1033"/>
      <c r="B148" s="1229" t="s">
        <v>287</v>
      </c>
      <c r="C148" s="1151" t="s">
        <v>769</v>
      </c>
      <c r="D148" s="1059"/>
      <c r="E148" s="1230">
        <v>43700</v>
      </c>
      <c r="F148" s="1231">
        <v>80263</v>
      </c>
      <c r="G148" s="1232">
        <v>4330</v>
      </c>
      <c r="H148" s="1233">
        <v>4500</v>
      </c>
      <c r="I148" s="1234">
        <v>4733</v>
      </c>
      <c r="J148" s="1235">
        <v>4866</v>
      </c>
      <c r="K148" s="1235">
        <v>6166</v>
      </c>
      <c r="L148" s="1235">
        <v>4833</v>
      </c>
      <c r="M148" s="1234">
        <v>6620</v>
      </c>
      <c r="N148" s="1234">
        <v>9150</v>
      </c>
      <c r="O148" s="1234">
        <v>7070</v>
      </c>
      <c r="P148" s="1235">
        <v>8040</v>
      </c>
      <c r="Q148" s="1234">
        <v>14030</v>
      </c>
      <c r="R148" s="1234">
        <v>5925</v>
      </c>
      <c r="S148" s="1057">
        <v>1702866</v>
      </c>
      <c r="T148" s="1041"/>
    </row>
    <row r="149" spans="1:24" s="1159" customFormat="1" ht="26.25" customHeight="1" thickBot="1" x14ac:dyDescent="0.2">
      <c r="A149" s="1197"/>
      <c r="B149" s="1236"/>
      <c r="C149" s="1172" t="s">
        <v>770</v>
      </c>
      <c r="D149" s="1237"/>
      <c r="E149" s="1207">
        <v>263500</v>
      </c>
      <c r="F149" s="1238">
        <v>271000</v>
      </c>
      <c r="G149" s="1209">
        <v>16800</v>
      </c>
      <c r="H149" s="1210">
        <v>21100</v>
      </c>
      <c r="I149" s="1210">
        <v>25400</v>
      </c>
      <c r="J149" s="1210">
        <v>23600</v>
      </c>
      <c r="K149" s="1210">
        <v>24300</v>
      </c>
      <c r="L149" s="1210">
        <v>20600</v>
      </c>
      <c r="M149" s="1210">
        <v>21500</v>
      </c>
      <c r="N149" s="1210">
        <v>21900</v>
      </c>
      <c r="O149" s="1210">
        <v>21700</v>
      </c>
      <c r="P149" s="1210">
        <v>24900</v>
      </c>
      <c r="Q149" s="1210">
        <v>24100</v>
      </c>
      <c r="R149" s="1210">
        <v>25100</v>
      </c>
      <c r="S149" s="1085">
        <v>420494000</v>
      </c>
      <c r="T149" s="1205"/>
    </row>
    <row r="150" spans="1:24" ht="30" customHeight="1" thickBot="1" x14ac:dyDescent="0.25">
      <c r="A150" s="1094" t="s">
        <v>771</v>
      </c>
      <c r="B150" s="1095"/>
      <c r="C150" s="1096"/>
      <c r="D150" s="984"/>
      <c r="E150" s="984"/>
      <c r="F150" s="1097"/>
      <c r="G150" s="984"/>
      <c r="H150" s="984"/>
      <c r="I150" s="984"/>
      <c r="J150" s="984"/>
      <c r="K150" s="984"/>
      <c r="L150" s="984"/>
      <c r="M150" s="984"/>
      <c r="N150" s="984"/>
      <c r="O150" s="984"/>
      <c r="P150" s="984"/>
      <c r="Q150" s="984"/>
      <c r="R150" s="1732" t="s">
        <v>772</v>
      </c>
      <c r="S150" s="1732"/>
      <c r="T150" s="1096"/>
      <c r="U150" s="984"/>
      <c r="V150" s="984"/>
      <c r="W150" s="984"/>
      <c r="X150" s="984"/>
    </row>
    <row r="151" spans="1:24" s="1101" customFormat="1" ht="33" customHeight="1" thickBot="1" x14ac:dyDescent="0.2">
      <c r="A151" s="1098"/>
      <c r="B151" s="883" t="s">
        <v>773</v>
      </c>
      <c r="C151" s="1099" t="s">
        <v>368</v>
      </c>
      <c r="D151" s="885" t="s">
        <v>774</v>
      </c>
      <c r="E151" s="886" t="s">
        <v>775</v>
      </c>
      <c r="F151" s="887" t="s">
        <v>776</v>
      </c>
      <c r="G151" s="883" t="s">
        <v>777</v>
      </c>
      <c r="H151" s="889" t="s">
        <v>778</v>
      </c>
      <c r="I151" s="890" t="s">
        <v>779</v>
      </c>
      <c r="J151" s="890" t="s">
        <v>780</v>
      </c>
      <c r="K151" s="890" t="s">
        <v>781</v>
      </c>
      <c r="L151" s="890" t="s">
        <v>782</v>
      </c>
      <c r="M151" s="890" t="s">
        <v>783</v>
      </c>
      <c r="N151" s="890" t="s">
        <v>784</v>
      </c>
      <c r="O151" s="890" t="s">
        <v>785</v>
      </c>
      <c r="P151" s="890" t="s">
        <v>786</v>
      </c>
      <c r="Q151" s="890" t="s">
        <v>787</v>
      </c>
      <c r="R151" s="890" t="s">
        <v>788</v>
      </c>
      <c r="S151" s="891" t="s">
        <v>789</v>
      </c>
      <c r="T151" s="1100"/>
    </row>
    <row r="152" spans="1:24" s="1159" customFormat="1" ht="26.25" customHeight="1" x14ac:dyDescent="0.15">
      <c r="A152" s="1197"/>
      <c r="B152" s="1239" t="s">
        <v>790</v>
      </c>
      <c r="C152" s="1165" t="s">
        <v>791</v>
      </c>
      <c r="D152" s="1204"/>
      <c r="E152" s="1217">
        <v>115300</v>
      </c>
      <c r="F152" s="1218">
        <v>97500</v>
      </c>
      <c r="G152" s="1211">
        <v>25000</v>
      </c>
      <c r="H152" s="1212">
        <v>1000</v>
      </c>
      <c r="I152" s="1212">
        <v>10000</v>
      </c>
      <c r="J152" s="1212">
        <v>15000</v>
      </c>
      <c r="K152" s="1212">
        <v>10000</v>
      </c>
      <c r="L152" s="1212">
        <v>1000</v>
      </c>
      <c r="M152" s="1212">
        <v>4000</v>
      </c>
      <c r="N152" s="1212">
        <v>8500</v>
      </c>
      <c r="O152" s="1212">
        <v>4500</v>
      </c>
      <c r="P152" s="1212">
        <v>5500</v>
      </c>
      <c r="Q152" s="1212">
        <v>10000</v>
      </c>
      <c r="R152" s="1212">
        <v>3000</v>
      </c>
      <c r="S152" s="1204" t="s">
        <v>140</v>
      </c>
      <c r="T152" s="1205"/>
    </row>
    <row r="153" spans="1:24" s="1159" customFormat="1" ht="26.25" customHeight="1" x14ac:dyDescent="0.15">
      <c r="A153" s="1197"/>
      <c r="B153" s="1163" t="s">
        <v>102</v>
      </c>
      <c r="C153" s="1222" t="s">
        <v>792</v>
      </c>
      <c r="D153" s="1074"/>
      <c r="E153" s="1199">
        <v>40100</v>
      </c>
      <c r="F153" s="1200">
        <v>36280</v>
      </c>
      <c r="G153" s="1211">
        <v>2090</v>
      </c>
      <c r="H153" s="1212">
        <v>2270</v>
      </c>
      <c r="I153" s="1212">
        <v>3770</v>
      </c>
      <c r="J153" s="1212">
        <v>2550</v>
      </c>
      <c r="K153" s="1212">
        <v>6190</v>
      </c>
      <c r="L153" s="1212">
        <v>2410</v>
      </c>
      <c r="M153" s="1212">
        <v>2720</v>
      </c>
      <c r="N153" s="1212">
        <v>2920</v>
      </c>
      <c r="O153" s="1212">
        <v>2380</v>
      </c>
      <c r="P153" s="1212">
        <v>3490</v>
      </c>
      <c r="Q153" s="1212">
        <v>3430</v>
      </c>
      <c r="R153" s="1212">
        <v>2060</v>
      </c>
      <c r="S153" s="1204">
        <v>167905</v>
      </c>
      <c r="T153" s="1205"/>
    </row>
    <row r="154" spans="1:24" s="1128" customFormat="1" ht="26.25" customHeight="1" x14ac:dyDescent="0.15">
      <c r="A154" s="1225"/>
      <c r="B154" s="991"/>
      <c r="C154" s="1160" t="s">
        <v>793</v>
      </c>
      <c r="D154" s="1074"/>
      <c r="E154" s="1199">
        <v>28800</v>
      </c>
      <c r="F154" s="1200">
        <v>34500</v>
      </c>
      <c r="G154" s="1226">
        <v>500</v>
      </c>
      <c r="H154" s="1227">
        <v>500</v>
      </c>
      <c r="I154" s="1227">
        <v>5000</v>
      </c>
      <c r="J154" s="1227">
        <v>3000</v>
      </c>
      <c r="K154" s="1227">
        <v>3000</v>
      </c>
      <c r="L154" s="1227">
        <v>1000</v>
      </c>
      <c r="M154" s="1227">
        <v>4500</v>
      </c>
      <c r="N154" s="1227">
        <v>5000</v>
      </c>
      <c r="O154" s="1227">
        <v>3000</v>
      </c>
      <c r="P154" s="1227">
        <v>4000</v>
      </c>
      <c r="Q154" s="1227">
        <v>4000</v>
      </c>
      <c r="R154" s="1227">
        <v>1000</v>
      </c>
      <c r="S154" s="1204" t="s">
        <v>140</v>
      </c>
      <c r="T154" s="1127"/>
    </row>
    <row r="155" spans="1:24" s="1159" customFormat="1" ht="26.25" customHeight="1" x14ac:dyDescent="0.15">
      <c r="A155" s="1197"/>
      <c r="B155" s="1112"/>
      <c r="C155" s="1124" t="s">
        <v>794</v>
      </c>
      <c r="D155" s="1082"/>
      <c r="E155" s="1199">
        <v>2603</v>
      </c>
      <c r="F155" s="1200">
        <v>2179</v>
      </c>
      <c r="G155" s="1211">
        <v>46</v>
      </c>
      <c r="H155" s="1212">
        <v>95</v>
      </c>
      <c r="I155" s="1212">
        <v>53</v>
      </c>
      <c r="J155" s="1212">
        <v>40</v>
      </c>
      <c r="K155" s="1212">
        <v>61</v>
      </c>
      <c r="L155" s="1212">
        <v>219</v>
      </c>
      <c r="M155" s="1212">
        <v>447</v>
      </c>
      <c r="N155" s="1212">
        <v>589</v>
      </c>
      <c r="O155" s="1212">
        <v>294</v>
      </c>
      <c r="P155" s="1212">
        <v>184</v>
      </c>
      <c r="Q155" s="1212">
        <v>73</v>
      </c>
      <c r="R155" s="1212">
        <v>78</v>
      </c>
      <c r="S155" s="1204">
        <v>5292246</v>
      </c>
      <c r="T155" s="1205"/>
    </row>
    <row r="156" spans="1:24" s="1159" customFormat="1" ht="26.25" customHeight="1" x14ac:dyDescent="0.15">
      <c r="A156" s="1197"/>
      <c r="B156" s="1240"/>
      <c r="C156" s="1129" t="s">
        <v>795</v>
      </c>
      <c r="D156" s="1082"/>
      <c r="E156" s="1199">
        <v>5614</v>
      </c>
      <c r="F156" s="1200">
        <v>6221</v>
      </c>
      <c r="G156" s="1219">
        <v>408</v>
      </c>
      <c r="H156" s="1220">
        <v>476</v>
      </c>
      <c r="I156" s="1221">
        <v>433</v>
      </c>
      <c r="J156" s="1221">
        <v>339</v>
      </c>
      <c r="K156" s="1221">
        <v>352</v>
      </c>
      <c r="L156" s="1221">
        <v>442</v>
      </c>
      <c r="M156" s="1221">
        <v>696</v>
      </c>
      <c r="N156" s="1221">
        <v>712</v>
      </c>
      <c r="O156" s="1221">
        <v>638</v>
      </c>
      <c r="P156" s="1221">
        <v>571</v>
      </c>
      <c r="Q156" s="1221">
        <v>688</v>
      </c>
      <c r="R156" s="1221">
        <v>466</v>
      </c>
      <c r="S156" s="1204" t="s">
        <v>140</v>
      </c>
      <c r="T156" s="1205"/>
    </row>
    <row r="157" spans="1:24" s="1159" customFormat="1" ht="26.25" customHeight="1" x14ac:dyDescent="0.15">
      <c r="A157" s="1197"/>
      <c r="B157" s="1163"/>
      <c r="C157" s="1129" t="s">
        <v>796</v>
      </c>
      <c r="D157" s="1082"/>
      <c r="E157" s="1199">
        <v>893</v>
      </c>
      <c r="F157" s="1200">
        <v>1207</v>
      </c>
      <c r="G157" s="1219">
        <v>23</v>
      </c>
      <c r="H157" s="1220">
        <v>50</v>
      </c>
      <c r="I157" s="1221">
        <v>58</v>
      </c>
      <c r="J157" s="1221">
        <v>80</v>
      </c>
      <c r="K157" s="1221">
        <v>182</v>
      </c>
      <c r="L157" s="1221">
        <v>48</v>
      </c>
      <c r="M157" s="1221">
        <v>128</v>
      </c>
      <c r="N157" s="1221">
        <v>122</v>
      </c>
      <c r="O157" s="1221">
        <v>98</v>
      </c>
      <c r="P157" s="1221">
        <v>200</v>
      </c>
      <c r="Q157" s="1221">
        <v>119</v>
      </c>
      <c r="R157" s="1221">
        <v>99</v>
      </c>
      <c r="S157" s="1204">
        <v>110120</v>
      </c>
      <c r="T157" s="1205"/>
    </row>
    <row r="158" spans="1:24" s="1159" customFormat="1" ht="26.25" customHeight="1" x14ac:dyDescent="0.15">
      <c r="A158" s="1197"/>
      <c r="B158" s="1164"/>
      <c r="C158" s="1129" t="s">
        <v>797</v>
      </c>
      <c r="D158" s="1082"/>
      <c r="E158" s="1199">
        <v>447</v>
      </c>
      <c r="F158" s="1200">
        <v>428</v>
      </c>
      <c r="G158" s="1219">
        <v>21</v>
      </c>
      <c r="H158" s="1220">
        <v>29</v>
      </c>
      <c r="I158" s="1221">
        <v>25</v>
      </c>
      <c r="J158" s="1221">
        <v>81</v>
      </c>
      <c r="K158" s="1221">
        <v>14</v>
      </c>
      <c r="L158" s="1221">
        <v>24</v>
      </c>
      <c r="M158" s="1221">
        <v>12</v>
      </c>
      <c r="N158" s="1221">
        <v>38</v>
      </c>
      <c r="O158" s="1221">
        <v>58</v>
      </c>
      <c r="P158" s="1221">
        <v>48</v>
      </c>
      <c r="Q158" s="1221">
        <v>64</v>
      </c>
      <c r="R158" s="1221">
        <v>14</v>
      </c>
      <c r="S158" s="1204">
        <v>2897400</v>
      </c>
      <c r="T158" s="1205"/>
    </row>
    <row r="159" spans="1:24" s="1159" customFormat="1" ht="26.25" customHeight="1" x14ac:dyDescent="0.15">
      <c r="A159" s="1197"/>
      <c r="B159" s="1164"/>
      <c r="C159" s="1129" t="s">
        <v>798</v>
      </c>
      <c r="D159" s="1082"/>
      <c r="E159" s="1199">
        <v>42776</v>
      </c>
      <c r="F159" s="1200">
        <v>42049</v>
      </c>
      <c r="G159" s="1219">
        <v>3125</v>
      </c>
      <c r="H159" s="1220">
        <v>3044</v>
      </c>
      <c r="I159" s="1221">
        <v>3957</v>
      </c>
      <c r="J159" s="1221">
        <v>3066</v>
      </c>
      <c r="K159" s="1221">
        <v>4088</v>
      </c>
      <c r="L159" s="1221">
        <v>2683</v>
      </c>
      <c r="M159" s="1221">
        <v>3664</v>
      </c>
      <c r="N159" s="1221">
        <v>3349</v>
      </c>
      <c r="O159" s="1221">
        <v>3223</v>
      </c>
      <c r="P159" s="1221">
        <v>3696</v>
      </c>
      <c r="Q159" s="1221">
        <v>4207</v>
      </c>
      <c r="R159" s="1221">
        <v>3947</v>
      </c>
      <c r="S159" s="1204">
        <v>361596000</v>
      </c>
      <c r="T159" s="1205"/>
    </row>
    <row r="160" spans="1:24" s="1159" customFormat="1" ht="26.25" customHeight="1" x14ac:dyDescent="0.15">
      <c r="A160" s="1197"/>
      <c r="B160" s="1164"/>
      <c r="C160" s="1129" t="s">
        <v>799</v>
      </c>
      <c r="D160" s="1082"/>
      <c r="E160" s="1199">
        <v>1000</v>
      </c>
      <c r="F160" s="1200">
        <v>970</v>
      </c>
      <c r="G160" s="1219">
        <v>970</v>
      </c>
      <c r="H160" s="1220" t="s">
        <v>140</v>
      </c>
      <c r="I160" s="1221" t="s">
        <v>140</v>
      </c>
      <c r="J160" s="1221" t="s">
        <v>140</v>
      </c>
      <c r="K160" s="1221" t="s">
        <v>140</v>
      </c>
      <c r="L160" s="1221" t="s">
        <v>140</v>
      </c>
      <c r="M160" s="1221" t="s">
        <v>140</v>
      </c>
      <c r="N160" s="1221" t="s">
        <v>140</v>
      </c>
      <c r="O160" s="1221" t="s">
        <v>140</v>
      </c>
      <c r="P160" s="1221" t="s">
        <v>140</v>
      </c>
      <c r="Q160" s="1221" t="s">
        <v>140</v>
      </c>
      <c r="R160" s="1221" t="s">
        <v>140</v>
      </c>
      <c r="S160" s="1204" t="s">
        <v>140</v>
      </c>
      <c r="T160" s="1205"/>
    </row>
    <row r="161" spans="1:20" s="1128" customFormat="1" ht="26.25" customHeight="1" x14ac:dyDescent="0.15">
      <c r="A161" s="1225"/>
      <c r="B161" s="991"/>
      <c r="C161" s="1160" t="s">
        <v>800</v>
      </c>
      <c r="D161" s="1082"/>
      <c r="E161" s="1199">
        <v>12600</v>
      </c>
      <c r="F161" s="1200">
        <v>11068</v>
      </c>
      <c r="G161" s="1211" t="s">
        <v>140</v>
      </c>
      <c r="H161" s="1212">
        <v>8141</v>
      </c>
      <c r="I161" s="1212">
        <v>2855</v>
      </c>
      <c r="J161" s="1212" t="s">
        <v>140</v>
      </c>
      <c r="K161" s="1212" t="s">
        <v>140</v>
      </c>
      <c r="L161" s="1212">
        <v>72</v>
      </c>
      <c r="M161" s="1212" t="s">
        <v>140</v>
      </c>
      <c r="N161" s="1212" t="s">
        <v>140</v>
      </c>
      <c r="O161" s="1212" t="s">
        <v>140</v>
      </c>
      <c r="P161" s="1212" t="s">
        <v>140</v>
      </c>
      <c r="Q161" s="1212" t="s">
        <v>140</v>
      </c>
      <c r="R161" s="1212" t="s">
        <v>140</v>
      </c>
      <c r="S161" s="1204">
        <v>5201900</v>
      </c>
      <c r="T161" s="1127"/>
    </row>
    <row r="162" spans="1:20" s="1159" customFormat="1" ht="26.25" customHeight="1" x14ac:dyDescent="0.15">
      <c r="A162" s="1197"/>
      <c r="B162" s="1163"/>
      <c r="C162" s="1129" t="s">
        <v>801</v>
      </c>
      <c r="D162" s="1082"/>
      <c r="E162" s="1199">
        <v>500</v>
      </c>
      <c r="F162" s="1200">
        <v>490</v>
      </c>
      <c r="G162" s="1219" t="s">
        <v>140</v>
      </c>
      <c r="H162" s="1220" t="s">
        <v>140</v>
      </c>
      <c r="I162" s="1221" t="s">
        <v>140</v>
      </c>
      <c r="J162" s="1221" t="s">
        <v>140</v>
      </c>
      <c r="K162" s="1221" t="s">
        <v>140</v>
      </c>
      <c r="L162" s="1221" t="s">
        <v>140</v>
      </c>
      <c r="M162" s="1221" t="s">
        <v>140</v>
      </c>
      <c r="N162" s="1221" t="s">
        <v>140</v>
      </c>
      <c r="O162" s="1221" t="s">
        <v>140</v>
      </c>
      <c r="P162" s="1221">
        <v>490</v>
      </c>
      <c r="Q162" s="1221" t="s">
        <v>140</v>
      </c>
      <c r="R162" s="1221" t="s">
        <v>140</v>
      </c>
      <c r="S162" s="1204" t="s">
        <v>140</v>
      </c>
      <c r="T162" s="1205"/>
    </row>
    <row r="163" spans="1:20" s="1159" customFormat="1" ht="26.25" customHeight="1" x14ac:dyDescent="0.15">
      <c r="A163" s="1197"/>
      <c r="B163" s="1164"/>
      <c r="C163" s="1129" t="s">
        <v>802</v>
      </c>
      <c r="D163" s="1082"/>
      <c r="E163" s="1199">
        <v>2800</v>
      </c>
      <c r="F163" s="1200">
        <v>2500</v>
      </c>
      <c r="G163" s="1219" t="s">
        <v>140</v>
      </c>
      <c r="H163" s="1220" t="s">
        <v>140</v>
      </c>
      <c r="I163" s="1221" t="s">
        <v>140</v>
      </c>
      <c r="J163" s="1221" t="s">
        <v>140</v>
      </c>
      <c r="K163" s="1221" t="s">
        <v>140</v>
      </c>
      <c r="L163" s="1221" t="s">
        <v>140</v>
      </c>
      <c r="M163" s="1221" t="s">
        <v>140</v>
      </c>
      <c r="N163" s="1221" t="s">
        <v>140</v>
      </c>
      <c r="O163" s="1221" t="s">
        <v>140</v>
      </c>
      <c r="P163" s="1221">
        <v>200</v>
      </c>
      <c r="Q163" s="1221">
        <v>1800</v>
      </c>
      <c r="R163" s="1221">
        <v>500</v>
      </c>
      <c r="S163" s="1204">
        <v>3750000</v>
      </c>
      <c r="T163" s="1205"/>
    </row>
    <row r="164" spans="1:20" s="1159" customFormat="1" ht="26.25" customHeight="1" x14ac:dyDescent="0.15">
      <c r="A164" s="1197"/>
      <c r="B164" s="1163"/>
      <c r="C164" s="1129" t="s">
        <v>803</v>
      </c>
      <c r="D164" s="1082"/>
      <c r="E164" s="1199">
        <v>1000</v>
      </c>
      <c r="F164" s="1200">
        <v>980</v>
      </c>
      <c r="G164" s="1219" t="s">
        <v>140</v>
      </c>
      <c r="H164" s="1220" t="s">
        <v>140</v>
      </c>
      <c r="I164" s="1221" t="s">
        <v>140</v>
      </c>
      <c r="J164" s="1221" t="s">
        <v>140</v>
      </c>
      <c r="K164" s="1221" t="s">
        <v>140</v>
      </c>
      <c r="L164" s="1221" t="s">
        <v>140</v>
      </c>
      <c r="M164" s="1221" t="s">
        <v>140</v>
      </c>
      <c r="N164" s="1221" t="s">
        <v>140</v>
      </c>
      <c r="O164" s="1221" t="s">
        <v>140</v>
      </c>
      <c r="P164" s="1221" t="s">
        <v>140</v>
      </c>
      <c r="Q164" s="1221">
        <v>980</v>
      </c>
      <c r="R164" s="1221" t="s">
        <v>140</v>
      </c>
      <c r="S164" s="1204" t="s">
        <v>140</v>
      </c>
      <c r="T164" s="1205"/>
    </row>
    <row r="165" spans="1:20" s="1159" customFormat="1" ht="26.25" customHeight="1" x14ac:dyDescent="0.15">
      <c r="A165" s="1197"/>
      <c r="B165" s="1112"/>
      <c r="C165" s="1124" t="s">
        <v>804</v>
      </c>
      <c r="D165" s="1082"/>
      <c r="E165" s="1199">
        <v>1000</v>
      </c>
      <c r="F165" s="1200">
        <v>970</v>
      </c>
      <c r="G165" s="1211" t="s">
        <v>140</v>
      </c>
      <c r="H165" s="1212">
        <v>970</v>
      </c>
      <c r="I165" s="1212" t="s">
        <v>140</v>
      </c>
      <c r="J165" s="1212" t="s">
        <v>140</v>
      </c>
      <c r="K165" s="1212" t="s">
        <v>140</v>
      </c>
      <c r="L165" s="1212" t="s">
        <v>140</v>
      </c>
      <c r="M165" s="1212" t="s">
        <v>140</v>
      </c>
      <c r="N165" s="1212" t="s">
        <v>140</v>
      </c>
      <c r="O165" s="1212" t="s">
        <v>140</v>
      </c>
      <c r="P165" s="1212" t="s">
        <v>140</v>
      </c>
      <c r="Q165" s="1212" t="s">
        <v>140</v>
      </c>
      <c r="R165" s="1212" t="s">
        <v>140</v>
      </c>
      <c r="S165" s="1204" t="s">
        <v>140</v>
      </c>
      <c r="T165" s="1205"/>
    </row>
    <row r="166" spans="1:20" s="1159" customFormat="1" ht="26.25" customHeight="1" x14ac:dyDescent="0.15">
      <c r="A166" s="1197"/>
      <c r="B166" s="1112"/>
      <c r="C166" s="1129" t="s">
        <v>805</v>
      </c>
      <c r="D166" s="1082"/>
      <c r="E166" s="1199">
        <v>4000</v>
      </c>
      <c r="F166" s="1200">
        <v>3900</v>
      </c>
      <c r="G166" s="1211" t="s">
        <v>140</v>
      </c>
      <c r="H166" s="1212">
        <v>2800</v>
      </c>
      <c r="I166" s="1212">
        <v>1100</v>
      </c>
      <c r="J166" s="1212" t="s">
        <v>140</v>
      </c>
      <c r="K166" s="1212" t="s">
        <v>140</v>
      </c>
      <c r="L166" s="1212" t="s">
        <v>140</v>
      </c>
      <c r="M166" s="1212" t="s">
        <v>140</v>
      </c>
      <c r="N166" s="1212" t="s">
        <v>140</v>
      </c>
      <c r="O166" s="1212" t="s">
        <v>140</v>
      </c>
      <c r="P166" s="1212" t="s">
        <v>140</v>
      </c>
      <c r="Q166" s="1212" t="s">
        <v>140</v>
      </c>
      <c r="R166" s="1212" t="s">
        <v>140</v>
      </c>
      <c r="S166" s="1204" t="s">
        <v>140</v>
      </c>
      <c r="T166" s="1205"/>
    </row>
    <row r="167" spans="1:20" s="1159" customFormat="1" ht="26.25" customHeight="1" x14ac:dyDescent="0.15">
      <c r="A167" s="1197"/>
      <c r="B167" s="1112"/>
      <c r="C167" s="1129" t="s">
        <v>806</v>
      </c>
      <c r="D167" s="1082"/>
      <c r="E167" s="1199">
        <v>11000</v>
      </c>
      <c r="F167" s="1200">
        <v>6459</v>
      </c>
      <c r="G167" s="1211" t="s">
        <v>140</v>
      </c>
      <c r="H167" s="1212" t="s">
        <v>140</v>
      </c>
      <c r="I167" s="1212" t="s">
        <v>140</v>
      </c>
      <c r="J167" s="1212">
        <v>6459</v>
      </c>
      <c r="K167" s="1212" t="s">
        <v>140</v>
      </c>
      <c r="L167" s="1212" t="s">
        <v>140</v>
      </c>
      <c r="M167" s="1212" t="s">
        <v>140</v>
      </c>
      <c r="N167" s="1212" t="s">
        <v>140</v>
      </c>
      <c r="O167" s="1212" t="s">
        <v>140</v>
      </c>
      <c r="P167" s="1212" t="s">
        <v>140</v>
      </c>
      <c r="Q167" s="1212" t="s">
        <v>140</v>
      </c>
      <c r="R167" s="1212" t="s">
        <v>140</v>
      </c>
      <c r="S167" s="1204">
        <v>2378000</v>
      </c>
      <c r="T167" s="1205"/>
    </row>
    <row r="168" spans="1:20" s="1159" customFormat="1" ht="26.25" customHeight="1" x14ac:dyDescent="0.15">
      <c r="A168" s="1197"/>
      <c r="B168" s="1163"/>
      <c r="C168" s="1129" t="s">
        <v>807</v>
      </c>
      <c r="D168" s="1082"/>
      <c r="E168" s="1199">
        <v>2500</v>
      </c>
      <c r="F168" s="1200">
        <v>2500</v>
      </c>
      <c r="G168" s="1219" t="s">
        <v>140</v>
      </c>
      <c r="H168" s="1220" t="s">
        <v>140</v>
      </c>
      <c r="I168" s="1221" t="s">
        <v>140</v>
      </c>
      <c r="J168" s="1221" t="s">
        <v>140</v>
      </c>
      <c r="K168" s="1221">
        <v>2500</v>
      </c>
      <c r="L168" s="1221" t="s">
        <v>140</v>
      </c>
      <c r="M168" s="1221" t="s">
        <v>140</v>
      </c>
      <c r="N168" s="1221" t="s">
        <v>140</v>
      </c>
      <c r="O168" s="1221" t="s">
        <v>140</v>
      </c>
      <c r="P168" s="1221" t="s">
        <v>140</v>
      </c>
      <c r="Q168" s="1221" t="s">
        <v>140</v>
      </c>
      <c r="R168" s="1221" t="s">
        <v>140</v>
      </c>
      <c r="S168" s="1204" t="s">
        <v>140</v>
      </c>
      <c r="T168" s="1205"/>
    </row>
    <row r="169" spans="1:20" s="1159" customFormat="1" ht="26.25" customHeight="1" x14ac:dyDescent="0.15">
      <c r="A169" s="1197"/>
      <c r="B169" s="1224"/>
      <c r="C169" s="1129" t="s">
        <v>808</v>
      </c>
      <c r="D169" s="1082"/>
      <c r="E169" s="1199">
        <v>1000</v>
      </c>
      <c r="F169" s="1200">
        <v>1000</v>
      </c>
      <c r="G169" s="1219" t="s">
        <v>140</v>
      </c>
      <c r="H169" s="1220" t="s">
        <v>140</v>
      </c>
      <c r="I169" s="1221" t="s">
        <v>140</v>
      </c>
      <c r="J169" s="1221" t="s">
        <v>140</v>
      </c>
      <c r="K169" s="1221" t="s">
        <v>140</v>
      </c>
      <c r="L169" s="1221">
        <v>1000</v>
      </c>
      <c r="M169" s="1221" t="s">
        <v>140</v>
      </c>
      <c r="N169" s="1221" t="s">
        <v>140</v>
      </c>
      <c r="O169" s="1221" t="s">
        <v>140</v>
      </c>
      <c r="P169" s="1221" t="s">
        <v>140</v>
      </c>
      <c r="Q169" s="1221" t="s">
        <v>140</v>
      </c>
      <c r="R169" s="1221" t="s">
        <v>140</v>
      </c>
      <c r="S169" s="1204" t="s">
        <v>140</v>
      </c>
      <c r="T169" s="1205"/>
    </row>
    <row r="170" spans="1:20" s="1159" customFormat="1" ht="26.25" customHeight="1" x14ac:dyDescent="0.15">
      <c r="A170" s="1197"/>
      <c r="B170" s="1163"/>
      <c r="C170" s="1129" t="s">
        <v>809</v>
      </c>
      <c r="D170" s="1082"/>
      <c r="E170" s="1199">
        <v>6000</v>
      </c>
      <c r="F170" s="1200">
        <v>6000</v>
      </c>
      <c r="G170" s="1219" t="s">
        <v>140</v>
      </c>
      <c r="H170" s="1220" t="s">
        <v>140</v>
      </c>
      <c r="I170" s="1221" t="s">
        <v>140</v>
      </c>
      <c r="J170" s="1221" t="s">
        <v>140</v>
      </c>
      <c r="K170" s="1221" t="s">
        <v>140</v>
      </c>
      <c r="L170" s="1221">
        <v>6000</v>
      </c>
      <c r="M170" s="1221" t="s">
        <v>140</v>
      </c>
      <c r="N170" s="1221" t="s">
        <v>140</v>
      </c>
      <c r="O170" s="1221" t="s">
        <v>140</v>
      </c>
      <c r="P170" s="1221" t="s">
        <v>140</v>
      </c>
      <c r="Q170" s="1221" t="s">
        <v>140</v>
      </c>
      <c r="R170" s="1221" t="s">
        <v>140</v>
      </c>
      <c r="S170" s="1204" t="s">
        <v>140</v>
      </c>
      <c r="T170" s="1205"/>
    </row>
    <row r="171" spans="1:20" s="1159" customFormat="1" ht="26.25" customHeight="1" x14ac:dyDescent="0.15">
      <c r="A171" s="1197"/>
      <c r="B171" s="1164"/>
      <c r="C171" s="1129" t="s">
        <v>810</v>
      </c>
      <c r="D171" s="1082"/>
      <c r="E171" s="1199">
        <v>40000</v>
      </c>
      <c r="F171" s="1200">
        <v>40000</v>
      </c>
      <c r="G171" s="1219" t="s">
        <v>140</v>
      </c>
      <c r="H171" s="1220" t="s">
        <v>140</v>
      </c>
      <c r="I171" s="1221" t="s">
        <v>140</v>
      </c>
      <c r="J171" s="1221" t="s">
        <v>140</v>
      </c>
      <c r="K171" s="1221" t="s">
        <v>140</v>
      </c>
      <c r="L171" s="1221" t="s">
        <v>140</v>
      </c>
      <c r="M171" s="1221">
        <v>40000</v>
      </c>
      <c r="N171" s="1221" t="s">
        <v>140</v>
      </c>
      <c r="O171" s="1221" t="s">
        <v>140</v>
      </c>
      <c r="P171" s="1221" t="s">
        <v>140</v>
      </c>
      <c r="Q171" s="1221" t="s">
        <v>140</v>
      </c>
      <c r="R171" s="1221" t="s">
        <v>140</v>
      </c>
      <c r="S171" s="1204" t="s">
        <v>140</v>
      </c>
      <c r="T171" s="1205"/>
    </row>
    <row r="172" spans="1:20" s="1159" customFormat="1" ht="26.25" customHeight="1" x14ac:dyDescent="0.15">
      <c r="A172" s="1197"/>
      <c r="B172" s="1163"/>
      <c r="C172" s="1129" t="s">
        <v>811</v>
      </c>
      <c r="D172" s="1082"/>
      <c r="E172" s="1199">
        <v>1500</v>
      </c>
      <c r="F172" s="1200">
        <v>1450</v>
      </c>
      <c r="G172" s="1219" t="s">
        <v>140</v>
      </c>
      <c r="H172" s="1220" t="s">
        <v>140</v>
      </c>
      <c r="I172" s="1221" t="s">
        <v>140</v>
      </c>
      <c r="J172" s="1221" t="s">
        <v>140</v>
      </c>
      <c r="K172" s="1221" t="s">
        <v>140</v>
      </c>
      <c r="L172" s="1221" t="s">
        <v>140</v>
      </c>
      <c r="M172" s="1221">
        <v>1450</v>
      </c>
      <c r="N172" s="1221" t="s">
        <v>140</v>
      </c>
      <c r="O172" s="1221" t="s">
        <v>140</v>
      </c>
      <c r="P172" s="1221" t="s">
        <v>140</v>
      </c>
      <c r="Q172" s="1221" t="s">
        <v>140</v>
      </c>
      <c r="R172" s="1221" t="s">
        <v>140</v>
      </c>
      <c r="S172" s="1204" t="s">
        <v>140</v>
      </c>
      <c r="T172" s="1205"/>
    </row>
    <row r="173" spans="1:20" s="1159" customFormat="1" ht="26.25" customHeight="1" x14ac:dyDescent="0.15">
      <c r="A173" s="1197"/>
      <c r="B173" s="1163"/>
      <c r="C173" s="1129" t="s">
        <v>812</v>
      </c>
      <c r="D173" s="1082"/>
      <c r="E173" s="1199">
        <v>1000</v>
      </c>
      <c r="F173" s="1200">
        <v>980</v>
      </c>
      <c r="G173" s="1219" t="s">
        <v>140</v>
      </c>
      <c r="H173" s="1220" t="s">
        <v>140</v>
      </c>
      <c r="I173" s="1221" t="s">
        <v>140</v>
      </c>
      <c r="J173" s="1221" t="s">
        <v>140</v>
      </c>
      <c r="K173" s="1221" t="s">
        <v>140</v>
      </c>
      <c r="L173" s="1221" t="s">
        <v>140</v>
      </c>
      <c r="M173" s="1221" t="s">
        <v>140</v>
      </c>
      <c r="N173" s="1221">
        <v>980</v>
      </c>
      <c r="O173" s="1221" t="s">
        <v>140</v>
      </c>
      <c r="P173" s="1221" t="s">
        <v>140</v>
      </c>
      <c r="Q173" s="1221" t="s">
        <v>140</v>
      </c>
      <c r="R173" s="1221" t="s">
        <v>140</v>
      </c>
      <c r="S173" s="1204" t="s">
        <v>140</v>
      </c>
      <c r="T173" s="1205"/>
    </row>
    <row r="174" spans="1:20" s="1159" customFormat="1" ht="26.25" customHeight="1" x14ac:dyDescent="0.15">
      <c r="A174" s="1197"/>
      <c r="B174" s="1163"/>
      <c r="C174" s="1129" t="s">
        <v>813</v>
      </c>
      <c r="D174" s="1082"/>
      <c r="E174" s="1199">
        <v>24000</v>
      </c>
      <c r="F174" s="1200">
        <v>25000</v>
      </c>
      <c r="G174" s="1219" t="s">
        <v>140</v>
      </c>
      <c r="H174" s="1220" t="s">
        <v>140</v>
      </c>
      <c r="I174" s="1221" t="s">
        <v>140</v>
      </c>
      <c r="J174" s="1221" t="s">
        <v>140</v>
      </c>
      <c r="K174" s="1221" t="s">
        <v>140</v>
      </c>
      <c r="L174" s="1221" t="s">
        <v>140</v>
      </c>
      <c r="M174" s="1221" t="s">
        <v>140</v>
      </c>
      <c r="N174" s="1221" t="s">
        <v>140</v>
      </c>
      <c r="O174" s="1221" t="s">
        <v>140</v>
      </c>
      <c r="P174" s="1221" t="s">
        <v>140</v>
      </c>
      <c r="Q174" s="1221">
        <v>25000</v>
      </c>
      <c r="R174" s="1221" t="s">
        <v>140</v>
      </c>
      <c r="S174" s="1204" t="s">
        <v>140</v>
      </c>
      <c r="T174" s="1205"/>
    </row>
    <row r="175" spans="1:20" ht="28.5" customHeight="1" x14ac:dyDescent="0.15">
      <c r="A175" s="1065"/>
      <c r="B175" s="1150" t="s">
        <v>814</v>
      </c>
      <c r="C175" s="1129" t="s">
        <v>815</v>
      </c>
      <c r="D175" s="1082"/>
      <c r="E175" s="1199">
        <v>7100</v>
      </c>
      <c r="F175" s="1200">
        <v>24364</v>
      </c>
      <c r="G175" s="1211">
        <v>1696</v>
      </c>
      <c r="H175" s="1212">
        <v>2086</v>
      </c>
      <c r="I175" s="1212">
        <v>2264</v>
      </c>
      <c r="J175" s="1212">
        <v>2318</v>
      </c>
      <c r="K175" s="1212">
        <v>2140</v>
      </c>
      <c r="L175" s="1212">
        <v>1816</v>
      </c>
      <c r="M175" s="1212">
        <v>2559</v>
      </c>
      <c r="N175" s="1212">
        <v>2687</v>
      </c>
      <c r="O175" s="1212">
        <v>1816</v>
      </c>
      <c r="P175" s="1212">
        <v>1850</v>
      </c>
      <c r="Q175" s="1212">
        <v>1692</v>
      </c>
      <c r="R175" s="1212">
        <v>1440</v>
      </c>
      <c r="S175" s="1204">
        <v>4872800</v>
      </c>
      <c r="T175" s="1041"/>
    </row>
    <row r="176" spans="1:20" ht="28.5" customHeight="1" x14ac:dyDescent="0.15">
      <c r="A176" s="1065"/>
      <c r="B176" s="991"/>
      <c r="C176" s="1129" t="s">
        <v>816</v>
      </c>
      <c r="D176" s="1082"/>
      <c r="E176" s="1199">
        <v>7000</v>
      </c>
      <c r="F176" s="1200">
        <v>7014</v>
      </c>
      <c r="G176" s="1211">
        <v>286</v>
      </c>
      <c r="H176" s="1212">
        <v>474</v>
      </c>
      <c r="I176" s="1212">
        <v>558</v>
      </c>
      <c r="J176" s="1212">
        <v>597</v>
      </c>
      <c r="K176" s="1212">
        <v>698</v>
      </c>
      <c r="L176" s="1212">
        <v>486</v>
      </c>
      <c r="M176" s="1212">
        <v>776</v>
      </c>
      <c r="N176" s="1212">
        <v>410</v>
      </c>
      <c r="O176" s="1212">
        <v>486</v>
      </c>
      <c r="P176" s="1212">
        <v>985</v>
      </c>
      <c r="Q176" s="1212">
        <v>750</v>
      </c>
      <c r="R176" s="1212">
        <v>508</v>
      </c>
      <c r="S176" s="1204">
        <v>1362852</v>
      </c>
      <c r="T176" s="1041"/>
    </row>
    <row r="177" spans="1:24" s="1159" customFormat="1" ht="30" customHeight="1" x14ac:dyDescent="0.15">
      <c r="A177" s="1197"/>
      <c r="B177" s="1112"/>
      <c r="C177" s="1156" t="s">
        <v>817</v>
      </c>
      <c r="D177" s="1074"/>
      <c r="E177" s="1199">
        <v>7000</v>
      </c>
      <c r="F177" s="1200">
        <v>7000</v>
      </c>
      <c r="G177" s="1241" t="s">
        <v>140</v>
      </c>
      <c r="H177" s="1202" t="s">
        <v>140</v>
      </c>
      <c r="I177" s="1202" t="s">
        <v>140</v>
      </c>
      <c r="J177" s="1202" t="s">
        <v>140</v>
      </c>
      <c r="K177" s="1202" t="s">
        <v>140</v>
      </c>
      <c r="L177" s="1202" t="s">
        <v>140</v>
      </c>
      <c r="M177" s="1202" t="s">
        <v>140</v>
      </c>
      <c r="N177" s="1202" t="s">
        <v>140</v>
      </c>
      <c r="O177" s="1202" t="s">
        <v>140</v>
      </c>
      <c r="P177" s="1202" t="s">
        <v>140</v>
      </c>
      <c r="Q177" s="1202">
        <v>7000</v>
      </c>
      <c r="R177" s="1202" t="s">
        <v>140</v>
      </c>
      <c r="S177" s="1242">
        <v>3500000</v>
      </c>
      <c r="T177" s="1205"/>
    </row>
    <row r="178" spans="1:24" s="1159" customFormat="1" ht="30" customHeight="1" x14ac:dyDescent="0.15">
      <c r="A178" s="1197"/>
      <c r="B178" s="1112"/>
      <c r="C178" s="1129" t="s">
        <v>818</v>
      </c>
      <c r="D178" s="1082"/>
      <c r="E178" s="1199">
        <v>2000</v>
      </c>
      <c r="F178" s="1200">
        <v>2000</v>
      </c>
      <c r="G178" s="1243" t="s">
        <v>140</v>
      </c>
      <c r="H178" s="1244" t="s">
        <v>140</v>
      </c>
      <c r="I178" s="1244" t="s">
        <v>140</v>
      </c>
      <c r="J178" s="1244" t="s">
        <v>140</v>
      </c>
      <c r="K178" s="1244" t="s">
        <v>140</v>
      </c>
      <c r="L178" s="1244" t="s">
        <v>140</v>
      </c>
      <c r="M178" s="1244">
        <v>2000</v>
      </c>
      <c r="N178" s="1244" t="s">
        <v>140</v>
      </c>
      <c r="O178" s="1244" t="s">
        <v>140</v>
      </c>
      <c r="P178" s="1244" t="s">
        <v>140</v>
      </c>
      <c r="Q178" s="1244" t="s">
        <v>140</v>
      </c>
      <c r="R178" s="1244" t="s">
        <v>140</v>
      </c>
      <c r="S178" s="1245">
        <v>1000000</v>
      </c>
      <c r="T178" s="1205"/>
    </row>
    <row r="179" spans="1:24" s="1128" customFormat="1" ht="30" customHeight="1" x14ac:dyDescent="0.15">
      <c r="A179" s="1225"/>
      <c r="B179" s="991"/>
      <c r="C179" s="1124" t="s">
        <v>819</v>
      </c>
      <c r="D179" s="1082"/>
      <c r="E179" s="1199">
        <v>2000</v>
      </c>
      <c r="F179" s="1200">
        <v>2000</v>
      </c>
      <c r="G179" s="1243" t="s">
        <v>140</v>
      </c>
      <c r="H179" s="1244" t="s">
        <v>140</v>
      </c>
      <c r="I179" s="1244" t="s">
        <v>140</v>
      </c>
      <c r="J179" s="1244" t="s">
        <v>140</v>
      </c>
      <c r="K179" s="1244" t="s">
        <v>140</v>
      </c>
      <c r="L179" s="1244" t="s">
        <v>140</v>
      </c>
      <c r="M179" s="1244">
        <v>2000</v>
      </c>
      <c r="N179" s="1244" t="s">
        <v>140</v>
      </c>
      <c r="O179" s="1244" t="s">
        <v>140</v>
      </c>
      <c r="P179" s="1244" t="s">
        <v>140</v>
      </c>
      <c r="Q179" s="1244" t="s">
        <v>140</v>
      </c>
      <c r="R179" s="1244" t="s">
        <v>140</v>
      </c>
      <c r="S179" s="1245">
        <v>2000000</v>
      </c>
      <c r="T179" s="1127"/>
    </row>
    <row r="180" spans="1:24" s="1128" customFormat="1" ht="33" customHeight="1" x14ac:dyDescent="0.15">
      <c r="A180" s="1123"/>
      <c r="B180" s="991"/>
      <c r="C180" s="1160" t="s">
        <v>820</v>
      </c>
      <c r="D180" s="1047"/>
      <c r="E180" s="1184">
        <v>1500</v>
      </c>
      <c r="F180" s="1185">
        <v>1500</v>
      </c>
      <c r="G180" s="1246" t="s">
        <v>140</v>
      </c>
      <c r="H180" s="1040" t="s">
        <v>140</v>
      </c>
      <c r="I180" s="1040" t="s">
        <v>140</v>
      </c>
      <c r="J180" s="1040" t="s">
        <v>140</v>
      </c>
      <c r="K180" s="1040">
        <v>300</v>
      </c>
      <c r="L180" s="1040">
        <v>500</v>
      </c>
      <c r="M180" s="1040">
        <v>500</v>
      </c>
      <c r="N180" s="1040">
        <v>200</v>
      </c>
      <c r="O180" s="1040" t="s">
        <v>140</v>
      </c>
      <c r="P180" s="1040" t="s">
        <v>140</v>
      </c>
      <c r="Q180" s="1040" t="s">
        <v>140</v>
      </c>
      <c r="R180" s="1040" t="s">
        <v>140</v>
      </c>
      <c r="S180" s="1109">
        <v>750000</v>
      </c>
      <c r="T180" s="1127"/>
    </row>
    <row r="181" spans="1:24" s="1159" customFormat="1" ht="30" customHeight="1" x14ac:dyDescent="0.15">
      <c r="A181" s="1197"/>
      <c r="B181" s="1112" t="s">
        <v>177</v>
      </c>
      <c r="C181" s="1156" t="s">
        <v>821</v>
      </c>
      <c r="D181" s="1074"/>
      <c r="E181" s="1199">
        <v>198500</v>
      </c>
      <c r="F181" s="1200">
        <v>179228</v>
      </c>
      <c r="G181" s="1241">
        <v>18506</v>
      </c>
      <c r="H181" s="1202" t="s">
        <v>140</v>
      </c>
      <c r="I181" s="1202">
        <v>16496</v>
      </c>
      <c r="J181" s="1202">
        <v>14200</v>
      </c>
      <c r="K181" s="1202">
        <v>15745</v>
      </c>
      <c r="L181" s="1202">
        <v>16004</v>
      </c>
      <c r="M181" s="1202">
        <v>18170</v>
      </c>
      <c r="N181" s="1202">
        <v>19249</v>
      </c>
      <c r="O181" s="1202">
        <v>14675</v>
      </c>
      <c r="P181" s="1202">
        <v>15916</v>
      </c>
      <c r="Q181" s="1202">
        <v>14663</v>
      </c>
      <c r="R181" s="1202">
        <v>15604</v>
      </c>
      <c r="S181" s="1242">
        <v>105395278</v>
      </c>
      <c r="T181" s="1205"/>
    </row>
    <row r="182" spans="1:24" s="1159" customFormat="1" ht="30" customHeight="1" x14ac:dyDescent="0.15">
      <c r="A182" s="1197"/>
      <c r="B182" s="1112"/>
      <c r="C182" s="1129" t="s">
        <v>822</v>
      </c>
      <c r="D182" s="1082"/>
      <c r="E182" s="1199">
        <v>141500</v>
      </c>
      <c r="F182" s="1200">
        <v>141262</v>
      </c>
      <c r="G182" s="1243">
        <v>9061</v>
      </c>
      <c r="H182" s="1244">
        <v>12305</v>
      </c>
      <c r="I182" s="1244">
        <v>13637</v>
      </c>
      <c r="J182" s="1244">
        <v>11921</v>
      </c>
      <c r="K182" s="1244">
        <v>12457</v>
      </c>
      <c r="L182" s="1244">
        <v>11108</v>
      </c>
      <c r="M182" s="1244">
        <v>11548</v>
      </c>
      <c r="N182" s="1244">
        <v>10029</v>
      </c>
      <c r="O182" s="1244">
        <v>11687</v>
      </c>
      <c r="P182" s="1244">
        <v>13976</v>
      </c>
      <c r="Q182" s="1244">
        <v>12543</v>
      </c>
      <c r="R182" s="1244">
        <v>10990</v>
      </c>
      <c r="S182" s="1245">
        <v>154490126</v>
      </c>
      <c r="T182" s="1205"/>
    </row>
    <row r="183" spans="1:24" s="1128" customFormat="1" ht="30" customHeight="1" x14ac:dyDescent="0.15">
      <c r="A183" s="1225"/>
      <c r="B183" s="991"/>
      <c r="C183" s="1124" t="s">
        <v>823</v>
      </c>
      <c r="D183" s="1082"/>
      <c r="E183" s="1199">
        <v>76900</v>
      </c>
      <c r="F183" s="1200">
        <v>75544</v>
      </c>
      <c r="G183" s="1243">
        <v>4036</v>
      </c>
      <c r="H183" s="1244">
        <v>6274</v>
      </c>
      <c r="I183" s="1244">
        <v>7989</v>
      </c>
      <c r="J183" s="1244">
        <v>6409</v>
      </c>
      <c r="K183" s="1244">
        <v>6554</v>
      </c>
      <c r="L183" s="1244">
        <v>6038</v>
      </c>
      <c r="M183" s="1244">
        <v>6799</v>
      </c>
      <c r="N183" s="1244">
        <v>7413</v>
      </c>
      <c r="O183" s="1244">
        <v>6286</v>
      </c>
      <c r="P183" s="1244">
        <v>6280</v>
      </c>
      <c r="Q183" s="1244">
        <v>6258</v>
      </c>
      <c r="R183" s="1244">
        <v>5208</v>
      </c>
      <c r="S183" s="1245">
        <v>101958025</v>
      </c>
      <c r="T183" s="1127"/>
    </row>
    <row r="184" spans="1:24" s="1159" customFormat="1" ht="30" customHeight="1" x14ac:dyDescent="0.15">
      <c r="A184" s="1197"/>
      <c r="B184" s="1112"/>
      <c r="C184" s="1156" t="s">
        <v>824</v>
      </c>
      <c r="D184" s="1074"/>
      <c r="E184" s="1199">
        <v>2900</v>
      </c>
      <c r="F184" s="1200">
        <v>2076</v>
      </c>
      <c r="G184" s="1241">
        <v>310</v>
      </c>
      <c r="H184" s="1202">
        <v>605</v>
      </c>
      <c r="I184" s="1202">
        <v>873</v>
      </c>
      <c r="J184" s="1202">
        <v>288</v>
      </c>
      <c r="K184" s="1202" t="s">
        <v>140</v>
      </c>
      <c r="L184" s="1202" t="s">
        <v>140</v>
      </c>
      <c r="M184" s="1202" t="s">
        <v>140</v>
      </c>
      <c r="N184" s="1202" t="s">
        <v>140</v>
      </c>
      <c r="O184" s="1202" t="s">
        <v>140</v>
      </c>
      <c r="P184" s="1202" t="s">
        <v>140</v>
      </c>
      <c r="Q184" s="1202" t="s">
        <v>140</v>
      </c>
      <c r="R184" s="1202" t="s">
        <v>140</v>
      </c>
      <c r="S184" s="1242">
        <v>3070100</v>
      </c>
      <c r="T184" s="1205"/>
    </row>
    <row r="185" spans="1:24" s="1159" customFormat="1" ht="30" customHeight="1" x14ac:dyDescent="0.15">
      <c r="A185" s="1197"/>
      <c r="B185" s="1112"/>
      <c r="C185" s="1129" t="s">
        <v>825</v>
      </c>
      <c r="D185" s="1082"/>
      <c r="E185" s="1199">
        <v>100</v>
      </c>
      <c r="F185" s="1200">
        <v>171</v>
      </c>
      <c r="G185" s="1243" t="s">
        <v>140</v>
      </c>
      <c r="H185" s="1244" t="s">
        <v>140</v>
      </c>
      <c r="I185" s="1244" t="s">
        <v>140</v>
      </c>
      <c r="J185" s="1244">
        <v>171</v>
      </c>
      <c r="K185" s="1244" t="s">
        <v>140</v>
      </c>
      <c r="L185" s="1244" t="s">
        <v>140</v>
      </c>
      <c r="M185" s="1244" t="s">
        <v>140</v>
      </c>
      <c r="N185" s="1244" t="s">
        <v>140</v>
      </c>
      <c r="O185" s="1244" t="s">
        <v>140</v>
      </c>
      <c r="P185" s="1244" t="s">
        <v>140</v>
      </c>
      <c r="Q185" s="1244" t="s">
        <v>140</v>
      </c>
      <c r="R185" s="1244" t="s">
        <v>140</v>
      </c>
      <c r="S185" s="1245">
        <v>77100</v>
      </c>
      <c r="T185" s="1205"/>
    </row>
    <row r="186" spans="1:24" s="1128" customFormat="1" ht="30" customHeight="1" thickBot="1" x14ac:dyDescent="0.2">
      <c r="A186" s="1225"/>
      <c r="B186" s="1083"/>
      <c r="C186" s="1247" t="s">
        <v>826</v>
      </c>
      <c r="D186" s="1237"/>
      <c r="E186" s="1207">
        <v>300</v>
      </c>
      <c r="F186" s="1208">
        <v>480</v>
      </c>
      <c r="G186" s="1248" t="s">
        <v>140</v>
      </c>
      <c r="H186" s="1249" t="s">
        <v>140</v>
      </c>
      <c r="I186" s="1249" t="s">
        <v>140</v>
      </c>
      <c r="J186" s="1249" t="s">
        <v>140</v>
      </c>
      <c r="K186" s="1249" t="s">
        <v>140</v>
      </c>
      <c r="L186" s="1249" t="s">
        <v>140</v>
      </c>
      <c r="M186" s="1249" t="s">
        <v>140</v>
      </c>
      <c r="N186" s="1249" t="s">
        <v>140</v>
      </c>
      <c r="O186" s="1249" t="s">
        <v>140</v>
      </c>
      <c r="P186" s="1249">
        <v>480</v>
      </c>
      <c r="Q186" s="1249" t="s">
        <v>140</v>
      </c>
      <c r="R186" s="1249" t="s">
        <v>140</v>
      </c>
      <c r="S186" s="1250">
        <v>216400</v>
      </c>
      <c r="T186" s="1127"/>
    </row>
    <row r="187" spans="1:24" ht="30" customHeight="1" thickBot="1" x14ac:dyDescent="0.25">
      <c r="A187" s="1094" t="s">
        <v>827</v>
      </c>
      <c r="B187" s="1095"/>
      <c r="C187" s="1096"/>
      <c r="D187" s="984"/>
      <c r="E187" s="984"/>
      <c r="F187" s="1097"/>
      <c r="G187" s="984"/>
      <c r="H187" s="984"/>
      <c r="I187" s="984"/>
      <c r="J187" s="984"/>
      <c r="K187" s="984"/>
      <c r="L187" s="984"/>
      <c r="M187" s="984"/>
      <c r="N187" s="984"/>
      <c r="O187" s="984"/>
      <c r="P187" s="984"/>
      <c r="Q187" s="984"/>
      <c r="R187" s="1732" t="s">
        <v>772</v>
      </c>
      <c r="S187" s="1732"/>
      <c r="T187" s="1096"/>
      <c r="U187" s="984"/>
      <c r="V187" s="984"/>
      <c r="W187" s="984"/>
      <c r="X187" s="984"/>
    </row>
    <row r="188" spans="1:24" s="1101" customFormat="1" ht="33" customHeight="1" thickBot="1" x14ac:dyDescent="0.2">
      <c r="A188" s="1098"/>
      <c r="B188" s="883" t="s">
        <v>773</v>
      </c>
      <c r="C188" s="1099" t="s">
        <v>368</v>
      </c>
      <c r="D188" s="885" t="s">
        <v>774</v>
      </c>
      <c r="E188" s="886" t="s">
        <v>775</v>
      </c>
      <c r="F188" s="887" t="s">
        <v>776</v>
      </c>
      <c r="G188" s="883" t="s">
        <v>777</v>
      </c>
      <c r="H188" s="889" t="s">
        <v>778</v>
      </c>
      <c r="I188" s="890" t="s">
        <v>779</v>
      </c>
      <c r="J188" s="890" t="s">
        <v>780</v>
      </c>
      <c r="K188" s="890" t="s">
        <v>781</v>
      </c>
      <c r="L188" s="890" t="s">
        <v>782</v>
      </c>
      <c r="M188" s="890" t="s">
        <v>783</v>
      </c>
      <c r="N188" s="890" t="s">
        <v>784</v>
      </c>
      <c r="O188" s="890" t="s">
        <v>785</v>
      </c>
      <c r="P188" s="890" t="s">
        <v>786</v>
      </c>
      <c r="Q188" s="890" t="s">
        <v>787</v>
      </c>
      <c r="R188" s="890" t="s">
        <v>788</v>
      </c>
      <c r="S188" s="891" t="s">
        <v>789</v>
      </c>
      <c r="T188" s="1100"/>
    </row>
    <row r="189" spans="1:24" s="1159" customFormat="1" ht="30" customHeight="1" x14ac:dyDescent="0.15">
      <c r="A189" s="1197"/>
      <c r="B189" s="1251" t="s">
        <v>828</v>
      </c>
      <c r="C189" s="1129" t="s">
        <v>829</v>
      </c>
      <c r="D189" s="1082"/>
      <c r="E189" s="1199">
        <v>1600</v>
      </c>
      <c r="F189" s="1200">
        <v>1200</v>
      </c>
      <c r="G189" s="1243" t="s">
        <v>140</v>
      </c>
      <c r="H189" s="1244" t="s">
        <v>140</v>
      </c>
      <c r="I189" s="1244" t="s">
        <v>140</v>
      </c>
      <c r="J189" s="1244" t="s">
        <v>140</v>
      </c>
      <c r="K189" s="1244" t="s">
        <v>140</v>
      </c>
      <c r="L189" s="1244" t="s">
        <v>140</v>
      </c>
      <c r="M189" s="1244" t="s">
        <v>140</v>
      </c>
      <c r="N189" s="1244">
        <v>1200</v>
      </c>
      <c r="O189" s="1244" t="s">
        <v>140</v>
      </c>
      <c r="P189" s="1244" t="s">
        <v>140</v>
      </c>
      <c r="Q189" s="1244" t="s">
        <v>140</v>
      </c>
      <c r="R189" s="1244" t="s">
        <v>140</v>
      </c>
      <c r="S189" s="1245">
        <v>200000</v>
      </c>
      <c r="T189" s="1205"/>
    </row>
    <row r="190" spans="1:24" s="1128" customFormat="1" ht="33" customHeight="1" x14ac:dyDescent="0.15">
      <c r="A190" s="1123"/>
      <c r="B190" s="991" t="s">
        <v>178</v>
      </c>
      <c r="C190" s="1160" t="s">
        <v>830</v>
      </c>
      <c r="D190" s="1047"/>
      <c r="E190" s="1184">
        <v>40300</v>
      </c>
      <c r="F190" s="1185">
        <v>33922</v>
      </c>
      <c r="G190" s="1246">
        <v>1590</v>
      </c>
      <c r="H190" s="1040">
        <v>1773</v>
      </c>
      <c r="I190" s="1040">
        <v>1418</v>
      </c>
      <c r="J190" s="1040">
        <v>2289</v>
      </c>
      <c r="K190" s="1040">
        <v>1993</v>
      </c>
      <c r="L190" s="1040">
        <v>1706</v>
      </c>
      <c r="M190" s="1040">
        <v>2072</v>
      </c>
      <c r="N190" s="1040">
        <v>1808</v>
      </c>
      <c r="O190" s="1040">
        <v>13239</v>
      </c>
      <c r="P190" s="1040">
        <v>1675</v>
      </c>
      <c r="Q190" s="1040">
        <v>2136</v>
      </c>
      <c r="R190" s="1040">
        <v>2223</v>
      </c>
      <c r="S190" s="1109">
        <v>39418018</v>
      </c>
      <c r="T190" s="1127"/>
    </row>
    <row r="191" spans="1:24" s="1128" customFormat="1" ht="33" customHeight="1" x14ac:dyDescent="0.15">
      <c r="A191" s="1123"/>
      <c r="B191" s="991" t="s">
        <v>102</v>
      </c>
      <c r="C191" s="1156" t="s">
        <v>831</v>
      </c>
      <c r="D191" s="1047"/>
      <c r="E191" s="1184">
        <v>3300</v>
      </c>
      <c r="F191" s="1185">
        <v>2355</v>
      </c>
      <c r="G191" s="1246">
        <v>87</v>
      </c>
      <c r="H191" s="1040">
        <v>109</v>
      </c>
      <c r="I191" s="1040">
        <v>171</v>
      </c>
      <c r="J191" s="1040">
        <v>216</v>
      </c>
      <c r="K191" s="1040">
        <v>211</v>
      </c>
      <c r="L191" s="1040">
        <v>175</v>
      </c>
      <c r="M191" s="1039">
        <v>186</v>
      </c>
      <c r="N191" s="1039">
        <v>212</v>
      </c>
      <c r="O191" s="1039">
        <v>133</v>
      </c>
      <c r="P191" s="1040">
        <v>460</v>
      </c>
      <c r="Q191" s="1040">
        <v>215</v>
      </c>
      <c r="R191" s="1040">
        <v>180</v>
      </c>
      <c r="S191" s="1204">
        <v>3699915</v>
      </c>
      <c r="T191" s="1127"/>
    </row>
    <row r="192" spans="1:24" s="1159" customFormat="1" ht="30" customHeight="1" x14ac:dyDescent="0.15">
      <c r="A192" s="1197"/>
      <c r="B192" s="1112"/>
      <c r="C192" s="1129" t="s">
        <v>832</v>
      </c>
      <c r="D192" s="1082"/>
      <c r="E192" s="1199">
        <v>4900</v>
      </c>
      <c r="F192" s="1200">
        <v>2000</v>
      </c>
      <c r="G192" s="1243">
        <v>150</v>
      </c>
      <c r="H192" s="1244">
        <v>150</v>
      </c>
      <c r="I192" s="1244">
        <v>150</v>
      </c>
      <c r="J192" s="1244">
        <v>150</v>
      </c>
      <c r="K192" s="1244">
        <v>150</v>
      </c>
      <c r="L192" s="1244">
        <v>150</v>
      </c>
      <c r="M192" s="1244">
        <v>150</v>
      </c>
      <c r="N192" s="1244">
        <v>150</v>
      </c>
      <c r="O192" s="1244">
        <v>350</v>
      </c>
      <c r="P192" s="1244">
        <v>150</v>
      </c>
      <c r="Q192" s="1244">
        <v>150</v>
      </c>
      <c r="R192" s="1244">
        <v>150</v>
      </c>
      <c r="S192" s="1245" t="s">
        <v>140</v>
      </c>
      <c r="T192" s="1205"/>
    </row>
    <row r="193" spans="1:20" s="1128" customFormat="1" ht="30" customHeight="1" x14ac:dyDescent="0.15">
      <c r="A193" s="1225"/>
      <c r="B193" s="991"/>
      <c r="C193" s="1124" t="s">
        <v>833</v>
      </c>
      <c r="D193" s="1082"/>
      <c r="E193" s="1199">
        <v>14100</v>
      </c>
      <c r="F193" s="1200">
        <v>12100</v>
      </c>
      <c r="G193" s="1243">
        <v>200</v>
      </c>
      <c r="H193" s="1244">
        <v>300</v>
      </c>
      <c r="I193" s="1244">
        <v>1500</v>
      </c>
      <c r="J193" s="1244">
        <v>1000</v>
      </c>
      <c r="K193" s="1244">
        <v>1300</v>
      </c>
      <c r="L193" s="1244">
        <v>1200</v>
      </c>
      <c r="M193" s="1244">
        <v>1000</v>
      </c>
      <c r="N193" s="1244">
        <v>900</v>
      </c>
      <c r="O193" s="1244">
        <v>1500</v>
      </c>
      <c r="P193" s="1244">
        <v>1600</v>
      </c>
      <c r="Q193" s="1244">
        <v>1100</v>
      </c>
      <c r="R193" s="1244">
        <v>500</v>
      </c>
      <c r="S193" s="1245" t="s">
        <v>140</v>
      </c>
      <c r="T193" s="1127"/>
    </row>
    <row r="194" spans="1:20" s="1128" customFormat="1" ht="33" customHeight="1" x14ac:dyDescent="0.15">
      <c r="A194" s="1123"/>
      <c r="B194" s="991"/>
      <c r="C194" s="1160" t="s">
        <v>834</v>
      </c>
      <c r="D194" s="1047"/>
      <c r="E194" s="1184">
        <v>7600</v>
      </c>
      <c r="F194" s="1185">
        <v>7600</v>
      </c>
      <c r="G194" s="1246">
        <v>200</v>
      </c>
      <c r="H194" s="1040">
        <v>300</v>
      </c>
      <c r="I194" s="1040">
        <v>800</v>
      </c>
      <c r="J194" s="1040">
        <v>1300</v>
      </c>
      <c r="K194" s="1040">
        <v>1000</v>
      </c>
      <c r="L194" s="1040">
        <v>500</v>
      </c>
      <c r="M194" s="1040">
        <v>800</v>
      </c>
      <c r="N194" s="1040">
        <v>700</v>
      </c>
      <c r="O194" s="1040">
        <v>900</v>
      </c>
      <c r="P194" s="1040">
        <v>400</v>
      </c>
      <c r="Q194" s="1040">
        <v>400</v>
      </c>
      <c r="R194" s="1040">
        <v>300</v>
      </c>
      <c r="S194" s="1109" t="s">
        <v>140</v>
      </c>
      <c r="T194" s="1127"/>
    </row>
    <row r="195" spans="1:20" s="1128" customFormat="1" ht="30" customHeight="1" x14ac:dyDescent="0.15">
      <c r="A195" s="1225"/>
      <c r="B195" s="991"/>
      <c r="C195" s="1124" t="s">
        <v>835</v>
      </c>
      <c r="D195" s="1082"/>
      <c r="E195" s="1199">
        <v>6900</v>
      </c>
      <c r="F195" s="1200">
        <v>7481</v>
      </c>
      <c r="G195" s="1243">
        <v>289</v>
      </c>
      <c r="H195" s="1244">
        <v>426</v>
      </c>
      <c r="I195" s="1244">
        <v>689</v>
      </c>
      <c r="J195" s="1244">
        <v>791</v>
      </c>
      <c r="K195" s="1244">
        <v>309</v>
      </c>
      <c r="L195" s="1244">
        <v>541</v>
      </c>
      <c r="M195" s="1244">
        <v>488</v>
      </c>
      <c r="N195" s="1244">
        <v>429</v>
      </c>
      <c r="O195" s="1244">
        <v>543</v>
      </c>
      <c r="P195" s="1244">
        <v>608</v>
      </c>
      <c r="Q195" s="1244">
        <v>2052</v>
      </c>
      <c r="R195" s="1244">
        <v>316</v>
      </c>
      <c r="S195" s="1245" t="s">
        <v>140</v>
      </c>
      <c r="T195" s="1127"/>
    </row>
    <row r="196" spans="1:20" s="1159" customFormat="1" ht="30" customHeight="1" x14ac:dyDescent="0.15">
      <c r="A196" s="1197"/>
      <c r="B196" s="1112"/>
      <c r="C196" s="1129" t="s">
        <v>836</v>
      </c>
      <c r="D196" s="1082"/>
      <c r="E196" s="1199">
        <v>3700</v>
      </c>
      <c r="F196" s="1200">
        <v>3400</v>
      </c>
      <c r="G196" s="1243">
        <v>100</v>
      </c>
      <c r="H196" s="1244">
        <v>200</v>
      </c>
      <c r="I196" s="1244">
        <v>200</v>
      </c>
      <c r="J196" s="1244">
        <v>200</v>
      </c>
      <c r="K196" s="1244">
        <v>300</v>
      </c>
      <c r="L196" s="1244">
        <v>200</v>
      </c>
      <c r="M196" s="1244">
        <v>600</v>
      </c>
      <c r="N196" s="1244">
        <v>500</v>
      </c>
      <c r="O196" s="1244">
        <v>300</v>
      </c>
      <c r="P196" s="1244">
        <v>300</v>
      </c>
      <c r="Q196" s="1244">
        <v>300</v>
      </c>
      <c r="R196" s="1244">
        <v>200</v>
      </c>
      <c r="S196" s="1245" t="s">
        <v>140</v>
      </c>
      <c r="T196" s="1205"/>
    </row>
    <row r="197" spans="1:20" s="1128" customFormat="1" ht="30" customHeight="1" x14ac:dyDescent="0.15">
      <c r="A197" s="1225"/>
      <c r="B197" s="991"/>
      <c r="C197" s="1124" t="s">
        <v>837</v>
      </c>
      <c r="D197" s="1082"/>
      <c r="E197" s="1199">
        <v>5900</v>
      </c>
      <c r="F197" s="1200">
        <v>6431</v>
      </c>
      <c r="G197" s="1243">
        <v>289</v>
      </c>
      <c r="H197" s="1244">
        <v>426</v>
      </c>
      <c r="I197" s="1244">
        <v>689</v>
      </c>
      <c r="J197" s="1244">
        <v>791</v>
      </c>
      <c r="K197" s="1244">
        <v>309</v>
      </c>
      <c r="L197" s="1244">
        <v>541</v>
      </c>
      <c r="M197" s="1244">
        <v>488</v>
      </c>
      <c r="N197" s="1244">
        <v>429</v>
      </c>
      <c r="O197" s="1244">
        <v>543</v>
      </c>
      <c r="P197" s="1244">
        <v>608</v>
      </c>
      <c r="Q197" s="1244">
        <v>1002</v>
      </c>
      <c r="R197" s="1244">
        <v>316</v>
      </c>
      <c r="S197" s="1245" t="s">
        <v>140</v>
      </c>
      <c r="T197" s="1127"/>
    </row>
    <row r="198" spans="1:20" s="1128" customFormat="1" ht="33" customHeight="1" x14ac:dyDescent="0.15">
      <c r="A198" s="1123"/>
      <c r="B198" s="991" t="s">
        <v>102</v>
      </c>
      <c r="C198" s="1156" t="s">
        <v>838</v>
      </c>
      <c r="D198" s="1047"/>
      <c r="E198" s="1184">
        <v>34700</v>
      </c>
      <c r="F198" s="1185">
        <v>32500</v>
      </c>
      <c r="G198" s="1246">
        <v>1900</v>
      </c>
      <c r="H198" s="1040">
        <v>2100</v>
      </c>
      <c r="I198" s="1040">
        <v>2900</v>
      </c>
      <c r="J198" s="1040">
        <v>2700</v>
      </c>
      <c r="K198" s="1040">
        <v>3400</v>
      </c>
      <c r="L198" s="1040">
        <v>2100</v>
      </c>
      <c r="M198" s="1039">
        <v>2600</v>
      </c>
      <c r="N198" s="1039">
        <v>2300</v>
      </c>
      <c r="O198" s="1039">
        <v>2500</v>
      </c>
      <c r="P198" s="1040">
        <v>3300</v>
      </c>
      <c r="Q198" s="1040">
        <v>3400</v>
      </c>
      <c r="R198" s="1040">
        <v>3300</v>
      </c>
      <c r="S198" s="1204">
        <v>280386000</v>
      </c>
      <c r="T198" s="1127"/>
    </row>
    <row r="199" spans="1:20" s="1159" customFormat="1" ht="30" customHeight="1" x14ac:dyDescent="0.15">
      <c r="A199" s="1197"/>
      <c r="B199" s="1112"/>
      <c r="C199" s="1129" t="s">
        <v>839</v>
      </c>
      <c r="D199" s="1082"/>
      <c r="E199" s="1199">
        <v>18100</v>
      </c>
      <c r="F199" s="1200">
        <v>19700</v>
      </c>
      <c r="G199" s="1243">
        <v>3000</v>
      </c>
      <c r="H199" s="1244">
        <v>3600</v>
      </c>
      <c r="I199" s="1244">
        <v>5000</v>
      </c>
      <c r="J199" s="1244">
        <v>3600</v>
      </c>
      <c r="K199" s="1244">
        <v>2800</v>
      </c>
      <c r="L199" s="1244">
        <v>200</v>
      </c>
      <c r="M199" s="1244">
        <v>400</v>
      </c>
      <c r="N199" s="1244">
        <v>500</v>
      </c>
      <c r="O199" s="1244">
        <v>200</v>
      </c>
      <c r="P199" s="1244">
        <v>300</v>
      </c>
      <c r="Q199" s="1244" t="s">
        <v>140</v>
      </c>
      <c r="R199" s="1244">
        <v>100</v>
      </c>
      <c r="S199" s="1245">
        <v>23200000</v>
      </c>
      <c r="T199" s="1205"/>
    </row>
    <row r="200" spans="1:20" s="1159" customFormat="1" ht="30" customHeight="1" x14ac:dyDescent="0.15">
      <c r="A200" s="1197"/>
      <c r="B200" s="1112"/>
      <c r="C200" s="1156" t="s">
        <v>840</v>
      </c>
      <c r="D200" s="1074"/>
      <c r="E200" s="1199" t="s">
        <v>140</v>
      </c>
      <c r="F200" s="1200">
        <v>1100</v>
      </c>
      <c r="G200" s="1241" t="s">
        <v>140</v>
      </c>
      <c r="H200" s="1202" t="s">
        <v>140</v>
      </c>
      <c r="I200" s="1202">
        <v>300</v>
      </c>
      <c r="J200" s="1202" t="s">
        <v>140</v>
      </c>
      <c r="K200" s="1202">
        <v>100</v>
      </c>
      <c r="L200" s="1202" t="s">
        <v>140</v>
      </c>
      <c r="M200" s="1202">
        <v>200</v>
      </c>
      <c r="N200" s="1202" t="s">
        <v>140</v>
      </c>
      <c r="O200" s="1202">
        <v>500</v>
      </c>
      <c r="P200" s="1202" t="s">
        <v>140</v>
      </c>
      <c r="Q200" s="1202" t="s">
        <v>140</v>
      </c>
      <c r="R200" s="1202" t="s">
        <v>140</v>
      </c>
      <c r="S200" s="1242">
        <v>880000</v>
      </c>
      <c r="T200" s="1205"/>
    </row>
    <row r="201" spans="1:20" s="1128" customFormat="1" ht="33" customHeight="1" x14ac:dyDescent="0.15">
      <c r="A201" s="1123"/>
      <c r="B201" s="985" t="s">
        <v>102</v>
      </c>
      <c r="C201" s="1151" t="s">
        <v>841</v>
      </c>
      <c r="D201" s="1059"/>
      <c r="E201" s="1230">
        <v>6400</v>
      </c>
      <c r="F201" s="1231">
        <v>30000</v>
      </c>
      <c r="G201" s="1044" t="s">
        <v>140</v>
      </c>
      <c r="H201" s="1045" t="s">
        <v>140</v>
      </c>
      <c r="I201" s="1045" t="s">
        <v>140</v>
      </c>
      <c r="J201" s="1045" t="s">
        <v>140</v>
      </c>
      <c r="K201" s="1045" t="s">
        <v>140</v>
      </c>
      <c r="L201" s="1045" t="s">
        <v>140</v>
      </c>
      <c r="M201" s="1061" t="s">
        <v>140</v>
      </c>
      <c r="N201" s="1061" t="s">
        <v>140</v>
      </c>
      <c r="O201" s="1061" t="s">
        <v>140</v>
      </c>
      <c r="P201" s="1045" t="s">
        <v>140</v>
      </c>
      <c r="Q201" s="1045">
        <v>27000</v>
      </c>
      <c r="R201" s="1045">
        <v>3000</v>
      </c>
      <c r="S201" s="909" t="s">
        <v>140</v>
      </c>
      <c r="T201" s="1127"/>
    </row>
    <row r="202" spans="1:20" s="1159" customFormat="1" ht="30" customHeight="1" x14ac:dyDescent="0.15">
      <c r="A202" s="1197"/>
      <c r="B202" s="1112"/>
      <c r="C202" s="1156" t="s">
        <v>842</v>
      </c>
      <c r="D202" s="1074"/>
      <c r="E202" s="1199">
        <v>4000</v>
      </c>
      <c r="F202" s="1200">
        <v>8000</v>
      </c>
      <c r="G202" s="1252" t="s">
        <v>140</v>
      </c>
      <c r="H202" s="1244" t="s">
        <v>140</v>
      </c>
      <c r="I202" s="1244" t="s">
        <v>140</v>
      </c>
      <c r="J202" s="1244" t="s">
        <v>140</v>
      </c>
      <c r="K202" s="1244" t="s">
        <v>140</v>
      </c>
      <c r="L202" s="1244" t="s">
        <v>140</v>
      </c>
      <c r="M202" s="1244" t="s">
        <v>140</v>
      </c>
      <c r="N202" s="1244" t="s">
        <v>140</v>
      </c>
      <c r="O202" s="1244">
        <v>8000</v>
      </c>
      <c r="P202" s="1244" t="s">
        <v>140</v>
      </c>
      <c r="Q202" s="1244" t="s">
        <v>140</v>
      </c>
      <c r="R202" s="1244" t="s">
        <v>140</v>
      </c>
      <c r="S202" s="1245">
        <v>22334810</v>
      </c>
      <c r="T202" s="1205"/>
    </row>
    <row r="203" spans="1:20" s="1159" customFormat="1" ht="30" customHeight="1" x14ac:dyDescent="0.15">
      <c r="A203" s="1197"/>
      <c r="B203" s="1112"/>
      <c r="C203" s="1129" t="s">
        <v>843</v>
      </c>
      <c r="D203" s="1082"/>
      <c r="E203" s="1199">
        <v>1200</v>
      </c>
      <c r="F203" s="1200">
        <v>582</v>
      </c>
      <c r="G203" s="1243" t="s">
        <v>140</v>
      </c>
      <c r="H203" s="1244" t="s">
        <v>140</v>
      </c>
      <c r="I203" s="1244" t="s">
        <v>140</v>
      </c>
      <c r="J203" s="1244" t="s">
        <v>140</v>
      </c>
      <c r="K203" s="1244" t="s">
        <v>140</v>
      </c>
      <c r="L203" s="1244" t="s">
        <v>140</v>
      </c>
      <c r="M203" s="1244" t="s">
        <v>140</v>
      </c>
      <c r="N203" s="1244" t="s">
        <v>140</v>
      </c>
      <c r="O203" s="1244">
        <v>582</v>
      </c>
      <c r="P203" s="1244" t="s">
        <v>140</v>
      </c>
      <c r="Q203" s="1244" t="s">
        <v>140</v>
      </c>
      <c r="R203" s="1244" t="s">
        <v>140</v>
      </c>
      <c r="S203" s="1245" t="s">
        <v>140</v>
      </c>
      <c r="T203" s="1205"/>
    </row>
    <row r="204" spans="1:20" s="1159" customFormat="1" ht="30" customHeight="1" x14ac:dyDescent="0.15">
      <c r="A204" s="1197"/>
      <c r="B204" s="1112"/>
      <c r="C204" s="1156" t="s">
        <v>844</v>
      </c>
      <c r="D204" s="1074"/>
      <c r="E204" s="1199">
        <v>2500</v>
      </c>
      <c r="F204" s="1200">
        <v>2048</v>
      </c>
      <c r="G204" s="1241" t="s">
        <v>140</v>
      </c>
      <c r="H204" s="1202" t="s">
        <v>140</v>
      </c>
      <c r="I204" s="1202" t="s">
        <v>140</v>
      </c>
      <c r="J204" s="1202" t="s">
        <v>140</v>
      </c>
      <c r="K204" s="1202" t="s">
        <v>140</v>
      </c>
      <c r="L204" s="1202" t="s">
        <v>140</v>
      </c>
      <c r="M204" s="1202" t="s">
        <v>140</v>
      </c>
      <c r="N204" s="1202" t="s">
        <v>140</v>
      </c>
      <c r="O204" s="1202">
        <v>1750</v>
      </c>
      <c r="P204" s="1202">
        <v>298</v>
      </c>
      <c r="Q204" s="1202" t="s">
        <v>140</v>
      </c>
      <c r="R204" s="1202" t="s">
        <v>140</v>
      </c>
      <c r="S204" s="1242" t="s">
        <v>140</v>
      </c>
      <c r="T204" s="1205"/>
    </row>
    <row r="205" spans="1:20" s="1159" customFormat="1" ht="30" customHeight="1" x14ac:dyDescent="0.15">
      <c r="A205" s="1197"/>
      <c r="B205" s="1112"/>
      <c r="C205" s="1129" t="s">
        <v>845</v>
      </c>
      <c r="D205" s="1082"/>
      <c r="E205" s="1199">
        <v>5800</v>
      </c>
      <c r="F205" s="1200">
        <v>7200</v>
      </c>
      <c r="G205" s="1243" t="s">
        <v>140</v>
      </c>
      <c r="H205" s="1244" t="s">
        <v>140</v>
      </c>
      <c r="I205" s="1244" t="s">
        <v>140</v>
      </c>
      <c r="J205" s="1244" t="s">
        <v>140</v>
      </c>
      <c r="K205" s="1244" t="s">
        <v>140</v>
      </c>
      <c r="L205" s="1244" t="s">
        <v>140</v>
      </c>
      <c r="M205" s="1244" t="s">
        <v>140</v>
      </c>
      <c r="N205" s="1244" t="s">
        <v>140</v>
      </c>
      <c r="O205" s="1244" t="s">
        <v>140</v>
      </c>
      <c r="P205" s="1244">
        <v>7200</v>
      </c>
      <c r="Q205" s="1244" t="s">
        <v>140</v>
      </c>
      <c r="R205" s="1244" t="s">
        <v>140</v>
      </c>
      <c r="S205" s="1245">
        <v>2024706</v>
      </c>
      <c r="T205" s="1205"/>
    </row>
    <row r="206" spans="1:20" s="1128" customFormat="1" ht="30" customHeight="1" thickBot="1" x14ac:dyDescent="0.2">
      <c r="A206" s="1225"/>
      <c r="B206" s="991"/>
      <c r="C206" s="1124" t="s">
        <v>846</v>
      </c>
      <c r="D206" s="1082"/>
      <c r="E206" s="1199">
        <v>1400</v>
      </c>
      <c r="F206" s="1200">
        <v>1050</v>
      </c>
      <c r="G206" s="1243" t="s">
        <v>140</v>
      </c>
      <c r="H206" s="1244" t="s">
        <v>140</v>
      </c>
      <c r="I206" s="1244" t="s">
        <v>140</v>
      </c>
      <c r="J206" s="1244" t="s">
        <v>140</v>
      </c>
      <c r="K206" s="1244" t="s">
        <v>140</v>
      </c>
      <c r="L206" s="1244" t="s">
        <v>140</v>
      </c>
      <c r="M206" s="1244" t="s">
        <v>140</v>
      </c>
      <c r="N206" s="1244" t="s">
        <v>140</v>
      </c>
      <c r="O206" s="1244" t="s">
        <v>140</v>
      </c>
      <c r="P206" s="1244" t="s">
        <v>140</v>
      </c>
      <c r="Q206" s="1244">
        <v>1050</v>
      </c>
      <c r="R206" s="1244" t="s">
        <v>140</v>
      </c>
      <c r="S206" s="1245">
        <v>720600</v>
      </c>
      <c r="T206" s="1127"/>
    </row>
    <row r="207" spans="1:20" s="1128" customFormat="1" ht="13.5" customHeight="1" x14ac:dyDescent="0.15">
      <c r="A207" s="1138"/>
      <c r="B207" s="1253"/>
      <c r="C207" s="1254"/>
      <c r="D207" s="1255"/>
      <c r="E207" s="1255"/>
      <c r="F207" s="1256"/>
      <c r="G207" s="1255"/>
      <c r="H207" s="1255"/>
      <c r="I207" s="1255"/>
      <c r="J207" s="1255"/>
      <c r="K207" s="1255"/>
      <c r="L207" s="1255"/>
      <c r="M207" s="1255"/>
      <c r="N207" s="1255"/>
      <c r="O207" s="1255"/>
      <c r="P207" s="1255"/>
      <c r="Q207" s="1255"/>
      <c r="R207" s="1255"/>
      <c r="S207" s="1255"/>
      <c r="T207" s="1138"/>
    </row>
    <row r="208" spans="1:20" x14ac:dyDescent="0.15">
      <c r="E208" s="1257"/>
      <c r="F208" s="1258"/>
    </row>
    <row r="209" spans="5:6" x14ac:dyDescent="0.15">
      <c r="E209" s="1257"/>
      <c r="F209" s="1258"/>
    </row>
    <row r="210" spans="5:6" x14ac:dyDescent="0.15">
      <c r="E210" s="1257"/>
      <c r="F210" s="1258"/>
    </row>
    <row r="211" spans="5:6" x14ac:dyDescent="0.15">
      <c r="E211" s="1257"/>
      <c r="F211" s="1258"/>
    </row>
    <row r="212" spans="5:6" x14ac:dyDescent="0.15">
      <c r="E212" s="1257"/>
      <c r="F212" s="1258"/>
    </row>
    <row r="213" spans="5:6" x14ac:dyDescent="0.15">
      <c r="E213" s="1257"/>
      <c r="F213" s="1258"/>
    </row>
    <row r="214" spans="5:6" x14ac:dyDescent="0.15">
      <c r="E214" s="1257"/>
      <c r="F214" s="1258"/>
    </row>
    <row r="215" spans="5:6" x14ac:dyDescent="0.15">
      <c r="E215" s="1257"/>
      <c r="F215" s="1258"/>
    </row>
    <row r="216" spans="5:6" x14ac:dyDescent="0.15">
      <c r="E216" s="1257"/>
      <c r="F216" s="1258"/>
    </row>
    <row r="217" spans="5:6" x14ac:dyDescent="0.15">
      <c r="E217" s="1257"/>
      <c r="F217" s="1258"/>
    </row>
    <row r="218" spans="5:6" x14ac:dyDescent="0.15">
      <c r="E218" s="1257"/>
      <c r="F218" s="1258"/>
    </row>
    <row r="219" spans="5:6" x14ac:dyDescent="0.15">
      <c r="E219" s="1257"/>
      <c r="F219" s="1258"/>
    </row>
    <row r="220" spans="5:6" x14ac:dyDescent="0.15">
      <c r="E220" s="1257"/>
      <c r="F220" s="1258"/>
    </row>
    <row r="221" spans="5:6" x14ac:dyDescent="0.15">
      <c r="E221" s="1257"/>
      <c r="F221" s="1258"/>
    </row>
    <row r="222" spans="5:6" x14ac:dyDescent="0.15">
      <c r="E222" s="1257"/>
      <c r="F222" s="1258"/>
    </row>
    <row r="223" spans="5:6" x14ac:dyDescent="0.15">
      <c r="E223" s="1257"/>
      <c r="F223" s="1258"/>
    </row>
    <row r="224" spans="5:6" x14ac:dyDescent="0.15">
      <c r="E224" s="1257"/>
      <c r="F224" s="1258"/>
    </row>
    <row r="225" spans="5:6" x14ac:dyDescent="0.15">
      <c r="E225" s="1257"/>
      <c r="F225" s="1258"/>
    </row>
    <row r="226" spans="5:6" x14ac:dyDescent="0.15">
      <c r="E226" s="1257"/>
      <c r="F226" s="1258"/>
    </row>
    <row r="227" spans="5:6" x14ac:dyDescent="0.15">
      <c r="E227" s="1257"/>
      <c r="F227" s="1258"/>
    </row>
    <row r="228" spans="5:6" x14ac:dyDescent="0.15">
      <c r="E228" s="1257"/>
      <c r="F228" s="1258"/>
    </row>
    <row r="229" spans="5:6" x14ac:dyDescent="0.15">
      <c r="E229" s="1257"/>
      <c r="F229" s="1258"/>
    </row>
    <row r="230" spans="5:6" x14ac:dyDescent="0.15">
      <c r="E230" s="1257"/>
      <c r="F230" s="1258"/>
    </row>
    <row r="231" spans="5:6" x14ac:dyDescent="0.15">
      <c r="E231" s="1257"/>
      <c r="F231" s="1258"/>
    </row>
    <row r="232" spans="5:6" x14ac:dyDescent="0.15">
      <c r="E232" s="1257"/>
      <c r="F232" s="1258"/>
    </row>
    <row r="233" spans="5:6" x14ac:dyDescent="0.15">
      <c r="E233" s="1257"/>
      <c r="F233" s="1258"/>
    </row>
    <row r="234" spans="5:6" x14ac:dyDescent="0.15">
      <c r="E234" s="1257"/>
      <c r="F234" s="1258"/>
    </row>
    <row r="235" spans="5:6" x14ac:dyDescent="0.15">
      <c r="E235" s="1257"/>
      <c r="F235" s="1258"/>
    </row>
    <row r="236" spans="5:6" x14ac:dyDescent="0.15">
      <c r="E236" s="1257"/>
      <c r="F236" s="1258"/>
    </row>
    <row r="237" spans="5:6" x14ac:dyDescent="0.15">
      <c r="E237" s="1257"/>
      <c r="F237" s="1258"/>
    </row>
    <row r="238" spans="5:6" x14ac:dyDescent="0.15">
      <c r="E238" s="1257"/>
      <c r="F238" s="1258"/>
    </row>
    <row r="239" spans="5:6" x14ac:dyDescent="0.15">
      <c r="E239" s="1257"/>
      <c r="F239" s="1258"/>
    </row>
    <row r="240" spans="5:6" x14ac:dyDescent="0.15">
      <c r="E240" s="1257"/>
      <c r="F240" s="1258"/>
    </row>
    <row r="241" spans="5:6" x14ac:dyDescent="0.15">
      <c r="E241" s="1257"/>
      <c r="F241" s="1258"/>
    </row>
    <row r="242" spans="5:6" x14ac:dyDescent="0.15">
      <c r="E242" s="1257"/>
      <c r="F242" s="1258"/>
    </row>
    <row r="243" spans="5:6" x14ac:dyDescent="0.15">
      <c r="E243" s="1257"/>
      <c r="F243" s="1258"/>
    </row>
    <row r="244" spans="5:6" x14ac:dyDescent="0.15">
      <c r="E244" s="1257"/>
      <c r="F244" s="1258"/>
    </row>
    <row r="245" spans="5:6" x14ac:dyDescent="0.15">
      <c r="E245" s="1257"/>
      <c r="F245" s="1258"/>
    </row>
    <row r="246" spans="5:6" x14ac:dyDescent="0.15">
      <c r="E246" s="1257"/>
      <c r="F246" s="1258"/>
    </row>
    <row r="247" spans="5:6" x14ac:dyDescent="0.15">
      <c r="E247" s="1257"/>
      <c r="F247" s="1258"/>
    </row>
    <row r="248" spans="5:6" x14ac:dyDescent="0.15">
      <c r="E248" s="1257"/>
      <c r="F248" s="1258"/>
    </row>
    <row r="249" spans="5:6" x14ac:dyDescent="0.15">
      <c r="E249" s="1257"/>
      <c r="F249" s="1258"/>
    </row>
    <row r="250" spans="5:6" x14ac:dyDescent="0.15">
      <c r="E250" s="1257"/>
      <c r="F250" s="1258"/>
    </row>
    <row r="251" spans="5:6" x14ac:dyDescent="0.15">
      <c r="E251" s="1257"/>
      <c r="F251" s="1258"/>
    </row>
    <row r="252" spans="5:6" x14ac:dyDescent="0.15">
      <c r="E252" s="1257"/>
      <c r="F252" s="1258"/>
    </row>
    <row r="253" spans="5:6" x14ac:dyDescent="0.15">
      <c r="E253" s="1257"/>
      <c r="F253" s="1258"/>
    </row>
    <row r="254" spans="5:6" x14ac:dyDescent="0.15">
      <c r="E254" s="1257"/>
      <c r="F254" s="1258"/>
    </row>
    <row r="255" spans="5:6" x14ac:dyDescent="0.15">
      <c r="E255" s="1257"/>
      <c r="F255" s="1258"/>
    </row>
    <row r="256" spans="5:6" x14ac:dyDescent="0.15">
      <c r="E256" s="1257"/>
      <c r="F256" s="1258"/>
    </row>
    <row r="257" spans="5:6" x14ac:dyDescent="0.15">
      <c r="E257" s="1257"/>
      <c r="F257" s="1258"/>
    </row>
    <row r="258" spans="5:6" x14ac:dyDescent="0.15">
      <c r="E258" s="1257"/>
      <c r="F258" s="1258"/>
    </row>
    <row r="259" spans="5:6" x14ac:dyDescent="0.15">
      <c r="E259" s="1257"/>
      <c r="F259" s="1258"/>
    </row>
    <row r="260" spans="5:6" x14ac:dyDescent="0.15">
      <c r="E260" s="1257"/>
      <c r="F260" s="1258"/>
    </row>
    <row r="261" spans="5:6" x14ac:dyDescent="0.15">
      <c r="E261" s="1257"/>
      <c r="F261" s="1258"/>
    </row>
    <row r="262" spans="5:6" x14ac:dyDescent="0.15">
      <c r="E262" s="1257"/>
      <c r="F262" s="1258"/>
    </row>
    <row r="263" spans="5:6" x14ac:dyDescent="0.15">
      <c r="E263" s="1257"/>
      <c r="F263" s="1258"/>
    </row>
    <row r="264" spans="5:6" x14ac:dyDescent="0.15">
      <c r="E264" s="1257"/>
      <c r="F264" s="1258"/>
    </row>
    <row r="265" spans="5:6" x14ac:dyDescent="0.15">
      <c r="E265" s="1257"/>
      <c r="F265" s="1258"/>
    </row>
    <row r="266" spans="5:6" x14ac:dyDescent="0.15">
      <c r="E266" s="1257"/>
      <c r="F266" s="1258"/>
    </row>
    <row r="267" spans="5:6" x14ac:dyDescent="0.15">
      <c r="E267" s="1257"/>
      <c r="F267" s="1258"/>
    </row>
    <row r="268" spans="5:6" x14ac:dyDescent="0.15">
      <c r="E268" s="1257"/>
      <c r="F268" s="1258"/>
    </row>
    <row r="269" spans="5:6" x14ac:dyDescent="0.15">
      <c r="E269" s="1257"/>
      <c r="F269" s="1258"/>
    </row>
    <row r="270" spans="5:6" x14ac:dyDescent="0.15">
      <c r="E270" s="1257"/>
      <c r="F270" s="1258"/>
    </row>
    <row r="271" spans="5:6" x14ac:dyDescent="0.15">
      <c r="E271" s="1257"/>
      <c r="F271" s="1258"/>
    </row>
    <row r="272" spans="5:6" x14ac:dyDescent="0.15">
      <c r="E272" s="1257"/>
      <c r="F272" s="1258"/>
    </row>
    <row r="273" spans="5:6" x14ac:dyDescent="0.15">
      <c r="E273" s="1257"/>
      <c r="F273" s="1258"/>
    </row>
    <row r="274" spans="5:6" x14ac:dyDescent="0.15">
      <c r="E274" s="1257"/>
      <c r="F274" s="1258"/>
    </row>
    <row r="275" spans="5:6" x14ac:dyDescent="0.15">
      <c r="E275" s="1257"/>
      <c r="F275" s="1258"/>
    </row>
    <row r="276" spans="5:6" x14ac:dyDescent="0.15">
      <c r="E276" s="1257"/>
      <c r="F276" s="1258"/>
    </row>
    <row r="277" spans="5:6" x14ac:dyDescent="0.15">
      <c r="E277" s="1257"/>
      <c r="F277" s="1258"/>
    </row>
    <row r="278" spans="5:6" x14ac:dyDescent="0.15">
      <c r="E278" s="1257"/>
      <c r="F278" s="1258"/>
    </row>
    <row r="279" spans="5:6" x14ac:dyDescent="0.15">
      <c r="E279" s="1257"/>
      <c r="F279" s="1258"/>
    </row>
    <row r="280" spans="5:6" x14ac:dyDescent="0.15">
      <c r="E280" s="1257"/>
      <c r="F280" s="1258"/>
    </row>
    <row r="281" spans="5:6" x14ac:dyDescent="0.15">
      <c r="E281" s="1257"/>
      <c r="F281" s="1258"/>
    </row>
    <row r="282" spans="5:6" x14ac:dyDescent="0.15">
      <c r="E282" s="1257"/>
      <c r="F282" s="1258"/>
    </row>
    <row r="283" spans="5:6" x14ac:dyDescent="0.15">
      <c r="E283" s="1257"/>
      <c r="F283" s="1258"/>
    </row>
    <row r="284" spans="5:6" x14ac:dyDescent="0.15">
      <c r="E284" s="1257"/>
      <c r="F284" s="1258"/>
    </row>
    <row r="285" spans="5:6" x14ac:dyDescent="0.15">
      <c r="E285" s="1257"/>
      <c r="F285" s="1258"/>
    </row>
    <row r="286" spans="5:6" x14ac:dyDescent="0.15">
      <c r="E286" s="1257"/>
      <c r="F286" s="1258"/>
    </row>
    <row r="287" spans="5:6" x14ac:dyDescent="0.15">
      <c r="E287" s="1257"/>
      <c r="F287" s="1258"/>
    </row>
    <row r="288" spans="5:6" x14ac:dyDescent="0.15">
      <c r="E288" s="1257"/>
      <c r="F288" s="1258"/>
    </row>
    <row r="289" spans="5:6" x14ac:dyDescent="0.15">
      <c r="E289" s="1257"/>
      <c r="F289" s="1258"/>
    </row>
    <row r="290" spans="5:6" x14ac:dyDescent="0.15">
      <c r="E290" s="1257"/>
      <c r="F290" s="1258"/>
    </row>
    <row r="291" spans="5:6" x14ac:dyDescent="0.15">
      <c r="E291" s="1257"/>
      <c r="F291" s="1258"/>
    </row>
    <row r="292" spans="5:6" x14ac:dyDescent="0.15">
      <c r="E292" s="1257"/>
      <c r="F292" s="1258"/>
    </row>
    <row r="293" spans="5:6" x14ac:dyDescent="0.15">
      <c r="E293" s="1257"/>
      <c r="F293" s="1258"/>
    </row>
    <row r="294" spans="5:6" x14ac:dyDescent="0.15">
      <c r="E294" s="1257"/>
      <c r="F294" s="1258"/>
    </row>
    <row r="295" spans="5:6" x14ac:dyDescent="0.15">
      <c r="E295" s="1257"/>
      <c r="F295" s="1258"/>
    </row>
    <row r="296" spans="5:6" x14ac:dyDescent="0.15">
      <c r="E296" s="1257"/>
      <c r="F296" s="1258"/>
    </row>
    <row r="297" spans="5:6" x14ac:dyDescent="0.15">
      <c r="E297" s="1257"/>
      <c r="F297" s="1258"/>
    </row>
    <row r="298" spans="5:6" x14ac:dyDescent="0.15">
      <c r="E298" s="1257"/>
      <c r="F298" s="1258"/>
    </row>
    <row r="299" spans="5:6" x14ac:dyDescent="0.15">
      <c r="E299" s="1257"/>
      <c r="F299" s="1258"/>
    </row>
    <row r="300" spans="5:6" x14ac:dyDescent="0.15">
      <c r="E300" s="1257"/>
      <c r="F300" s="1258"/>
    </row>
    <row r="301" spans="5:6" x14ac:dyDescent="0.15">
      <c r="E301" s="1257"/>
      <c r="F301" s="1258"/>
    </row>
    <row r="302" spans="5:6" x14ac:dyDescent="0.15">
      <c r="E302" s="1257"/>
      <c r="F302" s="1258"/>
    </row>
    <row r="303" spans="5:6" x14ac:dyDescent="0.15">
      <c r="E303" s="1257"/>
      <c r="F303" s="1258"/>
    </row>
    <row r="304" spans="5:6" x14ac:dyDescent="0.15">
      <c r="E304" s="1257"/>
      <c r="F304" s="1258"/>
    </row>
    <row r="305" spans="5:6" x14ac:dyDescent="0.15">
      <c r="E305" s="1257"/>
      <c r="F305" s="1258"/>
    </row>
    <row r="306" spans="5:6" x14ac:dyDescent="0.15">
      <c r="E306" s="1257"/>
      <c r="F306" s="1258"/>
    </row>
    <row r="307" spans="5:6" x14ac:dyDescent="0.15">
      <c r="E307" s="1257"/>
      <c r="F307" s="1258"/>
    </row>
    <row r="308" spans="5:6" x14ac:dyDescent="0.15">
      <c r="E308" s="1257"/>
      <c r="F308" s="1258"/>
    </row>
    <row r="309" spans="5:6" x14ac:dyDescent="0.15">
      <c r="E309" s="1257"/>
      <c r="F309" s="1258"/>
    </row>
    <row r="310" spans="5:6" x14ac:dyDescent="0.15">
      <c r="E310" s="1257"/>
      <c r="F310" s="1258"/>
    </row>
    <row r="311" spans="5:6" x14ac:dyDescent="0.15">
      <c r="E311" s="1257"/>
      <c r="F311" s="1258"/>
    </row>
    <row r="312" spans="5:6" x14ac:dyDescent="0.15">
      <c r="E312" s="1257"/>
      <c r="F312" s="1258"/>
    </row>
    <row r="313" spans="5:6" x14ac:dyDescent="0.15">
      <c r="E313" s="1257"/>
      <c r="F313" s="1258"/>
    </row>
    <row r="314" spans="5:6" x14ac:dyDescent="0.15">
      <c r="E314" s="1257"/>
      <c r="F314" s="1258"/>
    </row>
    <row r="315" spans="5:6" x14ac:dyDescent="0.15">
      <c r="E315" s="1257"/>
      <c r="F315" s="1258"/>
    </row>
    <row r="316" spans="5:6" x14ac:dyDescent="0.15">
      <c r="E316" s="1257"/>
      <c r="F316" s="1258"/>
    </row>
    <row r="317" spans="5:6" x14ac:dyDescent="0.15">
      <c r="E317" s="1257"/>
      <c r="F317" s="1258"/>
    </row>
    <row r="318" spans="5:6" x14ac:dyDescent="0.15">
      <c r="E318" s="1257"/>
      <c r="F318" s="1258"/>
    </row>
    <row r="319" spans="5:6" x14ac:dyDescent="0.15">
      <c r="E319" s="1257"/>
      <c r="F319" s="1258"/>
    </row>
    <row r="320" spans="5:6" x14ac:dyDescent="0.15">
      <c r="E320" s="1257"/>
      <c r="F320" s="1258"/>
    </row>
    <row r="321" spans="5:6" x14ac:dyDescent="0.15">
      <c r="E321" s="1257"/>
      <c r="F321" s="1258"/>
    </row>
    <row r="322" spans="5:6" x14ac:dyDescent="0.15">
      <c r="E322" s="1257"/>
      <c r="F322" s="1258"/>
    </row>
    <row r="323" spans="5:6" x14ac:dyDescent="0.15">
      <c r="E323" s="1257"/>
      <c r="F323" s="1258"/>
    </row>
    <row r="324" spans="5:6" x14ac:dyDescent="0.15">
      <c r="E324" s="1257"/>
      <c r="F324" s="1258"/>
    </row>
    <row r="325" spans="5:6" x14ac:dyDescent="0.15">
      <c r="E325" s="1257"/>
      <c r="F325" s="1258"/>
    </row>
    <row r="326" spans="5:6" x14ac:dyDescent="0.15">
      <c r="E326" s="1257"/>
      <c r="F326" s="1258"/>
    </row>
    <row r="327" spans="5:6" x14ac:dyDescent="0.15">
      <c r="E327" s="1257"/>
      <c r="F327" s="1258"/>
    </row>
    <row r="328" spans="5:6" x14ac:dyDescent="0.15">
      <c r="E328" s="1257"/>
      <c r="F328" s="1258"/>
    </row>
    <row r="329" spans="5:6" x14ac:dyDescent="0.15">
      <c r="E329" s="1257"/>
      <c r="F329" s="1258"/>
    </row>
    <row r="330" spans="5:6" x14ac:dyDescent="0.15">
      <c r="E330" s="1257"/>
      <c r="F330" s="1258"/>
    </row>
    <row r="331" spans="5:6" x14ac:dyDescent="0.15">
      <c r="E331" s="1257"/>
      <c r="F331" s="1258"/>
    </row>
  </sheetData>
  <mergeCells count="6">
    <mergeCell ref="R187:S187"/>
    <mergeCell ref="R2:S2"/>
    <mergeCell ref="R33:S33"/>
    <mergeCell ref="R72:S72"/>
    <mergeCell ref="R111:S111"/>
    <mergeCell ref="R150:S150"/>
  </mergeCells>
  <phoneticPr fontId="2"/>
  <pageMargins left="1.1811023622047245" right="0.19685039370078741" top="0.51181102362204722" bottom="0.19685039370078741" header="0.19685039370078741" footer="0"/>
  <pageSetup paperSize="9" scale="57" firstPageNumber="22" fitToHeight="0" orientation="landscape" useFirstPageNumber="1" r:id="rId1"/>
  <headerFooter alignWithMargins="0">
    <oddHeader xml:space="preserve">&amp;C
</oddHeader>
    <oddFooter>&amp;C&amp;P</oddFooter>
  </headerFooter>
  <rowBreaks count="1" manualBreakCount="1">
    <brk id="32" max="18" man="1"/>
  </rowBreaks>
  <colBreaks count="1" manualBreakCount="1">
    <brk id="1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64"/>
  <sheetViews>
    <sheetView view="pageBreakPreview" zoomScale="50" zoomScaleNormal="100" zoomScaleSheetLayoutView="50" workbookViewId="0">
      <pane xSplit="5" ySplit="3" topLeftCell="F131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3.5" x14ac:dyDescent="0.15"/>
  <cols>
    <col min="1" max="1" width="1.125" style="17" customWidth="1"/>
    <col min="2" max="2" width="12.625" style="17" customWidth="1"/>
    <col min="3" max="3" width="30.625" style="1358" customWidth="1"/>
    <col min="4" max="4" width="18.625" style="17" hidden="1" customWidth="1"/>
    <col min="5" max="6" width="18.625" style="17" customWidth="1"/>
    <col min="7" max="18" width="11.625" style="17" customWidth="1"/>
    <col min="19" max="19" width="19.625" style="1304" customWidth="1"/>
    <col min="20" max="20" width="23.875" style="17" customWidth="1"/>
    <col min="21" max="21" width="12.25" style="17" bestFit="1" customWidth="1"/>
    <col min="22" max="256" width="9" style="17"/>
    <col min="257" max="257" width="1.125" style="17" customWidth="1"/>
    <col min="258" max="258" width="12.625" style="17" customWidth="1"/>
    <col min="259" max="259" width="30.625" style="17" customWidth="1"/>
    <col min="260" max="260" width="0" style="17" hidden="1" customWidth="1"/>
    <col min="261" max="262" width="18.625" style="17" customWidth="1"/>
    <col min="263" max="274" width="11.625" style="17" customWidth="1"/>
    <col min="275" max="275" width="19.625" style="17" customWidth="1"/>
    <col min="276" max="276" width="23.875" style="17" customWidth="1"/>
    <col min="277" max="277" width="12.25" style="17" bestFit="1" customWidth="1"/>
    <col min="278" max="512" width="9" style="17"/>
    <col min="513" max="513" width="1.125" style="17" customWidth="1"/>
    <col min="514" max="514" width="12.625" style="17" customWidth="1"/>
    <col min="515" max="515" width="30.625" style="17" customWidth="1"/>
    <col min="516" max="516" width="0" style="17" hidden="1" customWidth="1"/>
    <col min="517" max="518" width="18.625" style="17" customWidth="1"/>
    <col min="519" max="530" width="11.625" style="17" customWidth="1"/>
    <col min="531" max="531" width="19.625" style="17" customWidth="1"/>
    <col min="532" max="532" width="23.875" style="17" customWidth="1"/>
    <col min="533" max="533" width="12.25" style="17" bestFit="1" customWidth="1"/>
    <col min="534" max="768" width="9" style="17"/>
    <col min="769" max="769" width="1.125" style="17" customWidth="1"/>
    <col min="770" max="770" width="12.625" style="17" customWidth="1"/>
    <col min="771" max="771" width="30.625" style="17" customWidth="1"/>
    <col min="772" max="772" width="0" style="17" hidden="1" customWidth="1"/>
    <col min="773" max="774" width="18.625" style="17" customWidth="1"/>
    <col min="775" max="786" width="11.625" style="17" customWidth="1"/>
    <col min="787" max="787" width="19.625" style="17" customWidth="1"/>
    <col min="788" max="788" width="23.875" style="17" customWidth="1"/>
    <col min="789" max="789" width="12.25" style="17" bestFit="1" customWidth="1"/>
    <col min="790" max="1024" width="9" style="17"/>
    <col min="1025" max="1025" width="1.125" style="17" customWidth="1"/>
    <col min="1026" max="1026" width="12.625" style="17" customWidth="1"/>
    <col min="1027" max="1027" width="30.625" style="17" customWidth="1"/>
    <col min="1028" max="1028" width="0" style="17" hidden="1" customWidth="1"/>
    <col min="1029" max="1030" width="18.625" style="17" customWidth="1"/>
    <col min="1031" max="1042" width="11.625" style="17" customWidth="1"/>
    <col min="1043" max="1043" width="19.625" style="17" customWidth="1"/>
    <col min="1044" max="1044" width="23.875" style="17" customWidth="1"/>
    <col min="1045" max="1045" width="12.25" style="17" bestFit="1" customWidth="1"/>
    <col min="1046" max="1280" width="9" style="17"/>
    <col min="1281" max="1281" width="1.125" style="17" customWidth="1"/>
    <col min="1282" max="1282" width="12.625" style="17" customWidth="1"/>
    <col min="1283" max="1283" width="30.625" style="17" customWidth="1"/>
    <col min="1284" max="1284" width="0" style="17" hidden="1" customWidth="1"/>
    <col min="1285" max="1286" width="18.625" style="17" customWidth="1"/>
    <col min="1287" max="1298" width="11.625" style="17" customWidth="1"/>
    <col min="1299" max="1299" width="19.625" style="17" customWidth="1"/>
    <col min="1300" max="1300" width="23.875" style="17" customWidth="1"/>
    <col min="1301" max="1301" width="12.25" style="17" bestFit="1" customWidth="1"/>
    <col min="1302" max="1536" width="9" style="17"/>
    <col min="1537" max="1537" width="1.125" style="17" customWidth="1"/>
    <col min="1538" max="1538" width="12.625" style="17" customWidth="1"/>
    <col min="1539" max="1539" width="30.625" style="17" customWidth="1"/>
    <col min="1540" max="1540" width="0" style="17" hidden="1" customWidth="1"/>
    <col min="1541" max="1542" width="18.625" style="17" customWidth="1"/>
    <col min="1543" max="1554" width="11.625" style="17" customWidth="1"/>
    <col min="1555" max="1555" width="19.625" style="17" customWidth="1"/>
    <col min="1556" max="1556" width="23.875" style="17" customWidth="1"/>
    <col min="1557" max="1557" width="12.25" style="17" bestFit="1" customWidth="1"/>
    <col min="1558" max="1792" width="9" style="17"/>
    <col min="1793" max="1793" width="1.125" style="17" customWidth="1"/>
    <col min="1794" max="1794" width="12.625" style="17" customWidth="1"/>
    <col min="1795" max="1795" width="30.625" style="17" customWidth="1"/>
    <col min="1796" max="1796" width="0" style="17" hidden="1" customWidth="1"/>
    <col min="1797" max="1798" width="18.625" style="17" customWidth="1"/>
    <col min="1799" max="1810" width="11.625" style="17" customWidth="1"/>
    <col min="1811" max="1811" width="19.625" style="17" customWidth="1"/>
    <col min="1812" max="1812" width="23.875" style="17" customWidth="1"/>
    <col min="1813" max="1813" width="12.25" style="17" bestFit="1" customWidth="1"/>
    <col min="1814" max="2048" width="9" style="17"/>
    <col min="2049" max="2049" width="1.125" style="17" customWidth="1"/>
    <col min="2050" max="2050" width="12.625" style="17" customWidth="1"/>
    <col min="2051" max="2051" width="30.625" style="17" customWidth="1"/>
    <col min="2052" max="2052" width="0" style="17" hidden="1" customWidth="1"/>
    <col min="2053" max="2054" width="18.625" style="17" customWidth="1"/>
    <col min="2055" max="2066" width="11.625" style="17" customWidth="1"/>
    <col min="2067" max="2067" width="19.625" style="17" customWidth="1"/>
    <col min="2068" max="2068" width="23.875" style="17" customWidth="1"/>
    <col min="2069" max="2069" width="12.25" style="17" bestFit="1" customWidth="1"/>
    <col min="2070" max="2304" width="9" style="17"/>
    <col min="2305" max="2305" width="1.125" style="17" customWidth="1"/>
    <col min="2306" max="2306" width="12.625" style="17" customWidth="1"/>
    <col min="2307" max="2307" width="30.625" style="17" customWidth="1"/>
    <col min="2308" max="2308" width="0" style="17" hidden="1" customWidth="1"/>
    <col min="2309" max="2310" width="18.625" style="17" customWidth="1"/>
    <col min="2311" max="2322" width="11.625" style="17" customWidth="1"/>
    <col min="2323" max="2323" width="19.625" style="17" customWidth="1"/>
    <col min="2324" max="2324" width="23.875" style="17" customWidth="1"/>
    <col min="2325" max="2325" width="12.25" style="17" bestFit="1" customWidth="1"/>
    <col min="2326" max="2560" width="9" style="17"/>
    <col min="2561" max="2561" width="1.125" style="17" customWidth="1"/>
    <col min="2562" max="2562" width="12.625" style="17" customWidth="1"/>
    <col min="2563" max="2563" width="30.625" style="17" customWidth="1"/>
    <col min="2564" max="2564" width="0" style="17" hidden="1" customWidth="1"/>
    <col min="2565" max="2566" width="18.625" style="17" customWidth="1"/>
    <col min="2567" max="2578" width="11.625" style="17" customWidth="1"/>
    <col min="2579" max="2579" width="19.625" style="17" customWidth="1"/>
    <col min="2580" max="2580" width="23.875" style="17" customWidth="1"/>
    <col min="2581" max="2581" width="12.25" style="17" bestFit="1" customWidth="1"/>
    <col min="2582" max="2816" width="9" style="17"/>
    <col min="2817" max="2817" width="1.125" style="17" customWidth="1"/>
    <col min="2818" max="2818" width="12.625" style="17" customWidth="1"/>
    <col min="2819" max="2819" width="30.625" style="17" customWidth="1"/>
    <col min="2820" max="2820" width="0" style="17" hidden="1" customWidth="1"/>
    <col min="2821" max="2822" width="18.625" style="17" customWidth="1"/>
    <col min="2823" max="2834" width="11.625" style="17" customWidth="1"/>
    <col min="2835" max="2835" width="19.625" style="17" customWidth="1"/>
    <col min="2836" max="2836" width="23.875" style="17" customWidth="1"/>
    <col min="2837" max="2837" width="12.25" style="17" bestFit="1" customWidth="1"/>
    <col min="2838" max="3072" width="9" style="17"/>
    <col min="3073" max="3073" width="1.125" style="17" customWidth="1"/>
    <col min="3074" max="3074" width="12.625" style="17" customWidth="1"/>
    <col min="3075" max="3075" width="30.625" style="17" customWidth="1"/>
    <col min="3076" max="3076" width="0" style="17" hidden="1" customWidth="1"/>
    <col min="3077" max="3078" width="18.625" style="17" customWidth="1"/>
    <col min="3079" max="3090" width="11.625" style="17" customWidth="1"/>
    <col min="3091" max="3091" width="19.625" style="17" customWidth="1"/>
    <col min="3092" max="3092" width="23.875" style="17" customWidth="1"/>
    <col min="3093" max="3093" width="12.25" style="17" bestFit="1" customWidth="1"/>
    <col min="3094" max="3328" width="9" style="17"/>
    <col min="3329" max="3329" width="1.125" style="17" customWidth="1"/>
    <col min="3330" max="3330" width="12.625" style="17" customWidth="1"/>
    <col min="3331" max="3331" width="30.625" style="17" customWidth="1"/>
    <col min="3332" max="3332" width="0" style="17" hidden="1" customWidth="1"/>
    <col min="3333" max="3334" width="18.625" style="17" customWidth="1"/>
    <col min="3335" max="3346" width="11.625" style="17" customWidth="1"/>
    <col min="3347" max="3347" width="19.625" style="17" customWidth="1"/>
    <col min="3348" max="3348" width="23.875" style="17" customWidth="1"/>
    <col min="3349" max="3349" width="12.25" style="17" bestFit="1" customWidth="1"/>
    <col min="3350" max="3584" width="9" style="17"/>
    <col min="3585" max="3585" width="1.125" style="17" customWidth="1"/>
    <col min="3586" max="3586" width="12.625" style="17" customWidth="1"/>
    <col min="3587" max="3587" width="30.625" style="17" customWidth="1"/>
    <col min="3588" max="3588" width="0" style="17" hidden="1" customWidth="1"/>
    <col min="3589" max="3590" width="18.625" style="17" customWidth="1"/>
    <col min="3591" max="3602" width="11.625" style="17" customWidth="1"/>
    <col min="3603" max="3603" width="19.625" style="17" customWidth="1"/>
    <col min="3604" max="3604" width="23.875" style="17" customWidth="1"/>
    <col min="3605" max="3605" width="12.25" style="17" bestFit="1" customWidth="1"/>
    <col min="3606" max="3840" width="9" style="17"/>
    <col min="3841" max="3841" width="1.125" style="17" customWidth="1"/>
    <col min="3842" max="3842" width="12.625" style="17" customWidth="1"/>
    <col min="3843" max="3843" width="30.625" style="17" customWidth="1"/>
    <col min="3844" max="3844" width="0" style="17" hidden="1" customWidth="1"/>
    <col min="3845" max="3846" width="18.625" style="17" customWidth="1"/>
    <col min="3847" max="3858" width="11.625" style="17" customWidth="1"/>
    <col min="3859" max="3859" width="19.625" style="17" customWidth="1"/>
    <col min="3860" max="3860" width="23.875" style="17" customWidth="1"/>
    <col min="3861" max="3861" width="12.25" style="17" bestFit="1" customWidth="1"/>
    <col min="3862" max="4096" width="9" style="17"/>
    <col min="4097" max="4097" width="1.125" style="17" customWidth="1"/>
    <col min="4098" max="4098" width="12.625" style="17" customWidth="1"/>
    <col min="4099" max="4099" width="30.625" style="17" customWidth="1"/>
    <col min="4100" max="4100" width="0" style="17" hidden="1" customWidth="1"/>
    <col min="4101" max="4102" width="18.625" style="17" customWidth="1"/>
    <col min="4103" max="4114" width="11.625" style="17" customWidth="1"/>
    <col min="4115" max="4115" width="19.625" style="17" customWidth="1"/>
    <col min="4116" max="4116" width="23.875" style="17" customWidth="1"/>
    <col min="4117" max="4117" width="12.25" style="17" bestFit="1" customWidth="1"/>
    <col min="4118" max="4352" width="9" style="17"/>
    <col min="4353" max="4353" width="1.125" style="17" customWidth="1"/>
    <col min="4354" max="4354" width="12.625" style="17" customWidth="1"/>
    <col min="4355" max="4355" width="30.625" style="17" customWidth="1"/>
    <col min="4356" max="4356" width="0" style="17" hidden="1" customWidth="1"/>
    <col min="4357" max="4358" width="18.625" style="17" customWidth="1"/>
    <col min="4359" max="4370" width="11.625" style="17" customWidth="1"/>
    <col min="4371" max="4371" width="19.625" style="17" customWidth="1"/>
    <col min="4372" max="4372" width="23.875" style="17" customWidth="1"/>
    <col min="4373" max="4373" width="12.25" style="17" bestFit="1" customWidth="1"/>
    <col min="4374" max="4608" width="9" style="17"/>
    <col min="4609" max="4609" width="1.125" style="17" customWidth="1"/>
    <col min="4610" max="4610" width="12.625" style="17" customWidth="1"/>
    <col min="4611" max="4611" width="30.625" style="17" customWidth="1"/>
    <col min="4612" max="4612" width="0" style="17" hidden="1" customWidth="1"/>
    <col min="4613" max="4614" width="18.625" style="17" customWidth="1"/>
    <col min="4615" max="4626" width="11.625" style="17" customWidth="1"/>
    <col min="4627" max="4627" width="19.625" style="17" customWidth="1"/>
    <col min="4628" max="4628" width="23.875" style="17" customWidth="1"/>
    <col min="4629" max="4629" width="12.25" style="17" bestFit="1" customWidth="1"/>
    <col min="4630" max="4864" width="9" style="17"/>
    <col min="4865" max="4865" width="1.125" style="17" customWidth="1"/>
    <col min="4866" max="4866" width="12.625" style="17" customWidth="1"/>
    <col min="4867" max="4867" width="30.625" style="17" customWidth="1"/>
    <col min="4868" max="4868" width="0" style="17" hidden="1" customWidth="1"/>
    <col min="4869" max="4870" width="18.625" style="17" customWidth="1"/>
    <col min="4871" max="4882" width="11.625" style="17" customWidth="1"/>
    <col min="4883" max="4883" width="19.625" style="17" customWidth="1"/>
    <col min="4884" max="4884" width="23.875" style="17" customWidth="1"/>
    <col min="4885" max="4885" width="12.25" style="17" bestFit="1" customWidth="1"/>
    <col min="4886" max="5120" width="9" style="17"/>
    <col min="5121" max="5121" width="1.125" style="17" customWidth="1"/>
    <col min="5122" max="5122" width="12.625" style="17" customWidth="1"/>
    <col min="5123" max="5123" width="30.625" style="17" customWidth="1"/>
    <col min="5124" max="5124" width="0" style="17" hidden="1" customWidth="1"/>
    <col min="5125" max="5126" width="18.625" style="17" customWidth="1"/>
    <col min="5127" max="5138" width="11.625" style="17" customWidth="1"/>
    <col min="5139" max="5139" width="19.625" style="17" customWidth="1"/>
    <col min="5140" max="5140" width="23.875" style="17" customWidth="1"/>
    <col min="5141" max="5141" width="12.25" style="17" bestFit="1" customWidth="1"/>
    <col min="5142" max="5376" width="9" style="17"/>
    <col min="5377" max="5377" width="1.125" style="17" customWidth="1"/>
    <col min="5378" max="5378" width="12.625" style="17" customWidth="1"/>
    <col min="5379" max="5379" width="30.625" style="17" customWidth="1"/>
    <col min="5380" max="5380" width="0" style="17" hidden="1" customWidth="1"/>
    <col min="5381" max="5382" width="18.625" style="17" customWidth="1"/>
    <col min="5383" max="5394" width="11.625" style="17" customWidth="1"/>
    <col min="5395" max="5395" width="19.625" style="17" customWidth="1"/>
    <col min="5396" max="5396" width="23.875" style="17" customWidth="1"/>
    <col min="5397" max="5397" width="12.25" style="17" bestFit="1" customWidth="1"/>
    <col min="5398" max="5632" width="9" style="17"/>
    <col min="5633" max="5633" width="1.125" style="17" customWidth="1"/>
    <col min="5634" max="5634" width="12.625" style="17" customWidth="1"/>
    <col min="5635" max="5635" width="30.625" style="17" customWidth="1"/>
    <col min="5636" max="5636" width="0" style="17" hidden="1" customWidth="1"/>
    <col min="5637" max="5638" width="18.625" style="17" customWidth="1"/>
    <col min="5639" max="5650" width="11.625" style="17" customWidth="1"/>
    <col min="5651" max="5651" width="19.625" style="17" customWidth="1"/>
    <col min="5652" max="5652" width="23.875" style="17" customWidth="1"/>
    <col min="5653" max="5653" width="12.25" style="17" bestFit="1" customWidth="1"/>
    <col min="5654" max="5888" width="9" style="17"/>
    <col min="5889" max="5889" width="1.125" style="17" customWidth="1"/>
    <col min="5890" max="5890" width="12.625" style="17" customWidth="1"/>
    <col min="5891" max="5891" width="30.625" style="17" customWidth="1"/>
    <col min="5892" max="5892" width="0" style="17" hidden="1" customWidth="1"/>
    <col min="5893" max="5894" width="18.625" style="17" customWidth="1"/>
    <col min="5895" max="5906" width="11.625" style="17" customWidth="1"/>
    <col min="5907" max="5907" width="19.625" style="17" customWidth="1"/>
    <col min="5908" max="5908" width="23.875" style="17" customWidth="1"/>
    <col min="5909" max="5909" width="12.25" style="17" bestFit="1" customWidth="1"/>
    <col min="5910" max="6144" width="9" style="17"/>
    <col min="6145" max="6145" width="1.125" style="17" customWidth="1"/>
    <col min="6146" max="6146" width="12.625" style="17" customWidth="1"/>
    <col min="6147" max="6147" width="30.625" style="17" customWidth="1"/>
    <col min="6148" max="6148" width="0" style="17" hidden="1" customWidth="1"/>
    <col min="6149" max="6150" width="18.625" style="17" customWidth="1"/>
    <col min="6151" max="6162" width="11.625" style="17" customWidth="1"/>
    <col min="6163" max="6163" width="19.625" style="17" customWidth="1"/>
    <col min="6164" max="6164" width="23.875" style="17" customWidth="1"/>
    <col min="6165" max="6165" width="12.25" style="17" bestFit="1" customWidth="1"/>
    <col min="6166" max="6400" width="9" style="17"/>
    <col min="6401" max="6401" width="1.125" style="17" customWidth="1"/>
    <col min="6402" max="6402" width="12.625" style="17" customWidth="1"/>
    <col min="6403" max="6403" width="30.625" style="17" customWidth="1"/>
    <col min="6404" max="6404" width="0" style="17" hidden="1" customWidth="1"/>
    <col min="6405" max="6406" width="18.625" style="17" customWidth="1"/>
    <col min="6407" max="6418" width="11.625" style="17" customWidth="1"/>
    <col min="6419" max="6419" width="19.625" style="17" customWidth="1"/>
    <col min="6420" max="6420" width="23.875" style="17" customWidth="1"/>
    <col min="6421" max="6421" width="12.25" style="17" bestFit="1" customWidth="1"/>
    <col min="6422" max="6656" width="9" style="17"/>
    <col min="6657" max="6657" width="1.125" style="17" customWidth="1"/>
    <col min="6658" max="6658" width="12.625" style="17" customWidth="1"/>
    <col min="6659" max="6659" width="30.625" style="17" customWidth="1"/>
    <col min="6660" max="6660" width="0" style="17" hidden="1" customWidth="1"/>
    <col min="6661" max="6662" width="18.625" style="17" customWidth="1"/>
    <col min="6663" max="6674" width="11.625" style="17" customWidth="1"/>
    <col min="6675" max="6675" width="19.625" style="17" customWidth="1"/>
    <col min="6676" max="6676" width="23.875" style="17" customWidth="1"/>
    <col min="6677" max="6677" width="12.25" style="17" bestFit="1" customWidth="1"/>
    <col min="6678" max="6912" width="9" style="17"/>
    <col min="6913" max="6913" width="1.125" style="17" customWidth="1"/>
    <col min="6914" max="6914" width="12.625" style="17" customWidth="1"/>
    <col min="6915" max="6915" width="30.625" style="17" customWidth="1"/>
    <col min="6916" max="6916" width="0" style="17" hidden="1" customWidth="1"/>
    <col min="6917" max="6918" width="18.625" style="17" customWidth="1"/>
    <col min="6919" max="6930" width="11.625" style="17" customWidth="1"/>
    <col min="6931" max="6931" width="19.625" style="17" customWidth="1"/>
    <col min="6932" max="6932" width="23.875" style="17" customWidth="1"/>
    <col min="6933" max="6933" width="12.25" style="17" bestFit="1" customWidth="1"/>
    <col min="6934" max="7168" width="9" style="17"/>
    <col min="7169" max="7169" width="1.125" style="17" customWidth="1"/>
    <col min="7170" max="7170" width="12.625" style="17" customWidth="1"/>
    <col min="7171" max="7171" width="30.625" style="17" customWidth="1"/>
    <col min="7172" max="7172" width="0" style="17" hidden="1" customWidth="1"/>
    <col min="7173" max="7174" width="18.625" style="17" customWidth="1"/>
    <col min="7175" max="7186" width="11.625" style="17" customWidth="1"/>
    <col min="7187" max="7187" width="19.625" style="17" customWidth="1"/>
    <col min="7188" max="7188" width="23.875" style="17" customWidth="1"/>
    <col min="7189" max="7189" width="12.25" style="17" bestFit="1" customWidth="1"/>
    <col min="7190" max="7424" width="9" style="17"/>
    <col min="7425" max="7425" width="1.125" style="17" customWidth="1"/>
    <col min="7426" max="7426" width="12.625" style="17" customWidth="1"/>
    <col min="7427" max="7427" width="30.625" style="17" customWidth="1"/>
    <col min="7428" max="7428" width="0" style="17" hidden="1" customWidth="1"/>
    <col min="7429" max="7430" width="18.625" style="17" customWidth="1"/>
    <col min="7431" max="7442" width="11.625" style="17" customWidth="1"/>
    <col min="7443" max="7443" width="19.625" style="17" customWidth="1"/>
    <col min="7444" max="7444" width="23.875" style="17" customWidth="1"/>
    <col min="7445" max="7445" width="12.25" style="17" bestFit="1" customWidth="1"/>
    <col min="7446" max="7680" width="9" style="17"/>
    <col min="7681" max="7681" width="1.125" style="17" customWidth="1"/>
    <col min="7682" max="7682" width="12.625" style="17" customWidth="1"/>
    <col min="7683" max="7683" width="30.625" style="17" customWidth="1"/>
    <col min="7684" max="7684" width="0" style="17" hidden="1" customWidth="1"/>
    <col min="7685" max="7686" width="18.625" style="17" customWidth="1"/>
    <col min="7687" max="7698" width="11.625" style="17" customWidth="1"/>
    <col min="7699" max="7699" width="19.625" style="17" customWidth="1"/>
    <col min="7700" max="7700" width="23.875" style="17" customWidth="1"/>
    <col min="7701" max="7701" width="12.25" style="17" bestFit="1" customWidth="1"/>
    <col min="7702" max="7936" width="9" style="17"/>
    <col min="7937" max="7937" width="1.125" style="17" customWidth="1"/>
    <col min="7938" max="7938" width="12.625" style="17" customWidth="1"/>
    <col min="7939" max="7939" width="30.625" style="17" customWidth="1"/>
    <col min="7940" max="7940" width="0" style="17" hidden="1" customWidth="1"/>
    <col min="7941" max="7942" width="18.625" style="17" customWidth="1"/>
    <col min="7943" max="7954" width="11.625" style="17" customWidth="1"/>
    <col min="7955" max="7955" width="19.625" style="17" customWidth="1"/>
    <col min="7956" max="7956" width="23.875" style="17" customWidth="1"/>
    <col min="7957" max="7957" width="12.25" style="17" bestFit="1" customWidth="1"/>
    <col min="7958" max="8192" width="9" style="17"/>
    <col min="8193" max="8193" width="1.125" style="17" customWidth="1"/>
    <col min="8194" max="8194" width="12.625" style="17" customWidth="1"/>
    <col min="8195" max="8195" width="30.625" style="17" customWidth="1"/>
    <col min="8196" max="8196" width="0" style="17" hidden="1" customWidth="1"/>
    <col min="8197" max="8198" width="18.625" style="17" customWidth="1"/>
    <col min="8199" max="8210" width="11.625" style="17" customWidth="1"/>
    <col min="8211" max="8211" width="19.625" style="17" customWidth="1"/>
    <col min="8212" max="8212" width="23.875" style="17" customWidth="1"/>
    <col min="8213" max="8213" width="12.25" style="17" bestFit="1" customWidth="1"/>
    <col min="8214" max="8448" width="9" style="17"/>
    <col min="8449" max="8449" width="1.125" style="17" customWidth="1"/>
    <col min="8450" max="8450" width="12.625" style="17" customWidth="1"/>
    <col min="8451" max="8451" width="30.625" style="17" customWidth="1"/>
    <col min="8452" max="8452" width="0" style="17" hidden="1" customWidth="1"/>
    <col min="8453" max="8454" width="18.625" style="17" customWidth="1"/>
    <col min="8455" max="8466" width="11.625" style="17" customWidth="1"/>
    <col min="8467" max="8467" width="19.625" style="17" customWidth="1"/>
    <col min="8468" max="8468" width="23.875" style="17" customWidth="1"/>
    <col min="8469" max="8469" width="12.25" style="17" bestFit="1" customWidth="1"/>
    <col min="8470" max="8704" width="9" style="17"/>
    <col min="8705" max="8705" width="1.125" style="17" customWidth="1"/>
    <col min="8706" max="8706" width="12.625" style="17" customWidth="1"/>
    <col min="8707" max="8707" width="30.625" style="17" customWidth="1"/>
    <col min="8708" max="8708" width="0" style="17" hidden="1" customWidth="1"/>
    <col min="8709" max="8710" width="18.625" style="17" customWidth="1"/>
    <col min="8711" max="8722" width="11.625" style="17" customWidth="1"/>
    <col min="8723" max="8723" width="19.625" style="17" customWidth="1"/>
    <col min="8724" max="8724" width="23.875" style="17" customWidth="1"/>
    <col min="8725" max="8725" width="12.25" style="17" bestFit="1" customWidth="1"/>
    <col min="8726" max="8960" width="9" style="17"/>
    <col min="8961" max="8961" width="1.125" style="17" customWidth="1"/>
    <col min="8962" max="8962" width="12.625" style="17" customWidth="1"/>
    <col min="8963" max="8963" width="30.625" style="17" customWidth="1"/>
    <col min="8964" max="8964" width="0" style="17" hidden="1" customWidth="1"/>
    <col min="8965" max="8966" width="18.625" style="17" customWidth="1"/>
    <col min="8967" max="8978" width="11.625" style="17" customWidth="1"/>
    <col min="8979" max="8979" width="19.625" style="17" customWidth="1"/>
    <col min="8980" max="8980" width="23.875" style="17" customWidth="1"/>
    <col min="8981" max="8981" width="12.25" style="17" bestFit="1" customWidth="1"/>
    <col min="8982" max="9216" width="9" style="17"/>
    <col min="9217" max="9217" width="1.125" style="17" customWidth="1"/>
    <col min="9218" max="9218" width="12.625" style="17" customWidth="1"/>
    <col min="9219" max="9219" width="30.625" style="17" customWidth="1"/>
    <col min="9220" max="9220" width="0" style="17" hidden="1" customWidth="1"/>
    <col min="9221" max="9222" width="18.625" style="17" customWidth="1"/>
    <col min="9223" max="9234" width="11.625" style="17" customWidth="1"/>
    <col min="9235" max="9235" width="19.625" style="17" customWidth="1"/>
    <col min="9236" max="9236" width="23.875" style="17" customWidth="1"/>
    <col min="9237" max="9237" width="12.25" style="17" bestFit="1" customWidth="1"/>
    <col min="9238" max="9472" width="9" style="17"/>
    <col min="9473" max="9473" width="1.125" style="17" customWidth="1"/>
    <col min="9474" max="9474" width="12.625" style="17" customWidth="1"/>
    <col min="9475" max="9475" width="30.625" style="17" customWidth="1"/>
    <col min="9476" max="9476" width="0" style="17" hidden="1" customWidth="1"/>
    <col min="9477" max="9478" width="18.625" style="17" customWidth="1"/>
    <col min="9479" max="9490" width="11.625" style="17" customWidth="1"/>
    <col min="9491" max="9491" width="19.625" style="17" customWidth="1"/>
    <col min="9492" max="9492" width="23.875" style="17" customWidth="1"/>
    <col min="9493" max="9493" width="12.25" style="17" bestFit="1" customWidth="1"/>
    <col min="9494" max="9728" width="9" style="17"/>
    <col min="9729" max="9729" width="1.125" style="17" customWidth="1"/>
    <col min="9730" max="9730" width="12.625" style="17" customWidth="1"/>
    <col min="9731" max="9731" width="30.625" style="17" customWidth="1"/>
    <col min="9732" max="9732" width="0" style="17" hidden="1" customWidth="1"/>
    <col min="9733" max="9734" width="18.625" style="17" customWidth="1"/>
    <col min="9735" max="9746" width="11.625" style="17" customWidth="1"/>
    <col min="9747" max="9747" width="19.625" style="17" customWidth="1"/>
    <col min="9748" max="9748" width="23.875" style="17" customWidth="1"/>
    <col min="9749" max="9749" width="12.25" style="17" bestFit="1" customWidth="1"/>
    <col min="9750" max="9984" width="9" style="17"/>
    <col min="9985" max="9985" width="1.125" style="17" customWidth="1"/>
    <col min="9986" max="9986" width="12.625" style="17" customWidth="1"/>
    <col min="9987" max="9987" width="30.625" style="17" customWidth="1"/>
    <col min="9988" max="9988" width="0" style="17" hidden="1" customWidth="1"/>
    <col min="9989" max="9990" width="18.625" style="17" customWidth="1"/>
    <col min="9991" max="10002" width="11.625" style="17" customWidth="1"/>
    <col min="10003" max="10003" width="19.625" style="17" customWidth="1"/>
    <col min="10004" max="10004" width="23.875" style="17" customWidth="1"/>
    <col min="10005" max="10005" width="12.25" style="17" bestFit="1" customWidth="1"/>
    <col min="10006" max="10240" width="9" style="17"/>
    <col min="10241" max="10241" width="1.125" style="17" customWidth="1"/>
    <col min="10242" max="10242" width="12.625" style="17" customWidth="1"/>
    <col min="10243" max="10243" width="30.625" style="17" customWidth="1"/>
    <col min="10244" max="10244" width="0" style="17" hidden="1" customWidth="1"/>
    <col min="10245" max="10246" width="18.625" style="17" customWidth="1"/>
    <col min="10247" max="10258" width="11.625" style="17" customWidth="1"/>
    <col min="10259" max="10259" width="19.625" style="17" customWidth="1"/>
    <col min="10260" max="10260" width="23.875" style="17" customWidth="1"/>
    <col min="10261" max="10261" width="12.25" style="17" bestFit="1" customWidth="1"/>
    <col min="10262" max="10496" width="9" style="17"/>
    <col min="10497" max="10497" width="1.125" style="17" customWidth="1"/>
    <col min="10498" max="10498" width="12.625" style="17" customWidth="1"/>
    <col min="10499" max="10499" width="30.625" style="17" customWidth="1"/>
    <col min="10500" max="10500" width="0" style="17" hidden="1" customWidth="1"/>
    <col min="10501" max="10502" width="18.625" style="17" customWidth="1"/>
    <col min="10503" max="10514" width="11.625" style="17" customWidth="1"/>
    <col min="10515" max="10515" width="19.625" style="17" customWidth="1"/>
    <col min="10516" max="10516" width="23.875" style="17" customWidth="1"/>
    <col min="10517" max="10517" width="12.25" style="17" bestFit="1" customWidth="1"/>
    <col min="10518" max="10752" width="9" style="17"/>
    <col min="10753" max="10753" width="1.125" style="17" customWidth="1"/>
    <col min="10754" max="10754" width="12.625" style="17" customWidth="1"/>
    <col min="10755" max="10755" width="30.625" style="17" customWidth="1"/>
    <col min="10756" max="10756" width="0" style="17" hidden="1" customWidth="1"/>
    <col min="10757" max="10758" width="18.625" style="17" customWidth="1"/>
    <col min="10759" max="10770" width="11.625" style="17" customWidth="1"/>
    <col min="10771" max="10771" width="19.625" style="17" customWidth="1"/>
    <col min="10772" max="10772" width="23.875" style="17" customWidth="1"/>
    <col min="10773" max="10773" width="12.25" style="17" bestFit="1" customWidth="1"/>
    <col min="10774" max="11008" width="9" style="17"/>
    <col min="11009" max="11009" width="1.125" style="17" customWidth="1"/>
    <col min="11010" max="11010" width="12.625" style="17" customWidth="1"/>
    <col min="11011" max="11011" width="30.625" style="17" customWidth="1"/>
    <col min="11012" max="11012" width="0" style="17" hidden="1" customWidth="1"/>
    <col min="11013" max="11014" width="18.625" style="17" customWidth="1"/>
    <col min="11015" max="11026" width="11.625" style="17" customWidth="1"/>
    <col min="11027" max="11027" width="19.625" style="17" customWidth="1"/>
    <col min="11028" max="11028" width="23.875" style="17" customWidth="1"/>
    <col min="11029" max="11029" width="12.25" style="17" bestFit="1" customWidth="1"/>
    <col min="11030" max="11264" width="9" style="17"/>
    <col min="11265" max="11265" width="1.125" style="17" customWidth="1"/>
    <col min="11266" max="11266" width="12.625" style="17" customWidth="1"/>
    <col min="11267" max="11267" width="30.625" style="17" customWidth="1"/>
    <col min="11268" max="11268" width="0" style="17" hidden="1" customWidth="1"/>
    <col min="11269" max="11270" width="18.625" style="17" customWidth="1"/>
    <col min="11271" max="11282" width="11.625" style="17" customWidth="1"/>
    <col min="11283" max="11283" width="19.625" style="17" customWidth="1"/>
    <col min="11284" max="11284" width="23.875" style="17" customWidth="1"/>
    <col min="11285" max="11285" width="12.25" style="17" bestFit="1" customWidth="1"/>
    <col min="11286" max="11520" width="9" style="17"/>
    <col min="11521" max="11521" width="1.125" style="17" customWidth="1"/>
    <col min="11522" max="11522" width="12.625" style="17" customWidth="1"/>
    <col min="11523" max="11523" width="30.625" style="17" customWidth="1"/>
    <col min="11524" max="11524" width="0" style="17" hidden="1" customWidth="1"/>
    <col min="11525" max="11526" width="18.625" style="17" customWidth="1"/>
    <col min="11527" max="11538" width="11.625" style="17" customWidth="1"/>
    <col min="11539" max="11539" width="19.625" style="17" customWidth="1"/>
    <col min="11540" max="11540" width="23.875" style="17" customWidth="1"/>
    <col min="11541" max="11541" width="12.25" style="17" bestFit="1" customWidth="1"/>
    <col min="11542" max="11776" width="9" style="17"/>
    <col min="11777" max="11777" width="1.125" style="17" customWidth="1"/>
    <col min="11778" max="11778" width="12.625" style="17" customWidth="1"/>
    <col min="11779" max="11779" width="30.625" style="17" customWidth="1"/>
    <col min="11780" max="11780" width="0" style="17" hidden="1" customWidth="1"/>
    <col min="11781" max="11782" width="18.625" style="17" customWidth="1"/>
    <col min="11783" max="11794" width="11.625" style="17" customWidth="1"/>
    <col min="11795" max="11795" width="19.625" style="17" customWidth="1"/>
    <col min="11796" max="11796" width="23.875" style="17" customWidth="1"/>
    <col min="11797" max="11797" width="12.25" style="17" bestFit="1" customWidth="1"/>
    <col min="11798" max="12032" width="9" style="17"/>
    <col min="12033" max="12033" width="1.125" style="17" customWidth="1"/>
    <col min="12034" max="12034" width="12.625" style="17" customWidth="1"/>
    <col min="12035" max="12035" width="30.625" style="17" customWidth="1"/>
    <col min="12036" max="12036" width="0" style="17" hidden="1" customWidth="1"/>
    <col min="12037" max="12038" width="18.625" style="17" customWidth="1"/>
    <col min="12039" max="12050" width="11.625" style="17" customWidth="1"/>
    <col min="12051" max="12051" width="19.625" style="17" customWidth="1"/>
    <col min="12052" max="12052" width="23.875" style="17" customWidth="1"/>
    <col min="12053" max="12053" width="12.25" style="17" bestFit="1" customWidth="1"/>
    <col min="12054" max="12288" width="9" style="17"/>
    <col min="12289" max="12289" width="1.125" style="17" customWidth="1"/>
    <col min="12290" max="12290" width="12.625" style="17" customWidth="1"/>
    <col min="12291" max="12291" width="30.625" style="17" customWidth="1"/>
    <col min="12292" max="12292" width="0" style="17" hidden="1" customWidth="1"/>
    <col min="12293" max="12294" width="18.625" style="17" customWidth="1"/>
    <col min="12295" max="12306" width="11.625" style="17" customWidth="1"/>
    <col min="12307" max="12307" width="19.625" style="17" customWidth="1"/>
    <col min="12308" max="12308" width="23.875" style="17" customWidth="1"/>
    <col min="12309" max="12309" width="12.25" style="17" bestFit="1" customWidth="1"/>
    <col min="12310" max="12544" width="9" style="17"/>
    <col min="12545" max="12545" width="1.125" style="17" customWidth="1"/>
    <col min="12546" max="12546" width="12.625" style="17" customWidth="1"/>
    <col min="12547" max="12547" width="30.625" style="17" customWidth="1"/>
    <col min="12548" max="12548" width="0" style="17" hidden="1" customWidth="1"/>
    <col min="12549" max="12550" width="18.625" style="17" customWidth="1"/>
    <col min="12551" max="12562" width="11.625" style="17" customWidth="1"/>
    <col min="12563" max="12563" width="19.625" style="17" customWidth="1"/>
    <col min="12564" max="12564" width="23.875" style="17" customWidth="1"/>
    <col min="12565" max="12565" width="12.25" style="17" bestFit="1" customWidth="1"/>
    <col min="12566" max="12800" width="9" style="17"/>
    <col min="12801" max="12801" width="1.125" style="17" customWidth="1"/>
    <col min="12802" max="12802" width="12.625" style="17" customWidth="1"/>
    <col min="12803" max="12803" width="30.625" style="17" customWidth="1"/>
    <col min="12804" max="12804" width="0" style="17" hidden="1" customWidth="1"/>
    <col min="12805" max="12806" width="18.625" style="17" customWidth="1"/>
    <col min="12807" max="12818" width="11.625" style="17" customWidth="1"/>
    <col min="12819" max="12819" width="19.625" style="17" customWidth="1"/>
    <col min="12820" max="12820" width="23.875" style="17" customWidth="1"/>
    <col min="12821" max="12821" width="12.25" style="17" bestFit="1" customWidth="1"/>
    <col min="12822" max="13056" width="9" style="17"/>
    <col min="13057" max="13057" width="1.125" style="17" customWidth="1"/>
    <col min="13058" max="13058" width="12.625" style="17" customWidth="1"/>
    <col min="13059" max="13059" width="30.625" style="17" customWidth="1"/>
    <col min="13060" max="13060" width="0" style="17" hidden="1" customWidth="1"/>
    <col min="13061" max="13062" width="18.625" style="17" customWidth="1"/>
    <col min="13063" max="13074" width="11.625" style="17" customWidth="1"/>
    <col min="13075" max="13075" width="19.625" style="17" customWidth="1"/>
    <col min="13076" max="13076" width="23.875" style="17" customWidth="1"/>
    <col min="13077" max="13077" width="12.25" style="17" bestFit="1" customWidth="1"/>
    <col min="13078" max="13312" width="9" style="17"/>
    <col min="13313" max="13313" width="1.125" style="17" customWidth="1"/>
    <col min="13314" max="13314" width="12.625" style="17" customWidth="1"/>
    <col min="13315" max="13315" width="30.625" style="17" customWidth="1"/>
    <col min="13316" max="13316" width="0" style="17" hidden="1" customWidth="1"/>
    <col min="13317" max="13318" width="18.625" style="17" customWidth="1"/>
    <col min="13319" max="13330" width="11.625" style="17" customWidth="1"/>
    <col min="13331" max="13331" width="19.625" style="17" customWidth="1"/>
    <col min="13332" max="13332" width="23.875" style="17" customWidth="1"/>
    <col min="13333" max="13333" width="12.25" style="17" bestFit="1" customWidth="1"/>
    <col min="13334" max="13568" width="9" style="17"/>
    <col min="13569" max="13569" width="1.125" style="17" customWidth="1"/>
    <col min="13570" max="13570" width="12.625" style="17" customWidth="1"/>
    <col min="13571" max="13571" width="30.625" style="17" customWidth="1"/>
    <col min="13572" max="13572" width="0" style="17" hidden="1" customWidth="1"/>
    <col min="13573" max="13574" width="18.625" style="17" customWidth="1"/>
    <col min="13575" max="13586" width="11.625" style="17" customWidth="1"/>
    <col min="13587" max="13587" width="19.625" style="17" customWidth="1"/>
    <col min="13588" max="13588" width="23.875" style="17" customWidth="1"/>
    <col min="13589" max="13589" width="12.25" style="17" bestFit="1" customWidth="1"/>
    <col min="13590" max="13824" width="9" style="17"/>
    <col min="13825" max="13825" width="1.125" style="17" customWidth="1"/>
    <col min="13826" max="13826" width="12.625" style="17" customWidth="1"/>
    <col min="13827" max="13827" width="30.625" style="17" customWidth="1"/>
    <col min="13828" max="13828" width="0" style="17" hidden="1" customWidth="1"/>
    <col min="13829" max="13830" width="18.625" style="17" customWidth="1"/>
    <col min="13831" max="13842" width="11.625" style="17" customWidth="1"/>
    <col min="13843" max="13843" width="19.625" style="17" customWidth="1"/>
    <col min="13844" max="13844" width="23.875" style="17" customWidth="1"/>
    <col min="13845" max="13845" width="12.25" style="17" bestFit="1" customWidth="1"/>
    <col min="13846" max="14080" width="9" style="17"/>
    <col min="14081" max="14081" width="1.125" style="17" customWidth="1"/>
    <col min="14082" max="14082" width="12.625" style="17" customWidth="1"/>
    <col min="14083" max="14083" width="30.625" style="17" customWidth="1"/>
    <col min="14084" max="14084" width="0" style="17" hidden="1" customWidth="1"/>
    <col min="14085" max="14086" width="18.625" style="17" customWidth="1"/>
    <col min="14087" max="14098" width="11.625" style="17" customWidth="1"/>
    <col min="14099" max="14099" width="19.625" style="17" customWidth="1"/>
    <col min="14100" max="14100" width="23.875" style="17" customWidth="1"/>
    <col min="14101" max="14101" width="12.25" style="17" bestFit="1" customWidth="1"/>
    <col min="14102" max="14336" width="9" style="17"/>
    <col min="14337" max="14337" width="1.125" style="17" customWidth="1"/>
    <col min="14338" max="14338" width="12.625" style="17" customWidth="1"/>
    <col min="14339" max="14339" width="30.625" style="17" customWidth="1"/>
    <col min="14340" max="14340" width="0" style="17" hidden="1" customWidth="1"/>
    <col min="14341" max="14342" width="18.625" style="17" customWidth="1"/>
    <col min="14343" max="14354" width="11.625" style="17" customWidth="1"/>
    <col min="14355" max="14355" width="19.625" style="17" customWidth="1"/>
    <col min="14356" max="14356" width="23.875" style="17" customWidth="1"/>
    <col min="14357" max="14357" width="12.25" style="17" bestFit="1" customWidth="1"/>
    <col min="14358" max="14592" width="9" style="17"/>
    <col min="14593" max="14593" width="1.125" style="17" customWidth="1"/>
    <col min="14594" max="14594" width="12.625" style="17" customWidth="1"/>
    <col min="14595" max="14595" width="30.625" style="17" customWidth="1"/>
    <col min="14596" max="14596" width="0" style="17" hidden="1" customWidth="1"/>
    <col min="14597" max="14598" width="18.625" style="17" customWidth="1"/>
    <col min="14599" max="14610" width="11.625" style="17" customWidth="1"/>
    <col min="14611" max="14611" width="19.625" style="17" customWidth="1"/>
    <col min="14612" max="14612" width="23.875" style="17" customWidth="1"/>
    <col min="14613" max="14613" width="12.25" style="17" bestFit="1" customWidth="1"/>
    <col min="14614" max="14848" width="9" style="17"/>
    <col min="14849" max="14849" width="1.125" style="17" customWidth="1"/>
    <col min="14850" max="14850" width="12.625" style="17" customWidth="1"/>
    <col min="14851" max="14851" width="30.625" style="17" customWidth="1"/>
    <col min="14852" max="14852" width="0" style="17" hidden="1" customWidth="1"/>
    <col min="14853" max="14854" width="18.625" style="17" customWidth="1"/>
    <col min="14855" max="14866" width="11.625" style="17" customWidth="1"/>
    <col min="14867" max="14867" width="19.625" style="17" customWidth="1"/>
    <col min="14868" max="14868" width="23.875" style="17" customWidth="1"/>
    <col min="14869" max="14869" width="12.25" style="17" bestFit="1" customWidth="1"/>
    <col min="14870" max="15104" width="9" style="17"/>
    <col min="15105" max="15105" width="1.125" style="17" customWidth="1"/>
    <col min="15106" max="15106" width="12.625" style="17" customWidth="1"/>
    <col min="15107" max="15107" width="30.625" style="17" customWidth="1"/>
    <col min="15108" max="15108" width="0" style="17" hidden="1" customWidth="1"/>
    <col min="15109" max="15110" width="18.625" style="17" customWidth="1"/>
    <col min="15111" max="15122" width="11.625" style="17" customWidth="1"/>
    <col min="15123" max="15123" width="19.625" style="17" customWidth="1"/>
    <col min="15124" max="15124" width="23.875" style="17" customWidth="1"/>
    <col min="15125" max="15125" width="12.25" style="17" bestFit="1" customWidth="1"/>
    <col min="15126" max="15360" width="9" style="17"/>
    <col min="15361" max="15361" width="1.125" style="17" customWidth="1"/>
    <col min="15362" max="15362" width="12.625" style="17" customWidth="1"/>
    <col min="15363" max="15363" width="30.625" style="17" customWidth="1"/>
    <col min="15364" max="15364" width="0" style="17" hidden="1" customWidth="1"/>
    <col min="15365" max="15366" width="18.625" style="17" customWidth="1"/>
    <col min="15367" max="15378" width="11.625" style="17" customWidth="1"/>
    <col min="15379" max="15379" width="19.625" style="17" customWidth="1"/>
    <col min="15380" max="15380" width="23.875" style="17" customWidth="1"/>
    <col min="15381" max="15381" width="12.25" style="17" bestFit="1" customWidth="1"/>
    <col min="15382" max="15616" width="9" style="17"/>
    <col min="15617" max="15617" width="1.125" style="17" customWidth="1"/>
    <col min="15618" max="15618" width="12.625" style="17" customWidth="1"/>
    <col min="15619" max="15619" width="30.625" style="17" customWidth="1"/>
    <col min="15620" max="15620" width="0" style="17" hidden="1" customWidth="1"/>
    <col min="15621" max="15622" width="18.625" style="17" customWidth="1"/>
    <col min="15623" max="15634" width="11.625" style="17" customWidth="1"/>
    <col min="15635" max="15635" width="19.625" style="17" customWidth="1"/>
    <col min="15636" max="15636" width="23.875" style="17" customWidth="1"/>
    <col min="15637" max="15637" width="12.25" style="17" bestFit="1" customWidth="1"/>
    <col min="15638" max="15872" width="9" style="17"/>
    <col min="15873" max="15873" width="1.125" style="17" customWidth="1"/>
    <col min="15874" max="15874" width="12.625" style="17" customWidth="1"/>
    <col min="15875" max="15875" width="30.625" style="17" customWidth="1"/>
    <col min="15876" max="15876" width="0" style="17" hidden="1" customWidth="1"/>
    <col min="15877" max="15878" width="18.625" style="17" customWidth="1"/>
    <col min="15879" max="15890" width="11.625" style="17" customWidth="1"/>
    <col min="15891" max="15891" width="19.625" style="17" customWidth="1"/>
    <col min="15892" max="15892" width="23.875" style="17" customWidth="1"/>
    <col min="15893" max="15893" width="12.25" style="17" bestFit="1" customWidth="1"/>
    <col min="15894" max="16128" width="9" style="17"/>
    <col min="16129" max="16129" width="1.125" style="17" customWidth="1"/>
    <col min="16130" max="16130" width="12.625" style="17" customWidth="1"/>
    <col min="16131" max="16131" width="30.625" style="17" customWidth="1"/>
    <col min="16132" max="16132" width="0" style="17" hidden="1" customWidth="1"/>
    <col min="16133" max="16134" width="18.625" style="17" customWidth="1"/>
    <col min="16135" max="16146" width="11.625" style="17" customWidth="1"/>
    <col min="16147" max="16147" width="19.625" style="17" customWidth="1"/>
    <col min="16148" max="16148" width="23.875" style="17" customWidth="1"/>
    <col min="16149" max="16149" width="12.25" style="17" bestFit="1" customWidth="1"/>
    <col min="16150" max="16384" width="9" style="17"/>
  </cols>
  <sheetData>
    <row r="2" spans="1:20" s="75" customFormat="1" ht="20.25" customHeight="1" thickBot="1" x14ac:dyDescent="0.2">
      <c r="A2" s="878" t="s">
        <v>847</v>
      </c>
      <c r="B2" s="824"/>
      <c r="C2" s="1259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1735" t="s">
        <v>367</v>
      </c>
      <c r="S2" s="1735"/>
    </row>
    <row r="3" spans="1:20" s="1261" customFormat="1" ht="30" customHeight="1" thickBot="1" x14ac:dyDescent="0.2">
      <c r="A3" s="1260"/>
      <c r="B3" s="883" t="s">
        <v>359</v>
      </c>
      <c r="C3" s="1099" t="s">
        <v>368</v>
      </c>
      <c r="D3" s="885" t="s">
        <v>369</v>
      </c>
      <c r="E3" s="887" t="s">
        <v>370</v>
      </c>
      <c r="F3" s="887" t="s">
        <v>371</v>
      </c>
      <c r="G3" s="888" t="s">
        <v>419</v>
      </c>
      <c r="H3" s="889" t="s">
        <v>420</v>
      </c>
      <c r="I3" s="890" t="s">
        <v>421</v>
      </c>
      <c r="J3" s="890" t="s">
        <v>422</v>
      </c>
      <c r="K3" s="890" t="s">
        <v>423</v>
      </c>
      <c r="L3" s="890" t="s">
        <v>424</v>
      </c>
      <c r="M3" s="890" t="s">
        <v>425</v>
      </c>
      <c r="N3" s="890" t="s">
        <v>426</v>
      </c>
      <c r="O3" s="890" t="s">
        <v>427</v>
      </c>
      <c r="P3" s="890" t="s">
        <v>428</v>
      </c>
      <c r="Q3" s="890" t="s">
        <v>429</v>
      </c>
      <c r="R3" s="890" t="s">
        <v>430</v>
      </c>
      <c r="S3" s="891" t="s">
        <v>431</v>
      </c>
      <c r="T3" s="1260"/>
    </row>
    <row r="4" spans="1:20" s="104" customFormat="1" ht="30.75" customHeight="1" x14ac:dyDescent="0.15">
      <c r="A4" s="1262"/>
      <c r="B4" s="1263" t="s">
        <v>181</v>
      </c>
      <c r="C4" s="1264" t="s">
        <v>848</v>
      </c>
      <c r="D4" s="1265"/>
      <c r="E4" s="1266">
        <v>47665</v>
      </c>
      <c r="F4" s="1266">
        <v>47274</v>
      </c>
      <c r="G4" s="1267">
        <v>709</v>
      </c>
      <c r="H4" s="1268">
        <v>1154</v>
      </c>
      <c r="I4" s="1268">
        <v>4951</v>
      </c>
      <c r="J4" s="1268">
        <v>9638</v>
      </c>
      <c r="K4" s="1268">
        <v>9030</v>
      </c>
      <c r="L4" s="1268">
        <v>4857</v>
      </c>
      <c r="M4" s="1268">
        <v>1652</v>
      </c>
      <c r="N4" s="1268">
        <v>854</v>
      </c>
      <c r="O4" s="1268">
        <v>1531</v>
      </c>
      <c r="P4" s="1268">
        <v>7241</v>
      </c>
      <c r="Q4" s="1268">
        <v>4413</v>
      </c>
      <c r="R4" s="1268">
        <v>1244</v>
      </c>
      <c r="S4" s="1269" t="s">
        <v>140</v>
      </c>
      <c r="T4" s="1262"/>
    </row>
    <row r="5" spans="1:20" s="104" customFormat="1" ht="30.75" customHeight="1" x14ac:dyDescent="0.15">
      <c r="A5" s="1262"/>
      <c r="B5" s="953" t="s">
        <v>102</v>
      </c>
      <c r="C5" s="1270" t="s">
        <v>849</v>
      </c>
      <c r="D5" s="1047"/>
      <c r="E5" s="1271">
        <v>13600</v>
      </c>
      <c r="F5" s="1271">
        <v>16000</v>
      </c>
      <c r="G5" s="1272" t="s">
        <v>140</v>
      </c>
      <c r="H5" s="854" t="s">
        <v>140</v>
      </c>
      <c r="I5" s="854" t="s">
        <v>140</v>
      </c>
      <c r="J5" s="854" t="s">
        <v>140</v>
      </c>
      <c r="K5" s="854" t="s">
        <v>140</v>
      </c>
      <c r="L5" s="854" t="s">
        <v>140</v>
      </c>
      <c r="M5" s="854">
        <v>5000</v>
      </c>
      <c r="N5" s="854">
        <v>11000</v>
      </c>
      <c r="O5" s="854" t="s">
        <v>140</v>
      </c>
      <c r="P5" s="854" t="s">
        <v>140</v>
      </c>
      <c r="Q5" s="854" t="s">
        <v>140</v>
      </c>
      <c r="R5" s="854" t="s">
        <v>140</v>
      </c>
      <c r="S5" s="1114" t="s">
        <v>140</v>
      </c>
      <c r="T5" s="1262"/>
    </row>
    <row r="6" spans="1:20" s="104" customFormat="1" ht="30.75" customHeight="1" x14ac:dyDescent="0.15">
      <c r="A6" s="1262"/>
      <c r="B6" s="953"/>
      <c r="C6" s="1273" t="s">
        <v>850</v>
      </c>
      <c r="D6" s="1047"/>
      <c r="E6" s="1271">
        <v>197000</v>
      </c>
      <c r="F6" s="1271">
        <v>200000</v>
      </c>
      <c r="G6" s="1274" t="s">
        <v>140</v>
      </c>
      <c r="H6" s="855" t="s">
        <v>140</v>
      </c>
      <c r="I6" s="855" t="s">
        <v>140</v>
      </c>
      <c r="J6" s="855">
        <v>200000</v>
      </c>
      <c r="K6" s="855" t="s">
        <v>140</v>
      </c>
      <c r="L6" s="855" t="s">
        <v>140</v>
      </c>
      <c r="M6" s="855" t="s">
        <v>140</v>
      </c>
      <c r="N6" s="854" t="s">
        <v>140</v>
      </c>
      <c r="O6" s="855" t="s">
        <v>140</v>
      </c>
      <c r="P6" s="855" t="s">
        <v>140</v>
      </c>
      <c r="Q6" s="855" t="s">
        <v>140</v>
      </c>
      <c r="R6" s="855" t="s">
        <v>140</v>
      </c>
      <c r="S6" s="1114" t="s">
        <v>140</v>
      </c>
      <c r="T6" s="1262"/>
    </row>
    <row r="7" spans="1:20" ht="30.75" customHeight="1" x14ac:dyDescent="0.15">
      <c r="A7" s="756"/>
      <c r="B7" s="895"/>
      <c r="C7" s="1275" t="s">
        <v>851</v>
      </c>
      <c r="D7" s="1047"/>
      <c r="E7" s="1271">
        <v>120000</v>
      </c>
      <c r="F7" s="1271">
        <v>180000</v>
      </c>
      <c r="G7" s="1276" t="s">
        <v>140</v>
      </c>
      <c r="H7" s="860" t="s">
        <v>140</v>
      </c>
      <c r="I7" s="860" t="s">
        <v>140</v>
      </c>
      <c r="J7" s="860" t="s">
        <v>140</v>
      </c>
      <c r="K7" s="860" t="s">
        <v>140</v>
      </c>
      <c r="L7" s="860" t="s">
        <v>140</v>
      </c>
      <c r="M7" s="860">
        <v>180000</v>
      </c>
      <c r="N7" s="860" t="s">
        <v>140</v>
      </c>
      <c r="O7" s="860" t="s">
        <v>140</v>
      </c>
      <c r="P7" s="860" t="s">
        <v>140</v>
      </c>
      <c r="Q7" s="860" t="s">
        <v>140</v>
      </c>
      <c r="R7" s="860" t="s">
        <v>140</v>
      </c>
      <c r="S7" s="909" t="s">
        <v>140</v>
      </c>
      <c r="T7" s="756"/>
    </row>
    <row r="8" spans="1:20" ht="30.75" customHeight="1" x14ac:dyDescent="0.15">
      <c r="A8" s="756"/>
      <c r="B8" s="895"/>
      <c r="C8" s="1270" t="s">
        <v>852</v>
      </c>
      <c r="D8" s="1047"/>
      <c r="E8" s="1271">
        <v>25000</v>
      </c>
      <c r="F8" s="1271">
        <v>20000</v>
      </c>
      <c r="G8" s="1272" t="s">
        <v>140</v>
      </c>
      <c r="H8" s="854" t="s">
        <v>140</v>
      </c>
      <c r="I8" s="854" t="s">
        <v>140</v>
      </c>
      <c r="J8" s="854" t="s">
        <v>140</v>
      </c>
      <c r="K8" s="854" t="s">
        <v>140</v>
      </c>
      <c r="L8" s="854" t="s">
        <v>140</v>
      </c>
      <c r="M8" s="854" t="s">
        <v>140</v>
      </c>
      <c r="N8" s="854" t="s">
        <v>140</v>
      </c>
      <c r="O8" s="854" t="s">
        <v>140</v>
      </c>
      <c r="P8" s="854" t="s">
        <v>140</v>
      </c>
      <c r="Q8" s="854">
        <v>20000</v>
      </c>
      <c r="R8" s="854" t="s">
        <v>140</v>
      </c>
      <c r="S8" s="1114" t="s">
        <v>140</v>
      </c>
      <c r="T8" s="756"/>
    </row>
    <row r="9" spans="1:20" ht="30.75" customHeight="1" x14ac:dyDescent="0.15">
      <c r="A9" s="756"/>
      <c r="B9" s="895"/>
      <c r="C9" s="1270" t="s">
        <v>853</v>
      </c>
      <c r="D9" s="917"/>
      <c r="E9" s="1271">
        <v>10665</v>
      </c>
      <c r="F9" s="1271">
        <v>10893</v>
      </c>
      <c r="G9" s="1272">
        <v>783</v>
      </c>
      <c r="H9" s="854">
        <v>738</v>
      </c>
      <c r="I9" s="854">
        <v>900</v>
      </c>
      <c r="J9" s="854">
        <v>1085</v>
      </c>
      <c r="K9" s="854">
        <v>862</v>
      </c>
      <c r="L9" s="854">
        <v>859</v>
      </c>
      <c r="M9" s="854">
        <v>642</v>
      </c>
      <c r="N9" s="854">
        <v>576</v>
      </c>
      <c r="O9" s="854">
        <v>900</v>
      </c>
      <c r="P9" s="854">
        <v>1293</v>
      </c>
      <c r="Q9" s="854">
        <v>1536</v>
      </c>
      <c r="R9" s="854">
        <v>719</v>
      </c>
      <c r="S9" s="1114" t="s">
        <v>140</v>
      </c>
      <c r="T9" s="756"/>
    </row>
    <row r="10" spans="1:20" ht="30.75" customHeight="1" x14ac:dyDescent="0.15">
      <c r="A10" s="756"/>
      <c r="B10" s="895"/>
      <c r="C10" s="1270" t="s">
        <v>854</v>
      </c>
      <c r="D10" s="1047"/>
      <c r="E10" s="1271">
        <v>14630</v>
      </c>
      <c r="F10" s="1271">
        <v>12129</v>
      </c>
      <c r="G10" s="1272">
        <v>1020</v>
      </c>
      <c r="H10" s="854">
        <v>0</v>
      </c>
      <c r="I10" s="854">
        <v>0</v>
      </c>
      <c r="J10" s="854">
        <v>845</v>
      </c>
      <c r="K10" s="854">
        <v>792</v>
      </c>
      <c r="L10" s="854">
        <v>605</v>
      </c>
      <c r="M10" s="854">
        <v>551</v>
      </c>
      <c r="N10" s="854">
        <v>426</v>
      </c>
      <c r="O10" s="854">
        <v>875</v>
      </c>
      <c r="P10" s="854">
        <v>2875</v>
      </c>
      <c r="Q10" s="854">
        <v>3254</v>
      </c>
      <c r="R10" s="854">
        <v>886</v>
      </c>
      <c r="S10" s="909" t="s">
        <v>140</v>
      </c>
      <c r="T10" s="756"/>
    </row>
    <row r="11" spans="1:20" s="1283" customFormat="1" ht="30.75" customHeight="1" x14ac:dyDescent="0.15">
      <c r="A11" s="1277"/>
      <c r="B11" s="1278"/>
      <c r="C11" s="1279" t="s">
        <v>855</v>
      </c>
      <c r="D11" s="930"/>
      <c r="E11" s="1280">
        <v>10783</v>
      </c>
      <c r="F11" s="1280">
        <v>8219</v>
      </c>
      <c r="G11" s="1281">
        <v>499</v>
      </c>
      <c r="H11" s="1282">
        <v>623</v>
      </c>
      <c r="I11" s="1282">
        <v>776</v>
      </c>
      <c r="J11" s="1282">
        <v>808</v>
      </c>
      <c r="K11" s="1282">
        <v>889</v>
      </c>
      <c r="L11" s="1282">
        <v>751</v>
      </c>
      <c r="M11" s="1282">
        <v>682</v>
      </c>
      <c r="N11" s="1282">
        <v>593</v>
      </c>
      <c r="O11" s="1282">
        <v>498</v>
      </c>
      <c r="P11" s="1282">
        <v>669</v>
      </c>
      <c r="Q11" s="1282">
        <v>707</v>
      </c>
      <c r="R11" s="1282">
        <v>724</v>
      </c>
      <c r="S11" s="909" t="s">
        <v>140</v>
      </c>
      <c r="T11" s="1277"/>
    </row>
    <row r="12" spans="1:20" ht="30.75" customHeight="1" x14ac:dyDescent="0.15">
      <c r="A12" s="756"/>
      <c r="B12" s="895" t="s">
        <v>182</v>
      </c>
      <c r="C12" s="1275" t="s">
        <v>856</v>
      </c>
      <c r="D12" s="1047"/>
      <c r="E12" s="1271">
        <v>54358</v>
      </c>
      <c r="F12" s="1271">
        <v>41044</v>
      </c>
      <c r="G12" s="1284">
        <v>1917</v>
      </c>
      <c r="H12" s="1285">
        <v>6104</v>
      </c>
      <c r="I12" s="1285">
        <v>5529</v>
      </c>
      <c r="J12" s="1285">
        <v>1514</v>
      </c>
      <c r="K12" s="1285">
        <v>4097</v>
      </c>
      <c r="L12" s="1285">
        <v>2708</v>
      </c>
      <c r="M12" s="1285">
        <v>2329</v>
      </c>
      <c r="N12" s="1285">
        <v>2016</v>
      </c>
      <c r="O12" s="1285">
        <v>3385</v>
      </c>
      <c r="P12" s="1285">
        <v>4449</v>
      </c>
      <c r="Q12" s="1285">
        <v>5132</v>
      </c>
      <c r="R12" s="1285">
        <v>1864</v>
      </c>
      <c r="S12" s="917" t="s">
        <v>140</v>
      </c>
      <c r="T12" s="756"/>
    </row>
    <row r="13" spans="1:20" ht="30.75" customHeight="1" x14ac:dyDescent="0.15">
      <c r="A13" s="756"/>
      <c r="B13" s="895" t="s">
        <v>102</v>
      </c>
      <c r="C13" s="1270" t="s">
        <v>857</v>
      </c>
      <c r="D13" s="1047"/>
      <c r="E13" s="1271">
        <v>16411</v>
      </c>
      <c r="F13" s="1271">
        <v>14464</v>
      </c>
      <c r="G13" s="1272">
        <v>824</v>
      </c>
      <c r="H13" s="854">
        <v>3863</v>
      </c>
      <c r="I13" s="854">
        <v>2931</v>
      </c>
      <c r="J13" s="854">
        <v>796</v>
      </c>
      <c r="K13" s="854">
        <v>579</v>
      </c>
      <c r="L13" s="854">
        <v>472</v>
      </c>
      <c r="M13" s="854">
        <v>457</v>
      </c>
      <c r="N13" s="854">
        <v>729</v>
      </c>
      <c r="O13" s="854">
        <v>553</v>
      </c>
      <c r="P13" s="854">
        <v>1100</v>
      </c>
      <c r="Q13" s="854">
        <v>2005</v>
      </c>
      <c r="R13" s="854">
        <v>155</v>
      </c>
      <c r="S13" s="1114">
        <v>1902790</v>
      </c>
      <c r="T13" s="756"/>
    </row>
    <row r="14" spans="1:20" ht="30.75" customHeight="1" x14ac:dyDescent="0.15">
      <c r="A14" s="756"/>
      <c r="B14" s="895"/>
      <c r="C14" s="1270" t="s">
        <v>858</v>
      </c>
      <c r="D14" s="917"/>
      <c r="E14" s="1271">
        <v>171738</v>
      </c>
      <c r="F14" s="1271">
        <v>98862</v>
      </c>
      <c r="G14" s="1272">
        <v>5765</v>
      </c>
      <c r="H14" s="854">
        <v>18746</v>
      </c>
      <c r="I14" s="854">
        <v>18845</v>
      </c>
      <c r="J14" s="854">
        <v>5649</v>
      </c>
      <c r="K14" s="854">
        <v>9053</v>
      </c>
      <c r="L14" s="854">
        <v>4495</v>
      </c>
      <c r="M14" s="854">
        <v>4496</v>
      </c>
      <c r="N14" s="854">
        <v>3688</v>
      </c>
      <c r="O14" s="854">
        <v>5386</v>
      </c>
      <c r="P14" s="854">
        <v>7163</v>
      </c>
      <c r="Q14" s="854">
        <v>12162</v>
      </c>
      <c r="R14" s="854">
        <v>3414</v>
      </c>
      <c r="S14" s="1114">
        <v>24970100</v>
      </c>
      <c r="T14" s="756"/>
    </row>
    <row r="15" spans="1:20" ht="30.75" customHeight="1" x14ac:dyDescent="0.15">
      <c r="A15" s="756"/>
      <c r="B15" s="895"/>
      <c r="C15" s="1270" t="s">
        <v>859</v>
      </c>
      <c r="D15" s="1047"/>
      <c r="E15" s="1271">
        <v>39994</v>
      </c>
      <c r="F15" s="1271">
        <v>37051</v>
      </c>
      <c r="G15" s="1272">
        <v>885</v>
      </c>
      <c r="H15" s="854">
        <v>906</v>
      </c>
      <c r="I15" s="854">
        <v>2165</v>
      </c>
      <c r="J15" s="854">
        <v>1587</v>
      </c>
      <c r="K15" s="854">
        <v>4954</v>
      </c>
      <c r="L15" s="854">
        <v>3194</v>
      </c>
      <c r="M15" s="854">
        <v>4391</v>
      </c>
      <c r="N15" s="854">
        <v>6304</v>
      </c>
      <c r="O15" s="854">
        <v>4293</v>
      </c>
      <c r="P15" s="854">
        <v>4744</v>
      </c>
      <c r="Q15" s="854">
        <v>2288</v>
      </c>
      <c r="R15" s="854">
        <v>1340</v>
      </c>
      <c r="S15" s="909">
        <v>33733890</v>
      </c>
      <c r="T15" s="756"/>
    </row>
    <row r="16" spans="1:20" s="1283" customFormat="1" ht="30.75" customHeight="1" x14ac:dyDescent="0.15">
      <c r="A16" s="1277"/>
      <c r="B16" s="978"/>
      <c r="C16" s="1286" t="s">
        <v>860</v>
      </c>
      <c r="D16" s="1287"/>
      <c r="E16" s="1271">
        <v>107344</v>
      </c>
      <c r="F16" s="1271">
        <v>101768</v>
      </c>
      <c r="G16" s="1288">
        <v>7432</v>
      </c>
      <c r="H16" s="1289">
        <v>6625</v>
      </c>
      <c r="I16" s="1289">
        <v>9286</v>
      </c>
      <c r="J16" s="1289">
        <v>8174</v>
      </c>
      <c r="K16" s="1289">
        <v>10632</v>
      </c>
      <c r="L16" s="1289">
        <v>7443</v>
      </c>
      <c r="M16" s="1289">
        <v>7845</v>
      </c>
      <c r="N16" s="1289">
        <v>10877</v>
      </c>
      <c r="O16" s="1289">
        <v>8511</v>
      </c>
      <c r="P16" s="1289">
        <v>8924</v>
      </c>
      <c r="Q16" s="1289">
        <v>8683</v>
      </c>
      <c r="R16" s="1289">
        <v>7336</v>
      </c>
      <c r="S16" s="909">
        <v>125309665</v>
      </c>
      <c r="T16" s="1277"/>
    </row>
    <row r="17" spans="1:20" ht="30.75" customHeight="1" x14ac:dyDescent="0.15">
      <c r="A17" s="756"/>
      <c r="B17" s="895" t="s">
        <v>102</v>
      </c>
      <c r="C17" s="1270" t="s">
        <v>861</v>
      </c>
      <c r="D17" s="1047"/>
      <c r="E17" s="1271">
        <v>136885</v>
      </c>
      <c r="F17" s="1271">
        <v>129317</v>
      </c>
      <c r="G17" s="1272">
        <v>6753</v>
      </c>
      <c r="H17" s="854">
        <v>8991</v>
      </c>
      <c r="I17" s="854">
        <v>12964</v>
      </c>
      <c r="J17" s="854">
        <v>13629</v>
      </c>
      <c r="K17" s="854">
        <v>11539</v>
      </c>
      <c r="L17" s="854">
        <v>9178</v>
      </c>
      <c r="M17" s="854">
        <v>9917</v>
      </c>
      <c r="N17" s="854">
        <v>11637</v>
      </c>
      <c r="O17" s="854">
        <v>11227</v>
      </c>
      <c r="P17" s="854">
        <v>11720</v>
      </c>
      <c r="Q17" s="854">
        <v>11689</v>
      </c>
      <c r="R17" s="854">
        <v>10073</v>
      </c>
      <c r="S17" s="1114">
        <v>138570000</v>
      </c>
      <c r="T17" s="756"/>
    </row>
    <row r="18" spans="1:20" ht="30.75" customHeight="1" x14ac:dyDescent="0.15">
      <c r="A18" s="756"/>
      <c r="B18" s="895"/>
      <c r="C18" s="1270" t="s">
        <v>862</v>
      </c>
      <c r="D18" s="917"/>
      <c r="E18" s="1271">
        <v>607333</v>
      </c>
      <c r="F18" s="1271">
        <v>537663</v>
      </c>
      <c r="G18" s="1272">
        <v>40499</v>
      </c>
      <c r="H18" s="854">
        <v>45237</v>
      </c>
      <c r="I18" s="854">
        <v>38288</v>
      </c>
      <c r="J18" s="854">
        <v>48538</v>
      </c>
      <c r="K18" s="854">
        <v>54815</v>
      </c>
      <c r="L18" s="854">
        <v>41703</v>
      </c>
      <c r="M18" s="854">
        <v>50432</v>
      </c>
      <c r="N18" s="854">
        <v>42279</v>
      </c>
      <c r="O18" s="854">
        <v>43663</v>
      </c>
      <c r="P18" s="854">
        <v>41211</v>
      </c>
      <c r="Q18" s="854">
        <v>45511</v>
      </c>
      <c r="R18" s="854">
        <v>45487</v>
      </c>
      <c r="S18" s="1114">
        <v>4863751700</v>
      </c>
      <c r="T18" s="756"/>
    </row>
    <row r="19" spans="1:20" ht="30.75" customHeight="1" x14ac:dyDescent="0.15">
      <c r="A19" s="756"/>
      <c r="B19" s="895"/>
      <c r="C19" s="1270" t="s">
        <v>863</v>
      </c>
      <c r="D19" s="1047"/>
      <c r="E19" s="1271">
        <v>124300</v>
      </c>
      <c r="F19" s="1271">
        <v>107990</v>
      </c>
      <c r="G19" s="1272" t="s">
        <v>140</v>
      </c>
      <c r="H19" s="854">
        <v>53995</v>
      </c>
      <c r="I19" s="854">
        <v>53995</v>
      </c>
      <c r="J19" s="854" t="s">
        <v>140</v>
      </c>
      <c r="K19" s="854" t="s">
        <v>140</v>
      </c>
      <c r="L19" s="854" t="s">
        <v>140</v>
      </c>
      <c r="M19" s="854" t="s">
        <v>140</v>
      </c>
      <c r="N19" s="854" t="s">
        <v>140</v>
      </c>
      <c r="O19" s="854" t="s">
        <v>140</v>
      </c>
      <c r="P19" s="854" t="s">
        <v>140</v>
      </c>
      <c r="Q19" s="854" t="s">
        <v>140</v>
      </c>
      <c r="R19" s="854" t="s">
        <v>140</v>
      </c>
      <c r="S19" s="909" t="s">
        <v>140</v>
      </c>
      <c r="T19" s="756"/>
    </row>
    <row r="20" spans="1:20" s="1283" customFormat="1" ht="30.75" customHeight="1" x14ac:dyDescent="0.15">
      <c r="A20" s="1277"/>
      <c r="B20" s="978"/>
      <c r="C20" s="1286" t="s">
        <v>864</v>
      </c>
      <c r="D20" s="1287"/>
      <c r="E20" s="1271">
        <v>20000</v>
      </c>
      <c r="F20" s="1271">
        <v>20000</v>
      </c>
      <c r="G20" s="1288" t="s">
        <v>140</v>
      </c>
      <c r="H20" s="1289" t="s">
        <v>140</v>
      </c>
      <c r="I20" s="1289">
        <v>20000</v>
      </c>
      <c r="J20" s="1289" t="s">
        <v>140</v>
      </c>
      <c r="K20" s="1289" t="s">
        <v>140</v>
      </c>
      <c r="L20" s="1289" t="s">
        <v>140</v>
      </c>
      <c r="M20" s="1289" t="s">
        <v>140</v>
      </c>
      <c r="N20" s="1289" t="s">
        <v>140</v>
      </c>
      <c r="O20" s="1289" t="s">
        <v>140</v>
      </c>
      <c r="P20" s="1289" t="s">
        <v>140</v>
      </c>
      <c r="Q20" s="1289" t="s">
        <v>140</v>
      </c>
      <c r="R20" s="1289" t="s">
        <v>140</v>
      </c>
      <c r="S20" s="909" t="s">
        <v>140</v>
      </c>
      <c r="T20" s="1277"/>
    </row>
    <row r="21" spans="1:20" ht="30.75" customHeight="1" x14ac:dyDescent="0.15">
      <c r="A21" s="756"/>
      <c r="B21" s="895"/>
      <c r="C21" s="1270" t="s">
        <v>865</v>
      </c>
      <c r="D21" s="1047"/>
      <c r="E21" s="1271">
        <v>5000</v>
      </c>
      <c r="F21" s="1271">
        <v>3100</v>
      </c>
      <c r="G21" s="1272" t="s">
        <v>140</v>
      </c>
      <c r="H21" s="854" t="s">
        <v>140</v>
      </c>
      <c r="I21" s="854" t="s">
        <v>140</v>
      </c>
      <c r="J21" s="854" t="s">
        <v>140</v>
      </c>
      <c r="K21" s="854">
        <v>3100</v>
      </c>
      <c r="L21" s="854" t="s">
        <v>140</v>
      </c>
      <c r="M21" s="854" t="s">
        <v>140</v>
      </c>
      <c r="N21" s="854" t="s">
        <v>140</v>
      </c>
      <c r="O21" s="854" t="s">
        <v>140</v>
      </c>
      <c r="P21" s="854" t="s">
        <v>140</v>
      </c>
      <c r="Q21" s="854" t="s">
        <v>140</v>
      </c>
      <c r="R21" s="854" t="s">
        <v>140</v>
      </c>
      <c r="S21" s="909" t="s">
        <v>140</v>
      </c>
      <c r="T21" s="756"/>
    </row>
    <row r="22" spans="1:20" s="1283" customFormat="1" ht="30.75" customHeight="1" x14ac:dyDescent="0.15">
      <c r="A22" s="1277"/>
      <c r="B22" s="978"/>
      <c r="C22" s="1286" t="s">
        <v>866</v>
      </c>
      <c r="D22" s="1287"/>
      <c r="E22" s="1271">
        <v>34400</v>
      </c>
      <c r="F22" s="1271">
        <v>37000</v>
      </c>
      <c r="G22" s="1288" t="s">
        <v>140</v>
      </c>
      <c r="H22" s="1289" t="s">
        <v>140</v>
      </c>
      <c r="I22" s="1289" t="s">
        <v>140</v>
      </c>
      <c r="J22" s="1289" t="s">
        <v>140</v>
      </c>
      <c r="K22" s="1289" t="s">
        <v>140</v>
      </c>
      <c r="L22" s="1289" t="s">
        <v>140</v>
      </c>
      <c r="M22" s="1289">
        <v>37000</v>
      </c>
      <c r="N22" s="1289" t="s">
        <v>140</v>
      </c>
      <c r="O22" s="1289" t="s">
        <v>140</v>
      </c>
      <c r="P22" s="1289" t="s">
        <v>140</v>
      </c>
      <c r="Q22" s="1289" t="s">
        <v>140</v>
      </c>
      <c r="R22" s="1289" t="s">
        <v>140</v>
      </c>
      <c r="S22" s="909" t="s">
        <v>140</v>
      </c>
      <c r="T22" s="1277"/>
    </row>
    <row r="23" spans="1:20" ht="30.75" customHeight="1" x14ac:dyDescent="0.15">
      <c r="A23" s="756"/>
      <c r="B23" s="895" t="s">
        <v>102</v>
      </c>
      <c r="C23" s="1270" t="s">
        <v>867</v>
      </c>
      <c r="D23" s="1047"/>
      <c r="E23" s="1271">
        <v>90000</v>
      </c>
      <c r="F23" s="1271">
        <v>100000</v>
      </c>
      <c r="G23" s="1272" t="s">
        <v>140</v>
      </c>
      <c r="H23" s="854" t="s">
        <v>140</v>
      </c>
      <c r="I23" s="854" t="s">
        <v>140</v>
      </c>
      <c r="J23" s="854" t="s">
        <v>140</v>
      </c>
      <c r="K23" s="854" t="s">
        <v>140</v>
      </c>
      <c r="L23" s="854" t="s">
        <v>140</v>
      </c>
      <c r="M23" s="854" t="s">
        <v>140</v>
      </c>
      <c r="N23" s="854">
        <v>100000</v>
      </c>
      <c r="O23" s="854" t="s">
        <v>140</v>
      </c>
      <c r="P23" s="1289" t="s">
        <v>140</v>
      </c>
      <c r="Q23" s="854" t="s">
        <v>140</v>
      </c>
      <c r="R23" s="854" t="s">
        <v>140</v>
      </c>
      <c r="S23" s="1114" t="s">
        <v>140</v>
      </c>
      <c r="T23" s="756"/>
    </row>
    <row r="24" spans="1:20" ht="30.75" customHeight="1" x14ac:dyDescent="0.15">
      <c r="A24" s="756"/>
      <c r="B24" s="895"/>
      <c r="C24" s="1270" t="s">
        <v>868</v>
      </c>
      <c r="D24" s="917"/>
      <c r="E24" s="1271">
        <v>25000</v>
      </c>
      <c r="F24" s="1271">
        <v>20000</v>
      </c>
      <c r="G24" s="1272" t="s">
        <v>140</v>
      </c>
      <c r="H24" s="854" t="s">
        <v>140</v>
      </c>
      <c r="I24" s="854" t="s">
        <v>140</v>
      </c>
      <c r="J24" s="854" t="s">
        <v>140</v>
      </c>
      <c r="K24" s="854" t="s">
        <v>140</v>
      </c>
      <c r="L24" s="854" t="s">
        <v>140</v>
      </c>
      <c r="M24" s="854" t="s">
        <v>140</v>
      </c>
      <c r="N24" s="854" t="s">
        <v>140</v>
      </c>
      <c r="O24" s="854" t="s">
        <v>140</v>
      </c>
      <c r="P24" s="854">
        <v>20000</v>
      </c>
      <c r="Q24" s="854" t="s">
        <v>140</v>
      </c>
      <c r="R24" s="854" t="s">
        <v>140</v>
      </c>
      <c r="S24" s="1114" t="s">
        <v>140</v>
      </c>
      <c r="T24" s="756"/>
    </row>
    <row r="25" spans="1:20" ht="30.75" customHeight="1" x14ac:dyDescent="0.15">
      <c r="A25" s="756"/>
      <c r="B25" s="969" t="s">
        <v>102</v>
      </c>
      <c r="C25" s="1290" t="s">
        <v>869</v>
      </c>
      <c r="D25" s="1059"/>
      <c r="E25" s="1280">
        <v>100000</v>
      </c>
      <c r="F25" s="1280">
        <v>100000</v>
      </c>
      <c r="G25" s="1272" t="s">
        <v>140</v>
      </c>
      <c r="H25" s="854" t="s">
        <v>140</v>
      </c>
      <c r="I25" s="854" t="s">
        <v>140</v>
      </c>
      <c r="J25" s="854" t="s">
        <v>140</v>
      </c>
      <c r="K25" s="854" t="s">
        <v>140</v>
      </c>
      <c r="L25" s="854" t="s">
        <v>140</v>
      </c>
      <c r="M25" s="854" t="s">
        <v>140</v>
      </c>
      <c r="N25" s="854" t="s">
        <v>140</v>
      </c>
      <c r="O25" s="854" t="s">
        <v>140</v>
      </c>
      <c r="P25" s="854" t="s">
        <v>140</v>
      </c>
      <c r="Q25" s="854">
        <v>100000</v>
      </c>
      <c r="R25" s="854" t="s">
        <v>140</v>
      </c>
      <c r="S25" s="1114" t="s">
        <v>140</v>
      </c>
      <c r="T25" s="756"/>
    </row>
    <row r="26" spans="1:20" ht="30.75" customHeight="1" x14ac:dyDescent="0.15">
      <c r="A26" s="756"/>
      <c r="B26" s="895" t="s">
        <v>183</v>
      </c>
      <c r="C26" s="1270" t="s">
        <v>870</v>
      </c>
      <c r="D26" s="1047">
        <v>47112</v>
      </c>
      <c r="E26" s="1271">
        <v>41033</v>
      </c>
      <c r="F26" s="1271">
        <v>26148</v>
      </c>
      <c r="G26" s="1291">
        <v>1306</v>
      </c>
      <c r="H26" s="1292">
        <v>2150</v>
      </c>
      <c r="I26" s="1292">
        <v>2181</v>
      </c>
      <c r="J26" s="1292">
        <v>1882</v>
      </c>
      <c r="K26" s="1292">
        <v>2755</v>
      </c>
      <c r="L26" s="1292">
        <v>1405</v>
      </c>
      <c r="M26" s="1292">
        <v>1865</v>
      </c>
      <c r="N26" s="1292">
        <v>1678</v>
      </c>
      <c r="O26" s="1292">
        <v>1702</v>
      </c>
      <c r="P26" s="1292">
        <v>3062</v>
      </c>
      <c r="Q26" s="1292">
        <v>5266</v>
      </c>
      <c r="R26" s="1292">
        <v>896</v>
      </c>
      <c r="S26" s="1109" t="s">
        <v>141</v>
      </c>
      <c r="T26" s="756"/>
    </row>
    <row r="27" spans="1:20" ht="30.75" customHeight="1" x14ac:dyDescent="0.15">
      <c r="A27" s="756"/>
      <c r="B27" s="895"/>
      <c r="C27" s="1270" t="s">
        <v>871</v>
      </c>
      <c r="D27" s="1047">
        <v>49054</v>
      </c>
      <c r="E27" s="1271">
        <v>45823</v>
      </c>
      <c r="F27" s="1271">
        <v>35425</v>
      </c>
      <c r="G27" s="1272">
        <v>903</v>
      </c>
      <c r="H27" s="854">
        <v>4164</v>
      </c>
      <c r="I27" s="854">
        <v>3299</v>
      </c>
      <c r="J27" s="855">
        <v>2593</v>
      </c>
      <c r="K27" s="854">
        <v>2606</v>
      </c>
      <c r="L27" s="854">
        <v>4279</v>
      </c>
      <c r="M27" s="854">
        <v>1610</v>
      </c>
      <c r="N27" s="854">
        <v>2033</v>
      </c>
      <c r="O27" s="854">
        <v>4453</v>
      </c>
      <c r="P27" s="854">
        <v>4406</v>
      </c>
      <c r="Q27" s="854">
        <v>2922</v>
      </c>
      <c r="R27" s="854">
        <v>2157</v>
      </c>
      <c r="S27" s="1114">
        <v>1610010</v>
      </c>
      <c r="T27" s="756"/>
    </row>
    <row r="28" spans="1:20" ht="30.75" customHeight="1" x14ac:dyDescent="0.15">
      <c r="A28" s="756"/>
      <c r="B28" s="895"/>
      <c r="C28" s="1270" t="s">
        <v>872</v>
      </c>
      <c r="D28" s="1047"/>
      <c r="E28" s="1271">
        <v>52404</v>
      </c>
      <c r="F28" s="1271">
        <v>57126</v>
      </c>
      <c r="G28" s="1272" t="s">
        <v>141</v>
      </c>
      <c r="H28" s="854" t="s">
        <v>140</v>
      </c>
      <c r="I28" s="854" t="s">
        <v>140</v>
      </c>
      <c r="J28" s="855" t="s">
        <v>140</v>
      </c>
      <c r="K28" s="854" t="s">
        <v>140</v>
      </c>
      <c r="L28" s="854" t="s">
        <v>140</v>
      </c>
      <c r="M28" s="854">
        <v>17391</v>
      </c>
      <c r="N28" s="854">
        <v>39735</v>
      </c>
      <c r="O28" s="854" t="s">
        <v>140</v>
      </c>
      <c r="P28" s="854" t="s">
        <v>140</v>
      </c>
      <c r="Q28" s="854" t="s">
        <v>140</v>
      </c>
      <c r="R28" s="854" t="s">
        <v>140</v>
      </c>
      <c r="S28" s="1114">
        <v>38881685</v>
      </c>
      <c r="T28" s="756"/>
    </row>
    <row r="29" spans="1:20" ht="30.75" customHeight="1" x14ac:dyDescent="0.15">
      <c r="A29" s="756"/>
      <c r="B29" s="895"/>
      <c r="C29" s="1270" t="s">
        <v>873</v>
      </c>
      <c r="D29" s="1047"/>
      <c r="E29" s="1271">
        <v>220000</v>
      </c>
      <c r="F29" s="1271">
        <v>230000</v>
      </c>
      <c r="G29" s="1272" t="s">
        <v>140</v>
      </c>
      <c r="H29" s="854" t="s">
        <v>140</v>
      </c>
      <c r="I29" s="854" t="s">
        <v>140</v>
      </c>
      <c r="J29" s="855" t="s">
        <v>140</v>
      </c>
      <c r="K29" s="854">
        <v>230000</v>
      </c>
      <c r="L29" s="854" t="s">
        <v>140</v>
      </c>
      <c r="M29" s="854" t="s">
        <v>140</v>
      </c>
      <c r="N29" s="854" t="s">
        <v>140</v>
      </c>
      <c r="O29" s="854" t="s">
        <v>140</v>
      </c>
      <c r="P29" s="854" t="s">
        <v>140</v>
      </c>
      <c r="Q29" s="854" t="s">
        <v>140</v>
      </c>
      <c r="R29" s="854" t="s">
        <v>140</v>
      </c>
      <c r="S29" s="1114">
        <v>230000000</v>
      </c>
      <c r="T29" s="756"/>
    </row>
    <row r="30" spans="1:20" ht="30.75" customHeight="1" x14ac:dyDescent="0.15">
      <c r="A30" s="756"/>
      <c r="B30" s="969"/>
      <c r="C30" s="1290" t="s">
        <v>874</v>
      </c>
      <c r="D30" s="1059"/>
      <c r="E30" s="1280">
        <v>100000</v>
      </c>
      <c r="F30" s="1280">
        <v>150000</v>
      </c>
      <c r="G30" s="1272" t="s">
        <v>140</v>
      </c>
      <c r="H30" s="854" t="s">
        <v>140</v>
      </c>
      <c r="I30" s="854" t="s">
        <v>140</v>
      </c>
      <c r="J30" s="855" t="s">
        <v>140</v>
      </c>
      <c r="K30" s="854" t="s">
        <v>140</v>
      </c>
      <c r="L30" s="854" t="s">
        <v>140</v>
      </c>
      <c r="M30" s="854" t="s">
        <v>140</v>
      </c>
      <c r="N30" s="854" t="s">
        <v>140</v>
      </c>
      <c r="O30" s="854" t="s">
        <v>140</v>
      </c>
      <c r="P30" s="854" t="s">
        <v>140</v>
      </c>
      <c r="Q30" s="854">
        <v>150000</v>
      </c>
      <c r="R30" s="854" t="s">
        <v>140</v>
      </c>
      <c r="S30" s="1114">
        <v>150000000</v>
      </c>
      <c r="T30" s="756"/>
    </row>
    <row r="31" spans="1:20" s="104" customFormat="1" ht="30.75" customHeight="1" x14ac:dyDescent="0.15">
      <c r="A31" s="1262"/>
      <c r="B31" s="953" t="s">
        <v>875</v>
      </c>
      <c r="C31" s="1270" t="s">
        <v>876</v>
      </c>
      <c r="D31" s="1047"/>
      <c r="E31" s="1271">
        <v>4200</v>
      </c>
      <c r="F31" s="1271">
        <v>4600</v>
      </c>
      <c r="G31" s="1293" t="s">
        <v>140</v>
      </c>
      <c r="H31" s="1294" t="s">
        <v>140</v>
      </c>
      <c r="I31" s="1294" t="s">
        <v>140</v>
      </c>
      <c r="J31" s="1294" t="s">
        <v>140</v>
      </c>
      <c r="K31" s="1294" t="s">
        <v>140</v>
      </c>
      <c r="L31" s="1294" t="s">
        <v>140</v>
      </c>
      <c r="M31" s="1294">
        <v>200</v>
      </c>
      <c r="N31" s="1294">
        <v>1500</v>
      </c>
      <c r="O31" s="1294">
        <v>2700</v>
      </c>
      <c r="P31" s="1294">
        <v>200</v>
      </c>
      <c r="Q31" s="1294" t="s">
        <v>141</v>
      </c>
      <c r="R31" s="1294" t="s">
        <v>140</v>
      </c>
      <c r="S31" s="917" t="s">
        <v>140</v>
      </c>
      <c r="T31" s="1262"/>
    </row>
    <row r="32" spans="1:20" s="104" customFormat="1" ht="30.75" customHeight="1" x14ac:dyDescent="0.15">
      <c r="A32" s="1262"/>
      <c r="B32" s="953"/>
      <c r="C32" s="1273" t="s">
        <v>877</v>
      </c>
      <c r="D32" s="1047"/>
      <c r="E32" s="1271">
        <v>8200</v>
      </c>
      <c r="F32" s="1271">
        <v>8100</v>
      </c>
      <c r="G32" s="1281">
        <v>100</v>
      </c>
      <c r="H32" s="1282">
        <v>100</v>
      </c>
      <c r="I32" s="1282">
        <v>1000</v>
      </c>
      <c r="J32" s="1282">
        <v>1600</v>
      </c>
      <c r="K32" s="1282">
        <v>1000</v>
      </c>
      <c r="L32" s="1282">
        <v>100</v>
      </c>
      <c r="M32" s="1282">
        <v>1200</v>
      </c>
      <c r="N32" s="1282">
        <v>2000</v>
      </c>
      <c r="O32" s="1282">
        <v>500</v>
      </c>
      <c r="P32" s="1282">
        <v>200</v>
      </c>
      <c r="Q32" s="1282">
        <v>200</v>
      </c>
      <c r="R32" s="1282">
        <v>100</v>
      </c>
      <c r="S32" s="909" t="s">
        <v>140</v>
      </c>
      <c r="T32" s="1262"/>
    </row>
    <row r="33" spans="1:20" s="104" customFormat="1" ht="30.75" customHeight="1" x14ac:dyDescent="0.15">
      <c r="A33" s="1262"/>
      <c r="B33" s="953"/>
      <c r="C33" s="1270" t="s">
        <v>878</v>
      </c>
      <c r="D33" s="1047"/>
      <c r="E33" s="1271">
        <v>1500</v>
      </c>
      <c r="F33" s="1271">
        <v>1192</v>
      </c>
      <c r="G33" s="1281">
        <v>55</v>
      </c>
      <c r="H33" s="1282">
        <v>32</v>
      </c>
      <c r="I33" s="1282">
        <v>77</v>
      </c>
      <c r="J33" s="1282">
        <v>253</v>
      </c>
      <c r="K33" s="1282">
        <v>102</v>
      </c>
      <c r="L33" s="1282">
        <v>41</v>
      </c>
      <c r="M33" s="1282">
        <v>44</v>
      </c>
      <c r="N33" s="1282">
        <v>57</v>
      </c>
      <c r="O33" s="1282">
        <v>101</v>
      </c>
      <c r="P33" s="1282">
        <v>286</v>
      </c>
      <c r="Q33" s="1282">
        <v>107</v>
      </c>
      <c r="R33" s="1282">
        <v>37</v>
      </c>
      <c r="S33" s="909" t="s">
        <v>140</v>
      </c>
      <c r="T33" s="1262"/>
    </row>
    <row r="34" spans="1:20" s="104" customFormat="1" ht="30.75" customHeight="1" x14ac:dyDescent="0.15">
      <c r="A34" s="1262"/>
      <c r="B34" s="953"/>
      <c r="C34" s="1273" t="s">
        <v>879</v>
      </c>
      <c r="D34" s="1047"/>
      <c r="E34" s="1271">
        <v>3050</v>
      </c>
      <c r="F34" s="1271">
        <v>3251</v>
      </c>
      <c r="G34" s="1281">
        <v>257</v>
      </c>
      <c r="H34" s="1282">
        <v>110</v>
      </c>
      <c r="I34" s="1282">
        <v>196</v>
      </c>
      <c r="J34" s="1282">
        <v>510</v>
      </c>
      <c r="K34" s="1282">
        <v>92</v>
      </c>
      <c r="L34" s="1282">
        <v>95</v>
      </c>
      <c r="M34" s="1282">
        <v>139</v>
      </c>
      <c r="N34" s="1282">
        <v>392</v>
      </c>
      <c r="O34" s="1282">
        <v>249</v>
      </c>
      <c r="P34" s="1282">
        <v>101</v>
      </c>
      <c r="Q34" s="1282">
        <v>112</v>
      </c>
      <c r="R34" s="1282">
        <v>998</v>
      </c>
      <c r="S34" s="909" t="s">
        <v>140</v>
      </c>
      <c r="T34" s="1295"/>
    </row>
    <row r="35" spans="1:20" s="104" customFormat="1" ht="30.75" customHeight="1" x14ac:dyDescent="0.15">
      <c r="A35" s="1262"/>
      <c r="B35" s="953"/>
      <c r="C35" s="1270" t="s">
        <v>880</v>
      </c>
      <c r="D35" s="1047"/>
      <c r="E35" s="1271">
        <v>100379</v>
      </c>
      <c r="F35" s="1271">
        <v>99079</v>
      </c>
      <c r="G35" s="1281">
        <v>10775</v>
      </c>
      <c r="H35" s="1282">
        <v>2508</v>
      </c>
      <c r="I35" s="1282">
        <v>4368</v>
      </c>
      <c r="J35" s="1282">
        <v>6896</v>
      </c>
      <c r="K35" s="1282">
        <v>21645</v>
      </c>
      <c r="L35" s="1282">
        <v>3113</v>
      </c>
      <c r="M35" s="1282">
        <v>5298</v>
      </c>
      <c r="N35" s="1282">
        <v>5711</v>
      </c>
      <c r="O35" s="1282">
        <v>5306</v>
      </c>
      <c r="P35" s="1282">
        <v>5929</v>
      </c>
      <c r="Q35" s="1282">
        <v>22531</v>
      </c>
      <c r="R35" s="1282">
        <v>4999</v>
      </c>
      <c r="S35" s="909" t="s">
        <v>140</v>
      </c>
      <c r="T35" s="1262"/>
    </row>
    <row r="36" spans="1:20" s="104" customFormat="1" ht="30.75" customHeight="1" x14ac:dyDescent="0.15">
      <c r="A36" s="1262"/>
      <c r="B36" s="953"/>
      <c r="C36" s="1273" t="s">
        <v>881</v>
      </c>
      <c r="D36" s="1047"/>
      <c r="E36" s="1271">
        <v>23430</v>
      </c>
      <c r="F36" s="1271">
        <v>4200</v>
      </c>
      <c r="G36" s="1281">
        <v>1000</v>
      </c>
      <c r="H36" s="1282">
        <v>500</v>
      </c>
      <c r="I36" s="1282">
        <v>300</v>
      </c>
      <c r="J36" s="1282">
        <v>300</v>
      </c>
      <c r="K36" s="1282">
        <v>100</v>
      </c>
      <c r="L36" s="1282">
        <v>300</v>
      </c>
      <c r="M36" s="1282">
        <v>100</v>
      </c>
      <c r="N36" s="1282">
        <v>200</v>
      </c>
      <c r="O36" s="1282">
        <v>200</v>
      </c>
      <c r="P36" s="1282">
        <v>200</v>
      </c>
      <c r="Q36" s="1282">
        <v>800</v>
      </c>
      <c r="R36" s="1282">
        <v>200</v>
      </c>
      <c r="S36" s="909" t="s">
        <v>140</v>
      </c>
      <c r="T36" s="1262"/>
    </row>
    <row r="37" spans="1:20" s="104" customFormat="1" ht="30.75" customHeight="1" thickBot="1" x14ac:dyDescent="0.2">
      <c r="A37" s="1262"/>
      <c r="B37" s="937"/>
      <c r="C37" s="1296" t="s">
        <v>882</v>
      </c>
      <c r="D37" s="1297"/>
      <c r="E37" s="1298">
        <v>1700</v>
      </c>
      <c r="F37" s="1298">
        <v>1621</v>
      </c>
      <c r="G37" s="1299">
        <v>61</v>
      </c>
      <c r="H37" s="1300">
        <v>106</v>
      </c>
      <c r="I37" s="1300">
        <v>98</v>
      </c>
      <c r="J37" s="1300">
        <v>143</v>
      </c>
      <c r="K37" s="1300">
        <v>92</v>
      </c>
      <c r="L37" s="1300">
        <v>164</v>
      </c>
      <c r="M37" s="1300">
        <v>171</v>
      </c>
      <c r="N37" s="1300">
        <v>107</v>
      </c>
      <c r="O37" s="1300">
        <v>119</v>
      </c>
      <c r="P37" s="1300">
        <v>214</v>
      </c>
      <c r="Q37" s="1300">
        <v>266</v>
      </c>
      <c r="R37" s="1300">
        <v>80</v>
      </c>
      <c r="S37" s="1063" t="s">
        <v>140</v>
      </c>
      <c r="T37" s="1262"/>
    </row>
    <row r="38" spans="1:20" s="75" customFormat="1" ht="20.25" customHeight="1" thickBot="1" x14ac:dyDescent="0.2">
      <c r="A38" s="878" t="s">
        <v>883</v>
      </c>
      <c r="B38" s="824"/>
      <c r="C38" s="1301"/>
      <c r="D38" s="1302"/>
      <c r="E38" s="1302"/>
      <c r="F38" s="1302"/>
      <c r="G38" s="1302"/>
      <c r="H38" s="1302"/>
      <c r="I38" s="1302"/>
      <c r="J38" s="1302"/>
      <c r="K38" s="1302"/>
      <c r="L38" s="1302"/>
      <c r="M38" s="1302"/>
      <c r="N38" s="1302"/>
      <c r="O38" s="1302"/>
      <c r="P38" s="1302"/>
      <c r="Q38" s="1302"/>
      <c r="R38" s="1736" t="s">
        <v>367</v>
      </c>
      <c r="S38" s="1736"/>
    </row>
    <row r="39" spans="1:20" s="1261" customFormat="1" ht="30" customHeight="1" thickBot="1" x14ac:dyDescent="0.2">
      <c r="A39" s="1260"/>
      <c r="B39" s="883" t="s">
        <v>359</v>
      </c>
      <c r="C39" s="1099" t="s">
        <v>368</v>
      </c>
      <c r="D39" s="885" t="s">
        <v>369</v>
      </c>
      <c r="E39" s="887" t="s">
        <v>370</v>
      </c>
      <c r="F39" s="887" t="s">
        <v>371</v>
      </c>
      <c r="G39" s="888" t="s">
        <v>419</v>
      </c>
      <c r="H39" s="889" t="s">
        <v>420</v>
      </c>
      <c r="I39" s="890" t="s">
        <v>421</v>
      </c>
      <c r="J39" s="890" t="s">
        <v>422</v>
      </c>
      <c r="K39" s="890" t="s">
        <v>423</v>
      </c>
      <c r="L39" s="890" t="s">
        <v>424</v>
      </c>
      <c r="M39" s="890" t="s">
        <v>425</v>
      </c>
      <c r="N39" s="890" t="s">
        <v>426</v>
      </c>
      <c r="O39" s="890" t="s">
        <v>427</v>
      </c>
      <c r="P39" s="890" t="s">
        <v>428</v>
      </c>
      <c r="Q39" s="890" t="s">
        <v>429</v>
      </c>
      <c r="R39" s="890" t="s">
        <v>430</v>
      </c>
      <c r="S39" s="891" t="s">
        <v>431</v>
      </c>
      <c r="T39" s="1260"/>
    </row>
    <row r="40" spans="1:20" s="104" customFormat="1" ht="30.75" customHeight="1" x14ac:dyDescent="0.15">
      <c r="A40" s="1262"/>
      <c r="B40" s="950" t="s">
        <v>884</v>
      </c>
      <c r="C40" s="1273" t="s">
        <v>885</v>
      </c>
      <c r="D40" s="1047"/>
      <c r="E40" s="1271">
        <v>63400</v>
      </c>
      <c r="F40" s="1271">
        <v>49135</v>
      </c>
      <c r="G40" s="1281">
        <v>1978</v>
      </c>
      <c r="H40" s="1282">
        <v>2546</v>
      </c>
      <c r="I40" s="1282">
        <v>2210</v>
      </c>
      <c r="J40" s="1282">
        <v>1284</v>
      </c>
      <c r="K40" s="1282">
        <v>2238</v>
      </c>
      <c r="L40" s="1282">
        <v>3843</v>
      </c>
      <c r="M40" s="1282">
        <v>3065</v>
      </c>
      <c r="N40" s="1282">
        <v>2450</v>
      </c>
      <c r="O40" s="1282">
        <v>7500</v>
      </c>
      <c r="P40" s="1282">
        <v>8090</v>
      </c>
      <c r="Q40" s="1282">
        <v>8824</v>
      </c>
      <c r="R40" s="1282">
        <v>5107</v>
      </c>
      <c r="S40" s="909" t="s">
        <v>140</v>
      </c>
      <c r="T40" s="1295"/>
    </row>
    <row r="41" spans="1:20" s="104" customFormat="1" ht="30.75" customHeight="1" x14ac:dyDescent="0.15">
      <c r="A41" s="1262"/>
      <c r="B41" s="953"/>
      <c r="C41" s="1270" t="s">
        <v>886</v>
      </c>
      <c r="D41" s="1047"/>
      <c r="E41" s="1271">
        <v>150700</v>
      </c>
      <c r="F41" s="1271">
        <v>143241</v>
      </c>
      <c r="G41" s="1281">
        <v>14908</v>
      </c>
      <c r="H41" s="1282">
        <v>11971</v>
      </c>
      <c r="I41" s="1282">
        <v>11836</v>
      </c>
      <c r="J41" s="1282">
        <v>11545</v>
      </c>
      <c r="K41" s="1282">
        <v>12830</v>
      </c>
      <c r="L41" s="1282">
        <v>9513</v>
      </c>
      <c r="M41" s="1282">
        <v>9917</v>
      </c>
      <c r="N41" s="1282">
        <v>12461</v>
      </c>
      <c r="O41" s="1282">
        <v>9664</v>
      </c>
      <c r="P41" s="1282">
        <v>12052</v>
      </c>
      <c r="Q41" s="1282">
        <v>12549</v>
      </c>
      <c r="R41" s="1282">
        <v>13995</v>
      </c>
      <c r="S41" s="909" t="s">
        <v>140</v>
      </c>
      <c r="T41" s="1262"/>
    </row>
    <row r="42" spans="1:20" s="104" customFormat="1" ht="30.75" customHeight="1" x14ac:dyDescent="0.15">
      <c r="A42" s="1262"/>
      <c r="B42" s="953"/>
      <c r="C42" s="1273" t="s">
        <v>887</v>
      </c>
      <c r="D42" s="1047"/>
      <c r="E42" s="1271">
        <v>37427</v>
      </c>
      <c r="F42" s="1271">
        <v>42797</v>
      </c>
      <c r="G42" s="1281">
        <v>2235</v>
      </c>
      <c r="H42" s="1282">
        <v>2233</v>
      </c>
      <c r="I42" s="1282">
        <v>3404</v>
      </c>
      <c r="J42" s="1282">
        <v>3325</v>
      </c>
      <c r="K42" s="1282">
        <v>4348</v>
      </c>
      <c r="L42" s="1282">
        <v>3565</v>
      </c>
      <c r="M42" s="1282">
        <v>3623</v>
      </c>
      <c r="N42" s="1282">
        <v>3037</v>
      </c>
      <c r="O42" s="1282">
        <v>3563</v>
      </c>
      <c r="P42" s="1282">
        <v>4503</v>
      </c>
      <c r="Q42" s="1282">
        <v>4609</v>
      </c>
      <c r="R42" s="1282">
        <v>4352</v>
      </c>
      <c r="S42" s="909" t="s">
        <v>140</v>
      </c>
      <c r="T42" s="1262"/>
    </row>
    <row r="43" spans="1:20" s="104" customFormat="1" ht="30.75" customHeight="1" x14ac:dyDescent="0.15">
      <c r="A43" s="1262"/>
      <c r="B43" s="953"/>
      <c r="C43" s="1270" t="s">
        <v>888</v>
      </c>
      <c r="D43" s="1047"/>
      <c r="E43" s="1271">
        <v>25147</v>
      </c>
      <c r="F43" s="1271">
        <v>28035</v>
      </c>
      <c r="G43" s="1281">
        <v>1429</v>
      </c>
      <c r="H43" s="1282">
        <v>1401</v>
      </c>
      <c r="I43" s="1282">
        <v>2086</v>
      </c>
      <c r="J43" s="1282">
        <v>2312</v>
      </c>
      <c r="K43" s="1282">
        <v>2940</v>
      </c>
      <c r="L43" s="1282">
        <v>2351</v>
      </c>
      <c r="M43" s="1282">
        <v>2756</v>
      </c>
      <c r="N43" s="1282">
        <v>2487</v>
      </c>
      <c r="O43" s="1282">
        <v>2288</v>
      </c>
      <c r="P43" s="1282">
        <v>2915</v>
      </c>
      <c r="Q43" s="1282">
        <v>2786</v>
      </c>
      <c r="R43" s="1282">
        <v>2284</v>
      </c>
      <c r="S43" s="909" t="s">
        <v>140</v>
      </c>
      <c r="T43" s="1262"/>
    </row>
    <row r="44" spans="1:20" s="104" customFormat="1" ht="30.75" customHeight="1" x14ac:dyDescent="0.15">
      <c r="A44" s="1262"/>
      <c r="B44" s="953"/>
      <c r="C44" s="1273" t="s">
        <v>889</v>
      </c>
      <c r="D44" s="1047"/>
      <c r="E44" s="1271">
        <v>57452</v>
      </c>
      <c r="F44" s="1271">
        <v>54207</v>
      </c>
      <c r="G44" s="1281">
        <v>3567</v>
      </c>
      <c r="H44" s="1282">
        <v>3084</v>
      </c>
      <c r="I44" s="1282">
        <v>5189</v>
      </c>
      <c r="J44" s="1282">
        <v>4330</v>
      </c>
      <c r="K44" s="1282">
        <v>5650</v>
      </c>
      <c r="L44" s="1282">
        <v>3983</v>
      </c>
      <c r="M44" s="1282">
        <v>4506</v>
      </c>
      <c r="N44" s="1282">
        <v>4095</v>
      </c>
      <c r="O44" s="1282">
        <v>4087</v>
      </c>
      <c r="P44" s="1282">
        <v>5496</v>
      </c>
      <c r="Q44" s="1282">
        <v>5341</v>
      </c>
      <c r="R44" s="1282">
        <v>4879</v>
      </c>
      <c r="S44" s="909" t="s">
        <v>140</v>
      </c>
      <c r="T44" s="1295"/>
    </row>
    <row r="45" spans="1:20" s="104" customFormat="1" ht="30.75" customHeight="1" x14ac:dyDescent="0.15">
      <c r="A45" s="1262"/>
      <c r="B45" s="953"/>
      <c r="C45" s="1270" t="s">
        <v>890</v>
      </c>
      <c r="D45" s="1047"/>
      <c r="E45" s="1271">
        <v>2500</v>
      </c>
      <c r="F45" s="1271">
        <v>2462</v>
      </c>
      <c r="G45" s="1281" t="s">
        <v>140</v>
      </c>
      <c r="H45" s="1282" t="s">
        <v>140</v>
      </c>
      <c r="I45" s="1282" t="s">
        <v>140</v>
      </c>
      <c r="J45" s="1282" t="s">
        <v>140</v>
      </c>
      <c r="K45" s="1282" t="s">
        <v>140</v>
      </c>
      <c r="L45" s="1282" t="s">
        <v>140</v>
      </c>
      <c r="M45" s="1282">
        <v>759</v>
      </c>
      <c r="N45" s="1282">
        <v>1523</v>
      </c>
      <c r="O45" s="1282">
        <v>153</v>
      </c>
      <c r="P45" s="1282">
        <v>27</v>
      </c>
      <c r="Q45" s="1282" t="s">
        <v>140</v>
      </c>
      <c r="R45" s="1282" t="s">
        <v>140</v>
      </c>
      <c r="S45" s="909" t="s">
        <v>140</v>
      </c>
      <c r="T45" s="1262"/>
    </row>
    <row r="46" spans="1:20" s="104" customFormat="1" ht="30.75" customHeight="1" x14ac:dyDescent="0.15">
      <c r="A46" s="1262"/>
      <c r="B46" s="953"/>
      <c r="C46" s="1273" t="s">
        <v>891</v>
      </c>
      <c r="D46" s="1047"/>
      <c r="E46" s="1271">
        <v>41500</v>
      </c>
      <c r="F46" s="1271">
        <v>48603</v>
      </c>
      <c r="G46" s="1281">
        <v>451</v>
      </c>
      <c r="H46" s="1282">
        <v>745</v>
      </c>
      <c r="I46" s="1282">
        <v>1968</v>
      </c>
      <c r="J46" s="1282">
        <v>5492</v>
      </c>
      <c r="K46" s="1282">
        <v>2095</v>
      </c>
      <c r="L46" s="1282">
        <v>934</v>
      </c>
      <c r="M46" s="1282">
        <v>4793</v>
      </c>
      <c r="N46" s="1282">
        <v>11175</v>
      </c>
      <c r="O46" s="1282">
        <v>6967</v>
      </c>
      <c r="P46" s="1282">
        <v>6013</v>
      </c>
      <c r="Q46" s="1282">
        <v>3839</v>
      </c>
      <c r="R46" s="1282">
        <v>4131</v>
      </c>
      <c r="S46" s="909" t="s">
        <v>140</v>
      </c>
      <c r="T46" s="1262"/>
    </row>
    <row r="47" spans="1:20" s="104" customFormat="1" ht="30.75" customHeight="1" x14ac:dyDescent="0.15">
      <c r="A47" s="1262"/>
      <c r="B47" s="1020"/>
      <c r="C47" s="1290" t="s">
        <v>892</v>
      </c>
      <c r="D47" s="1059"/>
      <c r="E47" s="1280">
        <v>68500</v>
      </c>
      <c r="F47" s="1280">
        <v>22960</v>
      </c>
      <c r="G47" s="1281">
        <v>486</v>
      </c>
      <c r="H47" s="1282">
        <v>599</v>
      </c>
      <c r="I47" s="1282">
        <v>3811</v>
      </c>
      <c r="J47" s="1282">
        <v>2047</v>
      </c>
      <c r="K47" s="1282">
        <v>2717</v>
      </c>
      <c r="L47" s="1282">
        <v>633</v>
      </c>
      <c r="M47" s="1282">
        <v>3688</v>
      </c>
      <c r="N47" s="1282">
        <v>2076</v>
      </c>
      <c r="O47" s="1282">
        <v>2950</v>
      </c>
      <c r="P47" s="1282">
        <v>2029</v>
      </c>
      <c r="Q47" s="1282">
        <v>1445</v>
      </c>
      <c r="R47" s="1282">
        <v>479</v>
      </c>
      <c r="S47" s="909" t="s">
        <v>140</v>
      </c>
      <c r="T47" s="1262"/>
    </row>
    <row r="48" spans="1:20" s="104" customFormat="1" ht="30.75" customHeight="1" x14ac:dyDescent="0.15">
      <c r="A48" s="1262"/>
      <c r="B48" s="953"/>
      <c r="C48" s="1273" t="s">
        <v>893</v>
      </c>
      <c r="D48" s="1047"/>
      <c r="E48" s="1271">
        <v>134000</v>
      </c>
      <c r="F48" s="1271">
        <v>127719</v>
      </c>
      <c r="G48" s="1293">
        <v>8017</v>
      </c>
      <c r="H48" s="1294">
        <v>10096</v>
      </c>
      <c r="I48" s="1294">
        <v>11287</v>
      </c>
      <c r="J48" s="1294">
        <v>11354</v>
      </c>
      <c r="K48" s="1294">
        <v>10976</v>
      </c>
      <c r="L48" s="1294">
        <v>10563</v>
      </c>
      <c r="M48" s="1294">
        <v>10704</v>
      </c>
      <c r="N48" s="1294">
        <v>10445</v>
      </c>
      <c r="O48" s="1294">
        <v>11226</v>
      </c>
      <c r="P48" s="1294">
        <v>10822</v>
      </c>
      <c r="Q48" s="1294">
        <v>10087</v>
      </c>
      <c r="R48" s="1294">
        <v>12142</v>
      </c>
      <c r="S48" s="917" t="s">
        <v>140</v>
      </c>
      <c r="T48" s="1295"/>
    </row>
    <row r="49" spans="1:21" s="104" customFormat="1" ht="30.75" customHeight="1" x14ac:dyDescent="0.15">
      <c r="A49" s="1262"/>
      <c r="B49" s="953"/>
      <c r="C49" s="1270" t="s">
        <v>894</v>
      </c>
      <c r="D49" s="1047"/>
      <c r="E49" s="1271">
        <v>266300</v>
      </c>
      <c r="F49" s="1271">
        <v>254766</v>
      </c>
      <c r="G49" s="1281">
        <v>13198</v>
      </c>
      <c r="H49" s="1282">
        <v>17182</v>
      </c>
      <c r="I49" s="1282">
        <v>23791</v>
      </c>
      <c r="J49" s="1282">
        <v>22765</v>
      </c>
      <c r="K49" s="1282">
        <v>22685</v>
      </c>
      <c r="L49" s="1282">
        <v>19533</v>
      </c>
      <c r="M49" s="1282">
        <v>20237</v>
      </c>
      <c r="N49" s="1282">
        <v>21140</v>
      </c>
      <c r="O49" s="1282">
        <v>24153</v>
      </c>
      <c r="P49" s="1282">
        <v>23296</v>
      </c>
      <c r="Q49" s="1282">
        <v>20951</v>
      </c>
      <c r="R49" s="1282">
        <v>25835</v>
      </c>
      <c r="S49" s="909" t="s">
        <v>140</v>
      </c>
      <c r="T49" s="1262"/>
    </row>
    <row r="50" spans="1:21" s="104" customFormat="1" ht="30.75" customHeight="1" x14ac:dyDescent="0.15">
      <c r="A50" s="1262"/>
      <c r="B50" s="953"/>
      <c r="C50" s="1273" t="s">
        <v>895</v>
      </c>
      <c r="D50" s="1047"/>
      <c r="E50" s="1271">
        <v>4100</v>
      </c>
      <c r="F50" s="1271">
        <v>4381</v>
      </c>
      <c r="G50" s="1281">
        <v>448</v>
      </c>
      <c r="H50" s="1282">
        <v>349</v>
      </c>
      <c r="I50" s="1282">
        <v>390</v>
      </c>
      <c r="J50" s="1282">
        <v>329</v>
      </c>
      <c r="K50" s="1282">
        <v>358</v>
      </c>
      <c r="L50" s="1282">
        <v>427</v>
      </c>
      <c r="M50" s="1282">
        <v>318</v>
      </c>
      <c r="N50" s="1282">
        <v>295</v>
      </c>
      <c r="O50" s="1282">
        <v>405</v>
      </c>
      <c r="P50" s="1282">
        <v>432</v>
      </c>
      <c r="Q50" s="1282">
        <v>302</v>
      </c>
      <c r="R50" s="1282">
        <v>328</v>
      </c>
      <c r="S50" s="909" t="s">
        <v>140</v>
      </c>
      <c r="T50" s="1262"/>
    </row>
    <row r="51" spans="1:21" s="104" customFormat="1" ht="30.75" customHeight="1" x14ac:dyDescent="0.15">
      <c r="A51" s="1262"/>
      <c r="B51" s="953"/>
      <c r="C51" s="1270" t="s">
        <v>896</v>
      </c>
      <c r="D51" s="1047"/>
      <c r="E51" s="1271">
        <v>10000</v>
      </c>
      <c r="F51" s="1271">
        <v>9000</v>
      </c>
      <c r="G51" s="1281" t="s">
        <v>140</v>
      </c>
      <c r="H51" s="1282" t="s">
        <v>140</v>
      </c>
      <c r="I51" s="1282" t="s">
        <v>140</v>
      </c>
      <c r="J51" s="1282" t="s">
        <v>140</v>
      </c>
      <c r="K51" s="1282">
        <v>2000</v>
      </c>
      <c r="L51" s="1282">
        <v>6000</v>
      </c>
      <c r="M51" s="1282">
        <v>1000</v>
      </c>
      <c r="N51" s="1282" t="s">
        <v>140</v>
      </c>
      <c r="O51" s="1282" t="s">
        <v>140</v>
      </c>
      <c r="P51" s="1282" t="s">
        <v>140</v>
      </c>
      <c r="Q51" s="1282" t="s">
        <v>140</v>
      </c>
      <c r="R51" s="1282" t="s">
        <v>140</v>
      </c>
      <c r="S51" s="909" t="s">
        <v>140</v>
      </c>
      <c r="T51" s="1262"/>
    </row>
    <row r="52" spans="1:21" s="104" customFormat="1" ht="30.75" customHeight="1" x14ac:dyDescent="0.15">
      <c r="A52" s="1262"/>
      <c r="B52" s="953"/>
      <c r="C52" s="1273" t="s">
        <v>897</v>
      </c>
      <c r="D52" s="1047"/>
      <c r="E52" s="1271">
        <v>6000</v>
      </c>
      <c r="F52" s="1271">
        <v>6000</v>
      </c>
      <c r="G52" s="1281" t="s">
        <v>140</v>
      </c>
      <c r="H52" s="1282" t="s">
        <v>140</v>
      </c>
      <c r="I52" s="1282" t="s">
        <v>140</v>
      </c>
      <c r="J52" s="1282" t="s">
        <v>140</v>
      </c>
      <c r="K52" s="1282" t="s">
        <v>140</v>
      </c>
      <c r="L52" s="1282" t="s">
        <v>140</v>
      </c>
      <c r="M52" s="1282" t="s">
        <v>140</v>
      </c>
      <c r="N52" s="1282" t="s">
        <v>140</v>
      </c>
      <c r="O52" s="1282" t="s">
        <v>140</v>
      </c>
      <c r="P52" s="1282">
        <v>6000</v>
      </c>
      <c r="Q52" s="1282" t="s">
        <v>140</v>
      </c>
      <c r="R52" s="1282" t="s">
        <v>140</v>
      </c>
      <c r="S52" s="909" t="s">
        <v>140</v>
      </c>
      <c r="T52" s="1295"/>
    </row>
    <row r="53" spans="1:21" s="104" customFormat="1" ht="30.75" customHeight="1" x14ac:dyDescent="0.15">
      <c r="A53" s="1262"/>
      <c r="B53" s="953"/>
      <c r="C53" s="1270" t="s">
        <v>898</v>
      </c>
      <c r="D53" s="1047"/>
      <c r="E53" s="1271">
        <v>10000</v>
      </c>
      <c r="F53" s="1271">
        <v>8000</v>
      </c>
      <c r="G53" s="1281">
        <v>1000</v>
      </c>
      <c r="H53" s="1282" t="s">
        <v>140</v>
      </c>
      <c r="I53" s="1282" t="s">
        <v>140</v>
      </c>
      <c r="J53" s="1282" t="s">
        <v>140</v>
      </c>
      <c r="K53" s="1282" t="s">
        <v>140</v>
      </c>
      <c r="L53" s="1282" t="s">
        <v>140</v>
      </c>
      <c r="M53" s="1282" t="s">
        <v>140</v>
      </c>
      <c r="N53" s="1282" t="s">
        <v>140</v>
      </c>
      <c r="O53" s="1282" t="s">
        <v>140</v>
      </c>
      <c r="P53" s="1282" t="s">
        <v>140</v>
      </c>
      <c r="Q53" s="1282" t="s">
        <v>140</v>
      </c>
      <c r="R53" s="1282">
        <v>7000</v>
      </c>
      <c r="S53" s="909" t="s">
        <v>140</v>
      </c>
      <c r="T53" s="1262"/>
    </row>
    <row r="54" spans="1:21" s="104" customFormat="1" ht="30.75" customHeight="1" x14ac:dyDescent="0.15">
      <c r="A54" s="1262"/>
      <c r="B54" s="953"/>
      <c r="C54" s="1273" t="s">
        <v>899</v>
      </c>
      <c r="D54" s="1047"/>
      <c r="E54" s="1271">
        <v>10000</v>
      </c>
      <c r="F54" s="1271">
        <v>15000</v>
      </c>
      <c r="G54" s="1281" t="s">
        <v>140</v>
      </c>
      <c r="H54" s="1282" t="s">
        <v>140</v>
      </c>
      <c r="I54" s="1282" t="s">
        <v>140</v>
      </c>
      <c r="J54" s="1282" t="s">
        <v>140</v>
      </c>
      <c r="K54" s="1282" t="s">
        <v>140</v>
      </c>
      <c r="L54" s="1282" t="s">
        <v>140</v>
      </c>
      <c r="M54" s="1282">
        <v>15000</v>
      </c>
      <c r="N54" s="1282" t="s">
        <v>140</v>
      </c>
      <c r="O54" s="1282" t="s">
        <v>140</v>
      </c>
      <c r="P54" s="1282" t="s">
        <v>140</v>
      </c>
      <c r="Q54" s="1282" t="s">
        <v>140</v>
      </c>
      <c r="R54" s="1282" t="s">
        <v>140</v>
      </c>
      <c r="S54" s="909" t="s">
        <v>140</v>
      </c>
      <c r="T54" s="1262"/>
    </row>
    <row r="55" spans="1:21" s="104" customFormat="1" ht="30.75" customHeight="1" x14ac:dyDescent="0.15">
      <c r="A55" s="1262"/>
      <c r="B55" s="1020"/>
      <c r="C55" s="1290" t="s">
        <v>900</v>
      </c>
      <c r="D55" s="1059"/>
      <c r="E55" s="1280">
        <v>70215</v>
      </c>
      <c r="F55" s="1280">
        <v>37957</v>
      </c>
      <c r="G55" s="1281">
        <v>2315</v>
      </c>
      <c r="H55" s="1282">
        <v>1893</v>
      </c>
      <c r="I55" s="1282">
        <v>3643</v>
      </c>
      <c r="J55" s="1282">
        <v>4060</v>
      </c>
      <c r="K55" s="1282">
        <v>3307</v>
      </c>
      <c r="L55" s="1282">
        <v>2598</v>
      </c>
      <c r="M55" s="1282">
        <v>2532</v>
      </c>
      <c r="N55" s="1282">
        <v>5253</v>
      </c>
      <c r="O55" s="1282">
        <v>2314</v>
      </c>
      <c r="P55" s="1282">
        <v>2683</v>
      </c>
      <c r="Q55" s="1282">
        <v>3252</v>
      </c>
      <c r="R55" s="1282">
        <v>4107</v>
      </c>
      <c r="S55" s="909" t="s">
        <v>140</v>
      </c>
      <c r="T55" s="1262"/>
    </row>
    <row r="56" spans="1:21" ht="30.75" customHeight="1" x14ac:dyDescent="0.15">
      <c r="A56" s="756"/>
      <c r="B56" s="1007" t="s">
        <v>185</v>
      </c>
      <c r="C56" s="1273" t="s">
        <v>901</v>
      </c>
      <c r="D56" s="1047">
        <v>218714</v>
      </c>
      <c r="E56" s="1271">
        <v>425300</v>
      </c>
      <c r="F56" s="1271">
        <v>410074</v>
      </c>
      <c r="G56" s="1293">
        <v>26922</v>
      </c>
      <c r="H56" s="1294">
        <v>32738</v>
      </c>
      <c r="I56" s="1294">
        <v>36783</v>
      </c>
      <c r="J56" s="1294">
        <v>34417</v>
      </c>
      <c r="K56" s="1294">
        <v>35477</v>
      </c>
      <c r="L56" s="1294">
        <v>32153</v>
      </c>
      <c r="M56" s="1294">
        <v>32785</v>
      </c>
      <c r="N56" s="1294">
        <v>36715</v>
      </c>
      <c r="O56" s="1294">
        <v>34087</v>
      </c>
      <c r="P56" s="1294">
        <v>37331</v>
      </c>
      <c r="Q56" s="1294">
        <v>34011</v>
      </c>
      <c r="R56" s="1294">
        <v>36655</v>
      </c>
      <c r="S56" s="917">
        <v>576615216</v>
      </c>
      <c r="T56" s="756"/>
    </row>
    <row r="57" spans="1:21" ht="30.75" customHeight="1" x14ac:dyDescent="0.15">
      <c r="A57" s="756"/>
      <c r="B57" s="895"/>
      <c r="C57" s="1273" t="s">
        <v>902</v>
      </c>
      <c r="D57" s="917">
        <v>419859</v>
      </c>
      <c r="E57" s="1271">
        <v>206000</v>
      </c>
      <c r="F57" s="1271">
        <v>181588</v>
      </c>
      <c r="G57" s="1281">
        <v>9596</v>
      </c>
      <c r="H57" s="1282">
        <v>12517</v>
      </c>
      <c r="I57" s="1282">
        <v>15334</v>
      </c>
      <c r="J57" s="1282">
        <v>16701</v>
      </c>
      <c r="K57" s="1282">
        <v>17004</v>
      </c>
      <c r="L57" s="1282">
        <v>16233</v>
      </c>
      <c r="M57" s="1282">
        <v>14556</v>
      </c>
      <c r="N57" s="1282">
        <v>13287</v>
      </c>
      <c r="O57" s="1282">
        <v>15622</v>
      </c>
      <c r="P57" s="1282">
        <v>15736</v>
      </c>
      <c r="Q57" s="1282">
        <v>16210</v>
      </c>
      <c r="R57" s="1282">
        <v>18792</v>
      </c>
      <c r="S57" s="909">
        <v>226085460</v>
      </c>
      <c r="T57" s="756"/>
    </row>
    <row r="58" spans="1:21" ht="30.75" customHeight="1" x14ac:dyDescent="0.15">
      <c r="A58" s="756"/>
      <c r="B58" s="895"/>
      <c r="C58" s="1273" t="s">
        <v>903</v>
      </c>
      <c r="D58" s="1047">
        <v>15164</v>
      </c>
      <c r="E58" s="1271">
        <v>16400</v>
      </c>
      <c r="F58" s="1271">
        <v>15723</v>
      </c>
      <c r="G58" s="1281">
        <v>948</v>
      </c>
      <c r="H58" s="1282">
        <v>1005</v>
      </c>
      <c r="I58" s="1282">
        <v>1249</v>
      </c>
      <c r="J58" s="1282">
        <v>1824</v>
      </c>
      <c r="K58" s="1282">
        <v>1385</v>
      </c>
      <c r="L58" s="1282">
        <v>1190</v>
      </c>
      <c r="M58" s="1282">
        <v>1195</v>
      </c>
      <c r="N58" s="1282">
        <v>1116</v>
      </c>
      <c r="O58" s="1282">
        <v>1214</v>
      </c>
      <c r="P58" s="1282">
        <v>1875</v>
      </c>
      <c r="Q58" s="1282">
        <v>1468</v>
      </c>
      <c r="R58" s="1282">
        <v>1254</v>
      </c>
      <c r="S58" s="909">
        <v>13887335</v>
      </c>
      <c r="T58" s="756"/>
    </row>
    <row r="59" spans="1:21" ht="30.75" customHeight="1" x14ac:dyDescent="0.15">
      <c r="A59" s="756"/>
      <c r="B59" s="895"/>
      <c r="C59" s="1303" t="s">
        <v>904</v>
      </c>
      <c r="D59" s="1047">
        <v>114655</v>
      </c>
      <c r="E59" s="1271">
        <v>119700</v>
      </c>
      <c r="F59" s="1271">
        <v>127224</v>
      </c>
      <c r="G59" s="1281">
        <v>13987</v>
      </c>
      <c r="H59" s="1282">
        <v>11281</v>
      </c>
      <c r="I59" s="1282">
        <v>11447</v>
      </c>
      <c r="J59" s="1282">
        <v>10343</v>
      </c>
      <c r="K59" s="1282">
        <v>10353</v>
      </c>
      <c r="L59" s="1282">
        <v>9040</v>
      </c>
      <c r="M59" s="1282">
        <v>9748</v>
      </c>
      <c r="N59" s="1282">
        <v>9760</v>
      </c>
      <c r="O59" s="1282">
        <v>9170</v>
      </c>
      <c r="P59" s="1282">
        <v>9816</v>
      </c>
      <c r="Q59" s="1282">
        <v>10171</v>
      </c>
      <c r="R59" s="1282">
        <v>12108</v>
      </c>
      <c r="S59" s="909">
        <v>34413598</v>
      </c>
      <c r="T59" s="756"/>
    </row>
    <row r="60" spans="1:21" ht="30.75" customHeight="1" x14ac:dyDescent="0.15">
      <c r="A60" s="756"/>
      <c r="B60" s="895"/>
      <c r="C60" s="1273" t="s">
        <v>905</v>
      </c>
      <c r="D60" s="917">
        <v>83407</v>
      </c>
      <c r="E60" s="1271">
        <v>13800</v>
      </c>
      <c r="F60" s="1271">
        <v>11328</v>
      </c>
      <c r="G60" s="1281">
        <v>142</v>
      </c>
      <c r="H60" s="1282">
        <v>1553</v>
      </c>
      <c r="I60" s="1282">
        <v>209</v>
      </c>
      <c r="J60" s="1282">
        <v>537</v>
      </c>
      <c r="K60" s="1282">
        <v>1023</v>
      </c>
      <c r="L60" s="1282">
        <v>455</v>
      </c>
      <c r="M60" s="1282">
        <v>1222</v>
      </c>
      <c r="N60" s="1282">
        <v>291</v>
      </c>
      <c r="O60" s="1282">
        <v>953</v>
      </c>
      <c r="P60" s="1282">
        <v>3140</v>
      </c>
      <c r="Q60" s="1282">
        <v>1140</v>
      </c>
      <c r="R60" s="1282">
        <v>663</v>
      </c>
      <c r="S60" s="909">
        <v>416750</v>
      </c>
      <c r="T60" s="756"/>
    </row>
    <row r="61" spans="1:21" ht="30.75" customHeight="1" x14ac:dyDescent="0.15">
      <c r="A61" s="756"/>
      <c r="B61" s="895"/>
      <c r="C61" s="1273" t="s">
        <v>906</v>
      </c>
      <c r="D61" s="1047">
        <v>84542</v>
      </c>
      <c r="E61" s="1271">
        <v>4900</v>
      </c>
      <c r="F61" s="1271">
        <v>4064</v>
      </c>
      <c r="G61" s="1281">
        <v>128</v>
      </c>
      <c r="H61" s="1282">
        <v>363</v>
      </c>
      <c r="I61" s="1282">
        <v>304</v>
      </c>
      <c r="J61" s="1282">
        <v>221</v>
      </c>
      <c r="K61" s="1282">
        <v>268</v>
      </c>
      <c r="L61" s="1282">
        <v>416</v>
      </c>
      <c r="M61" s="1282">
        <v>477</v>
      </c>
      <c r="N61" s="1282">
        <v>435</v>
      </c>
      <c r="O61" s="1282">
        <v>420</v>
      </c>
      <c r="P61" s="1282">
        <v>496</v>
      </c>
      <c r="Q61" s="1282">
        <v>343</v>
      </c>
      <c r="R61" s="1282">
        <v>193</v>
      </c>
      <c r="S61" s="909" t="s">
        <v>141</v>
      </c>
      <c r="T61" s="756"/>
    </row>
    <row r="62" spans="1:21" ht="30.75" customHeight="1" x14ac:dyDescent="0.15">
      <c r="A62" s="756"/>
      <c r="B62" s="895"/>
      <c r="C62" s="1273" t="s">
        <v>907</v>
      </c>
      <c r="D62" s="1047">
        <v>9235</v>
      </c>
      <c r="E62" s="1271">
        <v>90348</v>
      </c>
      <c r="F62" s="1271">
        <v>84612</v>
      </c>
      <c r="G62" s="1281">
        <v>6209</v>
      </c>
      <c r="H62" s="1282">
        <v>6376</v>
      </c>
      <c r="I62" s="1282">
        <v>7738</v>
      </c>
      <c r="J62" s="1282">
        <v>5278</v>
      </c>
      <c r="K62" s="1282">
        <v>4787</v>
      </c>
      <c r="L62" s="1282">
        <v>7871</v>
      </c>
      <c r="M62" s="1282">
        <v>8809</v>
      </c>
      <c r="N62" s="1282">
        <v>8304</v>
      </c>
      <c r="O62" s="1282">
        <v>6935</v>
      </c>
      <c r="P62" s="1282">
        <v>6817</v>
      </c>
      <c r="Q62" s="1282">
        <v>7528</v>
      </c>
      <c r="R62" s="1282">
        <v>7960</v>
      </c>
      <c r="S62" s="909">
        <v>24080825</v>
      </c>
      <c r="T62" s="756"/>
    </row>
    <row r="63" spans="1:21" ht="30.75" customHeight="1" x14ac:dyDescent="0.15">
      <c r="A63" s="756"/>
      <c r="B63" s="895"/>
      <c r="C63" s="1303" t="s">
        <v>908</v>
      </c>
      <c r="D63" s="1047">
        <v>2650</v>
      </c>
      <c r="E63" s="1271">
        <v>86647</v>
      </c>
      <c r="F63" s="1271">
        <v>93313</v>
      </c>
      <c r="G63" s="1281">
        <v>5566</v>
      </c>
      <c r="H63" s="1282">
        <v>6713</v>
      </c>
      <c r="I63" s="1282">
        <v>7140</v>
      </c>
      <c r="J63" s="1282">
        <v>6604</v>
      </c>
      <c r="K63" s="1282">
        <v>8688</v>
      </c>
      <c r="L63" s="1282">
        <v>8785</v>
      </c>
      <c r="M63" s="1282">
        <v>10646</v>
      </c>
      <c r="N63" s="1282">
        <v>9248</v>
      </c>
      <c r="O63" s="1282">
        <v>8395</v>
      </c>
      <c r="P63" s="1282">
        <v>8540</v>
      </c>
      <c r="Q63" s="1282">
        <v>6779</v>
      </c>
      <c r="R63" s="1282">
        <v>6209</v>
      </c>
      <c r="S63" s="909">
        <v>19880168</v>
      </c>
      <c r="T63" s="756"/>
      <c r="U63" s="1304"/>
    </row>
    <row r="64" spans="1:21" ht="30.75" customHeight="1" x14ac:dyDescent="0.15">
      <c r="A64" s="756"/>
      <c r="B64" s="895"/>
      <c r="C64" s="1303" t="s">
        <v>909</v>
      </c>
      <c r="D64" s="1047">
        <v>157</v>
      </c>
      <c r="E64" s="1271">
        <v>65126</v>
      </c>
      <c r="F64" s="1271">
        <v>45275</v>
      </c>
      <c r="G64" s="1281">
        <v>2227</v>
      </c>
      <c r="H64" s="1282">
        <v>3093</v>
      </c>
      <c r="I64" s="1282">
        <v>3218</v>
      </c>
      <c r="J64" s="1282">
        <v>2931</v>
      </c>
      <c r="K64" s="1282">
        <v>3105</v>
      </c>
      <c r="L64" s="1282">
        <v>4040</v>
      </c>
      <c r="M64" s="1282">
        <v>4954</v>
      </c>
      <c r="N64" s="1282">
        <v>3139</v>
      </c>
      <c r="O64" s="1282">
        <v>2974</v>
      </c>
      <c r="P64" s="1282">
        <v>4860</v>
      </c>
      <c r="Q64" s="1282">
        <v>8040</v>
      </c>
      <c r="R64" s="1282">
        <v>2694</v>
      </c>
      <c r="S64" s="909">
        <v>3618630</v>
      </c>
      <c r="T64" s="756"/>
      <c r="U64" s="1304"/>
    </row>
    <row r="65" spans="1:20" ht="30.75" customHeight="1" x14ac:dyDescent="0.15">
      <c r="A65" s="756"/>
      <c r="B65" s="895"/>
      <c r="C65" s="1273" t="s">
        <v>910</v>
      </c>
      <c r="D65" s="1047">
        <v>38711</v>
      </c>
      <c r="E65" s="1271">
        <v>4406</v>
      </c>
      <c r="F65" s="1271">
        <v>4055</v>
      </c>
      <c r="G65" s="1281">
        <v>20</v>
      </c>
      <c r="H65" s="1282">
        <v>47</v>
      </c>
      <c r="I65" s="1282">
        <v>22</v>
      </c>
      <c r="J65" s="1282">
        <v>146</v>
      </c>
      <c r="K65" s="1282">
        <v>345</v>
      </c>
      <c r="L65" s="1282">
        <v>161</v>
      </c>
      <c r="M65" s="1282">
        <v>787</v>
      </c>
      <c r="N65" s="1282">
        <v>1230</v>
      </c>
      <c r="O65" s="1282">
        <v>343</v>
      </c>
      <c r="P65" s="1282">
        <v>653</v>
      </c>
      <c r="Q65" s="1282">
        <v>138</v>
      </c>
      <c r="R65" s="1282">
        <v>163</v>
      </c>
      <c r="S65" s="909">
        <v>8133554</v>
      </c>
      <c r="T65" s="756"/>
    </row>
    <row r="66" spans="1:20" ht="30.75" customHeight="1" x14ac:dyDescent="0.15">
      <c r="A66" s="756"/>
      <c r="B66" s="969"/>
      <c r="C66" s="1305" t="s">
        <v>911</v>
      </c>
      <c r="D66" s="909" t="s">
        <v>141</v>
      </c>
      <c r="E66" s="1280">
        <v>157</v>
      </c>
      <c r="F66" s="1280">
        <v>66</v>
      </c>
      <c r="G66" s="1281" t="s">
        <v>140</v>
      </c>
      <c r="H66" s="1282" t="s">
        <v>140</v>
      </c>
      <c r="I66" s="1282" t="s">
        <v>140</v>
      </c>
      <c r="J66" s="1282" t="s">
        <v>140</v>
      </c>
      <c r="K66" s="1282" t="s">
        <v>140</v>
      </c>
      <c r="L66" s="1282" t="s">
        <v>140</v>
      </c>
      <c r="M66" s="1282">
        <v>66</v>
      </c>
      <c r="N66" s="1282" t="s">
        <v>140</v>
      </c>
      <c r="O66" s="1282" t="s">
        <v>140</v>
      </c>
      <c r="P66" s="1282" t="s">
        <v>140</v>
      </c>
      <c r="Q66" s="1282" t="s">
        <v>140</v>
      </c>
      <c r="R66" s="1282" t="s">
        <v>140</v>
      </c>
      <c r="S66" s="909">
        <v>133390</v>
      </c>
      <c r="T66" s="756"/>
    </row>
    <row r="67" spans="1:20" ht="30.75" customHeight="1" x14ac:dyDescent="0.15">
      <c r="A67" s="756"/>
      <c r="B67" s="969" t="s">
        <v>186</v>
      </c>
      <c r="C67" s="1305" t="s">
        <v>291</v>
      </c>
      <c r="D67" s="909">
        <v>42933</v>
      </c>
      <c r="E67" s="1280">
        <v>45424</v>
      </c>
      <c r="F67" s="1280">
        <v>43748</v>
      </c>
      <c r="G67" s="1281">
        <v>2901</v>
      </c>
      <c r="H67" s="1282">
        <v>2844</v>
      </c>
      <c r="I67" s="1282">
        <v>3479</v>
      </c>
      <c r="J67" s="1282">
        <v>3683</v>
      </c>
      <c r="K67" s="1282">
        <v>4308</v>
      </c>
      <c r="L67" s="1282">
        <v>3475</v>
      </c>
      <c r="M67" s="1282">
        <v>4386</v>
      </c>
      <c r="N67" s="1282">
        <v>3674</v>
      </c>
      <c r="O67" s="1282">
        <v>3014</v>
      </c>
      <c r="P67" s="1282">
        <v>4012</v>
      </c>
      <c r="Q67" s="1282">
        <v>4145</v>
      </c>
      <c r="R67" s="1282">
        <v>3827</v>
      </c>
      <c r="S67" s="1114">
        <v>468540056</v>
      </c>
      <c r="T67" s="756"/>
    </row>
    <row r="68" spans="1:20" ht="30.75" customHeight="1" x14ac:dyDescent="0.15">
      <c r="A68" s="756"/>
      <c r="B68" s="1007" t="s">
        <v>912</v>
      </c>
      <c r="C68" s="1273" t="s">
        <v>913</v>
      </c>
      <c r="D68" s="1047"/>
      <c r="E68" s="1271">
        <v>3275</v>
      </c>
      <c r="F68" s="1271">
        <v>2462</v>
      </c>
      <c r="G68" s="1306">
        <v>120</v>
      </c>
      <c r="H68" s="1307">
        <v>290</v>
      </c>
      <c r="I68" s="1307">
        <v>151</v>
      </c>
      <c r="J68" s="1307">
        <v>59</v>
      </c>
      <c r="K68" s="1307">
        <v>97</v>
      </c>
      <c r="L68" s="1307">
        <v>111</v>
      </c>
      <c r="M68" s="1307">
        <v>119</v>
      </c>
      <c r="N68" s="1307">
        <v>165</v>
      </c>
      <c r="O68" s="1307">
        <v>105</v>
      </c>
      <c r="P68" s="1307">
        <v>644</v>
      </c>
      <c r="Q68" s="1307">
        <v>358</v>
      </c>
      <c r="R68" s="1307">
        <v>243</v>
      </c>
      <c r="S68" s="1308" t="s">
        <v>141</v>
      </c>
      <c r="T68" s="756"/>
    </row>
    <row r="69" spans="1:20" ht="30.75" customHeight="1" x14ac:dyDescent="0.15">
      <c r="A69" s="756"/>
      <c r="B69" s="895" t="s">
        <v>102</v>
      </c>
      <c r="C69" s="1275" t="s">
        <v>914</v>
      </c>
      <c r="D69" s="917"/>
      <c r="E69" s="1271">
        <v>1200</v>
      </c>
      <c r="F69" s="1271">
        <v>1200</v>
      </c>
      <c r="G69" s="1188">
        <v>100</v>
      </c>
      <c r="H69" s="1189">
        <v>100</v>
      </c>
      <c r="I69" s="1189">
        <v>100</v>
      </c>
      <c r="J69" s="1189">
        <v>100</v>
      </c>
      <c r="K69" s="1189">
        <v>100</v>
      </c>
      <c r="L69" s="1189">
        <v>100</v>
      </c>
      <c r="M69" s="1189">
        <v>100</v>
      </c>
      <c r="N69" s="1189">
        <v>100</v>
      </c>
      <c r="O69" s="1189">
        <v>100</v>
      </c>
      <c r="P69" s="1189">
        <v>100</v>
      </c>
      <c r="Q69" s="1189">
        <v>100</v>
      </c>
      <c r="R69" s="1309">
        <v>100</v>
      </c>
      <c r="S69" s="1057" t="s">
        <v>141</v>
      </c>
      <c r="T69" s="756"/>
    </row>
    <row r="70" spans="1:20" ht="30.75" customHeight="1" x14ac:dyDescent="0.15">
      <c r="A70" s="756"/>
      <c r="B70" s="895" t="s">
        <v>102</v>
      </c>
      <c r="C70" s="1303" t="s">
        <v>915</v>
      </c>
      <c r="D70" s="1047"/>
      <c r="E70" s="1271">
        <v>246</v>
      </c>
      <c r="F70" s="1271">
        <v>237</v>
      </c>
      <c r="G70" s="1188">
        <v>8</v>
      </c>
      <c r="H70" s="1189">
        <v>23</v>
      </c>
      <c r="I70" s="1189">
        <v>37</v>
      </c>
      <c r="J70" s="1189">
        <v>14</v>
      </c>
      <c r="K70" s="1189">
        <v>8</v>
      </c>
      <c r="L70" s="1189">
        <v>19</v>
      </c>
      <c r="M70" s="1189">
        <v>8</v>
      </c>
      <c r="N70" s="1189">
        <v>11</v>
      </c>
      <c r="O70" s="1189">
        <v>26</v>
      </c>
      <c r="P70" s="1189">
        <v>2</v>
      </c>
      <c r="Q70" s="1189">
        <v>71</v>
      </c>
      <c r="R70" s="1189">
        <v>10</v>
      </c>
      <c r="S70" s="1057" t="s">
        <v>141</v>
      </c>
      <c r="T70" s="756"/>
    </row>
    <row r="71" spans="1:20" ht="30.75" customHeight="1" x14ac:dyDescent="0.15">
      <c r="A71" s="756"/>
      <c r="B71" s="895" t="s">
        <v>102</v>
      </c>
      <c r="C71" s="1270" t="s">
        <v>916</v>
      </c>
      <c r="D71" s="1047"/>
      <c r="E71" s="1271">
        <v>23875</v>
      </c>
      <c r="F71" s="1271">
        <v>25248</v>
      </c>
      <c r="G71" s="1188">
        <v>2387</v>
      </c>
      <c r="H71" s="1189">
        <v>2432</v>
      </c>
      <c r="I71" s="1189">
        <v>2418</v>
      </c>
      <c r="J71" s="1189">
        <v>2137</v>
      </c>
      <c r="K71" s="1189">
        <v>2034</v>
      </c>
      <c r="L71" s="1189">
        <v>2044</v>
      </c>
      <c r="M71" s="1189">
        <v>2022</v>
      </c>
      <c r="N71" s="1189">
        <v>1918</v>
      </c>
      <c r="O71" s="1189">
        <v>1865</v>
      </c>
      <c r="P71" s="1189">
        <v>1982</v>
      </c>
      <c r="Q71" s="1189">
        <v>1997</v>
      </c>
      <c r="R71" s="1189">
        <v>2012</v>
      </c>
      <c r="S71" s="909">
        <v>6034703</v>
      </c>
      <c r="T71" s="756"/>
    </row>
    <row r="72" spans="1:20" ht="30.75" hidden="1" customHeight="1" x14ac:dyDescent="0.15">
      <c r="A72" s="756"/>
      <c r="B72" s="895"/>
      <c r="C72" s="1275" t="s">
        <v>917</v>
      </c>
      <c r="D72" s="1047"/>
      <c r="E72" s="1271" t="s">
        <v>140</v>
      </c>
      <c r="F72" s="1271">
        <v>1200</v>
      </c>
      <c r="G72" s="1188">
        <v>100</v>
      </c>
      <c r="H72" s="1189">
        <v>100</v>
      </c>
      <c r="I72" s="1189">
        <v>100</v>
      </c>
      <c r="J72" s="1189">
        <v>100</v>
      </c>
      <c r="K72" s="1189">
        <v>100</v>
      </c>
      <c r="L72" s="1189">
        <v>100</v>
      </c>
      <c r="M72" s="1189">
        <v>100</v>
      </c>
      <c r="N72" s="1189">
        <v>100</v>
      </c>
      <c r="O72" s="1189">
        <v>100</v>
      </c>
      <c r="P72" s="1189">
        <v>100</v>
      </c>
      <c r="Q72" s="1189">
        <v>100</v>
      </c>
      <c r="R72" s="1189">
        <v>100</v>
      </c>
      <c r="S72" s="909">
        <v>0</v>
      </c>
      <c r="T72" s="756"/>
    </row>
    <row r="73" spans="1:20" ht="30.75" hidden="1" customHeight="1" x14ac:dyDescent="0.15">
      <c r="A73" s="756"/>
      <c r="B73" s="895"/>
      <c r="C73" s="1275" t="s">
        <v>918</v>
      </c>
      <c r="D73" s="1047"/>
      <c r="E73" s="1271" t="s">
        <v>140</v>
      </c>
      <c r="F73" s="1271">
        <v>122795</v>
      </c>
      <c r="G73" s="1188">
        <v>14516</v>
      </c>
      <c r="H73" s="1189">
        <v>5813</v>
      </c>
      <c r="I73" s="1189">
        <v>7474</v>
      </c>
      <c r="J73" s="1189">
        <v>8152</v>
      </c>
      <c r="K73" s="1189">
        <v>16628</v>
      </c>
      <c r="L73" s="1189">
        <v>7883</v>
      </c>
      <c r="M73" s="1189">
        <v>8131</v>
      </c>
      <c r="N73" s="1189">
        <v>4601</v>
      </c>
      <c r="O73" s="1189">
        <v>6146</v>
      </c>
      <c r="P73" s="1189">
        <v>34919</v>
      </c>
      <c r="Q73" s="1189">
        <v>3174</v>
      </c>
      <c r="R73" s="1189">
        <v>5358</v>
      </c>
      <c r="S73" s="1114">
        <v>2174958</v>
      </c>
      <c r="T73" s="756"/>
    </row>
    <row r="74" spans="1:20" s="104" customFormat="1" ht="30.75" hidden="1" customHeight="1" x14ac:dyDescent="0.15">
      <c r="A74" s="1262"/>
      <c r="B74" s="953"/>
      <c r="C74" s="1270" t="s">
        <v>919</v>
      </c>
      <c r="D74" s="1047"/>
      <c r="E74" s="1271" t="s">
        <v>140</v>
      </c>
      <c r="F74" s="1271">
        <v>2791</v>
      </c>
      <c r="G74" s="1281">
        <v>20</v>
      </c>
      <c r="H74" s="1282">
        <v>46</v>
      </c>
      <c r="I74" s="1282">
        <v>10</v>
      </c>
      <c r="J74" s="1282">
        <v>1560</v>
      </c>
      <c r="K74" s="1282">
        <v>923</v>
      </c>
      <c r="L74" s="1282">
        <v>0</v>
      </c>
      <c r="M74" s="1282">
        <v>20</v>
      </c>
      <c r="N74" s="1282">
        <v>40</v>
      </c>
      <c r="O74" s="1282">
        <v>20</v>
      </c>
      <c r="P74" s="1282">
        <v>22</v>
      </c>
      <c r="Q74" s="1282">
        <v>0</v>
      </c>
      <c r="R74" s="1282">
        <v>130</v>
      </c>
      <c r="S74" s="909">
        <v>95364</v>
      </c>
      <c r="T74" s="1262"/>
    </row>
    <row r="75" spans="1:20" s="104" customFormat="1" ht="30.75" hidden="1" customHeight="1" x14ac:dyDescent="0.15">
      <c r="A75" s="1262"/>
      <c r="B75" s="953"/>
      <c r="C75" s="1273" t="s">
        <v>920</v>
      </c>
      <c r="D75" s="1047"/>
      <c r="E75" s="1271" t="s">
        <v>140</v>
      </c>
      <c r="F75" s="1271">
        <v>5172</v>
      </c>
      <c r="G75" s="1281">
        <v>114</v>
      </c>
      <c r="H75" s="1282">
        <v>139</v>
      </c>
      <c r="I75" s="1282">
        <v>293</v>
      </c>
      <c r="J75" s="1282">
        <v>498</v>
      </c>
      <c r="K75" s="1282">
        <v>1060</v>
      </c>
      <c r="L75" s="1282">
        <v>591</v>
      </c>
      <c r="M75" s="1282">
        <v>252</v>
      </c>
      <c r="N75" s="1282">
        <v>385</v>
      </c>
      <c r="O75" s="1282">
        <v>420</v>
      </c>
      <c r="P75" s="1282">
        <v>940</v>
      </c>
      <c r="Q75" s="1282">
        <v>390</v>
      </c>
      <c r="R75" s="1282">
        <v>90</v>
      </c>
      <c r="S75" s="909">
        <v>375408</v>
      </c>
      <c r="T75" s="1262"/>
    </row>
    <row r="76" spans="1:20" s="104" customFormat="1" ht="30.75" hidden="1" customHeight="1" x14ac:dyDescent="0.15">
      <c r="A76" s="1262"/>
      <c r="B76" s="953"/>
      <c r="C76" s="1270" t="s">
        <v>921</v>
      </c>
      <c r="D76" s="1047"/>
      <c r="E76" s="1271" t="s">
        <v>140</v>
      </c>
      <c r="F76" s="1271">
        <v>9063</v>
      </c>
      <c r="G76" s="1281">
        <v>328</v>
      </c>
      <c r="H76" s="1282">
        <v>452</v>
      </c>
      <c r="I76" s="1282">
        <v>636</v>
      </c>
      <c r="J76" s="1282">
        <v>1018</v>
      </c>
      <c r="K76" s="1282">
        <v>3207</v>
      </c>
      <c r="L76" s="1282">
        <v>801</v>
      </c>
      <c r="M76" s="1282">
        <v>633</v>
      </c>
      <c r="N76" s="1282">
        <v>298</v>
      </c>
      <c r="O76" s="1282">
        <v>299</v>
      </c>
      <c r="P76" s="1282">
        <v>362</v>
      </c>
      <c r="Q76" s="1282">
        <v>605</v>
      </c>
      <c r="R76" s="1282">
        <v>424</v>
      </c>
      <c r="S76" s="909">
        <v>700984</v>
      </c>
      <c r="T76" s="1262"/>
    </row>
    <row r="77" spans="1:20" s="104" customFormat="1" ht="30.75" hidden="1" customHeight="1" x14ac:dyDescent="0.15">
      <c r="A77" s="1262"/>
      <c r="B77" s="953"/>
      <c r="C77" s="1273" t="s">
        <v>922</v>
      </c>
      <c r="D77" s="1047"/>
      <c r="E77" s="1271" t="s">
        <v>140</v>
      </c>
      <c r="F77" s="1271">
        <v>24622</v>
      </c>
      <c r="G77" s="1281">
        <v>6404</v>
      </c>
      <c r="H77" s="1282">
        <v>1010</v>
      </c>
      <c r="I77" s="1282">
        <v>1124</v>
      </c>
      <c r="J77" s="1282">
        <v>1090</v>
      </c>
      <c r="K77" s="1282">
        <v>2790</v>
      </c>
      <c r="L77" s="1282">
        <v>1419</v>
      </c>
      <c r="M77" s="1282">
        <v>1636</v>
      </c>
      <c r="N77" s="1282">
        <v>875</v>
      </c>
      <c r="O77" s="1282">
        <v>2293</v>
      </c>
      <c r="P77" s="1282">
        <v>2860</v>
      </c>
      <c r="Q77" s="1282">
        <v>2089</v>
      </c>
      <c r="R77" s="1282">
        <v>1032</v>
      </c>
      <c r="S77" s="909">
        <v>211140</v>
      </c>
      <c r="T77" s="1295"/>
    </row>
    <row r="78" spans="1:20" s="104" customFormat="1" ht="30.75" hidden="1" customHeight="1" x14ac:dyDescent="0.15">
      <c r="A78" s="1262"/>
      <c r="B78" s="953"/>
      <c r="C78" s="1270" t="s">
        <v>923</v>
      </c>
      <c r="D78" s="1047"/>
      <c r="E78" s="1271" t="s">
        <v>140</v>
      </c>
      <c r="F78" s="1271">
        <v>9851</v>
      </c>
      <c r="G78" s="1281">
        <v>480</v>
      </c>
      <c r="H78" s="1282">
        <v>601</v>
      </c>
      <c r="I78" s="1282">
        <v>626</v>
      </c>
      <c r="J78" s="1282">
        <v>1095</v>
      </c>
      <c r="K78" s="1282">
        <v>2302</v>
      </c>
      <c r="L78" s="1282">
        <v>598</v>
      </c>
      <c r="M78" s="1282">
        <v>1067</v>
      </c>
      <c r="N78" s="1282">
        <v>704</v>
      </c>
      <c r="O78" s="1282">
        <v>731</v>
      </c>
      <c r="P78" s="1282">
        <v>772</v>
      </c>
      <c r="Q78" s="1282">
        <v>500</v>
      </c>
      <c r="R78" s="1282">
        <v>375</v>
      </c>
      <c r="S78" s="909">
        <v>359532</v>
      </c>
      <c r="T78" s="1262"/>
    </row>
    <row r="79" spans="1:20" s="104" customFormat="1" ht="30.75" hidden="1" customHeight="1" x14ac:dyDescent="0.15">
      <c r="A79" s="1262"/>
      <c r="B79" s="953"/>
      <c r="C79" s="1273" t="s">
        <v>924</v>
      </c>
      <c r="D79" s="1047"/>
      <c r="E79" s="1271" t="s">
        <v>140</v>
      </c>
      <c r="F79" s="1271">
        <v>43441</v>
      </c>
      <c r="G79" s="1281">
        <v>3488</v>
      </c>
      <c r="H79" s="1282">
        <v>4474</v>
      </c>
      <c r="I79" s="1282">
        <v>4456</v>
      </c>
      <c r="J79" s="1282">
        <v>3802</v>
      </c>
      <c r="K79" s="1282">
        <v>3372</v>
      </c>
      <c r="L79" s="1282">
        <v>4637</v>
      </c>
      <c r="M79" s="1282">
        <v>4292</v>
      </c>
      <c r="N79" s="1282">
        <v>3393</v>
      </c>
      <c r="O79" s="1282">
        <v>2626</v>
      </c>
      <c r="P79" s="1282">
        <v>3394</v>
      </c>
      <c r="Q79" s="1282">
        <v>2979</v>
      </c>
      <c r="R79" s="1282">
        <v>2528</v>
      </c>
      <c r="S79" s="909">
        <v>1364740</v>
      </c>
      <c r="T79" s="1262"/>
    </row>
    <row r="80" spans="1:20" s="104" customFormat="1" ht="30.75" customHeight="1" thickBot="1" x14ac:dyDescent="0.2">
      <c r="A80" s="1262"/>
      <c r="B80" s="937"/>
      <c r="C80" s="1296" t="s">
        <v>925</v>
      </c>
      <c r="D80" s="1297"/>
      <c r="E80" s="1298">
        <v>96574</v>
      </c>
      <c r="F80" s="1298">
        <v>95530</v>
      </c>
      <c r="G80" s="1299">
        <v>5695</v>
      </c>
      <c r="H80" s="1300">
        <v>6005</v>
      </c>
      <c r="I80" s="1300">
        <v>7787</v>
      </c>
      <c r="J80" s="1300">
        <v>7872</v>
      </c>
      <c r="K80" s="1300">
        <v>9336</v>
      </c>
      <c r="L80" s="1300">
        <v>8417</v>
      </c>
      <c r="M80" s="1300">
        <v>9153</v>
      </c>
      <c r="N80" s="1300">
        <v>8915</v>
      </c>
      <c r="O80" s="1300">
        <v>7440</v>
      </c>
      <c r="P80" s="1300">
        <v>9048</v>
      </c>
      <c r="Q80" s="1300">
        <v>8599</v>
      </c>
      <c r="R80" s="1300">
        <v>7263</v>
      </c>
      <c r="S80" s="1063">
        <v>790365426</v>
      </c>
      <c r="T80" s="1262"/>
    </row>
    <row r="81" spans="1:20" s="75" customFormat="1" ht="20.25" customHeight="1" thickBot="1" x14ac:dyDescent="0.2">
      <c r="A81" s="878" t="s">
        <v>926</v>
      </c>
      <c r="B81" s="824"/>
      <c r="C81" s="1301"/>
      <c r="D81" s="1302"/>
      <c r="E81" s="1302"/>
      <c r="F81" s="1302"/>
      <c r="G81" s="1302"/>
      <c r="H81" s="1302"/>
      <c r="I81" s="1302"/>
      <c r="J81" s="1302"/>
      <c r="K81" s="1302"/>
      <c r="L81" s="1302"/>
      <c r="M81" s="1302"/>
      <c r="N81" s="1302"/>
      <c r="O81" s="1302"/>
      <c r="P81" s="1302"/>
      <c r="Q81" s="1302"/>
      <c r="R81" s="1736" t="s">
        <v>367</v>
      </c>
      <c r="S81" s="1736"/>
    </row>
    <row r="82" spans="1:20" s="1261" customFormat="1" ht="33" customHeight="1" thickBot="1" x14ac:dyDescent="0.2">
      <c r="A82" s="1260"/>
      <c r="B82" s="1141" t="s">
        <v>359</v>
      </c>
      <c r="C82" s="1142" t="s">
        <v>368</v>
      </c>
      <c r="D82" s="885" t="s">
        <v>927</v>
      </c>
      <c r="E82" s="887" t="s">
        <v>370</v>
      </c>
      <c r="F82" s="887" t="s">
        <v>370</v>
      </c>
      <c r="G82" s="1146" t="s">
        <v>419</v>
      </c>
      <c r="H82" s="1147" t="s">
        <v>420</v>
      </c>
      <c r="I82" s="1148" t="s">
        <v>421</v>
      </c>
      <c r="J82" s="1148" t="s">
        <v>422</v>
      </c>
      <c r="K82" s="1148" t="s">
        <v>423</v>
      </c>
      <c r="L82" s="1148" t="s">
        <v>424</v>
      </c>
      <c r="M82" s="1148" t="s">
        <v>425</v>
      </c>
      <c r="N82" s="1148" t="s">
        <v>426</v>
      </c>
      <c r="O82" s="1148" t="s">
        <v>427</v>
      </c>
      <c r="P82" s="1148" t="s">
        <v>428</v>
      </c>
      <c r="Q82" s="1148" t="s">
        <v>429</v>
      </c>
      <c r="R82" s="1148" t="s">
        <v>430</v>
      </c>
      <c r="S82" s="1149" t="s">
        <v>431</v>
      </c>
      <c r="T82" s="1260"/>
    </row>
    <row r="83" spans="1:20" s="104" customFormat="1" ht="30.75" customHeight="1" x14ac:dyDescent="0.15">
      <c r="A83" s="1262"/>
      <c r="B83" s="950" t="s">
        <v>928</v>
      </c>
      <c r="C83" s="1273" t="s">
        <v>929</v>
      </c>
      <c r="D83" s="1047"/>
      <c r="E83" s="1271">
        <v>494</v>
      </c>
      <c r="F83" s="1271">
        <v>2423</v>
      </c>
      <c r="G83" s="1281" t="s">
        <v>141</v>
      </c>
      <c r="H83" s="1282">
        <v>213</v>
      </c>
      <c r="I83" s="1282">
        <v>227</v>
      </c>
      <c r="J83" s="1282">
        <v>232</v>
      </c>
      <c r="K83" s="1282">
        <v>221</v>
      </c>
      <c r="L83" s="1282">
        <v>265</v>
      </c>
      <c r="M83" s="1282">
        <v>221</v>
      </c>
      <c r="N83" s="1282">
        <v>280</v>
      </c>
      <c r="O83" s="1282">
        <v>98</v>
      </c>
      <c r="P83" s="1282">
        <v>272</v>
      </c>
      <c r="Q83" s="1282">
        <v>230</v>
      </c>
      <c r="R83" s="1282">
        <v>164</v>
      </c>
      <c r="S83" s="909">
        <v>2423000</v>
      </c>
      <c r="T83" s="1295"/>
    </row>
    <row r="84" spans="1:20" s="104" customFormat="1" ht="30.75" customHeight="1" x14ac:dyDescent="0.15">
      <c r="A84" s="1262"/>
      <c r="B84" s="953"/>
      <c r="C84" s="1270" t="s">
        <v>930</v>
      </c>
      <c r="D84" s="1047"/>
      <c r="E84" s="1310" t="s">
        <v>140</v>
      </c>
      <c r="F84" s="1271">
        <v>200</v>
      </c>
      <c r="G84" s="1281" t="s">
        <v>141</v>
      </c>
      <c r="H84" s="1282" t="s">
        <v>141</v>
      </c>
      <c r="I84" s="1282">
        <v>100</v>
      </c>
      <c r="J84" s="1282">
        <v>100</v>
      </c>
      <c r="K84" s="1282" t="s">
        <v>140</v>
      </c>
      <c r="L84" s="1282" t="s">
        <v>140</v>
      </c>
      <c r="M84" s="1282" t="s">
        <v>140</v>
      </c>
      <c r="N84" s="1282" t="s">
        <v>140</v>
      </c>
      <c r="O84" s="1282" t="s">
        <v>140</v>
      </c>
      <c r="P84" s="1282" t="s">
        <v>140</v>
      </c>
      <c r="Q84" s="1282" t="s">
        <v>140</v>
      </c>
      <c r="R84" s="1282" t="s">
        <v>140</v>
      </c>
      <c r="S84" s="909">
        <v>0</v>
      </c>
      <c r="T84" s="1262"/>
    </row>
    <row r="85" spans="1:20" s="104" customFormat="1" ht="30.75" customHeight="1" x14ac:dyDescent="0.15">
      <c r="A85" s="1262"/>
      <c r="B85" s="953"/>
      <c r="C85" s="1273" t="s">
        <v>931</v>
      </c>
      <c r="D85" s="1047"/>
      <c r="E85" s="1271">
        <v>4000</v>
      </c>
      <c r="F85" s="1271">
        <v>4000</v>
      </c>
      <c r="G85" s="1281" t="s">
        <v>140</v>
      </c>
      <c r="H85" s="1282" t="s">
        <v>140</v>
      </c>
      <c r="I85" s="1282" t="s">
        <v>140</v>
      </c>
      <c r="J85" s="1282" t="s">
        <v>140</v>
      </c>
      <c r="K85" s="1282" t="s">
        <v>140</v>
      </c>
      <c r="L85" s="1282" t="s">
        <v>140</v>
      </c>
      <c r="M85" s="1282" t="s">
        <v>140</v>
      </c>
      <c r="N85" s="1282" t="s">
        <v>140</v>
      </c>
      <c r="O85" s="1282" t="s">
        <v>140</v>
      </c>
      <c r="P85" s="1282">
        <v>4000</v>
      </c>
      <c r="Q85" s="1282" t="s">
        <v>140</v>
      </c>
      <c r="R85" s="1282" t="s">
        <v>140</v>
      </c>
      <c r="S85" s="909" t="s">
        <v>140</v>
      </c>
      <c r="T85" s="1262"/>
    </row>
    <row r="86" spans="1:20" s="104" customFormat="1" ht="30.75" customHeight="1" x14ac:dyDescent="0.15">
      <c r="A86" s="1262"/>
      <c r="B86" s="953"/>
      <c r="C86" s="1270" t="s">
        <v>932</v>
      </c>
      <c r="D86" s="1047"/>
      <c r="E86" s="1310" t="s">
        <v>140</v>
      </c>
      <c r="F86" s="1271">
        <v>561</v>
      </c>
      <c r="G86" s="1281" t="s">
        <v>140</v>
      </c>
      <c r="H86" s="1282" t="s">
        <v>140</v>
      </c>
      <c r="I86" s="1282" t="s">
        <v>140</v>
      </c>
      <c r="J86" s="1282" t="s">
        <v>140</v>
      </c>
      <c r="K86" s="1282" t="s">
        <v>140</v>
      </c>
      <c r="L86" s="1282" t="s">
        <v>140</v>
      </c>
      <c r="M86" s="1282">
        <v>194</v>
      </c>
      <c r="N86" s="1282" t="s">
        <v>140</v>
      </c>
      <c r="O86" s="1282" t="s">
        <v>140</v>
      </c>
      <c r="P86" s="1282" t="s">
        <v>140</v>
      </c>
      <c r="Q86" s="1282" t="s">
        <v>140</v>
      </c>
      <c r="R86" s="1282">
        <v>367</v>
      </c>
      <c r="S86" s="909">
        <v>293993</v>
      </c>
      <c r="T86" s="1262"/>
    </row>
    <row r="87" spans="1:20" s="104" customFormat="1" ht="30.75" customHeight="1" x14ac:dyDescent="0.15">
      <c r="A87" s="1262"/>
      <c r="B87" s="953"/>
      <c r="C87" s="1273" t="s">
        <v>933</v>
      </c>
      <c r="D87" s="1047"/>
      <c r="E87" s="1310" t="s">
        <v>140</v>
      </c>
      <c r="F87" s="1271">
        <v>1800</v>
      </c>
      <c r="G87" s="1281" t="s">
        <v>140</v>
      </c>
      <c r="H87" s="1282" t="s">
        <v>140</v>
      </c>
      <c r="I87" s="1282" t="s">
        <v>140</v>
      </c>
      <c r="J87" s="1282" t="s">
        <v>140</v>
      </c>
      <c r="K87" s="1282">
        <v>1800</v>
      </c>
      <c r="L87" s="1282" t="s">
        <v>140</v>
      </c>
      <c r="M87" s="1282" t="s">
        <v>140</v>
      </c>
      <c r="N87" s="1282" t="s">
        <v>140</v>
      </c>
      <c r="O87" s="1282" t="s">
        <v>140</v>
      </c>
      <c r="P87" s="1282" t="s">
        <v>140</v>
      </c>
      <c r="Q87" s="1282" t="s">
        <v>140</v>
      </c>
      <c r="R87" s="1282" t="s">
        <v>140</v>
      </c>
      <c r="S87" s="909" t="s">
        <v>140</v>
      </c>
      <c r="T87" s="1295"/>
    </row>
    <row r="88" spans="1:20" ht="30.75" customHeight="1" x14ac:dyDescent="0.15">
      <c r="A88" s="756"/>
      <c r="B88" s="1007"/>
      <c r="C88" s="1273" t="s">
        <v>934</v>
      </c>
      <c r="D88" s="1047"/>
      <c r="E88" s="1310" t="s">
        <v>140</v>
      </c>
      <c r="F88" s="1271">
        <v>701</v>
      </c>
      <c r="G88" s="1281" t="s">
        <v>140</v>
      </c>
      <c r="H88" s="1282" t="s">
        <v>140</v>
      </c>
      <c r="I88" s="1282" t="s">
        <v>140</v>
      </c>
      <c r="J88" s="1282">
        <v>701</v>
      </c>
      <c r="K88" s="1282" t="s">
        <v>140</v>
      </c>
      <c r="L88" s="1282" t="s">
        <v>140</v>
      </c>
      <c r="M88" s="1282" t="s">
        <v>140</v>
      </c>
      <c r="N88" s="1282" t="s">
        <v>140</v>
      </c>
      <c r="O88" s="1282" t="s">
        <v>140</v>
      </c>
      <c r="P88" s="1282" t="s">
        <v>140</v>
      </c>
      <c r="Q88" s="1282" t="s">
        <v>140</v>
      </c>
      <c r="R88" s="1282" t="s">
        <v>140</v>
      </c>
      <c r="S88" s="909" t="s">
        <v>140</v>
      </c>
      <c r="T88" s="756"/>
    </row>
    <row r="89" spans="1:20" ht="30.75" customHeight="1" x14ac:dyDescent="0.15">
      <c r="A89" s="756"/>
      <c r="B89" s="895"/>
      <c r="C89" s="1273" t="s">
        <v>935</v>
      </c>
      <c r="D89" s="917"/>
      <c r="E89" s="1310" t="s">
        <v>140</v>
      </c>
      <c r="F89" s="1271">
        <v>2000</v>
      </c>
      <c r="G89" s="1281" t="s">
        <v>140</v>
      </c>
      <c r="H89" s="1282" t="s">
        <v>140</v>
      </c>
      <c r="I89" s="1282" t="s">
        <v>140</v>
      </c>
      <c r="J89" s="1282" t="s">
        <v>140</v>
      </c>
      <c r="K89" s="1282" t="s">
        <v>140</v>
      </c>
      <c r="L89" s="1282" t="s">
        <v>140</v>
      </c>
      <c r="M89" s="1282" t="s">
        <v>140</v>
      </c>
      <c r="N89" s="1282" t="s">
        <v>140</v>
      </c>
      <c r="O89" s="1282" t="s">
        <v>140</v>
      </c>
      <c r="P89" s="1282" t="s">
        <v>140</v>
      </c>
      <c r="Q89" s="1282">
        <v>2000</v>
      </c>
      <c r="R89" s="1282" t="s">
        <v>141</v>
      </c>
      <c r="S89" s="909" t="s">
        <v>140</v>
      </c>
      <c r="T89" s="756"/>
    </row>
    <row r="90" spans="1:20" ht="30.75" customHeight="1" x14ac:dyDescent="0.15">
      <c r="A90" s="756"/>
      <c r="B90" s="969"/>
      <c r="C90" s="1311" t="s">
        <v>936</v>
      </c>
      <c r="D90" s="1059"/>
      <c r="E90" s="1312" t="s">
        <v>140</v>
      </c>
      <c r="F90" s="1280">
        <v>500</v>
      </c>
      <c r="G90" s="1281" t="s">
        <v>140</v>
      </c>
      <c r="H90" s="1282" t="s">
        <v>140</v>
      </c>
      <c r="I90" s="1282" t="s">
        <v>140</v>
      </c>
      <c r="J90" s="1282" t="s">
        <v>140</v>
      </c>
      <c r="K90" s="1282" t="s">
        <v>140</v>
      </c>
      <c r="L90" s="1282" t="s">
        <v>140</v>
      </c>
      <c r="M90" s="1282" t="s">
        <v>140</v>
      </c>
      <c r="N90" s="1282" t="s">
        <v>140</v>
      </c>
      <c r="O90" s="1282" t="s">
        <v>140</v>
      </c>
      <c r="P90" s="1282" t="s">
        <v>140</v>
      </c>
      <c r="Q90" s="1282" t="s">
        <v>141</v>
      </c>
      <c r="R90" s="1282">
        <v>500</v>
      </c>
      <c r="S90" s="909" t="s">
        <v>140</v>
      </c>
      <c r="T90" s="756"/>
    </row>
    <row r="91" spans="1:20" ht="30.75" customHeight="1" x14ac:dyDescent="0.15">
      <c r="A91" s="756"/>
      <c r="B91" s="1313" t="s">
        <v>937</v>
      </c>
      <c r="C91" s="1270" t="s">
        <v>938</v>
      </c>
      <c r="D91" s="1052"/>
      <c r="E91" s="1271">
        <v>5449</v>
      </c>
      <c r="F91" s="1271">
        <v>5588</v>
      </c>
      <c r="G91" s="1306">
        <v>185</v>
      </c>
      <c r="H91" s="1307">
        <v>192</v>
      </c>
      <c r="I91" s="1307">
        <v>481</v>
      </c>
      <c r="J91" s="1314">
        <v>628</v>
      </c>
      <c r="K91" s="1307">
        <v>599</v>
      </c>
      <c r="L91" s="1307">
        <v>545</v>
      </c>
      <c r="M91" s="1307">
        <v>318</v>
      </c>
      <c r="N91" s="1307">
        <v>311</v>
      </c>
      <c r="O91" s="1307">
        <v>385</v>
      </c>
      <c r="P91" s="1315">
        <v>894</v>
      </c>
      <c r="Q91" s="1307">
        <v>817</v>
      </c>
      <c r="R91" s="1307">
        <v>233</v>
      </c>
      <c r="S91" s="1308">
        <v>1126310</v>
      </c>
      <c r="T91" s="756"/>
    </row>
    <row r="92" spans="1:20" ht="30.75" customHeight="1" x14ac:dyDescent="0.15">
      <c r="A92" s="756"/>
      <c r="B92" s="969"/>
      <c r="C92" s="1290" t="s">
        <v>939</v>
      </c>
      <c r="D92" s="1059"/>
      <c r="E92" s="1280">
        <v>767</v>
      </c>
      <c r="F92" s="1280">
        <v>773</v>
      </c>
      <c r="G92" s="1316" t="s">
        <v>140</v>
      </c>
      <c r="H92" s="858" t="s">
        <v>140</v>
      </c>
      <c r="I92" s="858" t="s">
        <v>140</v>
      </c>
      <c r="J92" s="858">
        <v>59</v>
      </c>
      <c r="K92" s="858">
        <v>74</v>
      </c>
      <c r="L92" s="858">
        <v>3</v>
      </c>
      <c r="M92" s="858">
        <v>244</v>
      </c>
      <c r="N92" s="858">
        <v>147</v>
      </c>
      <c r="O92" s="858">
        <v>140</v>
      </c>
      <c r="P92" s="858">
        <v>74</v>
      </c>
      <c r="Q92" s="858">
        <v>32</v>
      </c>
      <c r="R92" s="858" t="s">
        <v>140</v>
      </c>
      <c r="S92" s="909">
        <v>217980</v>
      </c>
      <c r="T92" s="756"/>
    </row>
    <row r="93" spans="1:20" ht="30.75" customHeight="1" x14ac:dyDescent="0.15">
      <c r="A93" s="756"/>
      <c r="B93" s="895"/>
      <c r="C93" s="1270" t="s">
        <v>940</v>
      </c>
      <c r="D93" s="1047"/>
      <c r="E93" s="1271">
        <v>920</v>
      </c>
      <c r="F93" s="1271">
        <v>936</v>
      </c>
      <c r="G93" s="1317" t="s">
        <v>140</v>
      </c>
      <c r="H93" s="1314" t="s">
        <v>140</v>
      </c>
      <c r="I93" s="1314" t="s">
        <v>140</v>
      </c>
      <c r="J93" s="1314">
        <v>936</v>
      </c>
      <c r="K93" s="1314" t="s">
        <v>140</v>
      </c>
      <c r="L93" s="1314" t="s">
        <v>140</v>
      </c>
      <c r="M93" s="1314" t="s">
        <v>140</v>
      </c>
      <c r="N93" s="1314" t="s">
        <v>140</v>
      </c>
      <c r="O93" s="1314" t="s">
        <v>140</v>
      </c>
      <c r="P93" s="1314" t="s">
        <v>140</v>
      </c>
      <c r="Q93" s="1314" t="s">
        <v>140</v>
      </c>
      <c r="R93" s="1314" t="s">
        <v>140</v>
      </c>
      <c r="S93" s="917" t="s">
        <v>140</v>
      </c>
      <c r="T93" s="756"/>
    </row>
    <row r="94" spans="1:20" ht="30.75" customHeight="1" x14ac:dyDescent="0.15">
      <c r="A94" s="756"/>
      <c r="B94" s="1313"/>
      <c r="C94" s="1270" t="s">
        <v>941</v>
      </c>
      <c r="D94" s="1052"/>
      <c r="E94" s="1271">
        <v>400</v>
      </c>
      <c r="F94" s="1271">
        <v>400</v>
      </c>
      <c r="G94" s="1188" t="s">
        <v>140</v>
      </c>
      <c r="H94" s="1189" t="s">
        <v>140</v>
      </c>
      <c r="I94" s="1189" t="s">
        <v>140</v>
      </c>
      <c r="J94" s="1318">
        <v>400</v>
      </c>
      <c r="K94" s="1189" t="s">
        <v>140</v>
      </c>
      <c r="L94" s="1189" t="s">
        <v>140</v>
      </c>
      <c r="M94" s="1189" t="s">
        <v>140</v>
      </c>
      <c r="N94" s="1189" t="s">
        <v>140</v>
      </c>
      <c r="O94" s="1189" t="s">
        <v>140</v>
      </c>
      <c r="P94" s="1318" t="s">
        <v>140</v>
      </c>
      <c r="Q94" s="1189" t="s">
        <v>140</v>
      </c>
      <c r="R94" s="1189" t="s">
        <v>140</v>
      </c>
      <c r="S94" s="1057" t="s">
        <v>140</v>
      </c>
      <c r="T94" s="756"/>
    </row>
    <row r="95" spans="1:20" ht="30.75" customHeight="1" x14ac:dyDescent="0.15">
      <c r="A95" s="756"/>
      <c r="B95" s="969"/>
      <c r="C95" s="1290" t="s">
        <v>942</v>
      </c>
      <c r="D95" s="1059"/>
      <c r="E95" s="1280">
        <v>1800</v>
      </c>
      <c r="F95" s="1280">
        <v>1800</v>
      </c>
      <c r="G95" s="1316" t="s">
        <v>140</v>
      </c>
      <c r="H95" s="858" t="s">
        <v>140</v>
      </c>
      <c r="I95" s="858" t="s">
        <v>140</v>
      </c>
      <c r="J95" s="858">
        <v>1800</v>
      </c>
      <c r="K95" s="858" t="s">
        <v>140</v>
      </c>
      <c r="L95" s="858" t="s">
        <v>140</v>
      </c>
      <c r="M95" s="858" t="s">
        <v>140</v>
      </c>
      <c r="N95" s="858" t="s">
        <v>140</v>
      </c>
      <c r="O95" s="858" t="s">
        <v>140</v>
      </c>
      <c r="P95" s="858" t="s">
        <v>140</v>
      </c>
      <c r="Q95" s="858" t="s">
        <v>140</v>
      </c>
      <c r="R95" s="858" t="s">
        <v>140</v>
      </c>
      <c r="S95" s="909">
        <v>900000</v>
      </c>
      <c r="T95" s="756"/>
    </row>
    <row r="96" spans="1:20" ht="30.75" customHeight="1" x14ac:dyDescent="0.15">
      <c r="A96" s="756"/>
      <c r="B96" s="895"/>
      <c r="C96" s="1270" t="s">
        <v>943</v>
      </c>
      <c r="D96" s="1047"/>
      <c r="E96" s="1271">
        <v>1700</v>
      </c>
      <c r="F96" s="1271">
        <v>1700</v>
      </c>
      <c r="G96" s="1317" t="s">
        <v>140</v>
      </c>
      <c r="H96" s="1314" t="s">
        <v>140</v>
      </c>
      <c r="I96" s="1314" t="s">
        <v>140</v>
      </c>
      <c r="J96" s="1314" t="s">
        <v>140</v>
      </c>
      <c r="K96" s="1314" t="s">
        <v>140</v>
      </c>
      <c r="L96" s="1314" t="s">
        <v>140</v>
      </c>
      <c r="M96" s="1314" t="s">
        <v>140</v>
      </c>
      <c r="N96" s="1314">
        <v>1700</v>
      </c>
      <c r="O96" s="1314" t="s">
        <v>140</v>
      </c>
      <c r="P96" s="1314" t="s">
        <v>140</v>
      </c>
      <c r="Q96" s="1314" t="s">
        <v>140</v>
      </c>
      <c r="R96" s="1314" t="s">
        <v>140</v>
      </c>
      <c r="S96" s="917">
        <v>850000</v>
      </c>
      <c r="T96" s="756"/>
    </row>
    <row r="97" spans="1:20" ht="30.75" customHeight="1" x14ac:dyDescent="0.15">
      <c r="A97" s="756"/>
      <c r="B97" s="1313"/>
      <c r="C97" s="1270" t="s">
        <v>944</v>
      </c>
      <c r="D97" s="1052"/>
      <c r="E97" s="1271">
        <v>500</v>
      </c>
      <c r="F97" s="1271">
        <v>500</v>
      </c>
      <c r="G97" s="1188" t="s">
        <v>140</v>
      </c>
      <c r="H97" s="1189" t="s">
        <v>140</v>
      </c>
      <c r="I97" s="1189" t="s">
        <v>140</v>
      </c>
      <c r="J97" s="1318" t="s">
        <v>140</v>
      </c>
      <c r="K97" s="1189" t="s">
        <v>140</v>
      </c>
      <c r="L97" s="1189" t="s">
        <v>140</v>
      </c>
      <c r="M97" s="1189" t="s">
        <v>140</v>
      </c>
      <c r="N97" s="1189" t="s">
        <v>140</v>
      </c>
      <c r="O97" s="1189">
        <v>500</v>
      </c>
      <c r="P97" s="1318" t="s">
        <v>140</v>
      </c>
      <c r="Q97" s="1189" t="s">
        <v>140</v>
      </c>
      <c r="R97" s="1189" t="s">
        <v>140</v>
      </c>
      <c r="S97" s="1057" t="s">
        <v>140</v>
      </c>
      <c r="T97" s="756"/>
    </row>
    <row r="98" spans="1:20" ht="30.75" customHeight="1" x14ac:dyDescent="0.15">
      <c r="A98" s="756"/>
      <c r="B98" s="969"/>
      <c r="C98" s="1290" t="s">
        <v>945</v>
      </c>
      <c r="D98" s="1059"/>
      <c r="E98" s="1280">
        <v>1900</v>
      </c>
      <c r="F98" s="1280">
        <v>1700</v>
      </c>
      <c r="G98" s="1316" t="s">
        <v>140</v>
      </c>
      <c r="H98" s="858" t="s">
        <v>140</v>
      </c>
      <c r="I98" s="858" t="s">
        <v>140</v>
      </c>
      <c r="J98" s="858" t="s">
        <v>140</v>
      </c>
      <c r="K98" s="858" t="s">
        <v>140</v>
      </c>
      <c r="L98" s="858" t="s">
        <v>140</v>
      </c>
      <c r="M98" s="858" t="s">
        <v>140</v>
      </c>
      <c r="N98" s="858" t="s">
        <v>140</v>
      </c>
      <c r="O98" s="858" t="s">
        <v>140</v>
      </c>
      <c r="P98" s="858">
        <v>1700</v>
      </c>
      <c r="Q98" s="858" t="s">
        <v>140</v>
      </c>
      <c r="R98" s="858" t="s">
        <v>140</v>
      </c>
      <c r="S98" s="909">
        <v>850000</v>
      </c>
      <c r="T98" s="756"/>
    </row>
    <row r="99" spans="1:20" ht="30.75" customHeight="1" x14ac:dyDescent="0.15">
      <c r="A99" s="756"/>
      <c r="B99" s="969"/>
      <c r="C99" s="1290" t="s">
        <v>946</v>
      </c>
      <c r="D99" s="1059"/>
      <c r="E99" s="1280">
        <v>1256</v>
      </c>
      <c r="F99" s="1280">
        <v>1000</v>
      </c>
      <c r="G99" s="1316" t="s">
        <v>140</v>
      </c>
      <c r="H99" s="858" t="s">
        <v>140</v>
      </c>
      <c r="I99" s="858" t="s">
        <v>140</v>
      </c>
      <c r="J99" s="858" t="s">
        <v>140</v>
      </c>
      <c r="K99" s="858" t="s">
        <v>140</v>
      </c>
      <c r="L99" s="858" t="s">
        <v>140</v>
      </c>
      <c r="M99" s="858" t="s">
        <v>140</v>
      </c>
      <c r="N99" s="858" t="s">
        <v>140</v>
      </c>
      <c r="O99" s="858" t="s">
        <v>140</v>
      </c>
      <c r="P99" s="858">
        <v>1000</v>
      </c>
      <c r="Q99" s="858" t="s">
        <v>140</v>
      </c>
      <c r="R99" s="858" t="s">
        <v>140</v>
      </c>
      <c r="S99" s="909" t="s">
        <v>140</v>
      </c>
      <c r="T99" s="756"/>
    </row>
    <row r="100" spans="1:20" ht="32.25" customHeight="1" x14ac:dyDescent="0.15">
      <c r="A100" s="756"/>
      <c r="B100" s="895" t="s">
        <v>947</v>
      </c>
      <c r="C100" s="1273" t="s">
        <v>948</v>
      </c>
      <c r="D100" s="1319"/>
      <c r="E100" s="1271">
        <v>19000</v>
      </c>
      <c r="F100" s="1271">
        <v>21800</v>
      </c>
      <c r="G100" s="1306">
        <v>1200</v>
      </c>
      <c r="H100" s="1307">
        <v>1100</v>
      </c>
      <c r="I100" s="1307">
        <v>2100</v>
      </c>
      <c r="J100" s="1307">
        <v>2200</v>
      </c>
      <c r="K100" s="1307">
        <v>2600</v>
      </c>
      <c r="L100" s="1307">
        <v>1800</v>
      </c>
      <c r="M100" s="1307">
        <v>1200</v>
      </c>
      <c r="N100" s="1307">
        <v>1200</v>
      </c>
      <c r="O100" s="1307">
        <v>1600</v>
      </c>
      <c r="P100" s="1307">
        <v>2100</v>
      </c>
      <c r="Q100" s="1307">
        <v>2400</v>
      </c>
      <c r="R100" s="1307">
        <v>2300</v>
      </c>
      <c r="S100" s="917" t="s">
        <v>140</v>
      </c>
      <c r="T100" s="756"/>
    </row>
    <row r="101" spans="1:20" ht="32.25" customHeight="1" x14ac:dyDescent="0.15">
      <c r="A101" s="756"/>
      <c r="B101" s="895"/>
      <c r="C101" s="1273" t="s">
        <v>949</v>
      </c>
      <c r="D101" s="1319"/>
      <c r="E101" s="1271">
        <v>36500</v>
      </c>
      <c r="F101" s="1271">
        <v>35700</v>
      </c>
      <c r="G101" s="1188">
        <v>3600</v>
      </c>
      <c r="H101" s="1189">
        <v>3300</v>
      </c>
      <c r="I101" s="1189">
        <v>3400</v>
      </c>
      <c r="J101" s="1189">
        <v>3000</v>
      </c>
      <c r="K101" s="1189">
        <v>2500</v>
      </c>
      <c r="L101" s="1189">
        <v>2700</v>
      </c>
      <c r="M101" s="1189">
        <v>2800</v>
      </c>
      <c r="N101" s="1189">
        <v>2800</v>
      </c>
      <c r="O101" s="1189">
        <v>2800</v>
      </c>
      <c r="P101" s="1189">
        <v>2800</v>
      </c>
      <c r="Q101" s="1189">
        <v>3000</v>
      </c>
      <c r="R101" s="1189">
        <v>3000</v>
      </c>
      <c r="S101" s="909">
        <v>1820050</v>
      </c>
      <c r="T101" s="756"/>
    </row>
    <row r="102" spans="1:20" ht="32.25" customHeight="1" x14ac:dyDescent="0.15">
      <c r="A102" s="756"/>
      <c r="B102" s="895"/>
      <c r="C102" s="1270" t="s">
        <v>950</v>
      </c>
      <c r="D102" s="1320"/>
      <c r="E102" s="1271">
        <v>2581</v>
      </c>
      <c r="F102" s="1271">
        <v>221500</v>
      </c>
      <c r="G102" s="1281">
        <v>13000</v>
      </c>
      <c r="H102" s="1282">
        <v>16200</v>
      </c>
      <c r="I102" s="1282">
        <v>20300</v>
      </c>
      <c r="J102" s="1282">
        <v>19000</v>
      </c>
      <c r="K102" s="1282">
        <v>19900</v>
      </c>
      <c r="L102" s="1282">
        <v>17600</v>
      </c>
      <c r="M102" s="1282">
        <v>17600</v>
      </c>
      <c r="N102" s="1282">
        <v>20000</v>
      </c>
      <c r="O102" s="1282">
        <v>18900</v>
      </c>
      <c r="P102" s="1282">
        <v>19700</v>
      </c>
      <c r="Q102" s="1282">
        <v>19700</v>
      </c>
      <c r="R102" s="1282">
        <v>19600</v>
      </c>
      <c r="S102" s="909">
        <v>303698000</v>
      </c>
      <c r="T102" s="756"/>
    </row>
    <row r="103" spans="1:20" ht="32.25" customHeight="1" x14ac:dyDescent="0.15">
      <c r="A103" s="756"/>
      <c r="B103" s="895"/>
      <c r="C103" s="1270" t="s">
        <v>951</v>
      </c>
      <c r="D103" s="1320"/>
      <c r="E103" s="1271">
        <v>1300</v>
      </c>
      <c r="F103" s="1271">
        <v>1300</v>
      </c>
      <c r="G103" s="1281" t="s">
        <v>140</v>
      </c>
      <c r="H103" s="1282" t="s">
        <v>140</v>
      </c>
      <c r="I103" s="1282">
        <v>1300</v>
      </c>
      <c r="J103" s="1282" t="s">
        <v>140</v>
      </c>
      <c r="K103" s="1282" t="s">
        <v>140</v>
      </c>
      <c r="L103" s="1282" t="s">
        <v>140</v>
      </c>
      <c r="M103" s="1282" t="s">
        <v>140</v>
      </c>
      <c r="N103" s="1282" t="s">
        <v>140</v>
      </c>
      <c r="O103" s="1282" t="s">
        <v>140</v>
      </c>
      <c r="P103" s="1282" t="s">
        <v>140</v>
      </c>
      <c r="Q103" s="1282" t="s">
        <v>140</v>
      </c>
      <c r="R103" s="1282" t="s">
        <v>140</v>
      </c>
      <c r="S103" s="909" t="s">
        <v>140</v>
      </c>
      <c r="T103" s="756"/>
    </row>
    <row r="104" spans="1:20" ht="32.25" customHeight="1" x14ac:dyDescent="0.15">
      <c r="A104" s="756"/>
      <c r="B104" s="895"/>
      <c r="C104" s="1270" t="s">
        <v>952</v>
      </c>
      <c r="D104" s="1320"/>
      <c r="E104" s="1271">
        <v>4500</v>
      </c>
      <c r="F104" s="1271">
        <v>4000</v>
      </c>
      <c r="G104" s="1281" t="s">
        <v>140</v>
      </c>
      <c r="H104" s="1282" t="s">
        <v>140</v>
      </c>
      <c r="I104" s="1282" t="s">
        <v>140</v>
      </c>
      <c r="J104" s="1282" t="s">
        <v>140</v>
      </c>
      <c r="K104" s="1282" t="s">
        <v>140</v>
      </c>
      <c r="L104" s="1282" t="s">
        <v>140</v>
      </c>
      <c r="M104" s="1282" t="s">
        <v>140</v>
      </c>
      <c r="N104" s="1282">
        <v>4000</v>
      </c>
      <c r="O104" s="1282" t="s">
        <v>140</v>
      </c>
      <c r="P104" s="1282" t="s">
        <v>140</v>
      </c>
      <c r="Q104" s="1282" t="s">
        <v>140</v>
      </c>
      <c r="R104" s="1282" t="s">
        <v>140</v>
      </c>
      <c r="S104" s="909" t="s">
        <v>140</v>
      </c>
      <c r="T104" s="756"/>
    </row>
    <row r="105" spans="1:20" ht="32.25" customHeight="1" x14ac:dyDescent="0.15">
      <c r="A105" s="756"/>
      <c r="B105" s="895"/>
      <c r="C105" s="1270" t="s">
        <v>953</v>
      </c>
      <c r="D105" s="1319"/>
      <c r="E105" s="1271">
        <v>4000</v>
      </c>
      <c r="F105" s="1271">
        <v>6500</v>
      </c>
      <c r="G105" s="1281" t="s">
        <v>140</v>
      </c>
      <c r="H105" s="1282" t="s">
        <v>140</v>
      </c>
      <c r="I105" s="1282" t="s">
        <v>140</v>
      </c>
      <c r="J105" s="1282" t="s">
        <v>140</v>
      </c>
      <c r="K105" s="1282" t="s">
        <v>140</v>
      </c>
      <c r="L105" s="1282" t="s">
        <v>140</v>
      </c>
      <c r="M105" s="1282" t="s">
        <v>140</v>
      </c>
      <c r="N105" s="1282" t="s">
        <v>140</v>
      </c>
      <c r="O105" s="1282" t="s">
        <v>140</v>
      </c>
      <c r="P105" s="1282" t="s">
        <v>140</v>
      </c>
      <c r="Q105" s="1282">
        <v>6500</v>
      </c>
      <c r="R105" s="1282" t="s">
        <v>140</v>
      </c>
      <c r="S105" s="909" t="s">
        <v>140</v>
      </c>
      <c r="T105" s="756"/>
    </row>
    <row r="106" spans="1:20" ht="32.25" customHeight="1" x14ac:dyDescent="0.15">
      <c r="A106" s="756"/>
      <c r="B106" s="895"/>
      <c r="C106" s="1273" t="s">
        <v>954</v>
      </c>
      <c r="D106" s="1320"/>
      <c r="E106" s="1271">
        <v>1100</v>
      </c>
      <c r="F106" s="1271">
        <v>600</v>
      </c>
      <c r="G106" s="1281" t="s">
        <v>140</v>
      </c>
      <c r="H106" s="1282" t="s">
        <v>140</v>
      </c>
      <c r="I106" s="1282" t="s">
        <v>140</v>
      </c>
      <c r="J106" s="1282" t="s">
        <v>140</v>
      </c>
      <c r="K106" s="1282" t="s">
        <v>140</v>
      </c>
      <c r="L106" s="1282" t="s">
        <v>140</v>
      </c>
      <c r="M106" s="1282" t="s">
        <v>140</v>
      </c>
      <c r="N106" s="1282" t="s">
        <v>140</v>
      </c>
      <c r="O106" s="1282" t="s">
        <v>140</v>
      </c>
      <c r="P106" s="1282" t="s">
        <v>140</v>
      </c>
      <c r="Q106" s="1282">
        <v>600</v>
      </c>
      <c r="R106" s="1282" t="s">
        <v>140</v>
      </c>
      <c r="S106" s="909" t="s">
        <v>140</v>
      </c>
      <c r="T106" s="756"/>
    </row>
    <row r="107" spans="1:20" ht="32.25" customHeight="1" x14ac:dyDescent="0.15">
      <c r="A107" s="756"/>
      <c r="B107" s="895"/>
      <c r="C107" s="1321" t="s">
        <v>955</v>
      </c>
      <c r="D107" s="1319"/>
      <c r="E107" s="1271">
        <v>7100</v>
      </c>
      <c r="F107" s="1271">
        <v>3840</v>
      </c>
      <c r="G107" s="1281">
        <v>200</v>
      </c>
      <c r="H107" s="1282">
        <v>200</v>
      </c>
      <c r="I107" s="1282">
        <v>180</v>
      </c>
      <c r="J107" s="1282">
        <v>700</v>
      </c>
      <c r="K107" s="1282">
        <v>500</v>
      </c>
      <c r="L107" s="1282">
        <v>100</v>
      </c>
      <c r="M107" s="1282">
        <v>100</v>
      </c>
      <c r="N107" s="1282">
        <v>200</v>
      </c>
      <c r="O107" s="1282">
        <v>900</v>
      </c>
      <c r="P107" s="1282">
        <v>120</v>
      </c>
      <c r="Q107" s="1282">
        <v>140</v>
      </c>
      <c r="R107" s="1282">
        <v>500</v>
      </c>
      <c r="S107" s="909" t="s">
        <v>140</v>
      </c>
      <c r="T107" s="756"/>
    </row>
    <row r="108" spans="1:20" ht="32.25" customHeight="1" x14ac:dyDescent="0.15">
      <c r="A108" s="756"/>
      <c r="B108" s="895"/>
      <c r="C108" s="1270" t="s">
        <v>956</v>
      </c>
      <c r="D108" s="1320"/>
      <c r="E108" s="1271">
        <v>5600</v>
      </c>
      <c r="F108" s="1271">
        <v>5220</v>
      </c>
      <c r="G108" s="1272">
        <v>200</v>
      </c>
      <c r="H108" s="854">
        <v>300</v>
      </c>
      <c r="I108" s="854">
        <v>700</v>
      </c>
      <c r="J108" s="854">
        <v>700</v>
      </c>
      <c r="K108" s="854">
        <v>800</v>
      </c>
      <c r="L108" s="854">
        <v>400</v>
      </c>
      <c r="M108" s="854">
        <v>400</v>
      </c>
      <c r="N108" s="854">
        <v>300</v>
      </c>
      <c r="O108" s="854">
        <v>800</v>
      </c>
      <c r="P108" s="854">
        <v>120</v>
      </c>
      <c r="Q108" s="854">
        <v>100</v>
      </c>
      <c r="R108" s="854">
        <v>400</v>
      </c>
      <c r="S108" s="1114" t="s">
        <v>140</v>
      </c>
      <c r="T108" s="756"/>
    </row>
    <row r="109" spans="1:20" ht="32.25" customHeight="1" x14ac:dyDescent="0.15">
      <c r="A109" s="756"/>
      <c r="B109" s="969"/>
      <c r="C109" s="1311" t="s">
        <v>957</v>
      </c>
      <c r="D109" s="1322"/>
      <c r="E109" s="1280">
        <v>3900</v>
      </c>
      <c r="F109" s="1280">
        <v>5200</v>
      </c>
      <c r="G109" s="1188">
        <v>200</v>
      </c>
      <c r="H109" s="1189">
        <v>200</v>
      </c>
      <c r="I109" s="1189">
        <v>500</v>
      </c>
      <c r="J109" s="1189">
        <v>700</v>
      </c>
      <c r="K109" s="1189">
        <v>600</v>
      </c>
      <c r="L109" s="1189">
        <v>200</v>
      </c>
      <c r="M109" s="1189">
        <v>400</v>
      </c>
      <c r="N109" s="1189">
        <v>300</v>
      </c>
      <c r="O109" s="1189">
        <v>300</v>
      </c>
      <c r="P109" s="1189">
        <v>700</v>
      </c>
      <c r="Q109" s="1189">
        <v>800</v>
      </c>
      <c r="R109" s="1189">
        <v>300</v>
      </c>
      <c r="S109" s="909" t="s">
        <v>140</v>
      </c>
      <c r="T109" s="756"/>
    </row>
    <row r="110" spans="1:20" ht="32.25" customHeight="1" x14ac:dyDescent="0.15">
      <c r="A110" s="756"/>
      <c r="B110" s="895" t="s">
        <v>190</v>
      </c>
      <c r="C110" s="1270" t="s">
        <v>958</v>
      </c>
      <c r="D110" s="1320"/>
      <c r="E110" s="1271">
        <v>54392</v>
      </c>
      <c r="F110" s="1271">
        <v>52324</v>
      </c>
      <c r="G110" s="1293">
        <v>4173</v>
      </c>
      <c r="H110" s="1294">
        <v>4330</v>
      </c>
      <c r="I110" s="1294">
        <v>4343</v>
      </c>
      <c r="J110" s="1294">
        <v>4185</v>
      </c>
      <c r="K110" s="1294">
        <v>5564</v>
      </c>
      <c r="L110" s="1294">
        <v>3713</v>
      </c>
      <c r="M110" s="1294">
        <v>3746</v>
      </c>
      <c r="N110" s="1294">
        <v>4645</v>
      </c>
      <c r="O110" s="1294">
        <v>3500</v>
      </c>
      <c r="P110" s="1294">
        <v>4323</v>
      </c>
      <c r="Q110" s="1294">
        <v>7076</v>
      </c>
      <c r="R110" s="1294">
        <v>2726</v>
      </c>
      <c r="S110" s="917">
        <v>110232425</v>
      </c>
      <c r="T110" s="756"/>
    </row>
    <row r="111" spans="1:20" ht="32.25" customHeight="1" x14ac:dyDescent="0.15">
      <c r="A111" s="756"/>
      <c r="B111" s="895" t="s">
        <v>102</v>
      </c>
      <c r="C111" s="1270" t="s">
        <v>959</v>
      </c>
      <c r="D111" s="1320"/>
      <c r="E111" s="1271">
        <v>737</v>
      </c>
      <c r="F111" s="1271">
        <v>1017</v>
      </c>
      <c r="G111" s="1281" t="s">
        <v>140</v>
      </c>
      <c r="H111" s="1282" t="s">
        <v>140</v>
      </c>
      <c r="I111" s="1282" t="s">
        <v>140</v>
      </c>
      <c r="J111" s="1282">
        <v>28</v>
      </c>
      <c r="K111" s="1282">
        <v>35</v>
      </c>
      <c r="L111" s="1282">
        <v>7</v>
      </c>
      <c r="M111" s="1282">
        <v>319</v>
      </c>
      <c r="N111" s="1282">
        <v>542</v>
      </c>
      <c r="O111" s="1282">
        <v>86</v>
      </c>
      <c r="P111" s="1282" t="s">
        <v>140</v>
      </c>
      <c r="Q111" s="1282" t="s">
        <v>140</v>
      </c>
      <c r="R111" s="1282" t="s">
        <v>140</v>
      </c>
      <c r="S111" s="909">
        <v>1474300</v>
      </c>
      <c r="T111" s="756"/>
    </row>
    <row r="112" spans="1:20" ht="32.25" customHeight="1" x14ac:dyDescent="0.15">
      <c r="A112" s="756"/>
      <c r="B112" s="895"/>
      <c r="C112" s="1270" t="s">
        <v>960</v>
      </c>
      <c r="D112" s="1319"/>
      <c r="E112" s="1271">
        <v>10887</v>
      </c>
      <c r="F112" s="1271">
        <v>10638</v>
      </c>
      <c r="G112" s="1281">
        <v>685</v>
      </c>
      <c r="H112" s="1282">
        <v>679</v>
      </c>
      <c r="I112" s="1282">
        <v>904</v>
      </c>
      <c r="J112" s="1282">
        <v>865</v>
      </c>
      <c r="K112" s="1282">
        <v>1151</v>
      </c>
      <c r="L112" s="1282">
        <v>832</v>
      </c>
      <c r="M112" s="1282">
        <v>1023</v>
      </c>
      <c r="N112" s="1282">
        <v>993</v>
      </c>
      <c r="O112" s="1282">
        <v>608</v>
      </c>
      <c r="P112" s="1282">
        <v>1023</v>
      </c>
      <c r="Q112" s="1282">
        <v>1352</v>
      </c>
      <c r="R112" s="1282">
        <v>523</v>
      </c>
      <c r="S112" s="909">
        <v>82496269</v>
      </c>
      <c r="T112" s="756"/>
    </row>
    <row r="113" spans="1:20" ht="32.25" customHeight="1" x14ac:dyDescent="0.15">
      <c r="A113" s="756"/>
      <c r="B113" s="895" t="s">
        <v>102</v>
      </c>
      <c r="C113" s="1270" t="s">
        <v>961</v>
      </c>
      <c r="D113" s="1320"/>
      <c r="E113" s="1271">
        <v>376386</v>
      </c>
      <c r="F113" s="1271">
        <v>354324</v>
      </c>
      <c r="G113" s="1281">
        <v>18076</v>
      </c>
      <c r="H113" s="1282">
        <v>22048</v>
      </c>
      <c r="I113" s="1282">
        <v>27227</v>
      </c>
      <c r="J113" s="1282">
        <v>32534</v>
      </c>
      <c r="K113" s="1282">
        <v>34769</v>
      </c>
      <c r="L113" s="1282">
        <v>26189</v>
      </c>
      <c r="M113" s="1282">
        <v>28908</v>
      </c>
      <c r="N113" s="1282">
        <v>31640</v>
      </c>
      <c r="O113" s="1282">
        <v>31305</v>
      </c>
      <c r="P113" s="1282">
        <v>32814</v>
      </c>
      <c r="Q113" s="1282">
        <v>40448</v>
      </c>
      <c r="R113" s="1282">
        <v>28366</v>
      </c>
      <c r="S113" s="909">
        <v>550288923</v>
      </c>
      <c r="T113" s="756"/>
    </row>
    <row r="114" spans="1:20" ht="32.25" customHeight="1" thickBot="1" x14ac:dyDescent="0.2">
      <c r="A114" s="756"/>
      <c r="B114" s="963"/>
      <c r="C114" s="1323" t="s">
        <v>962</v>
      </c>
      <c r="D114" s="1324"/>
      <c r="E114" s="1298">
        <v>66204</v>
      </c>
      <c r="F114" s="1298">
        <v>67161</v>
      </c>
      <c r="G114" s="1299">
        <v>7108</v>
      </c>
      <c r="H114" s="1300">
        <v>1489</v>
      </c>
      <c r="I114" s="1300">
        <v>3080</v>
      </c>
      <c r="J114" s="1300">
        <v>5329</v>
      </c>
      <c r="K114" s="1300">
        <v>5974</v>
      </c>
      <c r="L114" s="1300">
        <v>3489</v>
      </c>
      <c r="M114" s="1300">
        <v>4293</v>
      </c>
      <c r="N114" s="1300">
        <v>4242</v>
      </c>
      <c r="O114" s="1300">
        <v>3059</v>
      </c>
      <c r="P114" s="1300">
        <v>4893</v>
      </c>
      <c r="Q114" s="1300">
        <v>21933</v>
      </c>
      <c r="R114" s="1300">
        <v>2272</v>
      </c>
      <c r="S114" s="1063">
        <v>48232894</v>
      </c>
      <c r="T114" s="756"/>
    </row>
    <row r="115" spans="1:20" s="75" customFormat="1" ht="20.25" customHeight="1" thickBot="1" x14ac:dyDescent="0.2">
      <c r="A115" s="878" t="s">
        <v>963</v>
      </c>
      <c r="B115" s="824"/>
      <c r="C115" s="1301"/>
      <c r="D115" s="1302"/>
      <c r="E115" s="1302"/>
      <c r="F115" s="1302"/>
      <c r="G115" s="1302"/>
      <c r="H115" s="1302"/>
      <c r="I115" s="1302"/>
      <c r="J115" s="1302"/>
      <c r="K115" s="1302"/>
      <c r="L115" s="1302"/>
      <c r="M115" s="1302"/>
      <c r="N115" s="1302"/>
      <c r="O115" s="1302"/>
      <c r="P115" s="1302"/>
      <c r="Q115" s="1302"/>
      <c r="R115" s="1736" t="s">
        <v>367</v>
      </c>
      <c r="S115" s="1736"/>
    </row>
    <row r="116" spans="1:20" s="1261" customFormat="1" ht="33" customHeight="1" thickBot="1" x14ac:dyDescent="0.2">
      <c r="A116" s="1260"/>
      <c r="B116" s="1141" t="s">
        <v>359</v>
      </c>
      <c r="C116" s="1142" t="s">
        <v>368</v>
      </c>
      <c r="D116" s="885" t="s">
        <v>927</v>
      </c>
      <c r="E116" s="887" t="s">
        <v>370</v>
      </c>
      <c r="F116" s="887" t="s">
        <v>370</v>
      </c>
      <c r="G116" s="1146" t="s">
        <v>419</v>
      </c>
      <c r="H116" s="1147" t="s">
        <v>420</v>
      </c>
      <c r="I116" s="1148" t="s">
        <v>421</v>
      </c>
      <c r="J116" s="1148" t="s">
        <v>422</v>
      </c>
      <c r="K116" s="1148" t="s">
        <v>423</v>
      </c>
      <c r="L116" s="1148" t="s">
        <v>424</v>
      </c>
      <c r="M116" s="1148" t="s">
        <v>425</v>
      </c>
      <c r="N116" s="1148" t="s">
        <v>426</v>
      </c>
      <c r="O116" s="1148" t="s">
        <v>427</v>
      </c>
      <c r="P116" s="1148" t="s">
        <v>428</v>
      </c>
      <c r="Q116" s="1148" t="s">
        <v>429</v>
      </c>
      <c r="R116" s="1148" t="s">
        <v>430</v>
      </c>
      <c r="S116" s="1149" t="s">
        <v>431</v>
      </c>
      <c r="T116" s="1260"/>
    </row>
    <row r="117" spans="1:20" ht="32.25" customHeight="1" x14ac:dyDescent="0.15">
      <c r="A117" s="756"/>
      <c r="B117" s="1325" t="s">
        <v>192</v>
      </c>
      <c r="C117" s="1326" t="s">
        <v>964</v>
      </c>
      <c r="D117" s="1327">
        <v>237200</v>
      </c>
      <c r="E117" s="1328">
        <v>237200</v>
      </c>
      <c r="F117" s="1328">
        <v>238988</v>
      </c>
      <c r="G117" s="1329">
        <v>16591</v>
      </c>
      <c r="H117" s="1330">
        <v>17869</v>
      </c>
      <c r="I117" s="1330">
        <v>21306</v>
      </c>
      <c r="J117" s="1330">
        <v>20925</v>
      </c>
      <c r="K117" s="1330">
        <v>21974</v>
      </c>
      <c r="L117" s="1330">
        <v>21115</v>
      </c>
      <c r="M117" s="1330">
        <v>19141</v>
      </c>
      <c r="N117" s="1330">
        <v>20675</v>
      </c>
      <c r="O117" s="1330">
        <v>18764</v>
      </c>
      <c r="P117" s="1330">
        <v>21009</v>
      </c>
      <c r="Q117" s="1330">
        <v>20782</v>
      </c>
      <c r="R117" s="1330">
        <v>18837</v>
      </c>
      <c r="S117" s="1331">
        <v>285749994</v>
      </c>
      <c r="T117" s="756"/>
    </row>
    <row r="118" spans="1:20" ht="32.25" hidden="1" customHeight="1" x14ac:dyDescent="0.15">
      <c r="A118" s="756"/>
      <c r="B118" s="895"/>
      <c r="C118" s="1273" t="s">
        <v>965</v>
      </c>
      <c r="D118" s="1319">
        <v>21300</v>
      </c>
      <c r="E118" s="1271">
        <v>21300</v>
      </c>
      <c r="F118" s="1271">
        <v>19358</v>
      </c>
      <c r="G118" s="1272">
        <v>1287</v>
      </c>
      <c r="H118" s="854">
        <v>1412</v>
      </c>
      <c r="I118" s="854">
        <v>1679</v>
      </c>
      <c r="J118" s="854">
        <v>1326</v>
      </c>
      <c r="K118" s="854">
        <v>1129</v>
      </c>
      <c r="L118" s="854">
        <v>1439</v>
      </c>
      <c r="M118" s="854">
        <v>1644</v>
      </c>
      <c r="N118" s="854">
        <v>1606</v>
      </c>
      <c r="O118" s="854">
        <v>1249</v>
      </c>
      <c r="P118" s="854">
        <v>2053</v>
      </c>
      <c r="Q118" s="854">
        <v>2543</v>
      </c>
      <c r="R118" s="854">
        <v>1991</v>
      </c>
      <c r="S118" s="1114">
        <v>678320</v>
      </c>
      <c r="T118" s="756"/>
    </row>
    <row r="119" spans="1:20" ht="32.25" customHeight="1" x14ac:dyDescent="0.15">
      <c r="A119" s="756"/>
      <c r="B119" s="895"/>
      <c r="C119" s="1273" t="s">
        <v>966</v>
      </c>
      <c r="D119" s="1319">
        <v>43400</v>
      </c>
      <c r="E119" s="1271">
        <v>43400</v>
      </c>
      <c r="F119" s="1271">
        <v>42578</v>
      </c>
      <c r="G119" s="1272">
        <v>3718</v>
      </c>
      <c r="H119" s="854">
        <v>3820</v>
      </c>
      <c r="I119" s="854">
        <v>4026</v>
      </c>
      <c r="J119" s="854">
        <v>3765</v>
      </c>
      <c r="K119" s="854">
        <v>3444</v>
      </c>
      <c r="L119" s="854">
        <v>3319</v>
      </c>
      <c r="M119" s="854">
        <v>3135</v>
      </c>
      <c r="N119" s="854">
        <v>2784</v>
      </c>
      <c r="O119" s="854">
        <v>3201</v>
      </c>
      <c r="P119" s="854">
        <v>3649</v>
      </c>
      <c r="Q119" s="854">
        <v>3902</v>
      </c>
      <c r="R119" s="854">
        <v>3815</v>
      </c>
      <c r="S119" s="1114">
        <v>6175000</v>
      </c>
      <c r="T119" s="1332"/>
    </row>
    <row r="120" spans="1:20" ht="32.25" hidden="1" customHeight="1" x14ac:dyDescent="0.15">
      <c r="A120" s="756"/>
      <c r="B120" s="895"/>
      <c r="C120" s="1273" t="s">
        <v>967</v>
      </c>
      <c r="D120" s="1319">
        <v>7500</v>
      </c>
      <c r="E120" s="1271">
        <v>7500</v>
      </c>
      <c r="F120" s="1271">
        <v>7174</v>
      </c>
      <c r="G120" s="1272">
        <v>565</v>
      </c>
      <c r="H120" s="854">
        <v>621</v>
      </c>
      <c r="I120" s="854">
        <v>645</v>
      </c>
      <c r="J120" s="854">
        <v>651</v>
      </c>
      <c r="K120" s="854">
        <v>511</v>
      </c>
      <c r="L120" s="854">
        <v>754</v>
      </c>
      <c r="M120" s="854">
        <v>666</v>
      </c>
      <c r="N120" s="854">
        <v>522</v>
      </c>
      <c r="O120" s="854">
        <v>576</v>
      </c>
      <c r="P120" s="854">
        <v>581</v>
      </c>
      <c r="Q120" s="854">
        <v>574</v>
      </c>
      <c r="R120" s="854">
        <v>508</v>
      </c>
      <c r="S120" s="1114">
        <v>636900</v>
      </c>
      <c r="T120" s="756"/>
    </row>
    <row r="121" spans="1:20" ht="32.25" hidden="1" customHeight="1" x14ac:dyDescent="0.15">
      <c r="A121" s="756"/>
      <c r="B121" s="1333"/>
      <c r="C121" s="1334" t="s">
        <v>968</v>
      </c>
      <c r="D121" s="1335">
        <v>2200</v>
      </c>
      <c r="E121" s="1336">
        <v>2200</v>
      </c>
      <c r="F121" s="1336">
        <v>2451</v>
      </c>
      <c r="G121" s="1337">
        <v>180</v>
      </c>
      <c r="H121" s="867">
        <v>228</v>
      </c>
      <c r="I121" s="867">
        <v>228</v>
      </c>
      <c r="J121" s="867">
        <v>210</v>
      </c>
      <c r="K121" s="867">
        <v>183</v>
      </c>
      <c r="L121" s="867">
        <v>234</v>
      </c>
      <c r="M121" s="867">
        <v>213</v>
      </c>
      <c r="N121" s="867">
        <v>222</v>
      </c>
      <c r="O121" s="867">
        <v>234</v>
      </c>
      <c r="P121" s="867">
        <v>174</v>
      </c>
      <c r="Q121" s="867">
        <v>159</v>
      </c>
      <c r="R121" s="867">
        <v>186</v>
      </c>
      <c r="S121" s="1338">
        <v>203788</v>
      </c>
      <c r="T121" s="1332"/>
    </row>
    <row r="122" spans="1:20" ht="32.25" customHeight="1" x14ac:dyDescent="0.15">
      <c r="A122" s="756"/>
      <c r="B122" s="895" t="s">
        <v>102</v>
      </c>
      <c r="C122" s="1270" t="s">
        <v>969</v>
      </c>
      <c r="D122" s="1320">
        <v>1000</v>
      </c>
      <c r="E122" s="1271">
        <v>1000</v>
      </c>
      <c r="F122" s="1271">
        <v>1000</v>
      </c>
      <c r="G122" s="1272" t="s">
        <v>140</v>
      </c>
      <c r="H122" s="854" t="s">
        <v>140</v>
      </c>
      <c r="I122" s="854">
        <v>1000</v>
      </c>
      <c r="J122" s="854" t="s">
        <v>140</v>
      </c>
      <c r="K122" s="854" t="s">
        <v>140</v>
      </c>
      <c r="L122" s="854" t="s">
        <v>140</v>
      </c>
      <c r="M122" s="854" t="s">
        <v>140</v>
      </c>
      <c r="N122" s="854" t="s">
        <v>140</v>
      </c>
      <c r="O122" s="854" t="s">
        <v>140</v>
      </c>
      <c r="P122" s="854" t="s">
        <v>140</v>
      </c>
      <c r="Q122" s="854" t="s">
        <v>140</v>
      </c>
      <c r="R122" s="854" t="s">
        <v>140</v>
      </c>
      <c r="S122" s="1114" t="s">
        <v>140</v>
      </c>
      <c r="T122" s="756"/>
    </row>
    <row r="123" spans="1:20" ht="32.25" customHeight="1" x14ac:dyDescent="0.15">
      <c r="A123" s="756"/>
      <c r="B123" s="969" t="s">
        <v>102</v>
      </c>
      <c r="C123" s="1290" t="s">
        <v>970</v>
      </c>
      <c r="D123" s="1339">
        <v>30000</v>
      </c>
      <c r="E123" s="1280">
        <v>30000</v>
      </c>
      <c r="F123" s="1280">
        <v>32000</v>
      </c>
      <c r="G123" s="1272" t="s">
        <v>140</v>
      </c>
      <c r="H123" s="854" t="s">
        <v>140</v>
      </c>
      <c r="I123" s="854" t="s">
        <v>140</v>
      </c>
      <c r="J123" s="854" t="s">
        <v>140</v>
      </c>
      <c r="K123" s="854">
        <v>32000</v>
      </c>
      <c r="L123" s="854" t="s">
        <v>140</v>
      </c>
      <c r="M123" s="854" t="s">
        <v>140</v>
      </c>
      <c r="N123" s="854" t="s">
        <v>140</v>
      </c>
      <c r="O123" s="854" t="s">
        <v>140</v>
      </c>
      <c r="P123" s="854" t="s">
        <v>140</v>
      </c>
      <c r="Q123" s="854" t="s">
        <v>140</v>
      </c>
      <c r="R123" s="854" t="s">
        <v>140</v>
      </c>
      <c r="S123" s="1114" t="s">
        <v>140</v>
      </c>
      <c r="T123" s="756"/>
    </row>
    <row r="124" spans="1:20" s="104" customFormat="1" ht="32.25" customHeight="1" x14ac:dyDescent="0.15">
      <c r="A124" s="1262"/>
      <c r="B124" s="953" t="s">
        <v>193</v>
      </c>
      <c r="C124" s="1270" t="s">
        <v>971</v>
      </c>
      <c r="D124" s="1319"/>
      <c r="E124" s="1271">
        <v>31643</v>
      </c>
      <c r="F124" s="1271">
        <v>32007</v>
      </c>
      <c r="G124" s="1291">
        <v>1500</v>
      </c>
      <c r="H124" s="1292">
        <v>2190</v>
      </c>
      <c r="I124" s="1292">
        <v>3100</v>
      </c>
      <c r="J124" s="1292">
        <v>2551</v>
      </c>
      <c r="K124" s="1292">
        <v>2900</v>
      </c>
      <c r="L124" s="1292">
        <v>2280</v>
      </c>
      <c r="M124" s="1292">
        <v>2232</v>
      </c>
      <c r="N124" s="1292">
        <v>2965</v>
      </c>
      <c r="O124" s="1292">
        <v>3589</v>
      </c>
      <c r="P124" s="1292">
        <v>4700</v>
      </c>
      <c r="Q124" s="1292">
        <v>2500</v>
      </c>
      <c r="R124" s="1340">
        <v>1500</v>
      </c>
      <c r="S124" s="1109">
        <v>58162707</v>
      </c>
      <c r="T124" s="1262"/>
    </row>
    <row r="125" spans="1:20" s="104" customFormat="1" ht="32.25" customHeight="1" x14ac:dyDescent="0.15">
      <c r="A125" s="1262"/>
      <c r="B125" s="953"/>
      <c r="C125" s="1275" t="s">
        <v>972</v>
      </c>
      <c r="D125" s="1319"/>
      <c r="E125" s="1271">
        <v>19534</v>
      </c>
      <c r="F125" s="1271">
        <v>22582</v>
      </c>
      <c r="G125" s="1272">
        <v>36</v>
      </c>
      <c r="H125" s="854">
        <v>18</v>
      </c>
      <c r="I125" s="854">
        <v>31</v>
      </c>
      <c r="J125" s="854">
        <v>84</v>
      </c>
      <c r="K125" s="854">
        <v>409</v>
      </c>
      <c r="L125" s="854">
        <v>512</v>
      </c>
      <c r="M125" s="854">
        <v>803</v>
      </c>
      <c r="N125" s="854">
        <v>710</v>
      </c>
      <c r="O125" s="854">
        <v>636</v>
      </c>
      <c r="P125" s="854">
        <v>899</v>
      </c>
      <c r="Q125" s="854">
        <v>18063</v>
      </c>
      <c r="R125" s="855">
        <v>381</v>
      </c>
      <c r="S125" s="1341">
        <v>12529500</v>
      </c>
      <c r="T125" s="1262"/>
    </row>
    <row r="126" spans="1:20" s="104" customFormat="1" ht="32.25" customHeight="1" x14ac:dyDescent="0.15">
      <c r="A126" s="1262"/>
      <c r="B126" s="953"/>
      <c r="C126" s="1275" t="s">
        <v>973</v>
      </c>
      <c r="D126" s="1319"/>
      <c r="E126" s="1271">
        <v>4100</v>
      </c>
      <c r="F126" s="1271">
        <v>4100</v>
      </c>
      <c r="G126" s="1272">
        <v>100</v>
      </c>
      <c r="H126" s="854">
        <v>100</v>
      </c>
      <c r="I126" s="854">
        <v>200</v>
      </c>
      <c r="J126" s="854">
        <v>500</v>
      </c>
      <c r="K126" s="854">
        <v>700</v>
      </c>
      <c r="L126" s="854">
        <v>500</v>
      </c>
      <c r="M126" s="854">
        <v>400</v>
      </c>
      <c r="N126" s="854">
        <v>300</v>
      </c>
      <c r="O126" s="854">
        <v>400</v>
      </c>
      <c r="P126" s="854">
        <v>400</v>
      </c>
      <c r="Q126" s="854">
        <v>200</v>
      </c>
      <c r="R126" s="855">
        <v>300</v>
      </c>
      <c r="S126" s="1342" t="s">
        <v>140</v>
      </c>
      <c r="T126" s="1262"/>
    </row>
    <row r="127" spans="1:20" s="104" customFormat="1" ht="32.25" customHeight="1" x14ac:dyDescent="0.15">
      <c r="A127" s="1262"/>
      <c r="B127" s="953"/>
      <c r="C127" s="1275" t="s">
        <v>974</v>
      </c>
      <c r="D127" s="1319"/>
      <c r="E127" s="1271">
        <v>49804</v>
      </c>
      <c r="F127" s="1271">
        <v>45278</v>
      </c>
      <c r="G127" s="1272">
        <v>2450</v>
      </c>
      <c r="H127" s="854">
        <v>2552</v>
      </c>
      <c r="I127" s="854">
        <v>3791</v>
      </c>
      <c r="J127" s="854">
        <v>3853</v>
      </c>
      <c r="K127" s="854">
        <v>4678</v>
      </c>
      <c r="L127" s="854">
        <v>3749</v>
      </c>
      <c r="M127" s="854">
        <v>3864</v>
      </c>
      <c r="N127" s="854">
        <v>3843</v>
      </c>
      <c r="O127" s="854">
        <v>3565</v>
      </c>
      <c r="P127" s="854">
        <v>4505</v>
      </c>
      <c r="Q127" s="854">
        <v>4549</v>
      </c>
      <c r="R127" s="855">
        <v>3879</v>
      </c>
      <c r="S127" s="1341">
        <v>322479064</v>
      </c>
      <c r="T127" s="1262"/>
    </row>
    <row r="128" spans="1:20" s="104" customFormat="1" ht="32.25" customHeight="1" x14ac:dyDescent="0.15">
      <c r="A128" s="1262"/>
      <c r="B128" s="953"/>
      <c r="C128" s="1275" t="s">
        <v>975</v>
      </c>
      <c r="D128" s="1319"/>
      <c r="E128" s="1271">
        <v>300</v>
      </c>
      <c r="F128" s="1271">
        <v>300</v>
      </c>
      <c r="G128" s="1272" t="s">
        <v>140</v>
      </c>
      <c r="H128" s="854" t="s">
        <v>140</v>
      </c>
      <c r="I128" s="854">
        <v>100</v>
      </c>
      <c r="J128" s="854" t="s">
        <v>140</v>
      </c>
      <c r="K128" s="854" t="s">
        <v>140</v>
      </c>
      <c r="L128" s="854">
        <v>100</v>
      </c>
      <c r="M128" s="854" t="s">
        <v>140</v>
      </c>
      <c r="N128" s="854">
        <v>100</v>
      </c>
      <c r="O128" s="854" t="s">
        <v>140</v>
      </c>
      <c r="P128" s="854" t="s">
        <v>140</v>
      </c>
      <c r="Q128" s="854" t="s">
        <v>140</v>
      </c>
      <c r="R128" s="855" t="s">
        <v>140</v>
      </c>
      <c r="S128" s="1342" t="s">
        <v>140</v>
      </c>
      <c r="T128" s="1262"/>
    </row>
    <row r="129" spans="1:21" s="104" customFormat="1" ht="32.25" customHeight="1" x14ac:dyDescent="0.15">
      <c r="A129" s="1262"/>
      <c r="B129" s="953"/>
      <c r="C129" s="1275" t="s">
        <v>976</v>
      </c>
      <c r="D129" s="1319"/>
      <c r="E129" s="1271">
        <v>500</v>
      </c>
      <c r="F129" s="1271">
        <v>500</v>
      </c>
      <c r="G129" s="1272" t="s">
        <v>140</v>
      </c>
      <c r="H129" s="854" t="s">
        <v>140</v>
      </c>
      <c r="I129" s="854" t="s">
        <v>140</v>
      </c>
      <c r="J129" s="854" t="s">
        <v>140</v>
      </c>
      <c r="K129" s="854">
        <v>500</v>
      </c>
      <c r="L129" s="854" t="s">
        <v>140</v>
      </c>
      <c r="M129" s="854" t="s">
        <v>140</v>
      </c>
      <c r="N129" s="854" t="s">
        <v>140</v>
      </c>
      <c r="O129" s="854" t="s">
        <v>140</v>
      </c>
      <c r="P129" s="854" t="s">
        <v>140</v>
      </c>
      <c r="Q129" s="854" t="s">
        <v>140</v>
      </c>
      <c r="R129" s="855" t="s">
        <v>140</v>
      </c>
      <c r="S129" s="1342" t="s">
        <v>140</v>
      </c>
      <c r="T129" s="1262"/>
    </row>
    <row r="130" spans="1:21" s="104" customFormat="1" ht="32.25" customHeight="1" x14ac:dyDescent="0.15">
      <c r="A130" s="1262"/>
      <c r="B130" s="953"/>
      <c r="C130" s="1275" t="s">
        <v>977</v>
      </c>
      <c r="D130" s="1319"/>
      <c r="E130" s="1271">
        <v>500</v>
      </c>
      <c r="F130" s="1271">
        <v>660</v>
      </c>
      <c r="G130" s="1272" t="s">
        <v>140</v>
      </c>
      <c r="H130" s="854" t="s">
        <v>140</v>
      </c>
      <c r="I130" s="854" t="s">
        <v>140</v>
      </c>
      <c r="J130" s="854" t="s">
        <v>140</v>
      </c>
      <c r="K130" s="854" t="s">
        <v>140</v>
      </c>
      <c r="L130" s="854" t="s">
        <v>140</v>
      </c>
      <c r="M130" s="854" t="s">
        <v>140</v>
      </c>
      <c r="N130" s="854">
        <v>340</v>
      </c>
      <c r="O130" s="854" t="s">
        <v>140</v>
      </c>
      <c r="P130" s="854" t="s">
        <v>140</v>
      </c>
      <c r="Q130" s="854">
        <v>320</v>
      </c>
      <c r="R130" s="855" t="s">
        <v>140</v>
      </c>
      <c r="S130" s="1341">
        <v>1370000</v>
      </c>
      <c r="T130" s="1262"/>
    </row>
    <row r="131" spans="1:21" s="104" customFormat="1" ht="32.25" customHeight="1" x14ac:dyDescent="0.15">
      <c r="A131" s="1262"/>
      <c r="B131" s="953"/>
      <c r="C131" s="1275" t="s">
        <v>978</v>
      </c>
      <c r="D131" s="1319"/>
      <c r="E131" s="1271">
        <v>400</v>
      </c>
      <c r="F131" s="1271">
        <v>400</v>
      </c>
      <c r="G131" s="1274">
        <v>400</v>
      </c>
      <c r="H131" s="855" t="s">
        <v>140</v>
      </c>
      <c r="I131" s="1343" t="s">
        <v>140</v>
      </c>
      <c r="J131" s="855" t="s">
        <v>140</v>
      </c>
      <c r="K131" s="855" t="s">
        <v>140</v>
      </c>
      <c r="L131" s="855" t="s">
        <v>140</v>
      </c>
      <c r="M131" s="862" t="s">
        <v>140</v>
      </c>
      <c r="N131" s="854" t="s">
        <v>140</v>
      </c>
      <c r="O131" s="854" t="s">
        <v>140</v>
      </c>
      <c r="P131" s="854" t="s">
        <v>140</v>
      </c>
      <c r="Q131" s="854" t="s">
        <v>140</v>
      </c>
      <c r="R131" s="855" t="s">
        <v>140</v>
      </c>
      <c r="S131" s="1342" t="s">
        <v>140</v>
      </c>
      <c r="T131" s="1262"/>
    </row>
    <row r="132" spans="1:21" s="104" customFormat="1" ht="32.25" customHeight="1" x14ac:dyDescent="0.15">
      <c r="A132" s="1262"/>
      <c r="B132" s="953"/>
      <c r="C132" s="1275" t="s">
        <v>979</v>
      </c>
      <c r="D132" s="1319"/>
      <c r="E132" s="1271">
        <v>23000</v>
      </c>
      <c r="F132" s="1271">
        <v>18000</v>
      </c>
      <c r="G132" s="1272" t="s">
        <v>140</v>
      </c>
      <c r="H132" s="854" t="s">
        <v>140</v>
      </c>
      <c r="I132" s="854" t="s">
        <v>140</v>
      </c>
      <c r="J132" s="854">
        <v>18000</v>
      </c>
      <c r="K132" s="854" t="s">
        <v>140</v>
      </c>
      <c r="L132" s="854" t="s">
        <v>140</v>
      </c>
      <c r="M132" s="855" t="s">
        <v>140</v>
      </c>
      <c r="N132" s="854" t="s">
        <v>140</v>
      </c>
      <c r="O132" s="855" t="s">
        <v>140</v>
      </c>
      <c r="P132" s="854" t="s">
        <v>140</v>
      </c>
      <c r="Q132" s="854" t="s">
        <v>140</v>
      </c>
      <c r="R132" s="855" t="s">
        <v>140</v>
      </c>
      <c r="S132" s="1342">
        <v>8000000</v>
      </c>
      <c r="T132" s="1262"/>
    </row>
    <row r="133" spans="1:21" s="104" customFormat="1" ht="32.25" customHeight="1" x14ac:dyDescent="0.15">
      <c r="A133" s="1262"/>
      <c r="B133" s="1020"/>
      <c r="C133" s="1305" t="s">
        <v>980</v>
      </c>
      <c r="D133" s="1322"/>
      <c r="E133" s="1280">
        <v>300</v>
      </c>
      <c r="F133" s="1280">
        <v>300</v>
      </c>
      <c r="G133" s="1272" t="s">
        <v>140</v>
      </c>
      <c r="H133" s="854" t="s">
        <v>140</v>
      </c>
      <c r="I133" s="854" t="s">
        <v>140</v>
      </c>
      <c r="J133" s="854" t="s">
        <v>140</v>
      </c>
      <c r="K133" s="854">
        <v>300</v>
      </c>
      <c r="L133" s="854" t="s">
        <v>140</v>
      </c>
      <c r="M133" s="854" t="s">
        <v>140</v>
      </c>
      <c r="N133" s="854" t="s">
        <v>140</v>
      </c>
      <c r="O133" s="854" t="s">
        <v>140</v>
      </c>
      <c r="P133" s="854" t="s">
        <v>140</v>
      </c>
      <c r="Q133" s="854" t="s">
        <v>140</v>
      </c>
      <c r="R133" s="855" t="s">
        <v>140</v>
      </c>
      <c r="S133" s="1342" t="s">
        <v>140</v>
      </c>
      <c r="T133" s="1262"/>
    </row>
    <row r="134" spans="1:21" s="104" customFormat="1" ht="32.25" hidden="1" customHeight="1" x14ac:dyDescent="0.15">
      <c r="A134" s="1262"/>
      <c r="B134" s="953"/>
      <c r="C134" s="1275" t="s">
        <v>981</v>
      </c>
      <c r="D134" s="1319"/>
      <c r="E134" s="1271">
        <v>105928</v>
      </c>
      <c r="F134" s="1271">
        <v>100933</v>
      </c>
      <c r="G134" s="1272">
        <v>5284</v>
      </c>
      <c r="H134" s="854">
        <v>6877</v>
      </c>
      <c r="I134" s="854">
        <v>8526</v>
      </c>
      <c r="J134" s="854">
        <v>9104</v>
      </c>
      <c r="K134" s="854">
        <v>8767</v>
      </c>
      <c r="L134" s="854">
        <v>8260</v>
      </c>
      <c r="M134" s="854">
        <v>8806</v>
      </c>
      <c r="N134" s="854">
        <v>8818</v>
      </c>
      <c r="O134" s="854">
        <v>8899</v>
      </c>
      <c r="P134" s="854">
        <v>9364</v>
      </c>
      <c r="Q134" s="854">
        <v>9081</v>
      </c>
      <c r="R134" s="855">
        <v>9147</v>
      </c>
      <c r="S134" s="1342">
        <v>115368063</v>
      </c>
      <c r="T134" s="1262"/>
    </row>
    <row r="135" spans="1:21" s="104" customFormat="1" ht="32.25" hidden="1" customHeight="1" x14ac:dyDescent="0.15">
      <c r="A135" s="1262"/>
      <c r="B135" s="953"/>
      <c r="C135" s="1275" t="s">
        <v>982</v>
      </c>
      <c r="D135" s="1319"/>
      <c r="E135" s="1271">
        <v>17969</v>
      </c>
      <c r="F135" s="1271">
        <v>13482</v>
      </c>
      <c r="G135" s="1272">
        <v>735</v>
      </c>
      <c r="H135" s="854">
        <v>812</v>
      </c>
      <c r="I135" s="854">
        <v>1151</v>
      </c>
      <c r="J135" s="854">
        <v>1179</v>
      </c>
      <c r="K135" s="854">
        <v>1272</v>
      </c>
      <c r="L135" s="854">
        <v>1159</v>
      </c>
      <c r="M135" s="854">
        <v>1352</v>
      </c>
      <c r="N135" s="854">
        <v>1220</v>
      </c>
      <c r="O135" s="854">
        <v>968</v>
      </c>
      <c r="P135" s="854">
        <v>1714</v>
      </c>
      <c r="Q135" s="854">
        <v>1307</v>
      </c>
      <c r="R135" s="855">
        <v>613</v>
      </c>
      <c r="S135" s="1342">
        <v>20409230</v>
      </c>
      <c r="T135" s="1262"/>
    </row>
    <row r="136" spans="1:21" s="104" customFormat="1" ht="32.25" hidden="1" customHeight="1" x14ac:dyDescent="0.15">
      <c r="A136" s="1262"/>
      <c r="B136" s="953"/>
      <c r="C136" s="1275" t="s">
        <v>983</v>
      </c>
      <c r="D136" s="1319"/>
      <c r="E136" s="1271">
        <v>12143</v>
      </c>
      <c r="F136" s="1271">
        <v>11854</v>
      </c>
      <c r="G136" s="1272">
        <v>1254</v>
      </c>
      <c r="H136" s="854">
        <v>543</v>
      </c>
      <c r="I136" s="854">
        <v>815</v>
      </c>
      <c r="J136" s="854">
        <v>1014</v>
      </c>
      <c r="K136" s="854">
        <v>1024</v>
      </c>
      <c r="L136" s="854">
        <v>795</v>
      </c>
      <c r="M136" s="854">
        <v>1174</v>
      </c>
      <c r="N136" s="854">
        <v>948</v>
      </c>
      <c r="O136" s="854">
        <v>962</v>
      </c>
      <c r="P136" s="854">
        <v>1455</v>
      </c>
      <c r="Q136" s="854">
        <v>734</v>
      </c>
      <c r="R136" s="855">
        <v>1136</v>
      </c>
      <c r="S136" s="1341">
        <v>1185750</v>
      </c>
      <c r="T136" s="1262"/>
    </row>
    <row r="137" spans="1:21" s="104" customFormat="1" ht="32.25" customHeight="1" x14ac:dyDescent="0.15">
      <c r="A137" s="1262"/>
      <c r="B137" s="953"/>
      <c r="C137" s="1275" t="s">
        <v>984</v>
      </c>
      <c r="D137" s="1319"/>
      <c r="E137" s="1271">
        <v>3000</v>
      </c>
      <c r="F137" s="1271">
        <v>2000</v>
      </c>
      <c r="G137" s="1272" t="s">
        <v>140</v>
      </c>
      <c r="H137" s="854" t="s">
        <v>140</v>
      </c>
      <c r="I137" s="854" t="s">
        <v>140</v>
      </c>
      <c r="J137" s="854" t="s">
        <v>140</v>
      </c>
      <c r="K137" s="854" t="s">
        <v>140</v>
      </c>
      <c r="L137" s="854" t="s">
        <v>140</v>
      </c>
      <c r="M137" s="854" t="s">
        <v>140</v>
      </c>
      <c r="N137" s="854" t="s">
        <v>140</v>
      </c>
      <c r="O137" s="854">
        <v>2000</v>
      </c>
      <c r="P137" s="854" t="s">
        <v>140</v>
      </c>
      <c r="Q137" s="854" t="s">
        <v>140</v>
      </c>
      <c r="R137" s="855" t="s">
        <v>140</v>
      </c>
      <c r="S137" s="1341" t="s">
        <v>140</v>
      </c>
      <c r="T137" s="1262"/>
    </row>
    <row r="138" spans="1:21" s="1347" customFormat="1" ht="32.25" customHeight="1" x14ac:dyDescent="0.15">
      <c r="A138" s="1262"/>
      <c r="B138" s="895" t="s">
        <v>985</v>
      </c>
      <c r="C138" s="1270" t="s">
        <v>986</v>
      </c>
      <c r="D138" s="1320" t="s">
        <v>986</v>
      </c>
      <c r="E138" s="1271">
        <v>1207317</v>
      </c>
      <c r="F138" s="1271">
        <v>1120912</v>
      </c>
      <c r="G138" s="1344">
        <v>95308</v>
      </c>
      <c r="H138" s="1340">
        <v>90311</v>
      </c>
      <c r="I138" s="1292">
        <v>103831</v>
      </c>
      <c r="J138" s="1340">
        <v>97814</v>
      </c>
      <c r="K138" s="1292">
        <v>99160</v>
      </c>
      <c r="L138" s="1340">
        <v>67885</v>
      </c>
      <c r="M138" s="1292">
        <v>84418</v>
      </c>
      <c r="N138" s="1292">
        <v>102943</v>
      </c>
      <c r="O138" s="1292">
        <v>76132</v>
      </c>
      <c r="P138" s="1340">
        <v>94181</v>
      </c>
      <c r="Q138" s="1340">
        <v>101336</v>
      </c>
      <c r="R138" s="1340">
        <v>107593</v>
      </c>
      <c r="S138" s="1345">
        <v>858667134</v>
      </c>
      <c r="T138" s="756"/>
      <c r="U138" s="1346"/>
    </row>
    <row r="139" spans="1:21" ht="32.25" customHeight="1" x14ac:dyDescent="0.15">
      <c r="A139" s="756"/>
      <c r="B139" s="895"/>
      <c r="C139" s="1273" t="s">
        <v>987</v>
      </c>
      <c r="D139" s="1319" t="s">
        <v>987</v>
      </c>
      <c r="E139" s="1271">
        <v>896</v>
      </c>
      <c r="F139" s="1271">
        <v>859</v>
      </c>
      <c r="G139" s="1274" t="s">
        <v>140</v>
      </c>
      <c r="H139" s="855" t="s">
        <v>140</v>
      </c>
      <c r="I139" s="854">
        <v>10</v>
      </c>
      <c r="J139" s="855">
        <v>211</v>
      </c>
      <c r="K139" s="854">
        <v>41</v>
      </c>
      <c r="L139" s="855">
        <v>95</v>
      </c>
      <c r="M139" s="854">
        <v>97</v>
      </c>
      <c r="N139" s="854">
        <v>321</v>
      </c>
      <c r="O139" s="854">
        <v>63</v>
      </c>
      <c r="P139" s="854">
        <v>10</v>
      </c>
      <c r="Q139" s="855" t="s">
        <v>140</v>
      </c>
      <c r="R139" s="855">
        <v>11</v>
      </c>
      <c r="S139" s="1342">
        <v>545150</v>
      </c>
      <c r="T139" s="756"/>
    </row>
    <row r="140" spans="1:21" ht="32.25" hidden="1" customHeight="1" x14ac:dyDescent="0.15">
      <c r="A140" s="756"/>
      <c r="B140" s="895"/>
      <c r="C140" s="1275" t="s">
        <v>988</v>
      </c>
      <c r="D140" s="1319" t="s">
        <v>988</v>
      </c>
      <c r="E140" s="1271">
        <v>3809</v>
      </c>
      <c r="F140" s="1271">
        <v>3820</v>
      </c>
      <c r="G140" s="1274">
        <v>260</v>
      </c>
      <c r="H140" s="855">
        <v>350</v>
      </c>
      <c r="I140" s="854">
        <v>320</v>
      </c>
      <c r="J140" s="855">
        <v>370</v>
      </c>
      <c r="K140" s="854">
        <v>350</v>
      </c>
      <c r="L140" s="855">
        <v>380</v>
      </c>
      <c r="M140" s="854">
        <v>300</v>
      </c>
      <c r="N140" s="854">
        <v>270</v>
      </c>
      <c r="O140" s="854">
        <v>330</v>
      </c>
      <c r="P140" s="854">
        <v>270</v>
      </c>
      <c r="Q140" s="855">
        <v>360</v>
      </c>
      <c r="R140" s="855">
        <v>260</v>
      </c>
      <c r="S140" s="1342">
        <v>0</v>
      </c>
      <c r="T140" s="756"/>
    </row>
    <row r="141" spans="1:21" ht="32.25" customHeight="1" x14ac:dyDescent="0.15">
      <c r="A141" s="756"/>
      <c r="B141" s="895"/>
      <c r="C141" s="1270" t="s">
        <v>989</v>
      </c>
      <c r="D141" s="1320" t="s">
        <v>989</v>
      </c>
      <c r="E141" s="1271">
        <v>9715</v>
      </c>
      <c r="F141" s="1271">
        <v>9713</v>
      </c>
      <c r="G141" s="1348">
        <v>224</v>
      </c>
      <c r="H141" s="1349">
        <v>249</v>
      </c>
      <c r="I141" s="1349">
        <v>221</v>
      </c>
      <c r="J141" s="1349">
        <v>292</v>
      </c>
      <c r="K141" s="1349">
        <v>1021</v>
      </c>
      <c r="L141" s="1349">
        <v>3034</v>
      </c>
      <c r="M141" s="1349">
        <v>2705</v>
      </c>
      <c r="N141" s="1349">
        <v>1052</v>
      </c>
      <c r="O141" s="1349">
        <v>300</v>
      </c>
      <c r="P141" s="1349">
        <v>208</v>
      </c>
      <c r="Q141" s="1349">
        <v>226</v>
      </c>
      <c r="R141" s="1349">
        <v>181</v>
      </c>
      <c r="S141" s="1342" t="s">
        <v>140</v>
      </c>
      <c r="T141" s="756"/>
    </row>
    <row r="142" spans="1:21" ht="32.25" customHeight="1" x14ac:dyDescent="0.15">
      <c r="A142" s="756"/>
      <c r="B142" s="895"/>
      <c r="C142" s="1270" t="s">
        <v>990</v>
      </c>
      <c r="D142" s="1320" t="s">
        <v>990</v>
      </c>
      <c r="E142" s="1271">
        <v>2021</v>
      </c>
      <c r="F142" s="1271">
        <v>2020</v>
      </c>
      <c r="G142" s="1281">
        <v>20</v>
      </c>
      <c r="H142" s="1282">
        <v>30</v>
      </c>
      <c r="I142" s="1282">
        <v>270</v>
      </c>
      <c r="J142" s="1282">
        <v>780</v>
      </c>
      <c r="K142" s="1282">
        <v>460</v>
      </c>
      <c r="L142" s="1282">
        <v>320</v>
      </c>
      <c r="M142" s="1282">
        <v>20</v>
      </c>
      <c r="N142" s="1282">
        <v>40</v>
      </c>
      <c r="O142" s="1282">
        <v>30</v>
      </c>
      <c r="P142" s="1282">
        <v>10</v>
      </c>
      <c r="Q142" s="1282">
        <v>20</v>
      </c>
      <c r="R142" s="1282">
        <v>20</v>
      </c>
      <c r="S142" s="1342" t="s">
        <v>140</v>
      </c>
      <c r="T142" s="756"/>
    </row>
    <row r="143" spans="1:21" ht="32.25" customHeight="1" x14ac:dyDescent="0.15">
      <c r="A143" s="756"/>
      <c r="B143" s="895"/>
      <c r="C143" s="1273" t="s">
        <v>991</v>
      </c>
      <c r="D143" s="1320" t="s">
        <v>991</v>
      </c>
      <c r="E143" s="1271">
        <v>5950</v>
      </c>
      <c r="F143" s="1271">
        <v>5950</v>
      </c>
      <c r="G143" s="1281">
        <v>1000</v>
      </c>
      <c r="H143" s="1282">
        <v>700</v>
      </c>
      <c r="I143" s="1282">
        <v>1000</v>
      </c>
      <c r="J143" s="1282">
        <v>500</v>
      </c>
      <c r="K143" s="1282">
        <v>500</v>
      </c>
      <c r="L143" s="1282">
        <v>500</v>
      </c>
      <c r="M143" s="1282">
        <v>300</v>
      </c>
      <c r="N143" s="1282">
        <v>350</v>
      </c>
      <c r="O143" s="1282">
        <v>500</v>
      </c>
      <c r="P143" s="1282">
        <v>300</v>
      </c>
      <c r="Q143" s="1282">
        <v>150</v>
      </c>
      <c r="R143" s="1282">
        <v>150</v>
      </c>
      <c r="S143" s="1342" t="s">
        <v>140</v>
      </c>
      <c r="T143" s="756"/>
    </row>
    <row r="144" spans="1:21" ht="32.25" customHeight="1" x14ac:dyDescent="0.15">
      <c r="A144" s="756"/>
      <c r="B144" s="1350"/>
      <c r="C144" s="1351" t="s">
        <v>992</v>
      </c>
      <c r="D144" s="1352" t="s">
        <v>992</v>
      </c>
      <c r="E144" s="1271">
        <v>2000</v>
      </c>
      <c r="F144" s="1271">
        <v>2200</v>
      </c>
      <c r="G144" s="1281" t="s">
        <v>140</v>
      </c>
      <c r="H144" s="1282" t="s">
        <v>140</v>
      </c>
      <c r="I144" s="1282" t="s">
        <v>140</v>
      </c>
      <c r="J144" s="1282">
        <v>2200</v>
      </c>
      <c r="K144" s="1282" t="s">
        <v>140</v>
      </c>
      <c r="L144" s="1282" t="s">
        <v>140</v>
      </c>
      <c r="M144" s="1282" t="s">
        <v>140</v>
      </c>
      <c r="N144" s="1282" t="s">
        <v>140</v>
      </c>
      <c r="O144" s="1282" t="s">
        <v>140</v>
      </c>
      <c r="P144" s="1282" t="s">
        <v>140</v>
      </c>
      <c r="Q144" s="1282" t="s">
        <v>140</v>
      </c>
      <c r="R144" s="1282" t="s">
        <v>140</v>
      </c>
      <c r="S144" s="1342" t="s">
        <v>140</v>
      </c>
      <c r="T144" s="756"/>
    </row>
    <row r="145" spans="1:21" ht="32.25" customHeight="1" x14ac:dyDescent="0.15">
      <c r="A145" s="756"/>
      <c r="B145" s="1353"/>
      <c r="C145" s="1311" t="s">
        <v>993</v>
      </c>
      <c r="D145" s="1320" t="s">
        <v>993</v>
      </c>
      <c r="E145" s="1271">
        <v>30000</v>
      </c>
      <c r="F145" s="1271">
        <v>26000</v>
      </c>
      <c r="G145" s="1281" t="s">
        <v>140</v>
      </c>
      <c r="H145" s="1282" t="s">
        <v>140</v>
      </c>
      <c r="I145" s="1282" t="s">
        <v>140</v>
      </c>
      <c r="J145" s="1282" t="s">
        <v>140</v>
      </c>
      <c r="K145" s="1282" t="s">
        <v>140</v>
      </c>
      <c r="L145" s="1282" t="s">
        <v>140</v>
      </c>
      <c r="M145" s="1282" t="s">
        <v>140</v>
      </c>
      <c r="N145" s="1282">
        <v>26000</v>
      </c>
      <c r="O145" s="1282" t="s">
        <v>140</v>
      </c>
      <c r="P145" s="1282" t="s">
        <v>140</v>
      </c>
      <c r="Q145" s="1282" t="s">
        <v>140</v>
      </c>
      <c r="R145" s="1282" t="s">
        <v>140</v>
      </c>
      <c r="S145" s="1114" t="s">
        <v>140</v>
      </c>
      <c r="T145" s="756"/>
      <c r="U145" s="1304"/>
    </row>
    <row r="146" spans="1:21" ht="32.25" customHeight="1" x14ac:dyDescent="0.15">
      <c r="A146" s="756"/>
      <c r="B146" s="953"/>
      <c r="C146" s="1303" t="s">
        <v>994</v>
      </c>
      <c r="D146" s="1320" t="s">
        <v>994</v>
      </c>
      <c r="E146" s="1271">
        <v>1500</v>
      </c>
      <c r="F146" s="1271">
        <v>1500</v>
      </c>
      <c r="G146" s="1284" t="s">
        <v>140</v>
      </c>
      <c r="H146" s="1285" t="s">
        <v>140</v>
      </c>
      <c r="I146" s="1285" t="s">
        <v>140</v>
      </c>
      <c r="J146" s="1285" t="s">
        <v>140</v>
      </c>
      <c r="K146" s="1285" t="s">
        <v>140</v>
      </c>
      <c r="L146" s="1285" t="s">
        <v>140</v>
      </c>
      <c r="M146" s="1285" t="s">
        <v>140</v>
      </c>
      <c r="N146" s="1285" t="s">
        <v>140</v>
      </c>
      <c r="O146" s="1285" t="s">
        <v>140</v>
      </c>
      <c r="P146" s="1285">
        <v>1500</v>
      </c>
      <c r="Q146" s="1285" t="s">
        <v>140</v>
      </c>
      <c r="R146" s="1285" t="s">
        <v>140</v>
      </c>
      <c r="S146" s="909" t="s">
        <v>140</v>
      </c>
      <c r="T146" s="756"/>
    </row>
    <row r="147" spans="1:21" ht="32.25" hidden="1" customHeight="1" x14ac:dyDescent="0.15">
      <c r="A147" s="756"/>
      <c r="B147" s="895"/>
      <c r="C147" s="1275" t="s">
        <v>995</v>
      </c>
      <c r="D147" s="1319">
        <v>41653</v>
      </c>
      <c r="E147" s="1271">
        <v>0</v>
      </c>
      <c r="F147" s="1271">
        <f>SUM(H147:S147)</f>
        <v>0</v>
      </c>
      <c r="G147" s="1344" t="s">
        <v>140</v>
      </c>
      <c r="H147" s="1340" t="s">
        <v>140</v>
      </c>
      <c r="I147" s="1292" t="s">
        <v>140</v>
      </c>
      <c r="J147" s="1340" t="s">
        <v>140</v>
      </c>
      <c r="K147" s="1292" t="s">
        <v>140</v>
      </c>
      <c r="L147" s="1340" t="s">
        <v>140</v>
      </c>
      <c r="M147" s="1292" t="s">
        <v>140</v>
      </c>
      <c r="N147" s="1292" t="s">
        <v>140</v>
      </c>
      <c r="O147" s="1292" t="s">
        <v>140</v>
      </c>
      <c r="P147" s="1292" t="s">
        <v>140</v>
      </c>
      <c r="Q147" s="1340" t="s">
        <v>140</v>
      </c>
      <c r="R147" s="1340" t="s">
        <v>140</v>
      </c>
      <c r="S147" s="1345" t="s">
        <v>140</v>
      </c>
      <c r="T147" s="756"/>
    </row>
    <row r="148" spans="1:21" ht="32.25" customHeight="1" x14ac:dyDescent="0.15">
      <c r="A148" s="756"/>
      <c r="B148" s="969" t="s">
        <v>292</v>
      </c>
      <c r="C148" s="1290" t="s">
        <v>996</v>
      </c>
      <c r="D148" s="1339"/>
      <c r="E148" s="1280">
        <v>23271</v>
      </c>
      <c r="F148" s="1280">
        <v>24870</v>
      </c>
      <c r="G148" s="1348">
        <v>1249</v>
      </c>
      <c r="H148" s="1349">
        <v>1507</v>
      </c>
      <c r="I148" s="1349">
        <v>1758</v>
      </c>
      <c r="J148" s="1349">
        <v>1857</v>
      </c>
      <c r="K148" s="1349">
        <v>1996</v>
      </c>
      <c r="L148" s="1349">
        <v>2213</v>
      </c>
      <c r="M148" s="1349">
        <v>3420</v>
      </c>
      <c r="N148" s="1349">
        <v>3201</v>
      </c>
      <c r="O148" s="1349">
        <v>2513</v>
      </c>
      <c r="P148" s="1349">
        <v>1954</v>
      </c>
      <c r="Q148" s="1349">
        <v>1828</v>
      </c>
      <c r="R148" s="1349">
        <v>1374</v>
      </c>
      <c r="S148" s="1342">
        <v>3436760</v>
      </c>
      <c r="T148" s="756"/>
    </row>
    <row r="149" spans="1:21" ht="32.25" hidden="1" customHeight="1" x14ac:dyDescent="0.15">
      <c r="A149" s="756"/>
      <c r="B149" s="895"/>
      <c r="C149" s="1270" t="s">
        <v>997</v>
      </c>
      <c r="D149" s="1320"/>
      <c r="E149" s="1271">
        <v>6171</v>
      </c>
      <c r="F149" s="1271">
        <v>2979</v>
      </c>
      <c r="G149" s="1281">
        <v>14</v>
      </c>
      <c r="H149" s="1282">
        <v>71</v>
      </c>
      <c r="I149" s="1282">
        <v>163</v>
      </c>
      <c r="J149" s="1282">
        <v>165</v>
      </c>
      <c r="K149" s="1282">
        <v>278</v>
      </c>
      <c r="L149" s="1282">
        <v>231</v>
      </c>
      <c r="M149" s="1282">
        <v>374</v>
      </c>
      <c r="N149" s="1282">
        <v>360</v>
      </c>
      <c r="O149" s="1282">
        <v>291</v>
      </c>
      <c r="P149" s="1282">
        <v>768</v>
      </c>
      <c r="Q149" s="1282">
        <v>194</v>
      </c>
      <c r="R149" s="1282">
        <v>70</v>
      </c>
      <c r="S149" s="1342">
        <v>1122375</v>
      </c>
      <c r="T149" s="756"/>
    </row>
    <row r="150" spans="1:21" ht="32.25" hidden="1" customHeight="1" x14ac:dyDescent="0.15">
      <c r="A150" s="756"/>
      <c r="B150" s="895"/>
      <c r="C150" s="1273" t="s">
        <v>998</v>
      </c>
      <c r="D150" s="1320"/>
      <c r="E150" s="1271">
        <v>3503</v>
      </c>
      <c r="F150" s="1271">
        <v>3696</v>
      </c>
      <c r="G150" s="1281">
        <v>101</v>
      </c>
      <c r="H150" s="1282">
        <v>230</v>
      </c>
      <c r="I150" s="1282">
        <v>215</v>
      </c>
      <c r="J150" s="1282">
        <v>181</v>
      </c>
      <c r="K150" s="1282">
        <v>270</v>
      </c>
      <c r="L150" s="1282">
        <v>205</v>
      </c>
      <c r="M150" s="1282">
        <v>423</v>
      </c>
      <c r="N150" s="1282">
        <v>190</v>
      </c>
      <c r="O150" s="1282">
        <v>434</v>
      </c>
      <c r="P150" s="1282">
        <v>509</v>
      </c>
      <c r="Q150" s="1282">
        <v>687</v>
      </c>
      <c r="R150" s="1282">
        <v>251</v>
      </c>
      <c r="S150" s="1342">
        <v>504740</v>
      </c>
      <c r="T150" s="756"/>
    </row>
    <row r="151" spans="1:21" ht="32.25" customHeight="1" x14ac:dyDescent="0.15">
      <c r="A151" s="756"/>
      <c r="B151" s="1350"/>
      <c r="C151" s="1351" t="s">
        <v>999</v>
      </c>
      <c r="D151" s="1352"/>
      <c r="E151" s="1271">
        <v>234125</v>
      </c>
      <c r="F151" s="1271">
        <v>218272</v>
      </c>
      <c r="G151" s="1281">
        <v>23524</v>
      </c>
      <c r="H151" s="1282">
        <v>18846</v>
      </c>
      <c r="I151" s="1282">
        <v>19155</v>
      </c>
      <c r="J151" s="1282">
        <v>17966</v>
      </c>
      <c r="K151" s="1282">
        <v>19418</v>
      </c>
      <c r="L151" s="1282">
        <v>15614</v>
      </c>
      <c r="M151" s="1282">
        <v>15893</v>
      </c>
      <c r="N151" s="1282">
        <v>18328</v>
      </c>
      <c r="O151" s="1282">
        <v>16291</v>
      </c>
      <c r="P151" s="1282">
        <v>17444</v>
      </c>
      <c r="Q151" s="1282">
        <v>16388</v>
      </c>
      <c r="R151" s="1282">
        <v>19405</v>
      </c>
      <c r="S151" s="1342">
        <v>187541517</v>
      </c>
      <c r="T151" s="756"/>
    </row>
    <row r="152" spans="1:21" ht="32.25" customHeight="1" x14ac:dyDescent="0.15">
      <c r="A152" s="756"/>
      <c r="B152" s="1353"/>
      <c r="C152" s="1311" t="s">
        <v>1000</v>
      </c>
      <c r="D152" s="1320"/>
      <c r="E152" s="1271">
        <v>234658</v>
      </c>
      <c r="F152" s="1271">
        <v>221406</v>
      </c>
      <c r="G152" s="1281">
        <v>24221</v>
      </c>
      <c r="H152" s="1282">
        <v>19588</v>
      </c>
      <c r="I152" s="1282">
        <v>19628</v>
      </c>
      <c r="J152" s="1282">
        <v>18269</v>
      </c>
      <c r="K152" s="1282">
        <v>19417</v>
      </c>
      <c r="L152" s="1282">
        <v>14187</v>
      </c>
      <c r="M152" s="1282">
        <v>16162</v>
      </c>
      <c r="N152" s="1282">
        <v>17684</v>
      </c>
      <c r="O152" s="1282">
        <v>15335</v>
      </c>
      <c r="P152" s="1282">
        <v>17832</v>
      </c>
      <c r="Q152" s="1282">
        <v>19097</v>
      </c>
      <c r="R152" s="1282">
        <v>19986</v>
      </c>
      <c r="S152" s="1114">
        <v>135564984</v>
      </c>
      <c r="T152" s="756"/>
      <c r="U152" s="1304"/>
    </row>
    <row r="153" spans="1:21" ht="32.25" customHeight="1" x14ac:dyDescent="0.15">
      <c r="A153" s="756"/>
      <c r="B153" s="1350"/>
      <c r="C153" s="1351" t="s">
        <v>1001</v>
      </c>
      <c r="D153" s="1352"/>
      <c r="E153" s="1271">
        <v>6000</v>
      </c>
      <c r="F153" s="1271">
        <v>1500</v>
      </c>
      <c r="G153" s="1281" t="s">
        <v>140</v>
      </c>
      <c r="H153" s="1282" t="s">
        <v>140</v>
      </c>
      <c r="I153" s="1282" t="s">
        <v>140</v>
      </c>
      <c r="J153" s="1282" t="s">
        <v>140</v>
      </c>
      <c r="K153" s="1282" t="s">
        <v>140</v>
      </c>
      <c r="L153" s="1282" t="s">
        <v>140</v>
      </c>
      <c r="M153" s="1282" t="s">
        <v>140</v>
      </c>
      <c r="N153" s="1282" t="s">
        <v>140</v>
      </c>
      <c r="O153" s="1282" t="s">
        <v>140</v>
      </c>
      <c r="P153" s="1282">
        <v>1500</v>
      </c>
      <c r="Q153" s="1282" t="s">
        <v>140</v>
      </c>
      <c r="R153" s="1282" t="s">
        <v>140</v>
      </c>
      <c r="S153" s="1342" t="s">
        <v>140</v>
      </c>
      <c r="T153" s="756"/>
    </row>
    <row r="154" spans="1:21" ht="32.25" customHeight="1" x14ac:dyDescent="0.15">
      <c r="A154" s="756"/>
      <c r="B154" s="1353"/>
      <c r="C154" s="1311" t="s">
        <v>1002</v>
      </c>
      <c r="D154" s="1339"/>
      <c r="E154" s="1280">
        <v>30000</v>
      </c>
      <c r="F154" s="1280">
        <v>30000</v>
      </c>
      <c r="G154" s="1281" t="s">
        <v>140</v>
      </c>
      <c r="H154" s="1282" t="s">
        <v>140</v>
      </c>
      <c r="I154" s="1282" t="s">
        <v>140</v>
      </c>
      <c r="J154" s="1282" t="s">
        <v>140</v>
      </c>
      <c r="K154" s="1282" t="s">
        <v>140</v>
      </c>
      <c r="L154" s="1282" t="s">
        <v>140</v>
      </c>
      <c r="M154" s="1282" t="s">
        <v>140</v>
      </c>
      <c r="N154" s="1282" t="s">
        <v>140</v>
      </c>
      <c r="O154" s="1282" t="s">
        <v>140</v>
      </c>
      <c r="P154" s="1282">
        <v>30000</v>
      </c>
      <c r="Q154" s="1282" t="s">
        <v>140</v>
      </c>
      <c r="R154" s="1282" t="s">
        <v>140</v>
      </c>
      <c r="S154" s="1114">
        <v>20000000</v>
      </c>
      <c r="T154" s="756"/>
      <c r="U154" s="1304"/>
    </row>
    <row r="155" spans="1:21" ht="32.25" customHeight="1" x14ac:dyDescent="0.15">
      <c r="A155" s="756"/>
      <c r="B155" s="953" t="s">
        <v>196</v>
      </c>
      <c r="C155" s="1303" t="s">
        <v>1003</v>
      </c>
      <c r="D155" s="1320"/>
      <c r="E155" s="1271">
        <v>36180</v>
      </c>
      <c r="F155" s="1271">
        <v>29622</v>
      </c>
      <c r="G155" s="1284">
        <v>1441</v>
      </c>
      <c r="H155" s="1285">
        <v>1129</v>
      </c>
      <c r="I155" s="1285">
        <v>2157</v>
      </c>
      <c r="J155" s="1285">
        <v>1657</v>
      </c>
      <c r="K155" s="1285">
        <v>2844</v>
      </c>
      <c r="L155" s="1285">
        <v>1554</v>
      </c>
      <c r="M155" s="1285">
        <v>4515</v>
      </c>
      <c r="N155" s="1285">
        <v>6368</v>
      </c>
      <c r="O155" s="1285">
        <v>2390</v>
      </c>
      <c r="P155" s="1285">
        <v>2388</v>
      </c>
      <c r="Q155" s="1285">
        <v>1862</v>
      </c>
      <c r="R155" s="1285">
        <v>1317</v>
      </c>
      <c r="S155" s="917">
        <v>43545013</v>
      </c>
      <c r="T155" s="756"/>
    </row>
    <row r="156" spans="1:21" ht="32.25" customHeight="1" x14ac:dyDescent="0.15">
      <c r="A156" s="756"/>
      <c r="B156" s="1353"/>
      <c r="C156" s="1311" t="s">
        <v>1004</v>
      </c>
      <c r="D156" s="1320"/>
      <c r="E156" s="1271">
        <v>148855</v>
      </c>
      <c r="F156" s="1271">
        <v>149445</v>
      </c>
      <c r="G156" s="1281">
        <v>13029</v>
      </c>
      <c r="H156" s="1282">
        <v>9495</v>
      </c>
      <c r="I156" s="1282">
        <v>11987</v>
      </c>
      <c r="J156" s="1282">
        <v>10876</v>
      </c>
      <c r="K156" s="1282">
        <v>12424</v>
      </c>
      <c r="L156" s="1282">
        <v>10365</v>
      </c>
      <c r="M156" s="1282">
        <v>11396</v>
      </c>
      <c r="N156" s="1282">
        <v>15186</v>
      </c>
      <c r="O156" s="1282">
        <v>11340</v>
      </c>
      <c r="P156" s="1282">
        <v>11233</v>
      </c>
      <c r="Q156" s="1282">
        <v>20865</v>
      </c>
      <c r="R156" s="1282">
        <v>11249</v>
      </c>
      <c r="S156" s="1114">
        <v>79463270</v>
      </c>
      <c r="T156" s="756"/>
      <c r="U156" s="1304"/>
    </row>
    <row r="157" spans="1:21" ht="32.25" customHeight="1" x14ac:dyDescent="0.15">
      <c r="A157" s="756"/>
      <c r="B157" s="1350"/>
      <c r="C157" s="1351" t="s">
        <v>1005</v>
      </c>
      <c r="D157" s="1352"/>
      <c r="E157" s="1271">
        <v>137226</v>
      </c>
      <c r="F157" s="1271">
        <v>131501</v>
      </c>
      <c r="G157" s="1281">
        <v>7502</v>
      </c>
      <c r="H157" s="1282">
        <v>8211</v>
      </c>
      <c r="I157" s="1282">
        <v>10071</v>
      </c>
      <c r="J157" s="1282">
        <v>11196</v>
      </c>
      <c r="K157" s="1282">
        <v>11048</v>
      </c>
      <c r="L157" s="1282">
        <v>9865</v>
      </c>
      <c r="M157" s="1282">
        <v>11571</v>
      </c>
      <c r="N157" s="1282">
        <v>13220</v>
      </c>
      <c r="O157" s="1282">
        <v>10425</v>
      </c>
      <c r="P157" s="1282">
        <v>11440</v>
      </c>
      <c r="Q157" s="1282">
        <v>13640</v>
      </c>
      <c r="R157" s="1282">
        <v>13312</v>
      </c>
      <c r="S157" s="1342">
        <v>182667470</v>
      </c>
      <c r="T157" s="756"/>
    </row>
    <row r="158" spans="1:21" ht="32.25" customHeight="1" x14ac:dyDescent="0.15">
      <c r="A158" s="756"/>
      <c r="B158" s="1353"/>
      <c r="C158" s="1311" t="s">
        <v>1006</v>
      </c>
      <c r="D158" s="1320"/>
      <c r="E158" s="1271">
        <v>656</v>
      </c>
      <c r="F158" s="1271">
        <v>700</v>
      </c>
      <c r="G158" s="1281" t="s">
        <v>140</v>
      </c>
      <c r="H158" s="1282" t="s">
        <v>140</v>
      </c>
      <c r="I158" s="1282" t="s">
        <v>140</v>
      </c>
      <c r="J158" s="1282" t="s">
        <v>140</v>
      </c>
      <c r="K158" s="1282" t="s">
        <v>140</v>
      </c>
      <c r="L158" s="1282" t="s">
        <v>140</v>
      </c>
      <c r="M158" s="1282" t="s">
        <v>140</v>
      </c>
      <c r="N158" s="1282">
        <v>700</v>
      </c>
      <c r="O158" s="1282" t="s">
        <v>140</v>
      </c>
      <c r="P158" s="1282" t="s">
        <v>140</v>
      </c>
      <c r="Q158" s="1282" t="s">
        <v>140</v>
      </c>
      <c r="R158" s="1282" t="s">
        <v>140</v>
      </c>
      <c r="S158" s="1114" t="s">
        <v>141</v>
      </c>
      <c r="T158" s="756"/>
      <c r="U158" s="1304"/>
    </row>
    <row r="159" spans="1:21" s="104" customFormat="1" ht="32.25" customHeight="1" thickBot="1" x14ac:dyDescent="0.2">
      <c r="B159" s="937"/>
      <c r="C159" s="1323" t="s">
        <v>1007</v>
      </c>
      <c r="D159" s="1354"/>
      <c r="E159" s="1298">
        <v>989</v>
      </c>
      <c r="F159" s="1298">
        <v>1012</v>
      </c>
      <c r="G159" s="1355" t="s">
        <v>140</v>
      </c>
      <c r="H159" s="1356" t="s">
        <v>140</v>
      </c>
      <c r="I159" s="1356" t="s">
        <v>140</v>
      </c>
      <c r="J159" s="1356" t="s">
        <v>140</v>
      </c>
      <c r="K159" s="1356" t="s">
        <v>140</v>
      </c>
      <c r="L159" s="1356" t="s">
        <v>140</v>
      </c>
      <c r="M159" s="1356" t="s">
        <v>140</v>
      </c>
      <c r="N159" s="1356" t="s">
        <v>140</v>
      </c>
      <c r="O159" s="1356" t="s">
        <v>140</v>
      </c>
      <c r="P159" s="1356" t="s">
        <v>140</v>
      </c>
      <c r="Q159" s="1356">
        <v>1012</v>
      </c>
      <c r="R159" s="1356" t="s">
        <v>140</v>
      </c>
      <c r="S159" s="1063" t="s">
        <v>141</v>
      </c>
      <c r="U159" s="1357"/>
    </row>
    <row r="160" spans="1:21" x14ac:dyDescent="0.15">
      <c r="E160" s="36"/>
      <c r="F160" s="36"/>
      <c r="G160" s="36"/>
    </row>
    <row r="161" spans="5:7" x14ac:dyDescent="0.15">
      <c r="E161" s="36"/>
      <c r="F161" s="36"/>
      <c r="G161" s="36"/>
    </row>
    <row r="162" spans="5:7" x14ac:dyDescent="0.15">
      <c r="E162" s="36"/>
      <c r="F162" s="36"/>
      <c r="G162" s="36"/>
    </row>
    <row r="163" spans="5:7" x14ac:dyDescent="0.15">
      <c r="E163" s="36"/>
      <c r="F163" s="36"/>
      <c r="G163" s="36"/>
    </row>
    <row r="164" spans="5:7" x14ac:dyDescent="0.15">
      <c r="E164" s="36"/>
      <c r="F164" s="36"/>
      <c r="G164" s="36"/>
    </row>
  </sheetData>
  <mergeCells count="4">
    <mergeCell ref="R2:S2"/>
    <mergeCell ref="R38:S38"/>
    <mergeCell ref="R81:S81"/>
    <mergeCell ref="R115:S115"/>
  </mergeCells>
  <phoneticPr fontId="2"/>
  <pageMargins left="1.0236220472440944" right="0.47244094488188981" top="0.27559055118110237" bottom="0.11811023622047245" header="0" footer="0"/>
  <pageSetup paperSize="9" scale="55" firstPageNumber="28" fitToHeight="0" orientation="landscape" useFirstPageNumber="1" r:id="rId1"/>
  <headerFooter alignWithMargins="0">
    <oddFooter>&amp;C&amp;P</oddFooter>
  </headerFooter>
  <rowBreaks count="2" manualBreakCount="2">
    <brk id="80" max="18" man="1"/>
    <brk id="114" max="1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0"/>
  <sheetViews>
    <sheetView view="pageBreakPreview" zoomScale="60" zoomScaleNormal="75" workbookViewId="0">
      <pane xSplit="5" ySplit="3" topLeftCell="F119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3.5" x14ac:dyDescent="0.15"/>
  <cols>
    <col min="1" max="1" width="1.125" style="17" customWidth="1"/>
    <col min="2" max="2" width="12.625" style="17" customWidth="1"/>
    <col min="3" max="3" width="30.625" style="1358" customWidth="1"/>
    <col min="4" max="4" width="18.625" style="17" hidden="1" customWidth="1"/>
    <col min="5" max="6" width="18.625" style="17" customWidth="1"/>
    <col min="7" max="18" width="11.625" style="17" customWidth="1"/>
    <col min="19" max="19" width="19.625" style="1304" customWidth="1"/>
    <col min="20" max="20" width="7.375" style="17" customWidth="1"/>
    <col min="21" max="21" width="12.25" style="17" bestFit="1" customWidth="1"/>
    <col min="22" max="256" width="9" style="17"/>
    <col min="257" max="257" width="1.125" style="17" customWidth="1"/>
    <col min="258" max="258" width="12.625" style="17" customWidth="1"/>
    <col min="259" max="259" width="30.625" style="17" customWidth="1"/>
    <col min="260" max="260" width="0" style="17" hidden="1" customWidth="1"/>
    <col min="261" max="262" width="18.625" style="17" customWidth="1"/>
    <col min="263" max="274" width="11.625" style="17" customWidth="1"/>
    <col min="275" max="275" width="19.625" style="17" customWidth="1"/>
    <col min="276" max="276" width="7.375" style="17" customWidth="1"/>
    <col min="277" max="277" width="12.25" style="17" bestFit="1" customWidth="1"/>
    <col min="278" max="512" width="9" style="17"/>
    <col min="513" max="513" width="1.125" style="17" customWidth="1"/>
    <col min="514" max="514" width="12.625" style="17" customWidth="1"/>
    <col min="515" max="515" width="30.625" style="17" customWidth="1"/>
    <col min="516" max="516" width="0" style="17" hidden="1" customWidth="1"/>
    <col min="517" max="518" width="18.625" style="17" customWidth="1"/>
    <col min="519" max="530" width="11.625" style="17" customWidth="1"/>
    <col min="531" max="531" width="19.625" style="17" customWidth="1"/>
    <col min="532" max="532" width="7.375" style="17" customWidth="1"/>
    <col min="533" max="533" width="12.25" style="17" bestFit="1" customWidth="1"/>
    <col min="534" max="768" width="9" style="17"/>
    <col min="769" max="769" width="1.125" style="17" customWidth="1"/>
    <col min="770" max="770" width="12.625" style="17" customWidth="1"/>
    <col min="771" max="771" width="30.625" style="17" customWidth="1"/>
    <col min="772" max="772" width="0" style="17" hidden="1" customWidth="1"/>
    <col min="773" max="774" width="18.625" style="17" customWidth="1"/>
    <col min="775" max="786" width="11.625" style="17" customWidth="1"/>
    <col min="787" max="787" width="19.625" style="17" customWidth="1"/>
    <col min="788" max="788" width="7.375" style="17" customWidth="1"/>
    <col min="789" max="789" width="12.25" style="17" bestFit="1" customWidth="1"/>
    <col min="790" max="1024" width="9" style="17"/>
    <col min="1025" max="1025" width="1.125" style="17" customWidth="1"/>
    <col min="1026" max="1026" width="12.625" style="17" customWidth="1"/>
    <col min="1027" max="1027" width="30.625" style="17" customWidth="1"/>
    <col min="1028" max="1028" width="0" style="17" hidden="1" customWidth="1"/>
    <col min="1029" max="1030" width="18.625" style="17" customWidth="1"/>
    <col min="1031" max="1042" width="11.625" style="17" customWidth="1"/>
    <col min="1043" max="1043" width="19.625" style="17" customWidth="1"/>
    <col min="1044" max="1044" width="7.375" style="17" customWidth="1"/>
    <col min="1045" max="1045" width="12.25" style="17" bestFit="1" customWidth="1"/>
    <col min="1046" max="1280" width="9" style="17"/>
    <col min="1281" max="1281" width="1.125" style="17" customWidth="1"/>
    <col min="1282" max="1282" width="12.625" style="17" customWidth="1"/>
    <col min="1283" max="1283" width="30.625" style="17" customWidth="1"/>
    <col min="1284" max="1284" width="0" style="17" hidden="1" customWidth="1"/>
    <col min="1285" max="1286" width="18.625" style="17" customWidth="1"/>
    <col min="1287" max="1298" width="11.625" style="17" customWidth="1"/>
    <col min="1299" max="1299" width="19.625" style="17" customWidth="1"/>
    <col min="1300" max="1300" width="7.375" style="17" customWidth="1"/>
    <col min="1301" max="1301" width="12.25" style="17" bestFit="1" customWidth="1"/>
    <col min="1302" max="1536" width="9" style="17"/>
    <col min="1537" max="1537" width="1.125" style="17" customWidth="1"/>
    <col min="1538" max="1538" width="12.625" style="17" customWidth="1"/>
    <col min="1539" max="1539" width="30.625" style="17" customWidth="1"/>
    <col min="1540" max="1540" width="0" style="17" hidden="1" customWidth="1"/>
    <col min="1541" max="1542" width="18.625" style="17" customWidth="1"/>
    <col min="1543" max="1554" width="11.625" style="17" customWidth="1"/>
    <col min="1555" max="1555" width="19.625" style="17" customWidth="1"/>
    <col min="1556" max="1556" width="7.375" style="17" customWidth="1"/>
    <col min="1557" max="1557" width="12.25" style="17" bestFit="1" customWidth="1"/>
    <col min="1558" max="1792" width="9" style="17"/>
    <col min="1793" max="1793" width="1.125" style="17" customWidth="1"/>
    <col min="1794" max="1794" width="12.625" style="17" customWidth="1"/>
    <col min="1795" max="1795" width="30.625" style="17" customWidth="1"/>
    <col min="1796" max="1796" width="0" style="17" hidden="1" customWidth="1"/>
    <col min="1797" max="1798" width="18.625" style="17" customWidth="1"/>
    <col min="1799" max="1810" width="11.625" style="17" customWidth="1"/>
    <col min="1811" max="1811" width="19.625" style="17" customWidth="1"/>
    <col min="1812" max="1812" width="7.375" style="17" customWidth="1"/>
    <col min="1813" max="1813" width="12.25" style="17" bestFit="1" customWidth="1"/>
    <col min="1814" max="2048" width="9" style="17"/>
    <col min="2049" max="2049" width="1.125" style="17" customWidth="1"/>
    <col min="2050" max="2050" width="12.625" style="17" customWidth="1"/>
    <col min="2051" max="2051" width="30.625" style="17" customWidth="1"/>
    <col min="2052" max="2052" width="0" style="17" hidden="1" customWidth="1"/>
    <col min="2053" max="2054" width="18.625" style="17" customWidth="1"/>
    <col min="2055" max="2066" width="11.625" style="17" customWidth="1"/>
    <col min="2067" max="2067" width="19.625" style="17" customWidth="1"/>
    <col min="2068" max="2068" width="7.375" style="17" customWidth="1"/>
    <col min="2069" max="2069" width="12.25" style="17" bestFit="1" customWidth="1"/>
    <col min="2070" max="2304" width="9" style="17"/>
    <col min="2305" max="2305" width="1.125" style="17" customWidth="1"/>
    <col min="2306" max="2306" width="12.625" style="17" customWidth="1"/>
    <col min="2307" max="2307" width="30.625" style="17" customWidth="1"/>
    <col min="2308" max="2308" width="0" style="17" hidden="1" customWidth="1"/>
    <col min="2309" max="2310" width="18.625" style="17" customWidth="1"/>
    <col min="2311" max="2322" width="11.625" style="17" customWidth="1"/>
    <col min="2323" max="2323" width="19.625" style="17" customWidth="1"/>
    <col min="2324" max="2324" width="7.375" style="17" customWidth="1"/>
    <col min="2325" max="2325" width="12.25" style="17" bestFit="1" customWidth="1"/>
    <col min="2326" max="2560" width="9" style="17"/>
    <col min="2561" max="2561" width="1.125" style="17" customWidth="1"/>
    <col min="2562" max="2562" width="12.625" style="17" customWidth="1"/>
    <col min="2563" max="2563" width="30.625" style="17" customWidth="1"/>
    <col min="2564" max="2564" width="0" style="17" hidden="1" customWidth="1"/>
    <col min="2565" max="2566" width="18.625" style="17" customWidth="1"/>
    <col min="2567" max="2578" width="11.625" style="17" customWidth="1"/>
    <col min="2579" max="2579" width="19.625" style="17" customWidth="1"/>
    <col min="2580" max="2580" width="7.375" style="17" customWidth="1"/>
    <col min="2581" max="2581" width="12.25" style="17" bestFit="1" customWidth="1"/>
    <col min="2582" max="2816" width="9" style="17"/>
    <col min="2817" max="2817" width="1.125" style="17" customWidth="1"/>
    <col min="2818" max="2818" width="12.625" style="17" customWidth="1"/>
    <col min="2819" max="2819" width="30.625" style="17" customWidth="1"/>
    <col min="2820" max="2820" width="0" style="17" hidden="1" customWidth="1"/>
    <col min="2821" max="2822" width="18.625" style="17" customWidth="1"/>
    <col min="2823" max="2834" width="11.625" style="17" customWidth="1"/>
    <col min="2835" max="2835" width="19.625" style="17" customWidth="1"/>
    <col min="2836" max="2836" width="7.375" style="17" customWidth="1"/>
    <col min="2837" max="2837" width="12.25" style="17" bestFit="1" customWidth="1"/>
    <col min="2838" max="3072" width="9" style="17"/>
    <col min="3073" max="3073" width="1.125" style="17" customWidth="1"/>
    <col min="3074" max="3074" width="12.625" style="17" customWidth="1"/>
    <col min="3075" max="3075" width="30.625" style="17" customWidth="1"/>
    <col min="3076" max="3076" width="0" style="17" hidden="1" customWidth="1"/>
    <col min="3077" max="3078" width="18.625" style="17" customWidth="1"/>
    <col min="3079" max="3090" width="11.625" style="17" customWidth="1"/>
    <col min="3091" max="3091" width="19.625" style="17" customWidth="1"/>
    <col min="3092" max="3092" width="7.375" style="17" customWidth="1"/>
    <col min="3093" max="3093" width="12.25" style="17" bestFit="1" customWidth="1"/>
    <col min="3094" max="3328" width="9" style="17"/>
    <col min="3329" max="3329" width="1.125" style="17" customWidth="1"/>
    <col min="3330" max="3330" width="12.625" style="17" customWidth="1"/>
    <col min="3331" max="3331" width="30.625" style="17" customWidth="1"/>
    <col min="3332" max="3332" width="0" style="17" hidden="1" customWidth="1"/>
    <col min="3333" max="3334" width="18.625" style="17" customWidth="1"/>
    <col min="3335" max="3346" width="11.625" style="17" customWidth="1"/>
    <col min="3347" max="3347" width="19.625" style="17" customWidth="1"/>
    <col min="3348" max="3348" width="7.375" style="17" customWidth="1"/>
    <col min="3349" max="3349" width="12.25" style="17" bestFit="1" customWidth="1"/>
    <col min="3350" max="3584" width="9" style="17"/>
    <col min="3585" max="3585" width="1.125" style="17" customWidth="1"/>
    <col min="3586" max="3586" width="12.625" style="17" customWidth="1"/>
    <col min="3587" max="3587" width="30.625" style="17" customWidth="1"/>
    <col min="3588" max="3588" width="0" style="17" hidden="1" customWidth="1"/>
    <col min="3589" max="3590" width="18.625" style="17" customWidth="1"/>
    <col min="3591" max="3602" width="11.625" style="17" customWidth="1"/>
    <col min="3603" max="3603" width="19.625" style="17" customWidth="1"/>
    <col min="3604" max="3604" width="7.375" style="17" customWidth="1"/>
    <col min="3605" max="3605" width="12.25" style="17" bestFit="1" customWidth="1"/>
    <col min="3606" max="3840" width="9" style="17"/>
    <col min="3841" max="3841" width="1.125" style="17" customWidth="1"/>
    <col min="3842" max="3842" width="12.625" style="17" customWidth="1"/>
    <col min="3843" max="3843" width="30.625" style="17" customWidth="1"/>
    <col min="3844" max="3844" width="0" style="17" hidden="1" customWidth="1"/>
    <col min="3845" max="3846" width="18.625" style="17" customWidth="1"/>
    <col min="3847" max="3858" width="11.625" style="17" customWidth="1"/>
    <col min="3859" max="3859" width="19.625" style="17" customWidth="1"/>
    <col min="3860" max="3860" width="7.375" style="17" customWidth="1"/>
    <col min="3861" max="3861" width="12.25" style="17" bestFit="1" customWidth="1"/>
    <col min="3862" max="4096" width="9" style="17"/>
    <col min="4097" max="4097" width="1.125" style="17" customWidth="1"/>
    <col min="4098" max="4098" width="12.625" style="17" customWidth="1"/>
    <col min="4099" max="4099" width="30.625" style="17" customWidth="1"/>
    <col min="4100" max="4100" width="0" style="17" hidden="1" customWidth="1"/>
    <col min="4101" max="4102" width="18.625" style="17" customWidth="1"/>
    <col min="4103" max="4114" width="11.625" style="17" customWidth="1"/>
    <col min="4115" max="4115" width="19.625" style="17" customWidth="1"/>
    <col min="4116" max="4116" width="7.375" style="17" customWidth="1"/>
    <col min="4117" max="4117" width="12.25" style="17" bestFit="1" customWidth="1"/>
    <col min="4118" max="4352" width="9" style="17"/>
    <col min="4353" max="4353" width="1.125" style="17" customWidth="1"/>
    <col min="4354" max="4354" width="12.625" style="17" customWidth="1"/>
    <col min="4355" max="4355" width="30.625" style="17" customWidth="1"/>
    <col min="4356" max="4356" width="0" style="17" hidden="1" customWidth="1"/>
    <col min="4357" max="4358" width="18.625" style="17" customWidth="1"/>
    <col min="4359" max="4370" width="11.625" style="17" customWidth="1"/>
    <col min="4371" max="4371" width="19.625" style="17" customWidth="1"/>
    <col min="4372" max="4372" width="7.375" style="17" customWidth="1"/>
    <col min="4373" max="4373" width="12.25" style="17" bestFit="1" customWidth="1"/>
    <col min="4374" max="4608" width="9" style="17"/>
    <col min="4609" max="4609" width="1.125" style="17" customWidth="1"/>
    <col min="4610" max="4610" width="12.625" style="17" customWidth="1"/>
    <col min="4611" max="4611" width="30.625" style="17" customWidth="1"/>
    <col min="4612" max="4612" width="0" style="17" hidden="1" customWidth="1"/>
    <col min="4613" max="4614" width="18.625" style="17" customWidth="1"/>
    <col min="4615" max="4626" width="11.625" style="17" customWidth="1"/>
    <col min="4627" max="4627" width="19.625" style="17" customWidth="1"/>
    <col min="4628" max="4628" width="7.375" style="17" customWidth="1"/>
    <col min="4629" max="4629" width="12.25" style="17" bestFit="1" customWidth="1"/>
    <col min="4630" max="4864" width="9" style="17"/>
    <col min="4865" max="4865" width="1.125" style="17" customWidth="1"/>
    <col min="4866" max="4866" width="12.625" style="17" customWidth="1"/>
    <col min="4867" max="4867" width="30.625" style="17" customWidth="1"/>
    <col min="4868" max="4868" width="0" style="17" hidden="1" customWidth="1"/>
    <col min="4869" max="4870" width="18.625" style="17" customWidth="1"/>
    <col min="4871" max="4882" width="11.625" style="17" customWidth="1"/>
    <col min="4883" max="4883" width="19.625" style="17" customWidth="1"/>
    <col min="4884" max="4884" width="7.375" style="17" customWidth="1"/>
    <col min="4885" max="4885" width="12.25" style="17" bestFit="1" customWidth="1"/>
    <col min="4886" max="5120" width="9" style="17"/>
    <col min="5121" max="5121" width="1.125" style="17" customWidth="1"/>
    <col min="5122" max="5122" width="12.625" style="17" customWidth="1"/>
    <col min="5123" max="5123" width="30.625" style="17" customWidth="1"/>
    <col min="5124" max="5124" width="0" style="17" hidden="1" customWidth="1"/>
    <col min="5125" max="5126" width="18.625" style="17" customWidth="1"/>
    <col min="5127" max="5138" width="11.625" style="17" customWidth="1"/>
    <col min="5139" max="5139" width="19.625" style="17" customWidth="1"/>
    <col min="5140" max="5140" width="7.375" style="17" customWidth="1"/>
    <col min="5141" max="5141" width="12.25" style="17" bestFit="1" customWidth="1"/>
    <col min="5142" max="5376" width="9" style="17"/>
    <col min="5377" max="5377" width="1.125" style="17" customWidth="1"/>
    <col min="5378" max="5378" width="12.625" style="17" customWidth="1"/>
    <col min="5379" max="5379" width="30.625" style="17" customWidth="1"/>
    <col min="5380" max="5380" width="0" style="17" hidden="1" customWidth="1"/>
    <col min="5381" max="5382" width="18.625" style="17" customWidth="1"/>
    <col min="5383" max="5394" width="11.625" style="17" customWidth="1"/>
    <col min="5395" max="5395" width="19.625" style="17" customWidth="1"/>
    <col min="5396" max="5396" width="7.375" style="17" customWidth="1"/>
    <col min="5397" max="5397" width="12.25" style="17" bestFit="1" customWidth="1"/>
    <col min="5398" max="5632" width="9" style="17"/>
    <col min="5633" max="5633" width="1.125" style="17" customWidth="1"/>
    <col min="5634" max="5634" width="12.625" style="17" customWidth="1"/>
    <col min="5635" max="5635" width="30.625" style="17" customWidth="1"/>
    <col min="5636" max="5636" width="0" style="17" hidden="1" customWidth="1"/>
    <col min="5637" max="5638" width="18.625" style="17" customWidth="1"/>
    <col min="5639" max="5650" width="11.625" style="17" customWidth="1"/>
    <col min="5651" max="5651" width="19.625" style="17" customWidth="1"/>
    <col min="5652" max="5652" width="7.375" style="17" customWidth="1"/>
    <col min="5653" max="5653" width="12.25" style="17" bestFit="1" customWidth="1"/>
    <col min="5654" max="5888" width="9" style="17"/>
    <col min="5889" max="5889" width="1.125" style="17" customWidth="1"/>
    <col min="5890" max="5890" width="12.625" style="17" customWidth="1"/>
    <col min="5891" max="5891" width="30.625" style="17" customWidth="1"/>
    <col min="5892" max="5892" width="0" style="17" hidden="1" customWidth="1"/>
    <col min="5893" max="5894" width="18.625" style="17" customWidth="1"/>
    <col min="5895" max="5906" width="11.625" style="17" customWidth="1"/>
    <col min="5907" max="5907" width="19.625" style="17" customWidth="1"/>
    <col min="5908" max="5908" width="7.375" style="17" customWidth="1"/>
    <col min="5909" max="5909" width="12.25" style="17" bestFit="1" customWidth="1"/>
    <col min="5910" max="6144" width="9" style="17"/>
    <col min="6145" max="6145" width="1.125" style="17" customWidth="1"/>
    <col min="6146" max="6146" width="12.625" style="17" customWidth="1"/>
    <col min="6147" max="6147" width="30.625" style="17" customWidth="1"/>
    <col min="6148" max="6148" width="0" style="17" hidden="1" customWidth="1"/>
    <col min="6149" max="6150" width="18.625" style="17" customWidth="1"/>
    <col min="6151" max="6162" width="11.625" style="17" customWidth="1"/>
    <col min="6163" max="6163" width="19.625" style="17" customWidth="1"/>
    <col min="6164" max="6164" width="7.375" style="17" customWidth="1"/>
    <col min="6165" max="6165" width="12.25" style="17" bestFit="1" customWidth="1"/>
    <col min="6166" max="6400" width="9" style="17"/>
    <col min="6401" max="6401" width="1.125" style="17" customWidth="1"/>
    <col min="6402" max="6402" width="12.625" style="17" customWidth="1"/>
    <col min="6403" max="6403" width="30.625" style="17" customWidth="1"/>
    <col min="6404" max="6404" width="0" style="17" hidden="1" customWidth="1"/>
    <col min="6405" max="6406" width="18.625" style="17" customWidth="1"/>
    <col min="6407" max="6418" width="11.625" style="17" customWidth="1"/>
    <col min="6419" max="6419" width="19.625" style="17" customWidth="1"/>
    <col min="6420" max="6420" width="7.375" style="17" customWidth="1"/>
    <col min="6421" max="6421" width="12.25" style="17" bestFit="1" customWidth="1"/>
    <col min="6422" max="6656" width="9" style="17"/>
    <col min="6657" max="6657" width="1.125" style="17" customWidth="1"/>
    <col min="6658" max="6658" width="12.625" style="17" customWidth="1"/>
    <col min="6659" max="6659" width="30.625" style="17" customWidth="1"/>
    <col min="6660" max="6660" width="0" style="17" hidden="1" customWidth="1"/>
    <col min="6661" max="6662" width="18.625" style="17" customWidth="1"/>
    <col min="6663" max="6674" width="11.625" style="17" customWidth="1"/>
    <col min="6675" max="6675" width="19.625" style="17" customWidth="1"/>
    <col min="6676" max="6676" width="7.375" style="17" customWidth="1"/>
    <col min="6677" max="6677" width="12.25" style="17" bestFit="1" customWidth="1"/>
    <col min="6678" max="6912" width="9" style="17"/>
    <col min="6913" max="6913" width="1.125" style="17" customWidth="1"/>
    <col min="6914" max="6914" width="12.625" style="17" customWidth="1"/>
    <col min="6915" max="6915" width="30.625" style="17" customWidth="1"/>
    <col min="6916" max="6916" width="0" style="17" hidden="1" customWidth="1"/>
    <col min="6917" max="6918" width="18.625" style="17" customWidth="1"/>
    <col min="6919" max="6930" width="11.625" style="17" customWidth="1"/>
    <col min="6931" max="6931" width="19.625" style="17" customWidth="1"/>
    <col min="6932" max="6932" width="7.375" style="17" customWidth="1"/>
    <col min="6933" max="6933" width="12.25" style="17" bestFit="1" customWidth="1"/>
    <col min="6934" max="7168" width="9" style="17"/>
    <col min="7169" max="7169" width="1.125" style="17" customWidth="1"/>
    <col min="7170" max="7170" width="12.625" style="17" customWidth="1"/>
    <col min="7171" max="7171" width="30.625" style="17" customWidth="1"/>
    <col min="7172" max="7172" width="0" style="17" hidden="1" customWidth="1"/>
    <col min="7173" max="7174" width="18.625" style="17" customWidth="1"/>
    <col min="7175" max="7186" width="11.625" style="17" customWidth="1"/>
    <col min="7187" max="7187" width="19.625" style="17" customWidth="1"/>
    <col min="7188" max="7188" width="7.375" style="17" customWidth="1"/>
    <col min="7189" max="7189" width="12.25" style="17" bestFit="1" customWidth="1"/>
    <col min="7190" max="7424" width="9" style="17"/>
    <col min="7425" max="7425" width="1.125" style="17" customWidth="1"/>
    <col min="7426" max="7426" width="12.625" style="17" customWidth="1"/>
    <col min="7427" max="7427" width="30.625" style="17" customWidth="1"/>
    <col min="7428" max="7428" width="0" style="17" hidden="1" customWidth="1"/>
    <col min="7429" max="7430" width="18.625" style="17" customWidth="1"/>
    <col min="7431" max="7442" width="11.625" style="17" customWidth="1"/>
    <col min="7443" max="7443" width="19.625" style="17" customWidth="1"/>
    <col min="7444" max="7444" width="7.375" style="17" customWidth="1"/>
    <col min="7445" max="7445" width="12.25" style="17" bestFit="1" customWidth="1"/>
    <col min="7446" max="7680" width="9" style="17"/>
    <col min="7681" max="7681" width="1.125" style="17" customWidth="1"/>
    <col min="7682" max="7682" width="12.625" style="17" customWidth="1"/>
    <col min="7683" max="7683" width="30.625" style="17" customWidth="1"/>
    <col min="7684" max="7684" width="0" style="17" hidden="1" customWidth="1"/>
    <col min="7685" max="7686" width="18.625" style="17" customWidth="1"/>
    <col min="7687" max="7698" width="11.625" style="17" customWidth="1"/>
    <col min="7699" max="7699" width="19.625" style="17" customWidth="1"/>
    <col min="7700" max="7700" width="7.375" style="17" customWidth="1"/>
    <col min="7701" max="7701" width="12.25" style="17" bestFit="1" customWidth="1"/>
    <col min="7702" max="7936" width="9" style="17"/>
    <col min="7937" max="7937" width="1.125" style="17" customWidth="1"/>
    <col min="7938" max="7938" width="12.625" style="17" customWidth="1"/>
    <col min="7939" max="7939" width="30.625" style="17" customWidth="1"/>
    <col min="7940" max="7940" width="0" style="17" hidden="1" customWidth="1"/>
    <col min="7941" max="7942" width="18.625" style="17" customWidth="1"/>
    <col min="7943" max="7954" width="11.625" style="17" customWidth="1"/>
    <col min="7955" max="7955" width="19.625" style="17" customWidth="1"/>
    <col min="7956" max="7956" width="7.375" style="17" customWidth="1"/>
    <col min="7957" max="7957" width="12.25" style="17" bestFit="1" customWidth="1"/>
    <col min="7958" max="8192" width="9" style="17"/>
    <col min="8193" max="8193" width="1.125" style="17" customWidth="1"/>
    <col min="8194" max="8194" width="12.625" style="17" customWidth="1"/>
    <col min="8195" max="8195" width="30.625" style="17" customWidth="1"/>
    <col min="8196" max="8196" width="0" style="17" hidden="1" customWidth="1"/>
    <col min="8197" max="8198" width="18.625" style="17" customWidth="1"/>
    <col min="8199" max="8210" width="11.625" style="17" customWidth="1"/>
    <col min="8211" max="8211" width="19.625" style="17" customWidth="1"/>
    <col min="8212" max="8212" width="7.375" style="17" customWidth="1"/>
    <col min="8213" max="8213" width="12.25" style="17" bestFit="1" customWidth="1"/>
    <col min="8214" max="8448" width="9" style="17"/>
    <col min="8449" max="8449" width="1.125" style="17" customWidth="1"/>
    <col min="8450" max="8450" width="12.625" style="17" customWidth="1"/>
    <col min="8451" max="8451" width="30.625" style="17" customWidth="1"/>
    <col min="8452" max="8452" width="0" style="17" hidden="1" customWidth="1"/>
    <col min="8453" max="8454" width="18.625" style="17" customWidth="1"/>
    <col min="8455" max="8466" width="11.625" style="17" customWidth="1"/>
    <col min="8467" max="8467" width="19.625" style="17" customWidth="1"/>
    <col min="8468" max="8468" width="7.375" style="17" customWidth="1"/>
    <col min="8469" max="8469" width="12.25" style="17" bestFit="1" customWidth="1"/>
    <col min="8470" max="8704" width="9" style="17"/>
    <col min="8705" max="8705" width="1.125" style="17" customWidth="1"/>
    <col min="8706" max="8706" width="12.625" style="17" customWidth="1"/>
    <col min="8707" max="8707" width="30.625" style="17" customWidth="1"/>
    <col min="8708" max="8708" width="0" style="17" hidden="1" customWidth="1"/>
    <col min="8709" max="8710" width="18.625" style="17" customWidth="1"/>
    <col min="8711" max="8722" width="11.625" style="17" customWidth="1"/>
    <col min="8723" max="8723" width="19.625" style="17" customWidth="1"/>
    <col min="8724" max="8724" width="7.375" style="17" customWidth="1"/>
    <col min="8725" max="8725" width="12.25" style="17" bestFit="1" customWidth="1"/>
    <col min="8726" max="8960" width="9" style="17"/>
    <col min="8961" max="8961" width="1.125" style="17" customWidth="1"/>
    <col min="8962" max="8962" width="12.625" style="17" customWidth="1"/>
    <col min="8963" max="8963" width="30.625" style="17" customWidth="1"/>
    <col min="8964" max="8964" width="0" style="17" hidden="1" customWidth="1"/>
    <col min="8965" max="8966" width="18.625" style="17" customWidth="1"/>
    <col min="8967" max="8978" width="11.625" style="17" customWidth="1"/>
    <col min="8979" max="8979" width="19.625" style="17" customWidth="1"/>
    <col min="8980" max="8980" width="7.375" style="17" customWidth="1"/>
    <col min="8981" max="8981" width="12.25" style="17" bestFit="1" customWidth="1"/>
    <col min="8982" max="9216" width="9" style="17"/>
    <col min="9217" max="9217" width="1.125" style="17" customWidth="1"/>
    <col min="9218" max="9218" width="12.625" style="17" customWidth="1"/>
    <col min="9219" max="9219" width="30.625" style="17" customWidth="1"/>
    <col min="9220" max="9220" width="0" style="17" hidden="1" customWidth="1"/>
    <col min="9221" max="9222" width="18.625" style="17" customWidth="1"/>
    <col min="9223" max="9234" width="11.625" style="17" customWidth="1"/>
    <col min="9235" max="9235" width="19.625" style="17" customWidth="1"/>
    <col min="9236" max="9236" width="7.375" style="17" customWidth="1"/>
    <col min="9237" max="9237" width="12.25" style="17" bestFit="1" customWidth="1"/>
    <col min="9238" max="9472" width="9" style="17"/>
    <col min="9473" max="9473" width="1.125" style="17" customWidth="1"/>
    <col min="9474" max="9474" width="12.625" style="17" customWidth="1"/>
    <col min="9475" max="9475" width="30.625" style="17" customWidth="1"/>
    <col min="9476" max="9476" width="0" style="17" hidden="1" customWidth="1"/>
    <col min="9477" max="9478" width="18.625" style="17" customWidth="1"/>
    <col min="9479" max="9490" width="11.625" style="17" customWidth="1"/>
    <col min="9491" max="9491" width="19.625" style="17" customWidth="1"/>
    <col min="9492" max="9492" width="7.375" style="17" customWidth="1"/>
    <col min="9493" max="9493" width="12.25" style="17" bestFit="1" customWidth="1"/>
    <col min="9494" max="9728" width="9" style="17"/>
    <col min="9729" max="9729" width="1.125" style="17" customWidth="1"/>
    <col min="9730" max="9730" width="12.625" style="17" customWidth="1"/>
    <col min="9731" max="9731" width="30.625" style="17" customWidth="1"/>
    <col min="9732" max="9732" width="0" style="17" hidden="1" customWidth="1"/>
    <col min="9733" max="9734" width="18.625" style="17" customWidth="1"/>
    <col min="9735" max="9746" width="11.625" style="17" customWidth="1"/>
    <col min="9747" max="9747" width="19.625" style="17" customWidth="1"/>
    <col min="9748" max="9748" width="7.375" style="17" customWidth="1"/>
    <col min="9749" max="9749" width="12.25" style="17" bestFit="1" customWidth="1"/>
    <col min="9750" max="9984" width="9" style="17"/>
    <col min="9985" max="9985" width="1.125" style="17" customWidth="1"/>
    <col min="9986" max="9986" width="12.625" style="17" customWidth="1"/>
    <col min="9987" max="9987" width="30.625" style="17" customWidth="1"/>
    <col min="9988" max="9988" width="0" style="17" hidden="1" customWidth="1"/>
    <col min="9989" max="9990" width="18.625" style="17" customWidth="1"/>
    <col min="9991" max="10002" width="11.625" style="17" customWidth="1"/>
    <col min="10003" max="10003" width="19.625" style="17" customWidth="1"/>
    <col min="10004" max="10004" width="7.375" style="17" customWidth="1"/>
    <col min="10005" max="10005" width="12.25" style="17" bestFit="1" customWidth="1"/>
    <col min="10006" max="10240" width="9" style="17"/>
    <col min="10241" max="10241" width="1.125" style="17" customWidth="1"/>
    <col min="10242" max="10242" width="12.625" style="17" customWidth="1"/>
    <col min="10243" max="10243" width="30.625" style="17" customWidth="1"/>
    <col min="10244" max="10244" width="0" style="17" hidden="1" customWidth="1"/>
    <col min="10245" max="10246" width="18.625" style="17" customWidth="1"/>
    <col min="10247" max="10258" width="11.625" style="17" customWidth="1"/>
    <col min="10259" max="10259" width="19.625" style="17" customWidth="1"/>
    <col min="10260" max="10260" width="7.375" style="17" customWidth="1"/>
    <col min="10261" max="10261" width="12.25" style="17" bestFit="1" customWidth="1"/>
    <col min="10262" max="10496" width="9" style="17"/>
    <col min="10497" max="10497" width="1.125" style="17" customWidth="1"/>
    <col min="10498" max="10498" width="12.625" style="17" customWidth="1"/>
    <col min="10499" max="10499" width="30.625" style="17" customWidth="1"/>
    <col min="10500" max="10500" width="0" style="17" hidden="1" customWidth="1"/>
    <col min="10501" max="10502" width="18.625" style="17" customWidth="1"/>
    <col min="10503" max="10514" width="11.625" style="17" customWidth="1"/>
    <col min="10515" max="10515" width="19.625" style="17" customWidth="1"/>
    <col min="10516" max="10516" width="7.375" style="17" customWidth="1"/>
    <col min="10517" max="10517" width="12.25" style="17" bestFit="1" customWidth="1"/>
    <col min="10518" max="10752" width="9" style="17"/>
    <col min="10753" max="10753" width="1.125" style="17" customWidth="1"/>
    <col min="10754" max="10754" width="12.625" style="17" customWidth="1"/>
    <col min="10755" max="10755" width="30.625" style="17" customWidth="1"/>
    <col min="10756" max="10756" width="0" style="17" hidden="1" customWidth="1"/>
    <col min="10757" max="10758" width="18.625" style="17" customWidth="1"/>
    <col min="10759" max="10770" width="11.625" style="17" customWidth="1"/>
    <col min="10771" max="10771" width="19.625" style="17" customWidth="1"/>
    <col min="10772" max="10772" width="7.375" style="17" customWidth="1"/>
    <col min="10773" max="10773" width="12.25" style="17" bestFit="1" customWidth="1"/>
    <col min="10774" max="11008" width="9" style="17"/>
    <col min="11009" max="11009" width="1.125" style="17" customWidth="1"/>
    <col min="11010" max="11010" width="12.625" style="17" customWidth="1"/>
    <col min="11011" max="11011" width="30.625" style="17" customWidth="1"/>
    <col min="11012" max="11012" width="0" style="17" hidden="1" customWidth="1"/>
    <col min="11013" max="11014" width="18.625" style="17" customWidth="1"/>
    <col min="11015" max="11026" width="11.625" style="17" customWidth="1"/>
    <col min="11027" max="11027" width="19.625" style="17" customWidth="1"/>
    <col min="11028" max="11028" width="7.375" style="17" customWidth="1"/>
    <col min="11029" max="11029" width="12.25" style="17" bestFit="1" customWidth="1"/>
    <col min="11030" max="11264" width="9" style="17"/>
    <col min="11265" max="11265" width="1.125" style="17" customWidth="1"/>
    <col min="11266" max="11266" width="12.625" style="17" customWidth="1"/>
    <col min="11267" max="11267" width="30.625" style="17" customWidth="1"/>
    <col min="11268" max="11268" width="0" style="17" hidden="1" customWidth="1"/>
    <col min="11269" max="11270" width="18.625" style="17" customWidth="1"/>
    <col min="11271" max="11282" width="11.625" style="17" customWidth="1"/>
    <col min="11283" max="11283" width="19.625" style="17" customWidth="1"/>
    <col min="11284" max="11284" width="7.375" style="17" customWidth="1"/>
    <col min="11285" max="11285" width="12.25" style="17" bestFit="1" customWidth="1"/>
    <col min="11286" max="11520" width="9" style="17"/>
    <col min="11521" max="11521" width="1.125" style="17" customWidth="1"/>
    <col min="11522" max="11522" width="12.625" style="17" customWidth="1"/>
    <col min="11523" max="11523" width="30.625" style="17" customWidth="1"/>
    <col min="11524" max="11524" width="0" style="17" hidden="1" customWidth="1"/>
    <col min="11525" max="11526" width="18.625" style="17" customWidth="1"/>
    <col min="11527" max="11538" width="11.625" style="17" customWidth="1"/>
    <col min="11539" max="11539" width="19.625" style="17" customWidth="1"/>
    <col min="11540" max="11540" width="7.375" style="17" customWidth="1"/>
    <col min="11541" max="11541" width="12.25" style="17" bestFit="1" customWidth="1"/>
    <col min="11542" max="11776" width="9" style="17"/>
    <col min="11777" max="11777" width="1.125" style="17" customWidth="1"/>
    <col min="11778" max="11778" width="12.625" style="17" customWidth="1"/>
    <col min="11779" max="11779" width="30.625" style="17" customWidth="1"/>
    <col min="11780" max="11780" width="0" style="17" hidden="1" customWidth="1"/>
    <col min="11781" max="11782" width="18.625" style="17" customWidth="1"/>
    <col min="11783" max="11794" width="11.625" style="17" customWidth="1"/>
    <col min="11795" max="11795" width="19.625" style="17" customWidth="1"/>
    <col min="11796" max="11796" width="7.375" style="17" customWidth="1"/>
    <col min="11797" max="11797" width="12.25" style="17" bestFit="1" customWidth="1"/>
    <col min="11798" max="12032" width="9" style="17"/>
    <col min="12033" max="12033" width="1.125" style="17" customWidth="1"/>
    <col min="12034" max="12034" width="12.625" style="17" customWidth="1"/>
    <col min="12035" max="12035" width="30.625" style="17" customWidth="1"/>
    <col min="12036" max="12036" width="0" style="17" hidden="1" customWidth="1"/>
    <col min="12037" max="12038" width="18.625" style="17" customWidth="1"/>
    <col min="12039" max="12050" width="11.625" style="17" customWidth="1"/>
    <col min="12051" max="12051" width="19.625" style="17" customWidth="1"/>
    <col min="12052" max="12052" width="7.375" style="17" customWidth="1"/>
    <col min="12053" max="12053" width="12.25" style="17" bestFit="1" customWidth="1"/>
    <col min="12054" max="12288" width="9" style="17"/>
    <col min="12289" max="12289" width="1.125" style="17" customWidth="1"/>
    <col min="12290" max="12290" width="12.625" style="17" customWidth="1"/>
    <col min="12291" max="12291" width="30.625" style="17" customWidth="1"/>
    <col min="12292" max="12292" width="0" style="17" hidden="1" customWidth="1"/>
    <col min="12293" max="12294" width="18.625" style="17" customWidth="1"/>
    <col min="12295" max="12306" width="11.625" style="17" customWidth="1"/>
    <col min="12307" max="12307" width="19.625" style="17" customWidth="1"/>
    <col min="12308" max="12308" width="7.375" style="17" customWidth="1"/>
    <col min="12309" max="12309" width="12.25" style="17" bestFit="1" customWidth="1"/>
    <col min="12310" max="12544" width="9" style="17"/>
    <col min="12545" max="12545" width="1.125" style="17" customWidth="1"/>
    <col min="12546" max="12546" width="12.625" style="17" customWidth="1"/>
    <col min="12547" max="12547" width="30.625" style="17" customWidth="1"/>
    <col min="12548" max="12548" width="0" style="17" hidden="1" customWidth="1"/>
    <col min="12549" max="12550" width="18.625" style="17" customWidth="1"/>
    <col min="12551" max="12562" width="11.625" style="17" customWidth="1"/>
    <col min="12563" max="12563" width="19.625" style="17" customWidth="1"/>
    <col min="12564" max="12564" width="7.375" style="17" customWidth="1"/>
    <col min="12565" max="12565" width="12.25" style="17" bestFit="1" customWidth="1"/>
    <col min="12566" max="12800" width="9" style="17"/>
    <col min="12801" max="12801" width="1.125" style="17" customWidth="1"/>
    <col min="12802" max="12802" width="12.625" style="17" customWidth="1"/>
    <col min="12803" max="12803" width="30.625" style="17" customWidth="1"/>
    <col min="12804" max="12804" width="0" style="17" hidden="1" customWidth="1"/>
    <col min="12805" max="12806" width="18.625" style="17" customWidth="1"/>
    <col min="12807" max="12818" width="11.625" style="17" customWidth="1"/>
    <col min="12819" max="12819" width="19.625" style="17" customWidth="1"/>
    <col min="12820" max="12820" width="7.375" style="17" customWidth="1"/>
    <col min="12821" max="12821" width="12.25" style="17" bestFit="1" customWidth="1"/>
    <col min="12822" max="13056" width="9" style="17"/>
    <col min="13057" max="13057" width="1.125" style="17" customWidth="1"/>
    <col min="13058" max="13058" width="12.625" style="17" customWidth="1"/>
    <col min="13059" max="13059" width="30.625" style="17" customWidth="1"/>
    <col min="13060" max="13060" width="0" style="17" hidden="1" customWidth="1"/>
    <col min="13061" max="13062" width="18.625" style="17" customWidth="1"/>
    <col min="13063" max="13074" width="11.625" style="17" customWidth="1"/>
    <col min="13075" max="13075" width="19.625" style="17" customWidth="1"/>
    <col min="13076" max="13076" width="7.375" style="17" customWidth="1"/>
    <col min="13077" max="13077" width="12.25" style="17" bestFit="1" customWidth="1"/>
    <col min="13078" max="13312" width="9" style="17"/>
    <col min="13313" max="13313" width="1.125" style="17" customWidth="1"/>
    <col min="13314" max="13314" width="12.625" style="17" customWidth="1"/>
    <col min="13315" max="13315" width="30.625" style="17" customWidth="1"/>
    <col min="13316" max="13316" width="0" style="17" hidden="1" customWidth="1"/>
    <col min="13317" max="13318" width="18.625" style="17" customWidth="1"/>
    <col min="13319" max="13330" width="11.625" style="17" customWidth="1"/>
    <col min="13331" max="13331" width="19.625" style="17" customWidth="1"/>
    <col min="13332" max="13332" width="7.375" style="17" customWidth="1"/>
    <col min="13333" max="13333" width="12.25" style="17" bestFit="1" customWidth="1"/>
    <col min="13334" max="13568" width="9" style="17"/>
    <col min="13569" max="13569" width="1.125" style="17" customWidth="1"/>
    <col min="13570" max="13570" width="12.625" style="17" customWidth="1"/>
    <col min="13571" max="13571" width="30.625" style="17" customWidth="1"/>
    <col min="13572" max="13572" width="0" style="17" hidden="1" customWidth="1"/>
    <col min="13573" max="13574" width="18.625" style="17" customWidth="1"/>
    <col min="13575" max="13586" width="11.625" style="17" customWidth="1"/>
    <col min="13587" max="13587" width="19.625" style="17" customWidth="1"/>
    <col min="13588" max="13588" width="7.375" style="17" customWidth="1"/>
    <col min="13589" max="13589" width="12.25" style="17" bestFit="1" customWidth="1"/>
    <col min="13590" max="13824" width="9" style="17"/>
    <col min="13825" max="13825" width="1.125" style="17" customWidth="1"/>
    <col min="13826" max="13826" width="12.625" style="17" customWidth="1"/>
    <col min="13827" max="13827" width="30.625" style="17" customWidth="1"/>
    <col min="13828" max="13828" width="0" style="17" hidden="1" customWidth="1"/>
    <col min="13829" max="13830" width="18.625" style="17" customWidth="1"/>
    <col min="13831" max="13842" width="11.625" style="17" customWidth="1"/>
    <col min="13843" max="13843" width="19.625" style="17" customWidth="1"/>
    <col min="13844" max="13844" width="7.375" style="17" customWidth="1"/>
    <col min="13845" max="13845" width="12.25" style="17" bestFit="1" customWidth="1"/>
    <col min="13846" max="14080" width="9" style="17"/>
    <col min="14081" max="14081" width="1.125" style="17" customWidth="1"/>
    <col min="14082" max="14082" width="12.625" style="17" customWidth="1"/>
    <col min="14083" max="14083" width="30.625" style="17" customWidth="1"/>
    <col min="14084" max="14084" width="0" style="17" hidden="1" customWidth="1"/>
    <col min="14085" max="14086" width="18.625" style="17" customWidth="1"/>
    <col min="14087" max="14098" width="11.625" style="17" customWidth="1"/>
    <col min="14099" max="14099" width="19.625" style="17" customWidth="1"/>
    <col min="14100" max="14100" width="7.375" style="17" customWidth="1"/>
    <col min="14101" max="14101" width="12.25" style="17" bestFit="1" customWidth="1"/>
    <col min="14102" max="14336" width="9" style="17"/>
    <col min="14337" max="14337" width="1.125" style="17" customWidth="1"/>
    <col min="14338" max="14338" width="12.625" style="17" customWidth="1"/>
    <col min="14339" max="14339" width="30.625" style="17" customWidth="1"/>
    <col min="14340" max="14340" width="0" style="17" hidden="1" customWidth="1"/>
    <col min="14341" max="14342" width="18.625" style="17" customWidth="1"/>
    <col min="14343" max="14354" width="11.625" style="17" customWidth="1"/>
    <col min="14355" max="14355" width="19.625" style="17" customWidth="1"/>
    <col min="14356" max="14356" width="7.375" style="17" customWidth="1"/>
    <col min="14357" max="14357" width="12.25" style="17" bestFit="1" customWidth="1"/>
    <col min="14358" max="14592" width="9" style="17"/>
    <col min="14593" max="14593" width="1.125" style="17" customWidth="1"/>
    <col min="14594" max="14594" width="12.625" style="17" customWidth="1"/>
    <col min="14595" max="14595" width="30.625" style="17" customWidth="1"/>
    <col min="14596" max="14596" width="0" style="17" hidden="1" customWidth="1"/>
    <col min="14597" max="14598" width="18.625" style="17" customWidth="1"/>
    <col min="14599" max="14610" width="11.625" style="17" customWidth="1"/>
    <col min="14611" max="14611" width="19.625" style="17" customWidth="1"/>
    <col min="14612" max="14612" width="7.375" style="17" customWidth="1"/>
    <col min="14613" max="14613" width="12.25" style="17" bestFit="1" customWidth="1"/>
    <col min="14614" max="14848" width="9" style="17"/>
    <col min="14849" max="14849" width="1.125" style="17" customWidth="1"/>
    <col min="14850" max="14850" width="12.625" style="17" customWidth="1"/>
    <col min="14851" max="14851" width="30.625" style="17" customWidth="1"/>
    <col min="14852" max="14852" width="0" style="17" hidden="1" customWidth="1"/>
    <col min="14853" max="14854" width="18.625" style="17" customWidth="1"/>
    <col min="14855" max="14866" width="11.625" style="17" customWidth="1"/>
    <col min="14867" max="14867" width="19.625" style="17" customWidth="1"/>
    <col min="14868" max="14868" width="7.375" style="17" customWidth="1"/>
    <col min="14869" max="14869" width="12.25" style="17" bestFit="1" customWidth="1"/>
    <col min="14870" max="15104" width="9" style="17"/>
    <col min="15105" max="15105" width="1.125" style="17" customWidth="1"/>
    <col min="15106" max="15106" width="12.625" style="17" customWidth="1"/>
    <col min="15107" max="15107" width="30.625" style="17" customWidth="1"/>
    <col min="15108" max="15108" width="0" style="17" hidden="1" customWidth="1"/>
    <col min="15109" max="15110" width="18.625" style="17" customWidth="1"/>
    <col min="15111" max="15122" width="11.625" style="17" customWidth="1"/>
    <col min="15123" max="15123" width="19.625" style="17" customWidth="1"/>
    <col min="15124" max="15124" width="7.375" style="17" customWidth="1"/>
    <col min="15125" max="15125" width="12.25" style="17" bestFit="1" customWidth="1"/>
    <col min="15126" max="15360" width="9" style="17"/>
    <col min="15361" max="15361" width="1.125" style="17" customWidth="1"/>
    <col min="15362" max="15362" width="12.625" style="17" customWidth="1"/>
    <col min="15363" max="15363" width="30.625" style="17" customWidth="1"/>
    <col min="15364" max="15364" width="0" style="17" hidden="1" customWidth="1"/>
    <col min="15365" max="15366" width="18.625" style="17" customWidth="1"/>
    <col min="15367" max="15378" width="11.625" style="17" customWidth="1"/>
    <col min="15379" max="15379" width="19.625" style="17" customWidth="1"/>
    <col min="15380" max="15380" width="7.375" style="17" customWidth="1"/>
    <col min="15381" max="15381" width="12.25" style="17" bestFit="1" customWidth="1"/>
    <col min="15382" max="15616" width="9" style="17"/>
    <col min="15617" max="15617" width="1.125" style="17" customWidth="1"/>
    <col min="15618" max="15618" width="12.625" style="17" customWidth="1"/>
    <col min="15619" max="15619" width="30.625" style="17" customWidth="1"/>
    <col min="15620" max="15620" width="0" style="17" hidden="1" customWidth="1"/>
    <col min="15621" max="15622" width="18.625" style="17" customWidth="1"/>
    <col min="15623" max="15634" width="11.625" style="17" customWidth="1"/>
    <col min="15635" max="15635" width="19.625" style="17" customWidth="1"/>
    <col min="15636" max="15636" width="7.375" style="17" customWidth="1"/>
    <col min="15637" max="15637" width="12.25" style="17" bestFit="1" customWidth="1"/>
    <col min="15638" max="15872" width="9" style="17"/>
    <col min="15873" max="15873" width="1.125" style="17" customWidth="1"/>
    <col min="15874" max="15874" width="12.625" style="17" customWidth="1"/>
    <col min="15875" max="15875" width="30.625" style="17" customWidth="1"/>
    <col min="15876" max="15876" width="0" style="17" hidden="1" customWidth="1"/>
    <col min="15877" max="15878" width="18.625" style="17" customWidth="1"/>
    <col min="15879" max="15890" width="11.625" style="17" customWidth="1"/>
    <col min="15891" max="15891" width="19.625" style="17" customWidth="1"/>
    <col min="15892" max="15892" width="7.375" style="17" customWidth="1"/>
    <col min="15893" max="15893" width="12.25" style="17" bestFit="1" customWidth="1"/>
    <col min="15894" max="16128" width="9" style="17"/>
    <col min="16129" max="16129" width="1.125" style="17" customWidth="1"/>
    <col min="16130" max="16130" width="12.625" style="17" customWidth="1"/>
    <col min="16131" max="16131" width="30.625" style="17" customWidth="1"/>
    <col min="16132" max="16132" width="0" style="17" hidden="1" customWidth="1"/>
    <col min="16133" max="16134" width="18.625" style="17" customWidth="1"/>
    <col min="16135" max="16146" width="11.625" style="17" customWidth="1"/>
    <col min="16147" max="16147" width="19.625" style="17" customWidth="1"/>
    <col min="16148" max="16148" width="7.375" style="17" customWidth="1"/>
    <col min="16149" max="16149" width="12.25" style="17" bestFit="1" customWidth="1"/>
    <col min="16150" max="16384" width="9" style="17"/>
  </cols>
  <sheetData>
    <row r="1" spans="1:20" x14ac:dyDescent="0.15"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1359"/>
      <c r="T1" s="36"/>
    </row>
    <row r="2" spans="1:20" ht="21.75" thickBot="1" x14ac:dyDescent="0.25">
      <c r="A2" s="625" t="s">
        <v>1008</v>
      </c>
      <c r="B2" s="824"/>
      <c r="C2" s="1360"/>
      <c r="D2" s="756"/>
      <c r="E2" s="1361"/>
      <c r="F2" s="1361"/>
      <c r="G2" s="756"/>
      <c r="H2" s="756"/>
      <c r="I2" s="756"/>
      <c r="J2" s="756"/>
      <c r="K2" s="756"/>
      <c r="L2" s="756"/>
      <c r="M2" s="756"/>
      <c r="N2" s="756"/>
      <c r="O2" s="756"/>
      <c r="P2" s="756"/>
      <c r="Q2" s="756"/>
      <c r="R2" s="1735" t="s">
        <v>367</v>
      </c>
      <c r="S2" s="1735"/>
      <c r="T2" s="36"/>
    </row>
    <row r="3" spans="1:20" s="1261" customFormat="1" ht="32.1" customHeight="1" thickBot="1" x14ac:dyDescent="0.2">
      <c r="A3" s="1260"/>
      <c r="B3" s="883" t="s">
        <v>359</v>
      </c>
      <c r="C3" s="1099" t="s">
        <v>368</v>
      </c>
      <c r="D3" s="885" t="s">
        <v>1009</v>
      </c>
      <c r="E3" s="887" t="s">
        <v>370</v>
      </c>
      <c r="F3" s="887" t="s">
        <v>371</v>
      </c>
      <c r="G3" s="888" t="s">
        <v>419</v>
      </c>
      <c r="H3" s="889" t="s">
        <v>420</v>
      </c>
      <c r="I3" s="890" t="s">
        <v>421</v>
      </c>
      <c r="J3" s="890" t="s">
        <v>422</v>
      </c>
      <c r="K3" s="890" t="s">
        <v>423</v>
      </c>
      <c r="L3" s="890" t="s">
        <v>424</v>
      </c>
      <c r="M3" s="890" t="s">
        <v>425</v>
      </c>
      <c r="N3" s="890" t="s">
        <v>426</v>
      </c>
      <c r="O3" s="890" t="s">
        <v>427</v>
      </c>
      <c r="P3" s="890" t="s">
        <v>428</v>
      </c>
      <c r="Q3" s="890" t="s">
        <v>429</v>
      </c>
      <c r="R3" s="890" t="s">
        <v>430</v>
      </c>
      <c r="S3" s="891" t="s">
        <v>431</v>
      </c>
      <c r="T3" s="1362"/>
    </row>
    <row r="4" spans="1:20" ht="28.5" customHeight="1" x14ac:dyDescent="0.15">
      <c r="A4" s="756"/>
      <c r="B4" s="1007" t="s">
        <v>1010</v>
      </c>
      <c r="C4" s="1303" t="s">
        <v>1011</v>
      </c>
      <c r="D4" s="1320"/>
      <c r="E4" s="1312">
        <v>153596</v>
      </c>
      <c r="F4" s="1312">
        <v>175510</v>
      </c>
      <c r="G4" s="1363">
        <v>10729</v>
      </c>
      <c r="H4" s="1340">
        <v>10039</v>
      </c>
      <c r="I4" s="1340">
        <v>15885</v>
      </c>
      <c r="J4" s="1340">
        <v>16664</v>
      </c>
      <c r="K4" s="1340">
        <v>15883</v>
      </c>
      <c r="L4" s="1340">
        <v>11854</v>
      </c>
      <c r="M4" s="1340">
        <v>14912</v>
      </c>
      <c r="N4" s="1340">
        <v>20424</v>
      </c>
      <c r="O4" s="1340">
        <v>13555</v>
      </c>
      <c r="P4" s="1340">
        <v>16042</v>
      </c>
      <c r="Q4" s="1340">
        <v>15324</v>
      </c>
      <c r="R4" s="1340">
        <v>14199</v>
      </c>
      <c r="S4" s="1319" t="s">
        <v>140</v>
      </c>
      <c r="T4" s="756"/>
    </row>
    <row r="5" spans="1:20" ht="28.5" customHeight="1" x14ac:dyDescent="0.15">
      <c r="A5" s="756"/>
      <c r="B5" s="895"/>
      <c r="C5" s="1303" t="s">
        <v>1012</v>
      </c>
      <c r="D5" s="1320"/>
      <c r="E5" s="1312">
        <v>60999</v>
      </c>
      <c r="F5" s="1312">
        <v>68086</v>
      </c>
      <c r="G5" s="1363">
        <v>4272</v>
      </c>
      <c r="H5" s="1340">
        <v>3825</v>
      </c>
      <c r="I5" s="1340">
        <v>4957</v>
      </c>
      <c r="J5" s="1340">
        <v>5448</v>
      </c>
      <c r="K5" s="1340">
        <v>5910</v>
      </c>
      <c r="L5" s="1340">
        <v>4889</v>
      </c>
      <c r="M5" s="1340">
        <v>5466</v>
      </c>
      <c r="N5" s="1340">
        <v>6751</v>
      </c>
      <c r="O5" s="1340">
        <v>5854</v>
      </c>
      <c r="P5" s="1340">
        <v>6708</v>
      </c>
      <c r="Q5" s="1340">
        <v>8139</v>
      </c>
      <c r="R5" s="1340">
        <v>5867</v>
      </c>
      <c r="S5" s="1319" t="s">
        <v>140</v>
      </c>
      <c r="T5" s="756"/>
    </row>
    <row r="6" spans="1:20" ht="28.5" customHeight="1" x14ac:dyDescent="0.15">
      <c r="A6" s="756"/>
      <c r="B6" s="895"/>
      <c r="C6" s="1270" t="s">
        <v>1013</v>
      </c>
      <c r="D6" s="1320"/>
      <c r="E6" s="1312">
        <v>190868</v>
      </c>
      <c r="F6" s="1312">
        <v>192191</v>
      </c>
      <c r="G6" s="1363">
        <v>11750</v>
      </c>
      <c r="H6" s="1340">
        <v>5821</v>
      </c>
      <c r="I6" s="1340">
        <v>12733</v>
      </c>
      <c r="J6" s="1340">
        <v>14407</v>
      </c>
      <c r="K6" s="1340">
        <v>23659</v>
      </c>
      <c r="L6" s="1340">
        <v>6656</v>
      </c>
      <c r="M6" s="1340">
        <v>18699</v>
      </c>
      <c r="N6" s="1340">
        <v>34312</v>
      </c>
      <c r="O6" s="1340">
        <v>11958</v>
      </c>
      <c r="P6" s="1340">
        <v>17624</v>
      </c>
      <c r="Q6" s="1340">
        <v>19123</v>
      </c>
      <c r="R6" s="1340">
        <v>15449</v>
      </c>
      <c r="S6" s="1319" t="s">
        <v>140</v>
      </c>
      <c r="T6" s="756"/>
    </row>
    <row r="7" spans="1:20" ht="28.5" customHeight="1" x14ac:dyDescent="0.15">
      <c r="A7" s="756"/>
      <c r="B7" s="1313"/>
      <c r="C7" s="1303" t="s">
        <v>1014</v>
      </c>
      <c r="D7" s="1320"/>
      <c r="E7" s="1312">
        <v>472030</v>
      </c>
      <c r="F7" s="1312">
        <v>490869</v>
      </c>
      <c r="G7" s="1363">
        <v>26172</v>
      </c>
      <c r="H7" s="1340">
        <v>28857</v>
      </c>
      <c r="I7" s="1340">
        <v>42984</v>
      </c>
      <c r="J7" s="1340">
        <v>38213</v>
      </c>
      <c r="K7" s="1340">
        <v>63004</v>
      </c>
      <c r="L7" s="1340">
        <v>30367</v>
      </c>
      <c r="M7" s="1340">
        <v>38195</v>
      </c>
      <c r="N7" s="1340">
        <v>69889</v>
      </c>
      <c r="O7" s="1340">
        <v>35772</v>
      </c>
      <c r="P7" s="1340">
        <v>43227</v>
      </c>
      <c r="Q7" s="1340">
        <v>38471</v>
      </c>
      <c r="R7" s="1340">
        <v>35718</v>
      </c>
      <c r="S7" s="1364" t="s">
        <v>140</v>
      </c>
      <c r="T7" s="756"/>
    </row>
    <row r="8" spans="1:20" ht="28.5" customHeight="1" x14ac:dyDescent="0.15">
      <c r="A8" s="756"/>
      <c r="B8" s="969"/>
      <c r="C8" s="1270" t="s">
        <v>1015</v>
      </c>
      <c r="D8" s="1320"/>
      <c r="E8" s="1312">
        <v>1550000</v>
      </c>
      <c r="F8" s="1312">
        <v>1500000</v>
      </c>
      <c r="G8" s="1363" t="s">
        <v>140</v>
      </c>
      <c r="H8" s="1340" t="s">
        <v>140</v>
      </c>
      <c r="I8" s="1340" t="s">
        <v>140</v>
      </c>
      <c r="J8" s="1340" t="s">
        <v>140</v>
      </c>
      <c r="K8" s="1340" t="s">
        <v>140</v>
      </c>
      <c r="L8" s="1340" t="s">
        <v>140</v>
      </c>
      <c r="M8" s="1340" t="s">
        <v>140</v>
      </c>
      <c r="N8" s="1340">
        <v>1500000</v>
      </c>
      <c r="O8" s="1340" t="s">
        <v>140</v>
      </c>
      <c r="P8" s="1340" t="s">
        <v>140</v>
      </c>
      <c r="Q8" s="1340" t="s">
        <v>140</v>
      </c>
      <c r="R8" s="1340" t="s">
        <v>140</v>
      </c>
      <c r="S8" s="1322" t="s">
        <v>140</v>
      </c>
      <c r="T8" s="756"/>
    </row>
    <row r="9" spans="1:20" ht="28.5" customHeight="1" x14ac:dyDescent="0.15">
      <c r="A9" s="756"/>
      <c r="B9" s="895"/>
      <c r="C9" s="1275" t="s">
        <v>1016</v>
      </c>
      <c r="D9" s="1365"/>
      <c r="E9" s="1312">
        <v>650000</v>
      </c>
      <c r="F9" s="1312">
        <v>700000</v>
      </c>
      <c r="G9" s="1363" t="s">
        <v>140</v>
      </c>
      <c r="H9" s="1340" t="s">
        <v>140</v>
      </c>
      <c r="I9" s="1340" t="s">
        <v>140</v>
      </c>
      <c r="J9" s="1340" t="s">
        <v>140</v>
      </c>
      <c r="K9" s="1340" t="s">
        <v>140</v>
      </c>
      <c r="L9" s="1340" t="s">
        <v>140</v>
      </c>
      <c r="M9" s="1340" t="s">
        <v>140</v>
      </c>
      <c r="N9" s="1340">
        <v>700000</v>
      </c>
      <c r="O9" s="1340" t="s">
        <v>140</v>
      </c>
      <c r="P9" s="1340" t="s">
        <v>140</v>
      </c>
      <c r="Q9" s="1340" t="s">
        <v>140</v>
      </c>
      <c r="R9" s="1340" t="s">
        <v>140</v>
      </c>
      <c r="S9" s="1319" t="s">
        <v>140</v>
      </c>
      <c r="T9" s="756"/>
    </row>
    <row r="10" spans="1:20" ht="28.5" customHeight="1" x14ac:dyDescent="0.15">
      <c r="A10" s="756"/>
      <c r="B10" s="1007"/>
      <c r="C10" s="1275" t="s">
        <v>1017</v>
      </c>
      <c r="D10" s="1320"/>
      <c r="E10" s="1310">
        <v>600000</v>
      </c>
      <c r="F10" s="1310">
        <v>680000</v>
      </c>
      <c r="G10" s="1363" t="s">
        <v>140</v>
      </c>
      <c r="H10" s="1340" t="s">
        <v>140</v>
      </c>
      <c r="I10" s="1340" t="s">
        <v>140</v>
      </c>
      <c r="J10" s="1340" t="s">
        <v>140</v>
      </c>
      <c r="K10" s="1340" t="s">
        <v>140</v>
      </c>
      <c r="L10" s="1340" t="s">
        <v>140</v>
      </c>
      <c r="M10" s="1340" t="s">
        <v>140</v>
      </c>
      <c r="N10" s="1340" t="s">
        <v>140</v>
      </c>
      <c r="O10" s="1340" t="s">
        <v>140</v>
      </c>
      <c r="P10" s="1340" t="s">
        <v>140</v>
      </c>
      <c r="Q10" s="1340">
        <v>680000</v>
      </c>
      <c r="R10" s="1340" t="s">
        <v>140</v>
      </c>
      <c r="S10" s="1319" t="s">
        <v>140</v>
      </c>
      <c r="T10" s="756"/>
    </row>
    <row r="11" spans="1:20" ht="28.5" hidden="1" customHeight="1" x14ac:dyDescent="0.15">
      <c r="A11" s="756"/>
      <c r="B11" s="895"/>
      <c r="C11" s="1270" t="s">
        <v>1018</v>
      </c>
      <c r="D11" s="1320"/>
      <c r="E11" s="1366">
        <v>56590</v>
      </c>
      <c r="F11" s="1366">
        <v>58210</v>
      </c>
      <c r="G11" s="1367" t="s">
        <v>140</v>
      </c>
      <c r="H11" s="1368" t="s">
        <v>140</v>
      </c>
      <c r="I11" s="1368" t="s">
        <v>140</v>
      </c>
      <c r="J11" s="1368" t="s">
        <v>140</v>
      </c>
      <c r="K11" s="1368" t="s">
        <v>140</v>
      </c>
      <c r="L11" s="1368" t="s">
        <v>140</v>
      </c>
      <c r="M11" s="1368" t="s">
        <v>140</v>
      </c>
      <c r="N11" s="1368" t="s">
        <v>140</v>
      </c>
      <c r="O11" s="1368" t="s">
        <v>140</v>
      </c>
      <c r="P11" s="1368" t="s">
        <v>140</v>
      </c>
      <c r="Q11" s="1368" t="s">
        <v>140</v>
      </c>
      <c r="R11" s="1368" t="s">
        <v>140</v>
      </c>
      <c r="S11" s="1369" t="s">
        <v>140</v>
      </c>
      <c r="T11" s="756"/>
    </row>
    <row r="12" spans="1:20" ht="28.5" customHeight="1" x14ac:dyDescent="0.15">
      <c r="A12" s="756"/>
      <c r="B12" s="895"/>
      <c r="C12" s="1270" t="s">
        <v>1019</v>
      </c>
      <c r="D12" s="1320">
        <v>5467000</v>
      </c>
      <c r="E12" s="1310">
        <v>23210</v>
      </c>
      <c r="F12" s="1310">
        <v>22110</v>
      </c>
      <c r="G12" s="1281" t="s">
        <v>140</v>
      </c>
      <c r="H12" s="1282" t="s">
        <v>140</v>
      </c>
      <c r="I12" s="1282" t="s">
        <v>140</v>
      </c>
      <c r="J12" s="1282" t="s">
        <v>140</v>
      </c>
      <c r="K12" s="1282" t="s">
        <v>140</v>
      </c>
      <c r="L12" s="1282" t="s">
        <v>140</v>
      </c>
      <c r="M12" s="1282" t="s">
        <v>140</v>
      </c>
      <c r="N12" s="1282" t="s">
        <v>140</v>
      </c>
      <c r="O12" s="1282" t="s">
        <v>140</v>
      </c>
      <c r="P12" s="1282" t="s">
        <v>140</v>
      </c>
      <c r="Q12" s="1282" t="s">
        <v>140</v>
      </c>
      <c r="R12" s="1282" t="s">
        <v>140</v>
      </c>
      <c r="S12" s="1114" t="s">
        <v>140</v>
      </c>
      <c r="T12" s="756"/>
    </row>
    <row r="13" spans="1:20" ht="28.5" customHeight="1" x14ac:dyDescent="0.15">
      <c r="A13" s="756"/>
      <c r="B13" s="895" t="s">
        <v>102</v>
      </c>
      <c r="C13" s="1303" t="s">
        <v>1020</v>
      </c>
      <c r="D13" s="1320">
        <v>2271000</v>
      </c>
      <c r="E13" s="1312">
        <v>24220</v>
      </c>
      <c r="F13" s="1312">
        <v>24750</v>
      </c>
      <c r="G13" s="1363" t="s">
        <v>140</v>
      </c>
      <c r="H13" s="1340" t="s">
        <v>140</v>
      </c>
      <c r="I13" s="1340" t="s">
        <v>140</v>
      </c>
      <c r="J13" s="1340" t="s">
        <v>140</v>
      </c>
      <c r="K13" s="1340" t="s">
        <v>140</v>
      </c>
      <c r="L13" s="1340" t="s">
        <v>140</v>
      </c>
      <c r="M13" s="1340" t="s">
        <v>140</v>
      </c>
      <c r="N13" s="1340" t="s">
        <v>140</v>
      </c>
      <c r="O13" s="1340" t="s">
        <v>140</v>
      </c>
      <c r="P13" s="1340" t="s">
        <v>140</v>
      </c>
      <c r="Q13" s="1340" t="s">
        <v>140</v>
      </c>
      <c r="R13" s="1340" t="s">
        <v>140</v>
      </c>
      <c r="S13" s="1319" t="s">
        <v>140</v>
      </c>
      <c r="T13" s="756"/>
    </row>
    <row r="14" spans="1:20" ht="28.5" customHeight="1" x14ac:dyDescent="0.15">
      <c r="A14" s="756"/>
      <c r="B14" s="895" t="s">
        <v>102</v>
      </c>
      <c r="C14" s="1270" t="s">
        <v>1021</v>
      </c>
      <c r="D14" s="1320">
        <v>2221000</v>
      </c>
      <c r="E14" s="1312">
        <v>4260</v>
      </c>
      <c r="F14" s="1312">
        <v>4250</v>
      </c>
      <c r="G14" s="1363" t="s">
        <v>140</v>
      </c>
      <c r="H14" s="1340" t="s">
        <v>140</v>
      </c>
      <c r="I14" s="1340" t="s">
        <v>140</v>
      </c>
      <c r="J14" s="1340" t="s">
        <v>140</v>
      </c>
      <c r="K14" s="1340" t="s">
        <v>140</v>
      </c>
      <c r="L14" s="1340" t="s">
        <v>140</v>
      </c>
      <c r="M14" s="1340" t="s">
        <v>140</v>
      </c>
      <c r="N14" s="1340" t="s">
        <v>140</v>
      </c>
      <c r="O14" s="1340" t="s">
        <v>140</v>
      </c>
      <c r="P14" s="1340" t="s">
        <v>140</v>
      </c>
      <c r="Q14" s="1340" t="s">
        <v>140</v>
      </c>
      <c r="R14" s="1340" t="s">
        <v>140</v>
      </c>
      <c r="S14" s="1319" t="s">
        <v>140</v>
      </c>
      <c r="T14" s="756"/>
    </row>
    <row r="15" spans="1:20" ht="28.5" customHeight="1" x14ac:dyDescent="0.15">
      <c r="A15" s="756"/>
      <c r="B15" s="1313" t="s">
        <v>102</v>
      </c>
      <c r="C15" s="1303" t="s">
        <v>1022</v>
      </c>
      <c r="D15" s="1320">
        <v>383000</v>
      </c>
      <c r="E15" s="1312">
        <v>4830</v>
      </c>
      <c r="F15" s="1312">
        <v>4720</v>
      </c>
      <c r="G15" s="1363" t="s">
        <v>140</v>
      </c>
      <c r="H15" s="1340" t="s">
        <v>140</v>
      </c>
      <c r="I15" s="1340" t="s">
        <v>140</v>
      </c>
      <c r="J15" s="1340" t="s">
        <v>140</v>
      </c>
      <c r="K15" s="1340" t="s">
        <v>140</v>
      </c>
      <c r="L15" s="1340" t="s">
        <v>140</v>
      </c>
      <c r="M15" s="1340" t="s">
        <v>140</v>
      </c>
      <c r="N15" s="1340" t="s">
        <v>140</v>
      </c>
      <c r="O15" s="1340" t="s">
        <v>140</v>
      </c>
      <c r="P15" s="1340" t="s">
        <v>140</v>
      </c>
      <c r="Q15" s="1340" t="s">
        <v>140</v>
      </c>
      <c r="R15" s="1340" t="s">
        <v>140</v>
      </c>
      <c r="S15" s="1364" t="s">
        <v>140</v>
      </c>
      <c r="T15" s="756"/>
    </row>
    <row r="16" spans="1:20" ht="28.5" customHeight="1" x14ac:dyDescent="0.15">
      <c r="A16" s="756"/>
      <c r="B16" s="969"/>
      <c r="C16" s="1270" t="s">
        <v>1023</v>
      </c>
      <c r="D16" s="1320">
        <v>438000</v>
      </c>
      <c r="E16" s="1312">
        <v>9040</v>
      </c>
      <c r="F16" s="1312">
        <v>7940</v>
      </c>
      <c r="G16" s="1363" t="s">
        <v>140</v>
      </c>
      <c r="H16" s="1340" t="s">
        <v>140</v>
      </c>
      <c r="I16" s="1340" t="s">
        <v>140</v>
      </c>
      <c r="J16" s="1340" t="s">
        <v>140</v>
      </c>
      <c r="K16" s="1340" t="s">
        <v>140</v>
      </c>
      <c r="L16" s="1340" t="s">
        <v>140</v>
      </c>
      <c r="M16" s="1340" t="s">
        <v>140</v>
      </c>
      <c r="N16" s="1340" t="s">
        <v>140</v>
      </c>
      <c r="O16" s="1340" t="s">
        <v>140</v>
      </c>
      <c r="P16" s="1340" t="s">
        <v>140</v>
      </c>
      <c r="Q16" s="1340" t="s">
        <v>140</v>
      </c>
      <c r="R16" s="1340" t="s">
        <v>140</v>
      </c>
      <c r="S16" s="1322" t="s">
        <v>140</v>
      </c>
      <c r="T16" s="756"/>
    </row>
    <row r="17" spans="1:20" ht="28.5" customHeight="1" x14ac:dyDescent="0.15">
      <c r="A17" s="756"/>
      <c r="B17" s="895" t="s">
        <v>102</v>
      </c>
      <c r="C17" s="1275" t="s">
        <v>1024</v>
      </c>
      <c r="D17" s="1365">
        <v>811000</v>
      </c>
      <c r="E17" s="1312">
        <v>41220</v>
      </c>
      <c r="F17" s="1312">
        <v>41520</v>
      </c>
      <c r="G17" s="1363" t="s">
        <v>140</v>
      </c>
      <c r="H17" s="1340" t="s">
        <v>140</v>
      </c>
      <c r="I17" s="1340" t="s">
        <v>140</v>
      </c>
      <c r="J17" s="1340" t="s">
        <v>140</v>
      </c>
      <c r="K17" s="1340" t="s">
        <v>140</v>
      </c>
      <c r="L17" s="1340" t="s">
        <v>140</v>
      </c>
      <c r="M17" s="1340" t="s">
        <v>140</v>
      </c>
      <c r="N17" s="1340" t="s">
        <v>140</v>
      </c>
      <c r="O17" s="1340" t="s">
        <v>140</v>
      </c>
      <c r="P17" s="1340" t="s">
        <v>140</v>
      </c>
      <c r="Q17" s="1340" t="s">
        <v>140</v>
      </c>
      <c r="R17" s="1340" t="s">
        <v>140</v>
      </c>
      <c r="S17" s="1319" t="s">
        <v>140</v>
      </c>
      <c r="T17" s="756"/>
    </row>
    <row r="18" spans="1:20" ht="28.5" customHeight="1" x14ac:dyDescent="0.15">
      <c r="A18" s="756"/>
      <c r="B18" s="1007" t="s">
        <v>1025</v>
      </c>
      <c r="C18" s="1275" t="s">
        <v>1026</v>
      </c>
      <c r="D18" s="1320">
        <v>33147</v>
      </c>
      <c r="E18" s="1310">
        <v>16134</v>
      </c>
      <c r="F18" s="1310">
        <v>15055</v>
      </c>
      <c r="G18" s="1363">
        <v>1035</v>
      </c>
      <c r="H18" s="1340">
        <v>1476</v>
      </c>
      <c r="I18" s="1340">
        <v>999</v>
      </c>
      <c r="J18" s="1340">
        <v>1335</v>
      </c>
      <c r="K18" s="1340">
        <v>660</v>
      </c>
      <c r="L18" s="1340">
        <v>1230</v>
      </c>
      <c r="M18" s="1340">
        <v>1573</v>
      </c>
      <c r="N18" s="1340">
        <v>1401</v>
      </c>
      <c r="O18" s="1340">
        <v>1009</v>
      </c>
      <c r="P18" s="1340">
        <v>1440</v>
      </c>
      <c r="Q18" s="1340">
        <v>1659</v>
      </c>
      <c r="R18" s="1340">
        <v>1238</v>
      </c>
      <c r="S18" s="1319">
        <v>183500</v>
      </c>
      <c r="T18" s="756"/>
    </row>
    <row r="19" spans="1:20" ht="28.5" hidden="1" customHeight="1" x14ac:dyDescent="0.15">
      <c r="A19" s="756"/>
      <c r="B19" s="895" t="s">
        <v>202</v>
      </c>
      <c r="C19" s="1270" t="s">
        <v>1027</v>
      </c>
      <c r="D19" s="1320">
        <v>1665</v>
      </c>
      <c r="E19" s="1366">
        <v>25000</v>
      </c>
      <c r="F19" s="1366">
        <v>35000</v>
      </c>
      <c r="G19" s="1367">
        <v>0</v>
      </c>
      <c r="H19" s="1368">
        <v>0</v>
      </c>
      <c r="I19" s="1368">
        <v>0</v>
      </c>
      <c r="J19" s="1368">
        <v>0</v>
      </c>
      <c r="K19" s="1368">
        <v>0</v>
      </c>
      <c r="L19" s="1368">
        <v>0</v>
      </c>
      <c r="M19" s="1368">
        <v>0</v>
      </c>
      <c r="N19" s="1368">
        <v>35000</v>
      </c>
      <c r="O19" s="1368">
        <v>0</v>
      </c>
      <c r="P19" s="1368">
        <v>0</v>
      </c>
      <c r="Q19" s="1368">
        <v>0</v>
      </c>
      <c r="R19" s="1368">
        <v>0</v>
      </c>
      <c r="S19" s="1369">
        <v>76190000</v>
      </c>
      <c r="T19" s="756"/>
    </row>
    <row r="20" spans="1:20" ht="28.5" customHeight="1" x14ac:dyDescent="0.15">
      <c r="A20" s="756"/>
      <c r="B20" s="895"/>
      <c r="C20" s="1270" t="s">
        <v>1028</v>
      </c>
      <c r="D20" s="1320"/>
      <c r="E20" s="1310">
        <v>2250</v>
      </c>
      <c r="F20" s="1310">
        <v>2250</v>
      </c>
      <c r="G20" s="1281">
        <v>2250</v>
      </c>
      <c r="H20" s="1282" t="s">
        <v>140</v>
      </c>
      <c r="I20" s="1282" t="s">
        <v>140</v>
      </c>
      <c r="J20" s="1282" t="s">
        <v>140</v>
      </c>
      <c r="K20" s="1282" t="s">
        <v>140</v>
      </c>
      <c r="L20" s="1282" t="s">
        <v>140</v>
      </c>
      <c r="M20" s="1282" t="s">
        <v>140</v>
      </c>
      <c r="N20" s="1282" t="s">
        <v>140</v>
      </c>
      <c r="O20" s="1282" t="s">
        <v>140</v>
      </c>
      <c r="P20" s="1282" t="s">
        <v>140</v>
      </c>
      <c r="Q20" s="1282" t="s">
        <v>140</v>
      </c>
      <c r="R20" s="1282" t="s">
        <v>140</v>
      </c>
      <c r="S20" s="1114">
        <v>8980000</v>
      </c>
      <c r="T20" s="756"/>
    </row>
    <row r="21" spans="1:20" ht="28.5" customHeight="1" x14ac:dyDescent="0.15">
      <c r="A21" s="756"/>
      <c r="B21" s="895"/>
      <c r="C21" s="1270" t="s">
        <v>1029</v>
      </c>
      <c r="D21" s="1320"/>
      <c r="E21" s="1310">
        <v>2500</v>
      </c>
      <c r="F21" s="1310">
        <v>3000</v>
      </c>
      <c r="G21" s="1281" t="s">
        <v>140</v>
      </c>
      <c r="H21" s="1282" t="s">
        <v>140</v>
      </c>
      <c r="I21" s="1282" t="s">
        <v>140</v>
      </c>
      <c r="J21" s="1282" t="s">
        <v>140</v>
      </c>
      <c r="K21" s="1282" t="s">
        <v>140</v>
      </c>
      <c r="L21" s="1282" t="s">
        <v>140</v>
      </c>
      <c r="M21" s="1282">
        <v>3000</v>
      </c>
      <c r="N21" s="1282" t="s">
        <v>140</v>
      </c>
      <c r="O21" s="1282" t="s">
        <v>140</v>
      </c>
      <c r="P21" s="1282" t="s">
        <v>140</v>
      </c>
      <c r="Q21" s="1282" t="s">
        <v>140</v>
      </c>
      <c r="R21" s="1282" t="s">
        <v>140</v>
      </c>
      <c r="S21" s="1114">
        <v>20120000</v>
      </c>
      <c r="T21" s="756"/>
    </row>
    <row r="22" spans="1:20" ht="28.5" customHeight="1" x14ac:dyDescent="0.15">
      <c r="A22" s="756"/>
      <c r="B22" s="895"/>
      <c r="C22" s="1270" t="s">
        <v>1030</v>
      </c>
      <c r="D22" s="1320"/>
      <c r="E22" s="1310">
        <v>8000</v>
      </c>
      <c r="F22" s="1310">
        <v>7900</v>
      </c>
      <c r="G22" s="1281" t="s">
        <v>140</v>
      </c>
      <c r="H22" s="1282" t="s">
        <v>140</v>
      </c>
      <c r="I22" s="1282" t="s">
        <v>140</v>
      </c>
      <c r="J22" s="1282" t="s">
        <v>140</v>
      </c>
      <c r="K22" s="1282" t="s">
        <v>140</v>
      </c>
      <c r="L22" s="1282" t="s">
        <v>140</v>
      </c>
      <c r="M22" s="1282" t="s">
        <v>140</v>
      </c>
      <c r="N22" s="1282" t="s">
        <v>140</v>
      </c>
      <c r="O22" s="1282" t="s">
        <v>140</v>
      </c>
      <c r="P22" s="1282">
        <v>7900</v>
      </c>
      <c r="Q22" s="1282" t="s">
        <v>140</v>
      </c>
      <c r="R22" s="1282" t="s">
        <v>140</v>
      </c>
      <c r="S22" s="1114">
        <v>15800000</v>
      </c>
      <c r="T22" s="756"/>
    </row>
    <row r="23" spans="1:20" ht="28.5" customHeight="1" x14ac:dyDescent="0.15">
      <c r="A23" s="756"/>
      <c r="B23" s="895"/>
      <c r="C23" s="1270" t="s">
        <v>1031</v>
      </c>
      <c r="D23" s="1320"/>
      <c r="E23" s="1310">
        <v>4700</v>
      </c>
      <c r="F23" s="1310">
        <v>4600</v>
      </c>
      <c r="G23" s="1281" t="s">
        <v>140</v>
      </c>
      <c r="H23" s="1282" t="s">
        <v>140</v>
      </c>
      <c r="I23" s="1282" t="s">
        <v>140</v>
      </c>
      <c r="J23" s="1282" t="s">
        <v>140</v>
      </c>
      <c r="K23" s="1282" t="s">
        <v>140</v>
      </c>
      <c r="L23" s="1282" t="s">
        <v>140</v>
      </c>
      <c r="M23" s="1282" t="s">
        <v>140</v>
      </c>
      <c r="N23" s="1282" t="s">
        <v>140</v>
      </c>
      <c r="O23" s="1282" t="s">
        <v>140</v>
      </c>
      <c r="P23" s="1282">
        <v>4600</v>
      </c>
      <c r="Q23" s="1282" t="s">
        <v>140</v>
      </c>
      <c r="R23" s="1282" t="s">
        <v>140</v>
      </c>
      <c r="S23" s="1114">
        <v>34360000</v>
      </c>
      <c r="T23" s="756"/>
    </row>
    <row r="24" spans="1:20" ht="28.5" customHeight="1" x14ac:dyDescent="0.15">
      <c r="A24" s="756"/>
      <c r="B24" s="895"/>
      <c r="C24" s="1270" t="s">
        <v>1032</v>
      </c>
      <c r="D24" s="1320"/>
      <c r="E24" s="1310">
        <v>18000</v>
      </c>
      <c r="F24" s="1310">
        <v>25000</v>
      </c>
      <c r="G24" s="1281" t="s">
        <v>140</v>
      </c>
      <c r="H24" s="1282" t="s">
        <v>140</v>
      </c>
      <c r="I24" s="1282" t="s">
        <v>140</v>
      </c>
      <c r="J24" s="1282" t="s">
        <v>140</v>
      </c>
      <c r="K24" s="1282" t="s">
        <v>140</v>
      </c>
      <c r="L24" s="1282" t="s">
        <v>140</v>
      </c>
      <c r="M24" s="1282" t="s">
        <v>140</v>
      </c>
      <c r="N24" s="1282" t="s">
        <v>140</v>
      </c>
      <c r="O24" s="1282" t="s">
        <v>140</v>
      </c>
      <c r="P24" s="1282" t="s">
        <v>140</v>
      </c>
      <c r="Q24" s="1282">
        <v>25000</v>
      </c>
      <c r="R24" s="1282" t="s">
        <v>140</v>
      </c>
      <c r="S24" s="1114">
        <v>86040000</v>
      </c>
      <c r="T24" s="756"/>
    </row>
    <row r="25" spans="1:20" ht="28.5" customHeight="1" x14ac:dyDescent="0.15">
      <c r="A25" s="756"/>
      <c r="B25" s="895" t="s">
        <v>202</v>
      </c>
      <c r="C25" s="1270" t="s">
        <v>1033</v>
      </c>
      <c r="D25" s="1320">
        <v>77273</v>
      </c>
      <c r="E25" s="1310">
        <v>967060</v>
      </c>
      <c r="F25" s="1310">
        <v>699507</v>
      </c>
      <c r="G25" s="1281">
        <v>61667</v>
      </c>
      <c r="H25" s="1282">
        <v>66200</v>
      </c>
      <c r="I25" s="1282">
        <v>87390</v>
      </c>
      <c r="J25" s="1282">
        <v>69717</v>
      </c>
      <c r="K25" s="1282">
        <v>54547</v>
      </c>
      <c r="L25" s="1282">
        <v>46907</v>
      </c>
      <c r="M25" s="1282">
        <v>47995</v>
      </c>
      <c r="N25" s="1282">
        <v>56240</v>
      </c>
      <c r="O25" s="1282">
        <v>49410</v>
      </c>
      <c r="P25" s="1282">
        <v>56827</v>
      </c>
      <c r="Q25" s="1282">
        <v>56657</v>
      </c>
      <c r="R25" s="1282">
        <v>45950</v>
      </c>
      <c r="S25" s="1114">
        <v>398972000</v>
      </c>
      <c r="T25" s="756"/>
    </row>
    <row r="26" spans="1:20" ht="28.5" customHeight="1" x14ac:dyDescent="0.15">
      <c r="A26" s="756"/>
      <c r="B26" s="895" t="s">
        <v>102</v>
      </c>
      <c r="C26" s="1270" t="s">
        <v>1034</v>
      </c>
      <c r="D26" s="1320">
        <v>51747</v>
      </c>
      <c r="E26" s="1310">
        <v>77863</v>
      </c>
      <c r="F26" s="1310">
        <v>77876</v>
      </c>
      <c r="G26" s="1272">
        <v>8291</v>
      </c>
      <c r="H26" s="854">
        <v>6841</v>
      </c>
      <c r="I26" s="854">
        <v>7162</v>
      </c>
      <c r="J26" s="854">
        <v>6443</v>
      </c>
      <c r="K26" s="854">
        <v>6231</v>
      </c>
      <c r="L26" s="854">
        <v>5775</v>
      </c>
      <c r="M26" s="854">
        <v>5699</v>
      </c>
      <c r="N26" s="854">
        <v>5952</v>
      </c>
      <c r="O26" s="854">
        <v>5665</v>
      </c>
      <c r="P26" s="854">
        <v>6318</v>
      </c>
      <c r="Q26" s="854">
        <v>6440</v>
      </c>
      <c r="R26" s="854">
        <v>7059</v>
      </c>
      <c r="S26" s="909" t="s">
        <v>140</v>
      </c>
      <c r="T26" s="756"/>
    </row>
    <row r="27" spans="1:20" ht="28.5" customHeight="1" x14ac:dyDescent="0.15">
      <c r="A27" s="756"/>
      <c r="B27" s="895"/>
      <c r="C27" s="1270" t="s">
        <v>1035</v>
      </c>
      <c r="D27" s="1320">
        <v>64754</v>
      </c>
      <c r="E27" s="1310">
        <v>54053</v>
      </c>
      <c r="F27" s="1310">
        <v>56649</v>
      </c>
      <c r="G27" s="1272">
        <v>5667</v>
      </c>
      <c r="H27" s="854">
        <v>4519</v>
      </c>
      <c r="I27" s="854">
        <v>5932</v>
      </c>
      <c r="J27" s="854">
        <v>4683</v>
      </c>
      <c r="K27" s="854">
        <v>5674</v>
      </c>
      <c r="L27" s="854">
        <v>4258</v>
      </c>
      <c r="M27" s="854">
        <v>4379</v>
      </c>
      <c r="N27" s="854">
        <v>5279</v>
      </c>
      <c r="O27" s="854">
        <v>3790</v>
      </c>
      <c r="P27" s="854">
        <v>4231</v>
      </c>
      <c r="Q27" s="854">
        <v>3904</v>
      </c>
      <c r="R27" s="854">
        <v>4333</v>
      </c>
      <c r="S27" s="1114" t="s">
        <v>140</v>
      </c>
      <c r="T27" s="756"/>
    </row>
    <row r="28" spans="1:20" ht="28.5" customHeight="1" x14ac:dyDescent="0.15">
      <c r="A28" s="756"/>
      <c r="B28" s="895"/>
      <c r="C28" s="1273" t="s">
        <v>1036</v>
      </c>
      <c r="D28" s="1370">
        <v>904613</v>
      </c>
      <c r="E28" s="1310" t="s">
        <v>141</v>
      </c>
      <c r="F28" s="1310">
        <v>81848</v>
      </c>
      <c r="G28" s="1272" t="s">
        <v>140</v>
      </c>
      <c r="H28" s="854" t="s">
        <v>140</v>
      </c>
      <c r="I28" s="854" t="s">
        <v>140</v>
      </c>
      <c r="J28" s="854" t="s">
        <v>140</v>
      </c>
      <c r="K28" s="854" t="s">
        <v>140</v>
      </c>
      <c r="L28" s="854">
        <v>15027</v>
      </c>
      <c r="M28" s="854">
        <v>16237</v>
      </c>
      <c r="N28" s="854">
        <v>10130</v>
      </c>
      <c r="O28" s="854">
        <v>9356</v>
      </c>
      <c r="P28" s="854">
        <v>10887</v>
      </c>
      <c r="Q28" s="854">
        <v>11092</v>
      </c>
      <c r="R28" s="854">
        <v>9119</v>
      </c>
      <c r="S28" s="1114" t="s">
        <v>140</v>
      </c>
      <c r="T28" s="756"/>
    </row>
    <row r="29" spans="1:20" ht="28.5" customHeight="1" x14ac:dyDescent="0.15">
      <c r="A29" s="756"/>
      <c r="B29" s="895" t="s">
        <v>203</v>
      </c>
      <c r="C29" s="1303" t="s">
        <v>1037</v>
      </c>
      <c r="D29" s="1320"/>
      <c r="E29" s="1310">
        <v>10000</v>
      </c>
      <c r="F29" s="1310">
        <v>10000</v>
      </c>
      <c r="G29" s="1272" t="s">
        <v>140</v>
      </c>
      <c r="H29" s="854" t="s">
        <v>140</v>
      </c>
      <c r="I29" s="854">
        <v>5000</v>
      </c>
      <c r="J29" s="854">
        <v>5000</v>
      </c>
      <c r="K29" s="854" t="s">
        <v>140</v>
      </c>
      <c r="L29" s="854" t="s">
        <v>140</v>
      </c>
      <c r="M29" s="854" t="s">
        <v>140</v>
      </c>
      <c r="N29" s="854" t="s">
        <v>140</v>
      </c>
      <c r="O29" s="854" t="s">
        <v>140</v>
      </c>
      <c r="P29" s="854" t="s">
        <v>140</v>
      </c>
      <c r="Q29" s="854" t="s">
        <v>140</v>
      </c>
      <c r="R29" s="854" t="s">
        <v>140</v>
      </c>
      <c r="S29" s="909" t="s">
        <v>140</v>
      </c>
      <c r="T29" s="756"/>
    </row>
    <row r="30" spans="1:20" ht="28.5" customHeight="1" x14ac:dyDescent="0.15">
      <c r="A30" s="756"/>
      <c r="B30" s="895"/>
      <c r="C30" s="1270" t="s">
        <v>1038</v>
      </c>
      <c r="D30" s="1320"/>
      <c r="E30" s="1310">
        <v>10000</v>
      </c>
      <c r="F30" s="1310">
        <v>8011</v>
      </c>
      <c r="G30" s="1281" t="s">
        <v>140</v>
      </c>
      <c r="H30" s="1282" t="s">
        <v>140</v>
      </c>
      <c r="I30" s="1282" t="s">
        <v>140</v>
      </c>
      <c r="J30" s="1282" t="s">
        <v>140</v>
      </c>
      <c r="K30" s="1282" t="s">
        <v>140</v>
      </c>
      <c r="L30" s="1282" t="s">
        <v>140</v>
      </c>
      <c r="M30" s="1282" t="s">
        <v>140</v>
      </c>
      <c r="N30" s="1282" t="s">
        <v>140</v>
      </c>
      <c r="O30" s="1282" t="s">
        <v>140</v>
      </c>
      <c r="P30" s="1282">
        <v>8011</v>
      </c>
      <c r="Q30" s="1282" t="s">
        <v>140</v>
      </c>
      <c r="R30" s="1282" t="s">
        <v>140</v>
      </c>
      <c r="S30" s="1114" t="s">
        <v>140</v>
      </c>
      <c r="T30" s="756"/>
    </row>
    <row r="31" spans="1:20" ht="28.5" hidden="1" customHeight="1" x14ac:dyDescent="0.15">
      <c r="A31" s="756"/>
      <c r="B31" s="895"/>
      <c r="C31" s="1270" t="s">
        <v>1039</v>
      </c>
      <c r="D31" s="1320"/>
      <c r="E31" s="1310">
        <v>242</v>
      </c>
      <c r="F31" s="1310">
        <v>58</v>
      </c>
      <c r="G31" s="1281" t="s">
        <v>140</v>
      </c>
      <c r="H31" s="1282" t="s">
        <v>140</v>
      </c>
      <c r="I31" s="1282" t="s">
        <v>140</v>
      </c>
      <c r="J31" s="1282" t="s">
        <v>140</v>
      </c>
      <c r="K31" s="1282" t="s">
        <v>140</v>
      </c>
      <c r="L31" s="1282" t="s">
        <v>140</v>
      </c>
      <c r="M31" s="1282" t="s">
        <v>140</v>
      </c>
      <c r="N31" s="1282" t="s">
        <v>140</v>
      </c>
      <c r="O31" s="1282" t="s">
        <v>140</v>
      </c>
      <c r="P31" s="1282">
        <v>4</v>
      </c>
      <c r="Q31" s="1282">
        <v>44</v>
      </c>
      <c r="R31" s="1282">
        <v>10</v>
      </c>
      <c r="S31" s="1114" t="s">
        <v>140</v>
      </c>
      <c r="T31" s="756"/>
    </row>
    <row r="32" spans="1:20" ht="28.5" customHeight="1" x14ac:dyDescent="0.15">
      <c r="A32" s="756"/>
      <c r="B32" s="895"/>
      <c r="C32" s="1270" t="s">
        <v>1040</v>
      </c>
      <c r="D32" s="1320"/>
      <c r="E32" s="1310">
        <v>23075</v>
      </c>
      <c r="F32" s="1310">
        <v>24017</v>
      </c>
      <c r="G32" s="1281">
        <v>1402</v>
      </c>
      <c r="H32" s="1282">
        <v>1832</v>
      </c>
      <c r="I32" s="1282">
        <v>3653</v>
      </c>
      <c r="J32" s="1282">
        <v>2933</v>
      </c>
      <c r="K32" s="1282">
        <v>1979</v>
      </c>
      <c r="L32" s="1282">
        <v>1980</v>
      </c>
      <c r="M32" s="1282">
        <v>1975</v>
      </c>
      <c r="N32" s="1282">
        <v>1784</v>
      </c>
      <c r="O32" s="1282">
        <v>1716</v>
      </c>
      <c r="P32" s="1282">
        <v>2041</v>
      </c>
      <c r="Q32" s="1282">
        <v>1634</v>
      </c>
      <c r="R32" s="1282">
        <v>1088</v>
      </c>
      <c r="S32" s="1114" t="s">
        <v>140</v>
      </c>
      <c r="T32" s="756"/>
    </row>
    <row r="33" spans="1:20" ht="28.5" customHeight="1" x14ac:dyDescent="0.15">
      <c r="A33" s="756"/>
      <c r="B33" s="895"/>
      <c r="C33" s="1270" t="s">
        <v>1041</v>
      </c>
      <c r="D33" s="1320"/>
      <c r="E33" s="1310">
        <v>9283</v>
      </c>
      <c r="F33" s="1310">
        <v>4736</v>
      </c>
      <c r="G33" s="1281">
        <v>340</v>
      </c>
      <c r="H33" s="1282">
        <v>321</v>
      </c>
      <c r="I33" s="1282">
        <v>637</v>
      </c>
      <c r="J33" s="1282">
        <v>203</v>
      </c>
      <c r="K33" s="1282">
        <v>601</v>
      </c>
      <c r="L33" s="1282">
        <v>437</v>
      </c>
      <c r="M33" s="1282">
        <v>211</v>
      </c>
      <c r="N33" s="1282">
        <v>263</v>
      </c>
      <c r="O33" s="1282">
        <v>333</v>
      </c>
      <c r="P33" s="1282">
        <v>447</v>
      </c>
      <c r="Q33" s="1282">
        <v>696</v>
      </c>
      <c r="R33" s="1282">
        <v>247</v>
      </c>
      <c r="S33" s="1114" t="s">
        <v>140</v>
      </c>
      <c r="T33" s="756"/>
    </row>
    <row r="34" spans="1:20" ht="28.5" customHeight="1" x14ac:dyDescent="0.15">
      <c r="A34" s="756"/>
      <c r="B34" s="895"/>
      <c r="C34" s="1270" t="s">
        <v>1042</v>
      </c>
      <c r="D34" s="1320"/>
      <c r="E34" s="1310" t="s">
        <v>140</v>
      </c>
      <c r="F34" s="1310">
        <v>10000</v>
      </c>
      <c r="G34" s="1281" t="s">
        <v>140</v>
      </c>
      <c r="H34" s="1282" t="s">
        <v>140</v>
      </c>
      <c r="I34" s="1282" t="s">
        <v>140</v>
      </c>
      <c r="J34" s="1282" t="s">
        <v>140</v>
      </c>
      <c r="K34" s="1282" t="s">
        <v>140</v>
      </c>
      <c r="L34" s="1282" t="s">
        <v>140</v>
      </c>
      <c r="M34" s="1282" t="s">
        <v>140</v>
      </c>
      <c r="N34" s="1282" t="s">
        <v>140</v>
      </c>
      <c r="O34" s="1282" t="s">
        <v>140</v>
      </c>
      <c r="P34" s="1282">
        <v>10000</v>
      </c>
      <c r="Q34" s="1282" t="s">
        <v>140</v>
      </c>
      <c r="R34" s="1282" t="s">
        <v>140</v>
      </c>
      <c r="S34" s="1114" t="s">
        <v>140</v>
      </c>
      <c r="T34" s="756"/>
    </row>
    <row r="35" spans="1:20" ht="28.5" customHeight="1" x14ac:dyDescent="0.15">
      <c r="A35" s="756"/>
      <c r="B35" s="895"/>
      <c r="C35" s="1270" t="s">
        <v>1043</v>
      </c>
      <c r="D35" s="1320"/>
      <c r="E35" s="1310" t="s">
        <v>140</v>
      </c>
      <c r="F35" s="1310">
        <v>37</v>
      </c>
      <c r="G35" s="1281" t="s">
        <v>140</v>
      </c>
      <c r="H35" s="1282" t="s">
        <v>140</v>
      </c>
      <c r="I35" s="1282" t="s">
        <v>140</v>
      </c>
      <c r="J35" s="1282" t="s">
        <v>140</v>
      </c>
      <c r="K35" s="1282" t="s">
        <v>140</v>
      </c>
      <c r="L35" s="1282" t="s">
        <v>140</v>
      </c>
      <c r="M35" s="1282" t="s">
        <v>140</v>
      </c>
      <c r="N35" s="1282" t="s">
        <v>140</v>
      </c>
      <c r="O35" s="1282" t="s">
        <v>140</v>
      </c>
      <c r="P35" s="1282">
        <v>37</v>
      </c>
      <c r="Q35" s="1282" t="s">
        <v>140</v>
      </c>
      <c r="R35" s="1282" t="s">
        <v>140</v>
      </c>
      <c r="S35" s="1114" t="s">
        <v>140</v>
      </c>
      <c r="T35" s="756"/>
    </row>
    <row r="36" spans="1:20" ht="28.5" customHeight="1" x14ac:dyDescent="0.15">
      <c r="A36" s="756"/>
      <c r="B36" s="895"/>
      <c r="C36" s="1270" t="s">
        <v>1044</v>
      </c>
      <c r="D36" s="1320"/>
      <c r="E36" s="1310" t="s">
        <v>140</v>
      </c>
      <c r="F36" s="1310">
        <v>10</v>
      </c>
      <c r="G36" s="1281" t="s">
        <v>140</v>
      </c>
      <c r="H36" s="1282" t="s">
        <v>140</v>
      </c>
      <c r="I36" s="1282" t="s">
        <v>140</v>
      </c>
      <c r="J36" s="1282" t="s">
        <v>140</v>
      </c>
      <c r="K36" s="1282" t="s">
        <v>140</v>
      </c>
      <c r="L36" s="1282" t="s">
        <v>140</v>
      </c>
      <c r="M36" s="1282" t="s">
        <v>140</v>
      </c>
      <c r="N36" s="1282" t="s">
        <v>140</v>
      </c>
      <c r="O36" s="1282" t="s">
        <v>140</v>
      </c>
      <c r="P36" s="1282" t="s">
        <v>140</v>
      </c>
      <c r="Q36" s="1282">
        <v>10</v>
      </c>
      <c r="R36" s="1282" t="s">
        <v>140</v>
      </c>
      <c r="S36" s="1114" t="s">
        <v>140</v>
      </c>
      <c r="T36" s="756"/>
    </row>
    <row r="37" spans="1:20" ht="28.5" customHeight="1" x14ac:dyDescent="0.15">
      <c r="A37" s="756"/>
      <c r="B37" s="895" t="s">
        <v>204</v>
      </c>
      <c r="C37" s="1270" t="s">
        <v>1045</v>
      </c>
      <c r="D37" s="1320"/>
      <c r="E37" s="1310">
        <v>15016</v>
      </c>
      <c r="F37" s="1310">
        <v>14682</v>
      </c>
      <c r="G37" s="1272">
        <v>618</v>
      </c>
      <c r="H37" s="854">
        <v>837</v>
      </c>
      <c r="I37" s="854">
        <v>1053</v>
      </c>
      <c r="J37" s="854">
        <v>1325</v>
      </c>
      <c r="K37" s="854">
        <v>1597</v>
      </c>
      <c r="L37" s="854">
        <v>1392</v>
      </c>
      <c r="M37" s="854">
        <v>1080</v>
      </c>
      <c r="N37" s="854">
        <v>971</v>
      </c>
      <c r="O37" s="854">
        <v>958</v>
      </c>
      <c r="P37" s="854">
        <v>2178</v>
      </c>
      <c r="Q37" s="854">
        <v>1968</v>
      </c>
      <c r="R37" s="854">
        <v>705</v>
      </c>
      <c r="S37" s="1114">
        <v>9120546</v>
      </c>
      <c r="T37" s="756"/>
    </row>
    <row r="38" spans="1:20" ht="28.5" customHeight="1" x14ac:dyDescent="0.15">
      <c r="A38" s="756"/>
      <c r="B38" s="895"/>
      <c r="C38" s="1270" t="s">
        <v>1046</v>
      </c>
      <c r="D38" s="1320"/>
      <c r="E38" s="1310">
        <v>3218</v>
      </c>
      <c r="F38" s="1310">
        <v>6050</v>
      </c>
      <c r="G38" s="1274">
        <v>81</v>
      </c>
      <c r="H38" s="855">
        <v>246</v>
      </c>
      <c r="I38" s="855">
        <v>200</v>
      </c>
      <c r="J38" s="855">
        <v>456</v>
      </c>
      <c r="K38" s="855">
        <v>293</v>
      </c>
      <c r="L38" s="855">
        <v>172</v>
      </c>
      <c r="M38" s="854">
        <v>737</v>
      </c>
      <c r="N38" s="854">
        <v>812</v>
      </c>
      <c r="O38" s="855">
        <v>851</v>
      </c>
      <c r="P38" s="855">
        <v>1151</v>
      </c>
      <c r="Q38" s="855">
        <v>722</v>
      </c>
      <c r="R38" s="855">
        <v>329</v>
      </c>
      <c r="S38" s="1114">
        <v>982850</v>
      </c>
      <c r="T38" s="756"/>
    </row>
    <row r="39" spans="1:20" ht="28.5" customHeight="1" x14ac:dyDescent="0.15">
      <c r="A39" s="756"/>
      <c r="B39" s="895"/>
      <c r="C39" s="1270" t="s">
        <v>1047</v>
      </c>
      <c r="D39" s="1320"/>
      <c r="E39" s="1310">
        <v>11400</v>
      </c>
      <c r="F39" s="1310">
        <v>11400</v>
      </c>
      <c r="G39" s="1272">
        <v>1500</v>
      </c>
      <c r="H39" s="854">
        <v>300</v>
      </c>
      <c r="I39" s="854">
        <v>300</v>
      </c>
      <c r="J39" s="854">
        <v>3000</v>
      </c>
      <c r="K39" s="854">
        <v>1800</v>
      </c>
      <c r="L39" s="854">
        <v>100</v>
      </c>
      <c r="M39" s="854">
        <v>200</v>
      </c>
      <c r="N39" s="854">
        <v>3000</v>
      </c>
      <c r="O39" s="854">
        <v>400</v>
      </c>
      <c r="P39" s="854">
        <v>100</v>
      </c>
      <c r="Q39" s="854">
        <v>200</v>
      </c>
      <c r="R39" s="854">
        <v>500</v>
      </c>
      <c r="S39" s="1114" t="s">
        <v>140</v>
      </c>
      <c r="T39" s="756"/>
    </row>
    <row r="40" spans="1:20" ht="28.5" customHeight="1" x14ac:dyDescent="0.15">
      <c r="A40" s="756"/>
      <c r="B40" s="895"/>
      <c r="C40" s="1270" t="s">
        <v>1048</v>
      </c>
      <c r="D40" s="1320"/>
      <c r="E40" s="1310">
        <v>2410</v>
      </c>
      <c r="F40" s="1310">
        <v>24100</v>
      </c>
      <c r="G40" s="1272">
        <v>100</v>
      </c>
      <c r="H40" s="854">
        <v>100</v>
      </c>
      <c r="I40" s="854">
        <v>100</v>
      </c>
      <c r="J40" s="854">
        <v>2000</v>
      </c>
      <c r="K40" s="854">
        <v>2600</v>
      </c>
      <c r="L40" s="854">
        <v>2500</v>
      </c>
      <c r="M40" s="854">
        <v>4200</v>
      </c>
      <c r="N40" s="854">
        <v>5600</v>
      </c>
      <c r="O40" s="854">
        <v>3700</v>
      </c>
      <c r="P40" s="854">
        <v>2200</v>
      </c>
      <c r="Q40" s="854">
        <v>700</v>
      </c>
      <c r="R40" s="854">
        <v>300</v>
      </c>
      <c r="S40" s="909" t="s">
        <v>140</v>
      </c>
      <c r="T40" s="756"/>
    </row>
    <row r="41" spans="1:20" ht="28.5" customHeight="1" x14ac:dyDescent="0.15">
      <c r="A41" s="756"/>
      <c r="B41" s="895"/>
      <c r="C41" s="1270" t="s">
        <v>1049</v>
      </c>
      <c r="D41" s="1320"/>
      <c r="E41" s="1310">
        <v>139270</v>
      </c>
      <c r="F41" s="1310">
        <v>134810</v>
      </c>
      <c r="G41" s="1272">
        <v>4300</v>
      </c>
      <c r="H41" s="854">
        <v>6760</v>
      </c>
      <c r="I41" s="854">
        <v>7060</v>
      </c>
      <c r="J41" s="854">
        <v>8780</v>
      </c>
      <c r="K41" s="854">
        <v>13220</v>
      </c>
      <c r="L41" s="854">
        <v>10250</v>
      </c>
      <c r="M41" s="854">
        <v>2000</v>
      </c>
      <c r="N41" s="854" t="s">
        <v>140</v>
      </c>
      <c r="O41" s="854">
        <v>10650</v>
      </c>
      <c r="P41" s="854">
        <v>35890</v>
      </c>
      <c r="Q41" s="854">
        <v>30750</v>
      </c>
      <c r="R41" s="854">
        <v>5150</v>
      </c>
      <c r="S41" s="1114">
        <v>36180</v>
      </c>
      <c r="T41" s="756"/>
    </row>
    <row r="42" spans="1:20" ht="28.5" customHeight="1" thickBot="1" x14ac:dyDescent="0.2">
      <c r="A42" s="756"/>
      <c r="B42" s="963"/>
      <c r="C42" s="1323" t="s">
        <v>1050</v>
      </c>
      <c r="D42" s="1371"/>
      <c r="E42" s="1372">
        <v>33000</v>
      </c>
      <c r="F42" s="1372">
        <v>36500</v>
      </c>
      <c r="G42" s="1373" t="s">
        <v>140</v>
      </c>
      <c r="H42" s="1374" t="s">
        <v>140</v>
      </c>
      <c r="I42" s="1374" t="s">
        <v>140</v>
      </c>
      <c r="J42" s="1374" t="s">
        <v>140</v>
      </c>
      <c r="K42" s="1374" t="s">
        <v>140</v>
      </c>
      <c r="L42" s="1374" t="s">
        <v>140</v>
      </c>
      <c r="M42" s="1374">
        <v>15500</v>
      </c>
      <c r="N42" s="1374">
        <v>21000</v>
      </c>
      <c r="O42" s="1374" t="s">
        <v>140</v>
      </c>
      <c r="P42" s="1374" t="s">
        <v>140</v>
      </c>
      <c r="Q42" s="1374" t="s">
        <v>140</v>
      </c>
      <c r="R42" s="1374" t="s">
        <v>140</v>
      </c>
      <c r="S42" s="1175" t="s">
        <v>140</v>
      </c>
      <c r="T42" s="756"/>
    </row>
    <row r="43" spans="1:20" ht="21.75" thickBot="1" x14ac:dyDescent="0.25">
      <c r="A43" s="625" t="s">
        <v>1051</v>
      </c>
      <c r="B43" s="824"/>
      <c r="C43" s="1360"/>
      <c r="D43" s="756"/>
      <c r="E43" s="1361"/>
      <c r="F43" s="1361"/>
      <c r="G43" s="756"/>
      <c r="H43" s="756"/>
      <c r="I43" s="756"/>
      <c r="J43" s="756"/>
      <c r="K43" s="756"/>
      <c r="L43" s="756"/>
      <c r="M43" s="756"/>
      <c r="N43" s="756"/>
      <c r="O43" s="756"/>
      <c r="P43" s="756"/>
      <c r="Q43" s="756"/>
      <c r="R43" s="1735" t="s">
        <v>367</v>
      </c>
      <c r="S43" s="1735"/>
      <c r="T43" s="36"/>
    </row>
    <row r="44" spans="1:20" s="1261" customFormat="1" ht="32.1" customHeight="1" thickBot="1" x14ac:dyDescent="0.2">
      <c r="A44" s="1260"/>
      <c r="B44" s="883" t="s">
        <v>359</v>
      </c>
      <c r="C44" s="1099" t="s">
        <v>368</v>
      </c>
      <c r="D44" s="885" t="s">
        <v>1009</v>
      </c>
      <c r="E44" s="887" t="s">
        <v>370</v>
      </c>
      <c r="F44" s="887" t="s">
        <v>371</v>
      </c>
      <c r="G44" s="888" t="s">
        <v>419</v>
      </c>
      <c r="H44" s="889" t="s">
        <v>420</v>
      </c>
      <c r="I44" s="890" t="s">
        <v>421</v>
      </c>
      <c r="J44" s="890" t="s">
        <v>422</v>
      </c>
      <c r="K44" s="890" t="s">
        <v>423</v>
      </c>
      <c r="L44" s="890" t="s">
        <v>424</v>
      </c>
      <c r="M44" s="890" t="s">
        <v>425</v>
      </c>
      <c r="N44" s="890" t="s">
        <v>426</v>
      </c>
      <c r="O44" s="890" t="s">
        <v>427</v>
      </c>
      <c r="P44" s="890" t="s">
        <v>428</v>
      </c>
      <c r="Q44" s="890" t="s">
        <v>429</v>
      </c>
      <c r="R44" s="890" t="s">
        <v>430</v>
      </c>
      <c r="S44" s="891" t="s">
        <v>431</v>
      </c>
      <c r="T44" s="1362"/>
    </row>
    <row r="45" spans="1:20" ht="28.5" customHeight="1" x14ac:dyDescent="0.15">
      <c r="A45" s="756"/>
      <c r="B45" s="966" t="s">
        <v>1052</v>
      </c>
      <c r="C45" s="1303" t="s">
        <v>1053</v>
      </c>
      <c r="D45" s="1320"/>
      <c r="E45" s="1310">
        <v>134154</v>
      </c>
      <c r="F45" s="1310">
        <v>155812</v>
      </c>
      <c r="G45" s="1272">
        <v>430</v>
      </c>
      <c r="H45" s="854">
        <v>1000</v>
      </c>
      <c r="I45" s="854">
        <v>1370</v>
      </c>
      <c r="J45" s="854">
        <v>1450</v>
      </c>
      <c r="K45" s="854">
        <v>1750</v>
      </c>
      <c r="L45" s="854">
        <v>1030</v>
      </c>
      <c r="M45" s="854">
        <v>38269</v>
      </c>
      <c r="N45" s="854">
        <v>62747</v>
      </c>
      <c r="O45" s="854">
        <v>1180</v>
      </c>
      <c r="P45" s="854">
        <v>24632</v>
      </c>
      <c r="Q45" s="854">
        <v>21414</v>
      </c>
      <c r="R45" s="854">
        <v>540</v>
      </c>
      <c r="S45" s="909">
        <v>46537590</v>
      </c>
      <c r="T45" s="756"/>
    </row>
    <row r="46" spans="1:20" ht="28.5" customHeight="1" x14ac:dyDescent="0.15">
      <c r="A46" s="756"/>
      <c r="B46" s="895"/>
      <c r="C46" s="1275" t="s">
        <v>1054</v>
      </c>
      <c r="D46" s="1319"/>
      <c r="E46" s="1310">
        <v>80000</v>
      </c>
      <c r="F46" s="1310">
        <v>80000</v>
      </c>
      <c r="G46" s="1272" t="s">
        <v>140</v>
      </c>
      <c r="H46" s="854" t="s">
        <v>140</v>
      </c>
      <c r="I46" s="854" t="s">
        <v>140</v>
      </c>
      <c r="J46" s="854" t="s">
        <v>140</v>
      </c>
      <c r="K46" s="854" t="s">
        <v>140</v>
      </c>
      <c r="L46" s="854" t="s">
        <v>140</v>
      </c>
      <c r="M46" s="854">
        <v>80000</v>
      </c>
      <c r="N46" s="854" t="s">
        <v>140</v>
      </c>
      <c r="O46" s="854" t="s">
        <v>140</v>
      </c>
      <c r="P46" s="854" t="s">
        <v>140</v>
      </c>
      <c r="Q46" s="854" t="s">
        <v>140</v>
      </c>
      <c r="R46" s="854" t="s">
        <v>140</v>
      </c>
      <c r="S46" s="909" t="s">
        <v>140</v>
      </c>
      <c r="T46" s="756"/>
    </row>
    <row r="47" spans="1:20" ht="28.5" customHeight="1" x14ac:dyDescent="0.15">
      <c r="A47" s="756"/>
      <c r="B47" s="895"/>
      <c r="C47" s="1270" t="s">
        <v>1055</v>
      </c>
      <c r="D47" s="1320"/>
      <c r="E47" s="1310">
        <v>40000</v>
      </c>
      <c r="F47" s="1310">
        <v>54000</v>
      </c>
      <c r="G47" s="1281" t="s">
        <v>140</v>
      </c>
      <c r="H47" s="1282" t="s">
        <v>140</v>
      </c>
      <c r="I47" s="1282" t="s">
        <v>140</v>
      </c>
      <c r="J47" s="1282" t="s">
        <v>140</v>
      </c>
      <c r="K47" s="1282" t="s">
        <v>140</v>
      </c>
      <c r="L47" s="1282" t="s">
        <v>140</v>
      </c>
      <c r="M47" s="1282" t="s">
        <v>140</v>
      </c>
      <c r="N47" s="1282" t="s">
        <v>140</v>
      </c>
      <c r="O47" s="1282">
        <v>54000</v>
      </c>
      <c r="P47" s="1282" t="s">
        <v>140</v>
      </c>
      <c r="Q47" s="1282" t="s">
        <v>140</v>
      </c>
      <c r="R47" s="1282" t="s">
        <v>140</v>
      </c>
      <c r="S47" s="1114" t="s">
        <v>140</v>
      </c>
      <c r="T47" s="756"/>
    </row>
    <row r="48" spans="1:20" ht="28.5" customHeight="1" x14ac:dyDescent="0.15">
      <c r="A48" s="756"/>
      <c r="B48" s="895"/>
      <c r="C48" s="1270" t="s">
        <v>1056</v>
      </c>
      <c r="D48" s="1320"/>
      <c r="E48" s="1310">
        <v>42200</v>
      </c>
      <c r="F48" s="1310">
        <v>40500</v>
      </c>
      <c r="G48" s="1281" t="s">
        <v>140</v>
      </c>
      <c r="H48" s="1282" t="s">
        <v>140</v>
      </c>
      <c r="I48" s="1282" t="s">
        <v>140</v>
      </c>
      <c r="J48" s="1282" t="s">
        <v>140</v>
      </c>
      <c r="K48" s="1282" t="s">
        <v>140</v>
      </c>
      <c r="L48" s="1282" t="s">
        <v>140</v>
      </c>
      <c r="M48" s="1282" t="s">
        <v>140</v>
      </c>
      <c r="N48" s="1282" t="s">
        <v>140</v>
      </c>
      <c r="O48" s="1282" t="s">
        <v>140</v>
      </c>
      <c r="P48" s="1282">
        <v>22151</v>
      </c>
      <c r="Q48" s="1282">
        <v>18349</v>
      </c>
      <c r="R48" s="1282" t="s">
        <v>140</v>
      </c>
      <c r="S48" s="1114">
        <v>15105891</v>
      </c>
      <c r="T48" s="756"/>
    </row>
    <row r="49" spans="1:20" ht="28.5" customHeight="1" x14ac:dyDescent="0.15">
      <c r="A49" s="756"/>
      <c r="B49" s="895"/>
      <c r="C49" s="1270" t="s">
        <v>1057</v>
      </c>
      <c r="D49" s="1320"/>
      <c r="E49" s="1310">
        <v>83147</v>
      </c>
      <c r="F49" s="1310">
        <v>76375</v>
      </c>
      <c r="G49" s="1281">
        <v>6537</v>
      </c>
      <c r="H49" s="1282">
        <v>5801</v>
      </c>
      <c r="I49" s="1282">
        <v>7142</v>
      </c>
      <c r="J49" s="1282">
        <v>4642</v>
      </c>
      <c r="K49" s="1282">
        <v>6147</v>
      </c>
      <c r="L49" s="1282">
        <v>5043</v>
      </c>
      <c r="M49" s="1282">
        <v>6463</v>
      </c>
      <c r="N49" s="1282">
        <v>7682</v>
      </c>
      <c r="O49" s="1282">
        <v>6185</v>
      </c>
      <c r="P49" s="1282">
        <v>6791</v>
      </c>
      <c r="Q49" s="1282">
        <v>8249</v>
      </c>
      <c r="R49" s="1282">
        <v>5693</v>
      </c>
      <c r="S49" s="1114">
        <v>299220000</v>
      </c>
      <c r="T49" s="756"/>
    </row>
    <row r="50" spans="1:20" s="104" customFormat="1" ht="28.5" customHeight="1" x14ac:dyDescent="0.15">
      <c r="A50" s="1262"/>
      <c r="B50" s="953" t="s">
        <v>205</v>
      </c>
      <c r="C50" s="1270" t="s">
        <v>1058</v>
      </c>
      <c r="D50" s="1320">
        <v>1800</v>
      </c>
      <c r="E50" s="1310">
        <v>4900</v>
      </c>
      <c r="F50" s="1310">
        <v>25000</v>
      </c>
      <c r="G50" s="1274">
        <v>1000</v>
      </c>
      <c r="H50" s="855">
        <v>1500</v>
      </c>
      <c r="I50" s="855">
        <v>2000</v>
      </c>
      <c r="J50" s="855">
        <v>2000</v>
      </c>
      <c r="K50" s="855">
        <v>2000</v>
      </c>
      <c r="L50" s="855">
        <v>2000</v>
      </c>
      <c r="M50" s="855">
        <v>2000</v>
      </c>
      <c r="N50" s="855">
        <v>2000</v>
      </c>
      <c r="O50" s="854">
        <v>2000</v>
      </c>
      <c r="P50" s="854">
        <v>5000</v>
      </c>
      <c r="Q50" s="855">
        <v>2000</v>
      </c>
      <c r="R50" s="855">
        <v>1500</v>
      </c>
      <c r="S50" s="909" t="s">
        <v>141</v>
      </c>
      <c r="T50" s="1262"/>
    </row>
    <row r="51" spans="1:20" ht="28.5" customHeight="1" x14ac:dyDescent="0.15">
      <c r="A51" s="756"/>
      <c r="B51" s="895"/>
      <c r="C51" s="1273" t="s">
        <v>1059</v>
      </c>
      <c r="D51" s="1370">
        <v>1200</v>
      </c>
      <c r="E51" s="1310">
        <v>4900</v>
      </c>
      <c r="F51" s="1310">
        <v>110000</v>
      </c>
      <c r="G51" s="1274">
        <v>5000</v>
      </c>
      <c r="H51" s="855">
        <v>7500</v>
      </c>
      <c r="I51" s="855">
        <v>10000</v>
      </c>
      <c r="J51" s="855">
        <v>10000</v>
      </c>
      <c r="K51" s="855">
        <v>10000</v>
      </c>
      <c r="L51" s="855">
        <v>10000</v>
      </c>
      <c r="M51" s="855">
        <v>10000</v>
      </c>
      <c r="N51" s="855">
        <v>10000</v>
      </c>
      <c r="O51" s="855">
        <v>10000</v>
      </c>
      <c r="P51" s="854">
        <v>10000</v>
      </c>
      <c r="Q51" s="855">
        <v>10000</v>
      </c>
      <c r="R51" s="855">
        <v>7500</v>
      </c>
      <c r="S51" s="909" t="s">
        <v>141</v>
      </c>
      <c r="T51" s="756"/>
    </row>
    <row r="52" spans="1:20" ht="28.5" customHeight="1" x14ac:dyDescent="0.15">
      <c r="A52" s="756"/>
      <c r="B52" s="895"/>
      <c r="C52" s="1273" t="s">
        <v>1060</v>
      </c>
      <c r="D52" s="1365"/>
      <c r="E52" s="1310">
        <v>38000</v>
      </c>
      <c r="F52" s="1310">
        <v>21000</v>
      </c>
      <c r="G52" s="1274" t="s">
        <v>140</v>
      </c>
      <c r="H52" s="855" t="s">
        <v>140</v>
      </c>
      <c r="I52" s="855" t="s">
        <v>140</v>
      </c>
      <c r="J52" s="855" t="s">
        <v>140</v>
      </c>
      <c r="K52" s="855" t="s">
        <v>140</v>
      </c>
      <c r="L52" s="855" t="s">
        <v>140</v>
      </c>
      <c r="M52" s="855" t="s">
        <v>140</v>
      </c>
      <c r="N52" s="855" t="s">
        <v>140</v>
      </c>
      <c r="O52" s="855" t="s">
        <v>140</v>
      </c>
      <c r="P52" s="854">
        <v>21000</v>
      </c>
      <c r="Q52" s="855" t="s">
        <v>140</v>
      </c>
      <c r="R52" s="855" t="s">
        <v>140</v>
      </c>
      <c r="S52" s="909" t="s">
        <v>141</v>
      </c>
      <c r="T52" s="756"/>
    </row>
    <row r="53" spans="1:20" ht="28.5" customHeight="1" x14ac:dyDescent="0.15">
      <c r="A53" s="756"/>
      <c r="B53" s="1007" t="s">
        <v>1061</v>
      </c>
      <c r="C53" s="1275" t="s">
        <v>1062</v>
      </c>
      <c r="D53" s="1319"/>
      <c r="E53" s="1310">
        <v>14280</v>
      </c>
      <c r="F53" s="1310">
        <v>19139</v>
      </c>
      <c r="G53" s="1274">
        <v>594</v>
      </c>
      <c r="H53" s="855">
        <v>758</v>
      </c>
      <c r="I53" s="855">
        <v>1969</v>
      </c>
      <c r="J53" s="855">
        <v>1263</v>
      </c>
      <c r="K53" s="855">
        <v>2301</v>
      </c>
      <c r="L53" s="855">
        <v>1323</v>
      </c>
      <c r="M53" s="855">
        <v>3331</v>
      </c>
      <c r="N53" s="855">
        <v>2970</v>
      </c>
      <c r="O53" s="855">
        <v>1085</v>
      </c>
      <c r="P53" s="855">
        <v>1605</v>
      </c>
      <c r="Q53" s="855">
        <v>1064</v>
      </c>
      <c r="R53" s="855">
        <v>876</v>
      </c>
      <c r="S53" s="909" t="s">
        <v>140</v>
      </c>
      <c r="T53" s="756"/>
    </row>
    <row r="54" spans="1:20" ht="28.5" customHeight="1" x14ac:dyDescent="0.15">
      <c r="A54" s="756"/>
      <c r="B54" s="1007"/>
      <c r="C54" s="1275" t="s">
        <v>1063</v>
      </c>
      <c r="D54" s="1319"/>
      <c r="E54" s="1310" t="s">
        <v>140</v>
      </c>
      <c r="F54" s="1310">
        <v>3188</v>
      </c>
      <c r="G54" s="1274" t="s">
        <v>140</v>
      </c>
      <c r="H54" s="855" t="s">
        <v>140</v>
      </c>
      <c r="I54" s="855" t="s">
        <v>140</v>
      </c>
      <c r="J54" s="855" t="s">
        <v>140</v>
      </c>
      <c r="K54" s="855" t="s">
        <v>140</v>
      </c>
      <c r="L54" s="855">
        <v>210</v>
      </c>
      <c r="M54" s="855">
        <v>392</v>
      </c>
      <c r="N54" s="855">
        <v>545</v>
      </c>
      <c r="O54" s="855">
        <v>789</v>
      </c>
      <c r="P54" s="855">
        <v>516</v>
      </c>
      <c r="Q54" s="855">
        <v>386</v>
      </c>
      <c r="R54" s="855">
        <v>350</v>
      </c>
      <c r="S54" s="909" t="s">
        <v>140</v>
      </c>
      <c r="T54" s="756"/>
    </row>
    <row r="55" spans="1:20" s="104" customFormat="1" ht="28.5" customHeight="1" x14ac:dyDescent="0.15">
      <c r="A55" s="1262"/>
      <c r="B55" s="953"/>
      <c r="C55" s="1270" t="s">
        <v>1064</v>
      </c>
      <c r="D55" s="1320"/>
      <c r="E55" s="1310">
        <v>19000</v>
      </c>
      <c r="F55" s="1310">
        <v>22900</v>
      </c>
      <c r="G55" s="1375">
        <v>1000</v>
      </c>
      <c r="H55" s="1045">
        <v>1000</v>
      </c>
      <c r="I55" s="1045">
        <v>1200</v>
      </c>
      <c r="J55" s="1045">
        <v>1600</v>
      </c>
      <c r="K55" s="1045">
        <v>1600</v>
      </c>
      <c r="L55" s="1045">
        <v>3000</v>
      </c>
      <c r="M55" s="1045">
        <v>5000</v>
      </c>
      <c r="N55" s="1045">
        <v>4000</v>
      </c>
      <c r="O55" s="1045">
        <v>1000</v>
      </c>
      <c r="P55" s="1045">
        <v>1000</v>
      </c>
      <c r="Q55" s="1045">
        <v>1000</v>
      </c>
      <c r="R55" s="1045">
        <v>1500</v>
      </c>
      <c r="S55" s="909" t="s">
        <v>140</v>
      </c>
      <c r="T55" s="1262"/>
    </row>
    <row r="56" spans="1:20" s="104" customFormat="1" ht="28.5" customHeight="1" x14ac:dyDescent="0.15">
      <c r="A56" s="1262"/>
      <c r="B56" s="953"/>
      <c r="C56" s="1270" t="s">
        <v>1065</v>
      </c>
      <c r="D56" s="1320"/>
      <c r="E56" s="1310">
        <v>90000</v>
      </c>
      <c r="F56" s="1310">
        <v>98000</v>
      </c>
      <c r="G56" s="1272">
        <v>30000</v>
      </c>
      <c r="H56" s="854">
        <v>6000</v>
      </c>
      <c r="I56" s="854">
        <v>6000</v>
      </c>
      <c r="J56" s="854">
        <v>12000</v>
      </c>
      <c r="K56" s="854">
        <v>2000</v>
      </c>
      <c r="L56" s="854">
        <v>6000</v>
      </c>
      <c r="M56" s="854">
        <v>6000</v>
      </c>
      <c r="N56" s="854">
        <v>6000</v>
      </c>
      <c r="O56" s="854">
        <v>6000</v>
      </c>
      <c r="P56" s="854">
        <v>6000</v>
      </c>
      <c r="Q56" s="854">
        <v>6000</v>
      </c>
      <c r="R56" s="854">
        <v>6000</v>
      </c>
      <c r="S56" s="909" t="s">
        <v>140</v>
      </c>
      <c r="T56" s="1262"/>
    </row>
    <row r="57" spans="1:20" s="104" customFormat="1" ht="28.5" customHeight="1" x14ac:dyDescent="0.15">
      <c r="A57" s="1262"/>
      <c r="B57" s="953"/>
      <c r="C57" s="1303" t="s">
        <v>1066</v>
      </c>
      <c r="D57" s="1320"/>
      <c r="E57" s="1310">
        <v>41000</v>
      </c>
      <c r="F57" s="1310">
        <v>46000</v>
      </c>
      <c r="G57" s="1272">
        <v>20000</v>
      </c>
      <c r="H57" s="854">
        <v>2000</v>
      </c>
      <c r="I57" s="854">
        <v>2000</v>
      </c>
      <c r="J57" s="854">
        <v>2000</v>
      </c>
      <c r="K57" s="854">
        <v>2000</v>
      </c>
      <c r="L57" s="854">
        <v>2000</v>
      </c>
      <c r="M57" s="854">
        <v>2000</v>
      </c>
      <c r="N57" s="854">
        <v>2000</v>
      </c>
      <c r="O57" s="854">
        <v>2000</v>
      </c>
      <c r="P57" s="854">
        <v>6000</v>
      </c>
      <c r="Q57" s="854">
        <v>2000</v>
      </c>
      <c r="R57" s="854">
        <v>2000</v>
      </c>
      <c r="S57" s="909" t="s">
        <v>140</v>
      </c>
      <c r="T57" s="1262"/>
    </row>
    <row r="58" spans="1:20" s="104" customFormat="1" ht="28.5" customHeight="1" x14ac:dyDescent="0.15">
      <c r="A58" s="1262"/>
      <c r="B58" s="953"/>
      <c r="C58" s="1275" t="s">
        <v>1067</v>
      </c>
      <c r="D58" s="1320"/>
      <c r="E58" s="1310">
        <v>22000</v>
      </c>
      <c r="F58" s="1310">
        <v>26000</v>
      </c>
      <c r="G58" s="1272">
        <v>10000</v>
      </c>
      <c r="H58" s="854">
        <v>1000</v>
      </c>
      <c r="I58" s="854">
        <v>1000</v>
      </c>
      <c r="J58" s="854">
        <v>1000</v>
      </c>
      <c r="K58" s="854">
        <v>2500</v>
      </c>
      <c r="L58" s="854">
        <v>1000</v>
      </c>
      <c r="M58" s="854">
        <v>1000</v>
      </c>
      <c r="N58" s="854">
        <v>1000</v>
      </c>
      <c r="O58" s="854">
        <v>2500</v>
      </c>
      <c r="P58" s="854">
        <v>3000</v>
      </c>
      <c r="Q58" s="854">
        <v>1000</v>
      </c>
      <c r="R58" s="854">
        <v>1000</v>
      </c>
      <c r="S58" s="909" t="s">
        <v>140</v>
      </c>
      <c r="T58" s="1262"/>
    </row>
    <row r="59" spans="1:20" ht="28.5" customHeight="1" x14ac:dyDescent="0.15">
      <c r="A59" s="756"/>
      <c r="B59" s="1007" t="s">
        <v>1068</v>
      </c>
      <c r="C59" s="1275" t="s">
        <v>1069</v>
      </c>
      <c r="D59" s="1319">
        <v>72055</v>
      </c>
      <c r="E59" s="1310">
        <v>3000</v>
      </c>
      <c r="F59" s="1310">
        <v>5000</v>
      </c>
      <c r="G59" s="1274" t="s">
        <v>140</v>
      </c>
      <c r="H59" s="855" t="s">
        <v>140</v>
      </c>
      <c r="I59" s="855" t="s">
        <v>140</v>
      </c>
      <c r="J59" s="855">
        <v>5000</v>
      </c>
      <c r="K59" s="855" t="s">
        <v>140</v>
      </c>
      <c r="L59" s="855" t="s">
        <v>140</v>
      </c>
      <c r="M59" s="855" t="s">
        <v>140</v>
      </c>
      <c r="N59" s="855" t="s">
        <v>140</v>
      </c>
      <c r="O59" s="855" t="s">
        <v>140</v>
      </c>
      <c r="P59" s="855" t="s">
        <v>140</v>
      </c>
      <c r="Q59" s="855" t="s">
        <v>140</v>
      </c>
      <c r="R59" s="855" t="s">
        <v>140</v>
      </c>
      <c r="S59" s="909">
        <v>1500000</v>
      </c>
      <c r="T59" s="756"/>
    </row>
    <row r="60" spans="1:20" ht="28.5" customHeight="1" x14ac:dyDescent="0.15">
      <c r="A60" s="756"/>
      <c r="B60" s="1007"/>
      <c r="C60" s="1275" t="s">
        <v>1070</v>
      </c>
      <c r="D60" s="1319"/>
      <c r="E60" s="1310">
        <v>12500</v>
      </c>
      <c r="F60" s="1310">
        <v>12500</v>
      </c>
      <c r="G60" s="1274" t="s">
        <v>140</v>
      </c>
      <c r="H60" s="855" t="s">
        <v>140</v>
      </c>
      <c r="I60" s="855" t="s">
        <v>140</v>
      </c>
      <c r="J60" s="855" t="s">
        <v>140</v>
      </c>
      <c r="K60" s="855" t="s">
        <v>140</v>
      </c>
      <c r="L60" s="855" t="s">
        <v>140</v>
      </c>
      <c r="M60" s="855" t="s">
        <v>140</v>
      </c>
      <c r="N60" s="855">
        <v>12500</v>
      </c>
      <c r="O60" s="855" t="s">
        <v>140</v>
      </c>
      <c r="P60" s="855" t="s">
        <v>140</v>
      </c>
      <c r="Q60" s="855" t="s">
        <v>140</v>
      </c>
      <c r="R60" s="855" t="s">
        <v>140</v>
      </c>
      <c r="S60" s="909">
        <v>6250000</v>
      </c>
      <c r="T60" s="756"/>
    </row>
    <row r="61" spans="1:20" ht="28.5" customHeight="1" x14ac:dyDescent="0.15">
      <c r="A61" s="756"/>
      <c r="B61" s="1007"/>
      <c r="C61" s="1275" t="s">
        <v>1071</v>
      </c>
      <c r="D61" s="1319"/>
      <c r="E61" s="1310">
        <v>70468</v>
      </c>
      <c r="F61" s="1310">
        <v>67100</v>
      </c>
      <c r="G61" s="1274">
        <v>4409</v>
      </c>
      <c r="H61" s="855">
        <v>4482</v>
      </c>
      <c r="I61" s="855">
        <v>6123</v>
      </c>
      <c r="J61" s="855">
        <v>5484</v>
      </c>
      <c r="K61" s="855">
        <v>6315</v>
      </c>
      <c r="L61" s="855">
        <v>5344</v>
      </c>
      <c r="M61" s="855">
        <v>5578</v>
      </c>
      <c r="N61" s="855">
        <v>5108</v>
      </c>
      <c r="O61" s="855">
        <v>4925</v>
      </c>
      <c r="P61" s="855">
        <v>6686</v>
      </c>
      <c r="Q61" s="855">
        <v>6488</v>
      </c>
      <c r="R61" s="855">
        <v>6158</v>
      </c>
      <c r="S61" s="909">
        <v>553575000</v>
      </c>
      <c r="T61" s="756"/>
    </row>
    <row r="62" spans="1:20" s="104" customFormat="1" ht="28.5" customHeight="1" x14ac:dyDescent="0.15">
      <c r="A62" s="1262"/>
      <c r="B62" s="953" t="s">
        <v>208</v>
      </c>
      <c r="C62" s="1270" t="s">
        <v>1072</v>
      </c>
      <c r="D62" s="1320" t="s">
        <v>1072</v>
      </c>
      <c r="E62" s="1310">
        <v>8348</v>
      </c>
      <c r="F62" s="1310">
        <v>8582</v>
      </c>
      <c r="G62" s="1375">
        <v>702</v>
      </c>
      <c r="H62" s="1045">
        <v>470</v>
      </c>
      <c r="I62" s="1045">
        <v>677</v>
      </c>
      <c r="J62" s="1045">
        <v>874</v>
      </c>
      <c r="K62" s="1045">
        <v>864</v>
      </c>
      <c r="L62" s="1045">
        <v>754</v>
      </c>
      <c r="M62" s="1045">
        <v>675</v>
      </c>
      <c r="N62" s="1045">
        <v>588</v>
      </c>
      <c r="O62" s="1045">
        <v>673</v>
      </c>
      <c r="P62" s="1045">
        <v>780</v>
      </c>
      <c r="Q62" s="1045">
        <v>951</v>
      </c>
      <c r="R62" s="1045">
        <v>574</v>
      </c>
      <c r="S62" s="909" t="s">
        <v>140</v>
      </c>
      <c r="T62" s="1262"/>
    </row>
    <row r="63" spans="1:20" s="104" customFormat="1" ht="28.5" customHeight="1" x14ac:dyDescent="0.15">
      <c r="A63" s="1262"/>
      <c r="B63" s="953"/>
      <c r="C63" s="1270" t="s">
        <v>1073</v>
      </c>
      <c r="D63" s="1320" t="s">
        <v>1073</v>
      </c>
      <c r="E63" s="1310">
        <v>23791</v>
      </c>
      <c r="F63" s="1310">
        <v>22634</v>
      </c>
      <c r="G63" s="1375">
        <v>1809</v>
      </c>
      <c r="H63" s="1045">
        <v>1233</v>
      </c>
      <c r="I63" s="1045">
        <v>1851</v>
      </c>
      <c r="J63" s="1045">
        <v>2656</v>
      </c>
      <c r="K63" s="1045">
        <v>1803</v>
      </c>
      <c r="L63" s="1045">
        <v>2074</v>
      </c>
      <c r="M63" s="1045">
        <v>2114</v>
      </c>
      <c r="N63" s="1045">
        <v>1602</v>
      </c>
      <c r="O63" s="1045">
        <v>1585</v>
      </c>
      <c r="P63" s="1045">
        <v>2546</v>
      </c>
      <c r="Q63" s="1045">
        <v>1631</v>
      </c>
      <c r="R63" s="1045">
        <v>1730</v>
      </c>
      <c r="S63" s="909" t="s">
        <v>140</v>
      </c>
      <c r="T63" s="1262"/>
    </row>
    <row r="64" spans="1:20" s="104" customFormat="1" ht="28.5" customHeight="1" x14ac:dyDescent="0.15">
      <c r="A64" s="1262"/>
      <c r="B64" s="953"/>
      <c r="C64" s="1270" t="s">
        <v>1074</v>
      </c>
      <c r="D64" s="1320" t="s">
        <v>1074</v>
      </c>
      <c r="E64" s="1310">
        <v>1700</v>
      </c>
      <c r="F64" s="1310">
        <v>1000</v>
      </c>
      <c r="G64" s="1375" t="s">
        <v>140</v>
      </c>
      <c r="H64" s="1045" t="s">
        <v>140</v>
      </c>
      <c r="I64" s="1045" t="s">
        <v>140</v>
      </c>
      <c r="J64" s="1045" t="s">
        <v>140</v>
      </c>
      <c r="K64" s="1045" t="s">
        <v>140</v>
      </c>
      <c r="L64" s="1045" t="s">
        <v>140</v>
      </c>
      <c r="M64" s="1045" t="s">
        <v>140</v>
      </c>
      <c r="N64" s="1045" t="s">
        <v>140</v>
      </c>
      <c r="O64" s="1045" t="s">
        <v>140</v>
      </c>
      <c r="P64" s="1045">
        <v>1000</v>
      </c>
      <c r="Q64" s="1045" t="s">
        <v>140</v>
      </c>
      <c r="R64" s="1045" t="s">
        <v>140</v>
      </c>
      <c r="S64" s="909" t="s">
        <v>140</v>
      </c>
      <c r="T64" s="1262"/>
    </row>
    <row r="65" spans="1:20" s="104" customFormat="1" ht="28.5" customHeight="1" x14ac:dyDescent="0.15">
      <c r="A65" s="1262"/>
      <c r="B65" s="953" t="s">
        <v>209</v>
      </c>
      <c r="C65" s="1270" t="s">
        <v>1075</v>
      </c>
      <c r="D65" s="1320"/>
      <c r="E65" s="1310">
        <v>6281</v>
      </c>
      <c r="F65" s="1310">
        <v>3674</v>
      </c>
      <c r="G65" s="1272">
        <v>134</v>
      </c>
      <c r="H65" s="854">
        <v>208</v>
      </c>
      <c r="I65" s="854">
        <v>269</v>
      </c>
      <c r="J65" s="854">
        <v>610</v>
      </c>
      <c r="K65" s="854">
        <v>170</v>
      </c>
      <c r="L65" s="854">
        <v>545</v>
      </c>
      <c r="M65" s="854">
        <v>244</v>
      </c>
      <c r="N65" s="854">
        <v>181</v>
      </c>
      <c r="O65" s="854">
        <v>281</v>
      </c>
      <c r="P65" s="854">
        <v>307</v>
      </c>
      <c r="Q65" s="854">
        <v>597</v>
      </c>
      <c r="R65" s="854">
        <v>128</v>
      </c>
      <c r="S65" s="909" t="s">
        <v>140</v>
      </c>
      <c r="T65" s="1262"/>
    </row>
    <row r="66" spans="1:20" s="104" customFormat="1" ht="28.5" customHeight="1" x14ac:dyDescent="0.15">
      <c r="A66" s="1262"/>
      <c r="B66" s="953"/>
      <c r="C66" s="1270" t="s">
        <v>1076</v>
      </c>
      <c r="D66" s="1320"/>
      <c r="E66" s="1310">
        <v>5000</v>
      </c>
      <c r="F66" s="1310">
        <v>5000</v>
      </c>
      <c r="G66" s="1272" t="s">
        <v>140</v>
      </c>
      <c r="H66" s="854" t="s">
        <v>140</v>
      </c>
      <c r="I66" s="854" t="s">
        <v>140</v>
      </c>
      <c r="J66" s="854" t="s">
        <v>140</v>
      </c>
      <c r="K66" s="854">
        <v>5000</v>
      </c>
      <c r="L66" s="854" t="s">
        <v>140</v>
      </c>
      <c r="M66" s="854" t="s">
        <v>140</v>
      </c>
      <c r="N66" s="854" t="s">
        <v>140</v>
      </c>
      <c r="O66" s="854" t="s">
        <v>140</v>
      </c>
      <c r="P66" s="854" t="s">
        <v>140</v>
      </c>
      <c r="Q66" s="854" t="s">
        <v>140</v>
      </c>
      <c r="R66" s="854" t="s">
        <v>140</v>
      </c>
      <c r="S66" s="909" t="s">
        <v>140</v>
      </c>
      <c r="T66" s="1262"/>
    </row>
    <row r="67" spans="1:20" s="104" customFormat="1" ht="28.5" customHeight="1" x14ac:dyDescent="0.15">
      <c r="A67" s="1262"/>
      <c r="B67" s="953"/>
      <c r="C67" s="1303" t="s">
        <v>1077</v>
      </c>
      <c r="D67" s="1320"/>
      <c r="E67" s="1310">
        <v>10000</v>
      </c>
      <c r="F67" s="1310">
        <v>10000</v>
      </c>
      <c r="G67" s="1272" t="s">
        <v>140</v>
      </c>
      <c r="H67" s="854" t="s">
        <v>140</v>
      </c>
      <c r="I67" s="854" t="s">
        <v>140</v>
      </c>
      <c r="J67" s="854" t="s">
        <v>140</v>
      </c>
      <c r="K67" s="854" t="s">
        <v>140</v>
      </c>
      <c r="L67" s="854">
        <v>10000</v>
      </c>
      <c r="M67" s="854" t="s">
        <v>140</v>
      </c>
      <c r="N67" s="854" t="s">
        <v>140</v>
      </c>
      <c r="O67" s="854" t="s">
        <v>140</v>
      </c>
      <c r="P67" s="854" t="s">
        <v>140</v>
      </c>
      <c r="Q67" s="854" t="s">
        <v>140</v>
      </c>
      <c r="R67" s="854" t="s">
        <v>140</v>
      </c>
      <c r="S67" s="909" t="s">
        <v>140</v>
      </c>
      <c r="T67" s="1262"/>
    </row>
    <row r="68" spans="1:20" s="104" customFormat="1" ht="28.5" customHeight="1" x14ac:dyDescent="0.15">
      <c r="A68" s="1262"/>
      <c r="B68" s="953"/>
      <c r="C68" s="1275" t="s">
        <v>1078</v>
      </c>
      <c r="D68" s="1320"/>
      <c r="E68" s="1310">
        <v>5000</v>
      </c>
      <c r="F68" s="1310">
        <v>5000</v>
      </c>
      <c r="G68" s="1272" t="s">
        <v>140</v>
      </c>
      <c r="H68" s="854" t="s">
        <v>140</v>
      </c>
      <c r="I68" s="854" t="s">
        <v>140</v>
      </c>
      <c r="J68" s="854" t="s">
        <v>140</v>
      </c>
      <c r="K68" s="854" t="s">
        <v>140</v>
      </c>
      <c r="L68" s="854" t="s">
        <v>140</v>
      </c>
      <c r="M68" s="854" t="s">
        <v>140</v>
      </c>
      <c r="N68" s="854">
        <v>5000</v>
      </c>
      <c r="O68" s="854" t="s">
        <v>140</v>
      </c>
      <c r="P68" s="854" t="s">
        <v>140</v>
      </c>
      <c r="Q68" s="854" t="s">
        <v>140</v>
      </c>
      <c r="R68" s="854" t="s">
        <v>140</v>
      </c>
      <c r="S68" s="909" t="s">
        <v>140</v>
      </c>
      <c r="T68" s="1262"/>
    </row>
    <row r="69" spans="1:20" ht="28.5" customHeight="1" x14ac:dyDescent="0.15">
      <c r="A69" s="756"/>
      <c r="B69" s="1007"/>
      <c r="C69" s="1275" t="s">
        <v>1079</v>
      </c>
      <c r="D69" s="1319"/>
      <c r="E69" s="1310">
        <v>17000</v>
      </c>
      <c r="F69" s="1310">
        <v>17000</v>
      </c>
      <c r="G69" s="1274" t="s">
        <v>140</v>
      </c>
      <c r="H69" s="855" t="s">
        <v>140</v>
      </c>
      <c r="I69" s="855" t="s">
        <v>140</v>
      </c>
      <c r="J69" s="855" t="s">
        <v>140</v>
      </c>
      <c r="K69" s="855" t="s">
        <v>140</v>
      </c>
      <c r="L69" s="855" t="s">
        <v>140</v>
      </c>
      <c r="M69" s="855" t="s">
        <v>140</v>
      </c>
      <c r="N69" s="855" t="s">
        <v>140</v>
      </c>
      <c r="O69" s="855" t="s">
        <v>140</v>
      </c>
      <c r="P69" s="855" t="s">
        <v>140</v>
      </c>
      <c r="Q69" s="855">
        <v>17000</v>
      </c>
      <c r="R69" s="855" t="s">
        <v>140</v>
      </c>
      <c r="S69" s="909">
        <v>11486505</v>
      </c>
      <c r="T69" s="756"/>
    </row>
    <row r="70" spans="1:20" ht="28.5" customHeight="1" x14ac:dyDescent="0.15">
      <c r="A70" s="756"/>
      <c r="B70" s="1007"/>
      <c r="C70" s="1275" t="s">
        <v>1080</v>
      </c>
      <c r="D70" s="1319"/>
      <c r="E70" s="1310">
        <v>1352</v>
      </c>
      <c r="F70" s="1310">
        <v>8701</v>
      </c>
      <c r="G70" s="1274">
        <v>773</v>
      </c>
      <c r="H70" s="855">
        <v>581</v>
      </c>
      <c r="I70" s="855">
        <v>847</v>
      </c>
      <c r="J70" s="855">
        <v>706</v>
      </c>
      <c r="K70" s="855">
        <v>690</v>
      </c>
      <c r="L70" s="855">
        <v>829</v>
      </c>
      <c r="M70" s="855">
        <v>498</v>
      </c>
      <c r="N70" s="855">
        <v>568</v>
      </c>
      <c r="O70" s="855">
        <v>484</v>
      </c>
      <c r="P70" s="855">
        <v>910</v>
      </c>
      <c r="Q70" s="855">
        <v>1281</v>
      </c>
      <c r="R70" s="855">
        <v>534</v>
      </c>
      <c r="S70" s="909" t="s">
        <v>140</v>
      </c>
      <c r="T70" s="756"/>
    </row>
    <row r="71" spans="1:20" ht="28.5" customHeight="1" x14ac:dyDescent="0.15">
      <c r="A71" s="756"/>
      <c r="B71" s="1007"/>
      <c r="C71" s="1275" t="s">
        <v>1081</v>
      </c>
      <c r="D71" s="1319"/>
      <c r="E71" s="1310">
        <v>218340</v>
      </c>
      <c r="F71" s="1310">
        <v>262788</v>
      </c>
      <c r="G71" s="1274">
        <v>14224</v>
      </c>
      <c r="H71" s="855">
        <v>18006</v>
      </c>
      <c r="I71" s="855">
        <v>21669</v>
      </c>
      <c r="J71" s="855">
        <v>22761</v>
      </c>
      <c r="K71" s="855">
        <v>25414</v>
      </c>
      <c r="L71" s="855">
        <v>21917</v>
      </c>
      <c r="M71" s="855">
        <v>19570</v>
      </c>
      <c r="N71" s="855">
        <v>23709</v>
      </c>
      <c r="O71" s="855">
        <v>22454</v>
      </c>
      <c r="P71" s="855">
        <v>25177</v>
      </c>
      <c r="Q71" s="855">
        <v>24198</v>
      </c>
      <c r="R71" s="855">
        <v>23689</v>
      </c>
      <c r="S71" s="909" t="s">
        <v>140</v>
      </c>
      <c r="T71" s="756"/>
    </row>
    <row r="72" spans="1:20" s="104" customFormat="1" ht="28.5" customHeight="1" x14ac:dyDescent="0.15">
      <c r="A72" s="1262"/>
      <c r="B72" s="953"/>
      <c r="C72" s="1270" t="s">
        <v>1082</v>
      </c>
      <c r="D72" s="1320"/>
      <c r="E72" s="1310">
        <v>427225</v>
      </c>
      <c r="F72" s="1310">
        <v>444165</v>
      </c>
      <c r="G72" s="1375">
        <v>23707</v>
      </c>
      <c r="H72" s="1045">
        <v>30749</v>
      </c>
      <c r="I72" s="1045">
        <v>37308</v>
      </c>
      <c r="J72" s="1045">
        <v>35727</v>
      </c>
      <c r="K72" s="1045">
        <v>40001</v>
      </c>
      <c r="L72" s="1045">
        <v>37172</v>
      </c>
      <c r="M72" s="1045">
        <v>36761</v>
      </c>
      <c r="N72" s="1045">
        <v>45507</v>
      </c>
      <c r="O72" s="1045">
        <v>40853</v>
      </c>
      <c r="P72" s="1045">
        <v>39325</v>
      </c>
      <c r="Q72" s="1045">
        <v>36366</v>
      </c>
      <c r="R72" s="1045">
        <v>40689</v>
      </c>
      <c r="S72" s="909" t="s">
        <v>140</v>
      </c>
      <c r="T72" s="1262"/>
    </row>
    <row r="73" spans="1:20" s="104" customFormat="1" ht="28.5" customHeight="1" x14ac:dyDescent="0.15">
      <c r="A73" s="1262"/>
      <c r="B73" s="953"/>
      <c r="C73" s="1270" t="s">
        <v>1083</v>
      </c>
      <c r="D73" s="1320"/>
      <c r="E73" s="1310">
        <v>439409</v>
      </c>
      <c r="F73" s="1310">
        <v>457572</v>
      </c>
      <c r="G73" s="1375">
        <v>29279</v>
      </c>
      <c r="H73" s="1045">
        <v>33400</v>
      </c>
      <c r="I73" s="1045">
        <v>39296</v>
      </c>
      <c r="J73" s="1045">
        <v>39973</v>
      </c>
      <c r="K73" s="1045">
        <v>40485</v>
      </c>
      <c r="L73" s="1045">
        <v>38142</v>
      </c>
      <c r="M73" s="1045">
        <v>37646</v>
      </c>
      <c r="N73" s="1045">
        <v>41509</v>
      </c>
      <c r="O73" s="1045">
        <v>38222</v>
      </c>
      <c r="P73" s="1045">
        <v>39593</v>
      </c>
      <c r="Q73" s="1045">
        <v>37027</v>
      </c>
      <c r="R73" s="1045">
        <v>43000</v>
      </c>
      <c r="S73" s="909" t="s">
        <v>140</v>
      </c>
      <c r="T73" s="1262"/>
    </row>
    <row r="74" spans="1:20" s="104" customFormat="1" ht="28.5" customHeight="1" x14ac:dyDescent="0.15">
      <c r="A74" s="1262"/>
      <c r="B74" s="953"/>
      <c r="C74" s="1270" t="s">
        <v>1084</v>
      </c>
      <c r="D74" s="1320"/>
      <c r="E74" s="1310">
        <v>2267</v>
      </c>
      <c r="F74" s="1310">
        <v>1608</v>
      </c>
      <c r="G74" s="1375">
        <v>289</v>
      </c>
      <c r="H74" s="1045">
        <v>43</v>
      </c>
      <c r="I74" s="1045">
        <v>64</v>
      </c>
      <c r="J74" s="1045">
        <v>501</v>
      </c>
      <c r="K74" s="1045">
        <v>205</v>
      </c>
      <c r="L74" s="1045">
        <v>46</v>
      </c>
      <c r="M74" s="1045">
        <v>178</v>
      </c>
      <c r="N74" s="1045">
        <v>54</v>
      </c>
      <c r="O74" s="1045">
        <v>52</v>
      </c>
      <c r="P74" s="1045">
        <v>41</v>
      </c>
      <c r="Q74" s="1045">
        <v>83</v>
      </c>
      <c r="R74" s="1045">
        <v>52</v>
      </c>
      <c r="S74" s="909" t="s">
        <v>140</v>
      </c>
      <c r="T74" s="1262"/>
    </row>
    <row r="75" spans="1:20" s="104" customFormat="1" ht="28.5" customHeight="1" x14ac:dyDescent="0.15">
      <c r="A75" s="1262"/>
      <c r="B75" s="953" t="s">
        <v>102</v>
      </c>
      <c r="C75" s="1303" t="s">
        <v>1085</v>
      </c>
      <c r="D75" s="1320"/>
      <c r="E75" s="1310">
        <v>6645</v>
      </c>
      <c r="F75" s="1310">
        <v>5659</v>
      </c>
      <c r="G75" s="1272">
        <v>234</v>
      </c>
      <c r="H75" s="854">
        <v>914</v>
      </c>
      <c r="I75" s="854">
        <v>644</v>
      </c>
      <c r="J75" s="854">
        <v>481</v>
      </c>
      <c r="K75" s="854">
        <v>472</v>
      </c>
      <c r="L75" s="854">
        <v>1004</v>
      </c>
      <c r="M75" s="854">
        <v>201</v>
      </c>
      <c r="N75" s="854">
        <v>325</v>
      </c>
      <c r="O75" s="854">
        <v>361</v>
      </c>
      <c r="P75" s="854">
        <v>375</v>
      </c>
      <c r="Q75" s="854">
        <v>425</v>
      </c>
      <c r="R75" s="854">
        <v>223</v>
      </c>
      <c r="S75" s="909" t="s">
        <v>140</v>
      </c>
      <c r="T75" s="1262"/>
    </row>
    <row r="76" spans="1:20" s="104" customFormat="1" ht="28.5" customHeight="1" x14ac:dyDescent="0.15">
      <c r="A76" s="1262"/>
      <c r="B76" s="953" t="s">
        <v>102</v>
      </c>
      <c r="C76" s="1275" t="s">
        <v>1086</v>
      </c>
      <c r="D76" s="1320"/>
      <c r="E76" s="1310">
        <v>8205</v>
      </c>
      <c r="F76" s="1310">
        <v>8202</v>
      </c>
      <c r="G76" s="1272" t="s">
        <v>140</v>
      </c>
      <c r="H76" s="854">
        <v>5</v>
      </c>
      <c r="I76" s="854" t="s">
        <v>140</v>
      </c>
      <c r="J76" s="854">
        <v>295</v>
      </c>
      <c r="K76" s="854">
        <v>789</v>
      </c>
      <c r="L76" s="854">
        <v>184</v>
      </c>
      <c r="M76" s="854">
        <v>2028</v>
      </c>
      <c r="N76" s="854">
        <v>3210</v>
      </c>
      <c r="O76" s="854">
        <v>1149</v>
      </c>
      <c r="P76" s="854">
        <v>391</v>
      </c>
      <c r="Q76" s="854">
        <v>93</v>
      </c>
      <c r="R76" s="854">
        <v>58</v>
      </c>
      <c r="S76" s="909" t="s">
        <v>140</v>
      </c>
      <c r="T76" s="1262"/>
    </row>
    <row r="77" spans="1:20" s="104" customFormat="1" ht="28.5" customHeight="1" thickBot="1" x14ac:dyDescent="0.2">
      <c r="A77" s="1262"/>
      <c r="B77" s="1376" t="s">
        <v>102</v>
      </c>
      <c r="C77" s="1377" t="s">
        <v>1087</v>
      </c>
      <c r="D77" s="1378"/>
      <c r="E77" s="1379">
        <v>737</v>
      </c>
      <c r="F77" s="1379">
        <v>596</v>
      </c>
      <c r="G77" s="1373" t="s">
        <v>140</v>
      </c>
      <c r="H77" s="1374" t="s">
        <v>140</v>
      </c>
      <c r="I77" s="1374" t="s">
        <v>140</v>
      </c>
      <c r="J77" s="1374">
        <v>40</v>
      </c>
      <c r="K77" s="1374">
        <v>47</v>
      </c>
      <c r="L77" s="1374" t="s">
        <v>140</v>
      </c>
      <c r="M77" s="1374">
        <v>104</v>
      </c>
      <c r="N77" s="1374">
        <v>217</v>
      </c>
      <c r="O77" s="1374">
        <v>188</v>
      </c>
      <c r="P77" s="1374" t="s">
        <v>140</v>
      </c>
      <c r="Q77" s="1374" t="s">
        <v>140</v>
      </c>
      <c r="R77" s="1374" t="s">
        <v>140</v>
      </c>
      <c r="S77" s="1063" t="s">
        <v>140</v>
      </c>
      <c r="T77" s="1262"/>
    </row>
    <row r="78" spans="1:20" ht="22.5" customHeight="1" thickBot="1" x14ac:dyDescent="0.25">
      <c r="A78" s="625" t="s">
        <v>1088</v>
      </c>
      <c r="B78" s="824"/>
      <c r="C78" s="1380"/>
      <c r="D78" s="1262"/>
      <c r="E78" s="1381"/>
      <c r="F78" s="1381"/>
      <c r="G78" s="1262"/>
      <c r="H78" s="1262"/>
      <c r="I78" s="1262"/>
      <c r="J78" s="1262"/>
      <c r="K78" s="1262"/>
      <c r="L78" s="1262"/>
      <c r="M78" s="1262"/>
      <c r="N78" s="1262"/>
      <c r="O78" s="1262"/>
      <c r="P78" s="1262"/>
      <c r="Q78" s="1262"/>
      <c r="R78" s="1737" t="s">
        <v>367</v>
      </c>
      <c r="S78" s="1737"/>
      <c r="T78" s="756"/>
    </row>
    <row r="79" spans="1:20" s="876" customFormat="1" ht="32.1" customHeight="1" thickBot="1" x14ac:dyDescent="0.2">
      <c r="A79" s="1382"/>
      <c r="B79" s="1141" t="s">
        <v>359</v>
      </c>
      <c r="C79" s="1142" t="s">
        <v>368</v>
      </c>
      <c r="D79" s="1143" t="s">
        <v>1009</v>
      </c>
      <c r="E79" s="1145" t="s">
        <v>370</v>
      </c>
      <c r="F79" s="1145" t="s">
        <v>371</v>
      </c>
      <c r="G79" s="1146" t="s">
        <v>419</v>
      </c>
      <c r="H79" s="1147" t="s">
        <v>420</v>
      </c>
      <c r="I79" s="1148" t="s">
        <v>421</v>
      </c>
      <c r="J79" s="1148" t="s">
        <v>422</v>
      </c>
      <c r="K79" s="1148" t="s">
        <v>423</v>
      </c>
      <c r="L79" s="1148" t="s">
        <v>424</v>
      </c>
      <c r="M79" s="1148" t="s">
        <v>425</v>
      </c>
      <c r="N79" s="1148" t="s">
        <v>426</v>
      </c>
      <c r="O79" s="1148" t="s">
        <v>427</v>
      </c>
      <c r="P79" s="1148" t="s">
        <v>428</v>
      </c>
      <c r="Q79" s="1148" t="s">
        <v>429</v>
      </c>
      <c r="R79" s="1148" t="s">
        <v>430</v>
      </c>
      <c r="S79" s="1149" t="s">
        <v>431</v>
      </c>
      <c r="T79" s="1382"/>
    </row>
    <row r="80" spans="1:20" ht="29.25" customHeight="1" x14ac:dyDescent="0.15">
      <c r="A80" s="756"/>
      <c r="B80" s="895" t="s">
        <v>1089</v>
      </c>
      <c r="C80" s="1270" t="s">
        <v>1090</v>
      </c>
      <c r="D80" s="1320"/>
      <c r="E80" s="1310">
        <v>3300</v>
      </c>
      <c r="F80" s="1310">
        <v>3300</v>
      </c>
      <c r="G80" s="1375">
        <v>2000</v>
      </c>
      <c r="H80" s="1061">
        <v>100</v>
      </c>
      <c r="I80" s="1061">
        <v>100</v>
      </c>
      <c r="J80" s="1061">
        <v>200</v>
      </c>
      <c r="K80" s="1045">
        <v>100</v>
      </c>
      <c r="L80" s="1045">
        <v>100</v>
      </c>
      <c r="M80" s="1045">
        <v>100</v>
      </c>
      <c r="N80" s="1045">
        <v>100</v>
      </c>
      <c r="O80" s="1045">
        <v>100</v>
      </c>
      <c r="P80" s="1045">
        <v>100</v>
      </c>
      <c r="Q80" s="1045">
        <v>100</v>
      </c>
      <c r="R80" s="1045">
        <v>200</v>
      </c>
      <c r="S80" s="1117">
        <v>1200000</v>
      </c>
      <c r="T80" s="756"/>
    </row>
    <row r="81" spans="1:21" ht="29.25" customHeight="1" x14ac:dyDescent="0.15">
      <c r="A81" s="756"/>
      <c r="B81" s="969"/>
      <c r="C81" s="1270" t="s">
        <v>1091</v>
      </c>
      <c r="D81" s="1320"/>
      <c r="E81" s="1312">
        <v>1300</v>
      </c>
      <c r="F81" s="1312">
        <v>1300</v>
      </c>
      <c r="G81" s="1375">
        <v>100</v>
      </c>
      <c r="H81" s="1061">
        <v>100</v>
      </c>
      <c r="I81" s="1061">
        <v>100</v>
      </c>
      <c r="J81" s="1061">
        <v>200</v>
      </c>
      <c r="K81" s="1045">
        <v>100</v>
      </c>
      <c r="L81" s="1045">
        <v>100</v>
      </c>
      <c r="M81" s="1045">
        <v>100</v>
      </c>
      <c r="N81" s="1045">
        <v>100</v>
      </c>
      <c r="O81" s="1045">
        <v>100</v>
      </c>
      <c r="P81" s="1045">
        <v>100</v>
      </c>
      <c r="Q81" s="1045">
        <v>100</v>
      </c>
      <c r="R81" s="1045">
        <v>100</v>
      </c>
      <c r="S81" s="1114" t="s">
        <v>140</v>
      </c>
      <c r="T81" s="756"/>
    </row>
    <row r="82" spans="1:21" ht="29.25" customHeight="1" x14ac:dyDescent="0.15">
      <c r="A82" s="756"/>
      <c r="B82" s="895" t="s">
        <v>102</v>
      </c>
      <c r="C82" s="1270" t="s">
        <v>1092</v>
      </c>
      <c r="D82" s="1320">
        <v>1300</v>
      </c>
      <c r="E82" s="1310">
        <v>1400</v>
      </c>
      <c r="F82" s="1310">
        <v>1400</v>
      </c>
      <c r="G82" s="1375">
        <v>100</v>
      </c>
      <c r="H82" s="1061">
        <v>100</v>
      </c>
      <c r="I82" s="1061">
        <v>100</v>
      </c>
      <c r="J82" s="1045">
        <v>200</v>
      </c>
      <c r="K82" s="1045">
        <v>100</v>
      </c>
      <c r="L82" s="1045">
        <v>100</v>
      </c>
      <c r="M82" s="1045">
        <v>100</v>
      </c>
      <c r="N82" s="1045">
        <v>100</v>
      </c>
      <c r="O82" s="1045">
        <v>100</v>
      </c>
      <c r="P82" s="1045">
        <v>100</v>
      </c>
      <c r="Q82" s="1045">
        <v>200</v>
      </c>
      <c r="R82" s="1061">
        <v>100</v>
      </c>
      <c r="S82" s="909" t="s">
        <v>140</v>
      </c>
      <c r="T82" s="756"/>
    </row>
    <row r="83" spans="1:21" ht="29.25" customHeight="1" x14ac:dyDescent="0.15">
      <c r="A83" s="756"/>
      <c r="B83" s="953"/>
      <c r="C83" s="1303" t="s">
        <v>1093</v>
      </c>
      <c r="D83" s="1319"/>
      <c r="E83" s="1310" t="s">
        <v>140</v>
      </c>
      <c r="F83" s="1310">
        <v>500</v>
      </c>
      <c r="G83" s="1383" t="s">
        <v>140</v>
      </c>
      <c r="H83" s="1045" t="s">
        <v>140</v>
      </c>
      <c r="I83" s="1045">
        <v>500</v>
      </c>
      <c r="J83" s="1045" t="s">
        <v>140</v>
      </c>
      <c r="K83" s="1045" t="s">
        <v>140</v>
      </c>
      <c r="L83" s="1045" t="s">
        <v>140</v>
      </c>
      <c r="M83" s="1045" t="s">
        <v>140</v>
      </c>
      <c r="N83" s="1045" t="s">
        <v>140</v>
      </c>
      <c r="O83" s="1045" t="s">
        <v>140</v>
      </c>
      <c r="P83" s="1045" t="s">
        <v>140</v>
      </c>
      <c r="Q83" s="1061" t="s">
        <v>140</v>
      </c>
      <c r="R83" s="1045" t="s">
        <v>140</v>
      </c>
      <c r="S83" s="1114">
        <v>750000</v>
      </c>
      <c r="T83" s="756"/>
    </row>
    <row r="84" spans="1:21" ht="29.25" customHeight="1" x14ac:dyDescent="0.15">
      <c r="A84" s="756"/>
      <c r="B84" s="895"/>
      <c r="C84" s="1270" t="s">
        <v>1094</v>
      </c>
      <c r="D84" s="1319"/>
      <c r="E84" s="1310">
        <v>300</v>
      </c>
      <c r="F84" s="1310">
        <v>300</v>
      </c>
      <c r="G84" s="1383" t="s">
        <v>140</v>
      </c>
      <c r="H84" s="1045" t="s">
        <v>140</v>
      </c>
      <c r="I84" s="1045" t="s">
        <v>140</v>
      </c>
      <c r="J84" s="1045">
        <v>200</v>
      </c>
      <c r="K84" s="1045">
        <v>100</v>
      </c>
      <c r="L84" s="1045" t="s">
        <v>140</v>
      </c>
      <c r="M84" s="1045" t="s">
        <v>140</v>
      </c>
      <c r="N84" s="1045" t="s">
        <v>140</v>
      </c>
      <c r="O84" s="1045" t="s">
        <v>140</v>
      </c>
      <c r="P84" s="1045" t="s">
        <v>140</v>
      </c>
      <c r="Q84" s="1045" t="s">
        <v>140</v>
      </c>
      <c r="R84" s="1045" t="s">
        <v>140</v>
      </c>
      <c r="S84" s="1114">
        <v>150000</v>
      </c>
      <c r="T84" s="756"/>
    </row>
    <row r="85" spans="1:21" ht="29.25" customHeight="1" x14ac:dyDescent="0.15">
      <c r="A85" s="756"/>
      <c r="B85" s="895"/>
      <c r="C85" s="1270" t="s">
        <v>1095</v>
      </c>
      <c r="D85" s="1320"/>
      <c r="E85" s="1310">
        <v>2500</v>
      </c>
      <c r="F85" s="1310">
        <v>2500</v>
      </c>
      <c r="G85" s="1375" t="s">
        <v>140</v>
      </c>
      <c r="H85" s="1061" t="s">
        <v>140</v>
      </c>
      <c r="I85" s="1061" t="s">
        <v>140</v>
      </c>
      <c r="J85" s="1045" t="s">
        <v>140</v>
      </c>
      <c r="K85" s="1045">
        <v>2500</v>
      </c>
      <c r="L85" s="1045" t="s">
        <v>140</v>
      </c>
      <c r="M85" s="1045" t="s">
        <v>140</v>
      </c>
      <c r="N85" s="1045" t="s">
        <v>140</v>
      </c>
      <c r="O85" s="1045" t="s">
        <v>140</v>
      </c>
      <c r="P85" s="1045" t="s">
        <v>140</v>
      </c>
      <c r="Q85" s="1061" t="s">
        <v>140</v>
      </c>
      <c r="R85" s="1061" t="s">
        <v>140</v>
      </c>
      <c r="S85" s="1114">
        <v>3600000</v>
      </c>
      <c r="T85" s="756"/>
    </row>
    <row r="86" spans="1:21" ht="29.25" customHeight="1" x14ac:dyDescent="0.15">
      <c r="A86" s="756"/>
      <c r="B86" s="895"/>
      <c r="C86" s="1270" t="s">
        <v>1096</v>
      </c>
      <c r="D86" s="1320"/>
      <c r="E86" s="1310">
        <v>1700</v>
      </c>
      <c r="F86" s="1310">
        <v>1700</v>
      </c>
      <c r="G86" s="1375" t="s">
        <v>140</v>
      </c>
      <c r="H86" s="1061" t="s">
        <v>140</v>
      </c>
      <c r="I86" s="1061" t="s">
        <v>140</v>
      </c>
      <c r="J86" s="1045" t="s">
        <v>140</v>
      </c>
      <c r="K86" s="1045" t="s">
        <v>140</v>
      </c>
      <c r="L86" s="1045" t="s">
        <v>140</v>
      </c>
      <c r="M86" s="1045" t="s">
        <v>140</v>
      </c>
      <c r="N86" s="1045">
        <v>1700</v>
      </c>
      <c r="O86" s="1045" t="s">
        <v>140</v>
      </c>
      <c r="P86" s="1045" t="s">
        <v>140</v>
      </c>
      <c r="Q86" s="1045" t="s">
        <v>140</v>
      </c>
      <c r="R86" s="1061" t="s">
        <v>140</v>
      </c>
      <c r="S86" s="909">
        <v>1400000</v>
      </c>
      <c r="T86" s="756"/>
    </row>
    <row r="87" spans="1:21" ht="29.25" customHeight="1" x14ac:dyDescent="0.15">
      <c r="A87" s="756"/>
      <c r="B87" s="895"/>
      <c r="C87" s="1270" t="s">
        <v>1097</v>
      </c>
      <c r="D87" s="1320"/>
      <c r="E87" s="1310" t="s">
        <v>140</v>
      </c>
      <c r="F87" s="1310">
        <v>300</v>
      </c>
      <c r="G87" s="1375" t="s">
        <v>140</v>
      </c>
      <c r="H87" s="1061" t="s">
        <v>140</v>
      </c>
      <c r="I87" s="1061" t="s">
        <v>140</v>
      </c>
      <c r="J87" s="1045" t="s">
        <v>140</v>
      </c>
      <c r="K87" s="1045" t="s">
        <v>140</v>
      </c>
      <c r="L87" s="1045" t="s">
        <v>140</v>
      </c>
      <c r="M87" s="1045" t="s">
        <v>140</v>
      </c>
      <c r="N87" s="1045">
        <v>300</v>
      </c>
      <c r="O87" s="1045" t="s">
        <v>140</v>
      </c>
      <c r="P87" s="1045" t="s">
        <v>140</v>
      </c>
      <c r="Q87" s="1045" t="s">
        <v>140</v>
      </c>
      <c r="R87" s="1061" t="s">
        <v>140</v>
      </c>
      <c r="S87" s="909">
        <v>250000</v>
      </c>
      <c r="T87" s="756"/>
    </row>
    <row r="88" spans="1:21" ht="29.25" customHeight="1" x14ac:dyDescent="0.15">
      <c r="A88" s="756"/>
      <c r="B88" s="953" t="s">
        <v>211</v>
      </c>
      <c r="C88" s="1303" t="s">
        <v>1098</v>
      </c>
      <c r="D88" s="1319"/>
      <c r="E88" s="1310">
        <v>3814</v>
      </c>
      <c r="F88" s="1310">
        <v>3389</v>
      </c>
      <c r="G88" s="1383">
        <v>81</v>
      </c>
      <c r="H88" s="1045">
        <v>98</v>
      </c>
      <c r="I88" s="1045">
        <v>261</v>
      </c>
      <c r="J88" s="1045">
        <v>164</v>
      </c>
      <c r="K88" s="1045">
        <v>192</v>
      </c>
      <c r="L88" s="1045">
        <v>63</v>
      </c>
      <c r="M88" s="1045">
        <v>643</v>
      </c>
      <c r="N88" s="1045">
        <v>857</v>
      </c>
      <c r="O88" s="1045">
        <v>425</v>
      </c>
      <c r="P88" s="1045">
        <v>235</v>
      </c>
      <c r="Q88" s="1061">
        <v>233</v>
      </c>
      <c r="R88" s="1045">
        <v>137</v>
      </c>
      <c r="S88" s="1114">
        <v>10525074</v>
      </c>
      <c r="T88" s="756"/>
    </row>
    <row r="89" spans="1:21" ht="29.25" customHeight="1" x14ac:dyDescent="0.15">
      <c r="A89" s="756"/>
      <c r="B89" s="895"/>
      <c r="C89" s="1270" t="s">
        <v>1099</v>
      </c>
      <c r="D89" s="1319"/>
      <c r="E89" s="1310">
        <v>427395</v>
      </c>
      <c r="F89" s="1310">
        <v>393426</v>
      </c>
      <c r="G89" s="1383">
        <v>26798</v>
      </c>
      <c r="H89" s="1045">
        <v>29400</v>
      </c>
      <c r="I89" s="1045">
        <v>35658</v>
      </c>
      <c r="J89" s="1045">
        <v>33095</v>
      </c>
      <c r="K89" s="1045">
        <v>32355</v>
      </c>
      <c r="L89" s="1045">
        <v>27518</v>
      </c>
      <c r="M89" s="1045">
        <v>29238</v>
      </c>
      <c r="N89" s="1045">
        <v>33633</v>
      </c>
      <c r="O89" s="1045">
        <v>30550</v>
      </c>
      <c r="P89" s="1045">
        <v>42788</v>
      </c>
      <c r="Q89" s="1045">
        <v>38570</v>
      </c>
      <c r="R89" s="1045">
        <v>33823</v>
      </c>
      <c r="S89" s="1114">
        <v>164287468</v>
      </c>
      <c r="T89" s="756"/>
    </row>
    <row r="90" spans="1:21" ht="29.25" customHeight="1" x14ac:dyDescent="0.15">
      <c r="A90" s="756"/>
      <c r="B90" s="895"/>
      <c r="C90" s="1270" t="s">
        <v>1100</v>
      </c>
      <c r="D90" s="1320"/>
      <c r="E90" s="1310">
        <v>512428</v>
      </c>
      <c r="F90" s="1310">
        <v>517636</v>
      </c>
      <c r="G90" s="1375">
        <v>46897</v>
      </c>
      <c r="H90" s="1061">
        <v>41515</v>
      </c>
      <c r="I90" s="1061">
        <v>50343</v>
      </c>
      <c r="J90" s="1061">
        <v>41900</v>
      </c>
      <c r="K90" s="1045">
        <v>37759</v>
      </c>
      <c r="L90" s="1045">
        <v>44005</v>
      </c>
      <c r="M90" s="1045">
        <v>39560</v>
      </c>
      <c r="N90" s="1045">
        <v>44492</v>
      </c>
      <c r="O90" s="1045">
        <v>38450</v>
      </c>
      <c r="P90" s="1045">
        <v>43744</v>
      </c>
      <c r="Q90" s="1045">
        <v>45774</v>
      </c>
      <c r="R90" s="1045">
        <v>43197</v>
      </c>
      <c r="S90" s="1117">
        <v>285444139</v>
      </c>
      <c r="T90" s="756"/>
    </row>
    <row r="91" spans="1:21" ht="29.25" customHeight="1" x14ac:dyDescent="0.15">
      <c r="A91" s="756"/>
      <c r="B91" s="969"/>
      <c r="C91" s="1270" t="s">
        <v>1101</v>
      </c>
      <c r="D91" s="1320"/>
      <c r="E91" s="1312">
        <v>164495</v>
      </c>
      <c r="F91" s="1312">
        <v>157822</v>
      </c>
      <c r="G91" s="1375">
        <v>10249</v>
      </c>
      <c r="H91" s="1061">
        <v>11026</v>
      </c>
      <c r="I91" s="1061">
        <v>14070</v>
      </c>
      <c r="J91" s="1061">
        <v>13470</v>
      </c>
      <c r="K91" s="1045">
        <v>13745</v>
      </c>
      <c r="L91" s="1045">
        <v>11553</v>
      </c>
      <c r="M91" s="1045">
        <v>12152</v>
      </c>
      <c r="N91" s="1045">
        <v>12652</v>
      </c>
      <c r="O91" s="1045">
        <v>12606</v>
      </c>
      <c r="P91" s="1045">
        <v>14917</v>
      </c>
      <c r="Q91" s="1045">
        <v>17172</v>
      </c>
      <c r="R91" s="1045">
        <v>14210</v>
      </c>
      <c r="S91" s="1114">
        <v>145972701</v>
      </c>
      <c r="T91" s="756"/>
    </row>
    <row r="92" spans="1:21" ht="29.25" customHeight="1" x14ac:dyDescent="0.15">
      <c r="A92" s="756"/>
      <c r="B92" s="1384"/>
      <c r="C92" s="1385" t="s">
        <v>1102</v>
      </c>
      <c r="D92" s="1386"/>
      <c r="E92" s="1387">
        <v>460</v>
      </c>
      <c r="F92" s="1387">
        <v>460</v>
      </c>
      <c r="G92" s="1232">
        <v>10</v>
      </c>
      <c r="H92" s="1388">
        <v>10</v>
      </c>
      <c r="I92" s="1388">
        <v>50</v>
      </c>
      <c r="J92" s="1388">
        <v>100</v>
      </c>
      <c r="K92" s="1388">
        <v>100</v>
      </c>
      <c r="L92" s="1056">
        <v>50</v>
      </c>
      <c r="M92" s="1056">
        <v>50</v>
      </c>
      <c r="N92" s="1056">
        <v>50</v>
      </c>
      <c r="O92" s="1056">
        <v>10</v>
      </c>
      <c r="P92" s="1056">
        <v>10</v>
      </c>
      <c r="Q92" s="1056">
        <v>10</v>
      </c>
      <c r="R92" s="1056">
        <v>10</v>
      </c>
      <c r="S92" s="1026" t="s">
        <v>140</v>
      </c>
      <c r="T92" s="756"/>
      <c r="U92" s="1304"/>
    </row>
    <row r="93" spans="1:21" ht="29.25" customHeight="1" x14ac:dyDescent="0.15">
      <c r="A93" s="756"/>
      <c r="B93" s="969"/>
      <c r="C93" s="1389" t="s">
        <v>1103</v>
      </c>
      <c r="D93" s="1386"/>
      <c r="E93" s="1312">
        <v>6718</v>
      </c>
      <c r="F93" s="1312">
        <v>6399</v>
      </c>
      <c r="G93" s="1232">
        <v>328</v>
      </c>
      <c r="H93" s="1388">
        <v>188</v>
      </c>
      <c r="I93" s="1388">
        <v>513</v>
      </c>
      <c r="J93" s="1388">
        <v>459</v>
      </c>
      <c r="K93" s="1388">
        <v>847</v>
      </c>
      <c r="L93" s="1056">
        <v>1354</v>
      </c>
      <c r="M93" s="1056">
        <v>353</v>
      </c>
      <c r="N93" s="1056">
        <v>590</v>
      </c>
      <c r="O93" s="1056">
        <v>489</v>
      </c>
      <c r="P93" s="1056">
        <v>447</v>
      </c>
      <c r="Q93" s="1056">
        <v>555</v>
      </c>
      <c r="R93" s="1056">
        <v>276</v>
      </c>
      <c r="S93" s="1026">
        <v>7789140</v>
      </c>
      <c r="T93" s="756"/>
      <c r="U93" s="1304"/>
    </row>
    <row r="94" spans="1:21" ht="29.25" customHeight="1" x14ac:dyDescent="0.15">
      <c r="A94" s="756"/>
      <c r="B94" s="895"/>
      <c r="C94" s="1270" t="s">
        <v>1104</v>
      </c>
      <c r="D94" s="1320"/>
      <c r="E94" s="1310">
        <v>100950</v>
      </c>
      <c r="F94" s="1310">
        <v>94659</v>
      </c>
      <c r="G94" s="1375">
        <v>8750</v>
      </c>
      <c r="H94" s="1061">
        <v>8363</v>
      </c>
      <c r="I94" s="1061">
        <v>8765</v>
      </c>
      <c r="J94" s="1061">
        <v>7455</v>
      </c>
      <c r="K94" s="1045">
        <v>7264</v>
      </c>
      <c r="L94" s="1045">
        <v>7584</v>
      </c>
      <c r="M94" s="1045">
        <v>7279</v>
      </c>
      <c r="N94" s="1045">
        <v>8701</v>
      </c>
      <c r="O94" s="1045">
        <v>6505</v>
      </c>
      <c r="P94" s="1045">
        <v>6115</v>
      </c>
      <c r="Q94" s="1045">
        <v>10447</v>
      </c>
      <c r="R94" s="1045">
        <v>7431</v>
      </c>
      <c r="S94" s="1117">
        <v>16141800</v>
      </c>
      <c r="T94" s="756"/>
    </row>
    <row r="95" spans="1:21" ht="29.25" customHeight="1" x14ac:dyDescent="0.15">
      <c r="A95" s="756"/>
      <c r="B95" s="969"/>
      <c r="C95" s="1389" t="s">
        <v>1105</v>
      </c>
      <c r="D95" s="1386"/>
      <c r="E95" s="1312">
        <v>550</v>
      </c>
      <c r="F95" s="1312">
        <v>550</v>
      </c>
      <c r="G95" s="1232">
        <v>10</v>
      </c>
      <c r="H95" s="1388">
        <v>20</v>
      </c>
      <c r="I95" s="1388">
        <v>50</v>
      </c>
      <c r="J95" s="1388">
        <v>60</v>
      </c>
      <c r="K95" s="1388">
        <v>60</v>
      </c>
      <c r="L95" s="1056">
        <v>30</v>
      </c>
      <c r="M95" s="1056">
        <v>20</v>
      </c>
      <c r="N95" s="1056">
        <v>10</v>
      </c>
      <c r="O95" s="1056">
        <v>20</v>
      </c>
      <c r="P95" s="1056">
        <v>120</v>
      </c>
      <c r="Q95" s="1056">
        <v>120</v>
      </c>
      <c r="R95" s="1056">
        <v>30</v>
      </c>
      <c r="S95" s="1026" t="s">
        <v>140</v>
      </c>
      <c r="T95" s="756"/>
      <c r="U95" s="1304"/>
    </row>
    <row r="96" spans="1:21" ht="29.25" customHeight="1" x14ac:dyDescent="0.15">
      <c r="A96" s="756"/>
      <c r="B96" s="895"/>
      <c r="C96" s="1270" t="s">
        <v>1106</v>
      </c>
      <c r="D96" s="1319"/>
      <c r="E96" s="1310">
        <v>440</v>
      </c>
      <c r="F96" s="1310">
        <v>440</v>
      </c>
      <c r="G96" s="1383">
        <v>10</v>
      </c>
      <c r="H96" s="1045">
        <v>10</v>
      </c>
      <c r="I96" s="1045">
        <v>10</v>
      </c>
      <c r="J96" s="1045">
        <v>60</v>
      </c>
      <c r="K96" s="1045">
        <v>60</v>
      </c>
      <c r="L96" s="1045">
        <v>30</v>
      </c>
      <c r="M96" s="1045">
        <v>20</v>
      </c>
      <c r="N96" s="1045">
        <v>10</v>
      </c>
      <c r="O96" s="1045">
        <v>20</v>
      </c>
      <c r="P96" s="1045">
        <v>120</v>
      </c>
      <c r="Q96" s="1045">
        <v>60</v>
      </c>
      <c r="R96" s="1045">
        <v>30</v>
      </c>
      <c r="S96" s="1114" t="s">
        <v>140</v>
      </c>
      <c r="T96" s="756"/>
    </row>
    <row r="97" spans="1:21" ht="29.25" customHeight="1" x14ac:dyDescent="0.15">
      <c r="A97" s="756"/>
      <c r="B97" s="895"/>
      <c r="C97" s="1270" t="s">
        <v>548</v>
      </c>
      <c r="D97" s="1320"/>
      <c r="E97" s="1310">
        <v>84</v>
      </c>
      <c r="F97" s="1310">
        <v>121</v>
      </c>
      <c r="G97" s="1375">
        <v>4</v>
      </c>
      <c r="H97" s="1061">
        <v>23</v>
      </c>
      <c r="I97" s="1061">
        <v>46</v>
      </c>
      <c r="J97" s="1061">
        <v>1</v>
      </c>
      <c r="K97" s="1045">
        <v>4</v>
      </c>
      <c r="L97" s="1045">
        <v>5</v>
      </c>
      <c r="M97" s="1045">
        <v>1</v>
      </c>
      <c r="N97" s="1045">
        <v>2</v>
      </c>
      <c r="O97" s="1045">
        <v>6</v>
      </c>
      <c r="P97" s="1045">
        <v>11</v>
      </c>
      <c r="Q97" s="1045">
        <v>12</v>
      </c>
      <c r="R97" s="1045">
        <v>6</v>
      </c>
      <c r="S97" s="1117" t="s">
        <v>140</v>
      </c>
      <c r="T97" s="756"/>
    </row>
    <row r="98" spans="1:21" ht="29.25" customHeight="1" x14ac:dyDescent="0.15">
      <c r="A98" s="756"/>
      <c r="B98" s="969"/>
      <c r="C98" s="1270" t="s">
        <v>1107</v>
      </c>
      <c r="D98" s="1320"/>
      <c r="E98" s="1312">
        <v>360</v>
      </c>
      <c r="F98" s="1312">
        <v>390</v>
      </c>
      <c r="G98" s="1375">
        <v>30</v>
      </c>
      <c r="H98" s="1061">
        <v>30</v>
      </c>
      <c r="I98" s="1061">
        <v>20</v>
      </c>
      <c r="J98" s="1061">
        <v>50</v>
      </c>
      <c r="K98" s="1045">
        <v>50</v>
      </c>
      <c r="L98" s="1045">
        <v>20</v>
      </c>
      <c r="M98" s="1045">
        <v>20</v>
      </c>
      <c r="N98" s="1045">
        <v>30</v>
      </c>
      <c r="O98" s="1045">
        <v>30</v>
      </c>
      <c r="P98" s="1045">
        <v>20</v>
      </c>
      <c r="Q98" s="1045">
        <v>40</v>
      </c>
      <c r="R98" s="1045">
        <v>50</v>
      </c>
      <c r="S98" s="1114" t="s">
        <v>140</v>
      </c>
      <c r="T98" s="756"/>
    </row>
    <row r="99" spans="1:21" ht="29.25" customHeight="1" x14ac:dyDescent="0.15">
      <c r="A99" s="756"/>
      <c r="B99" s="1384"/>
      <c r="C99" s="1385" t="s">
        <v>1108</v>
      </c>
      <c r="D99" s="1386"/>
      <c r="E99" s="1387">
        <v>5366</v>
      </c>
      <c r="F99" s="1387">
        <v>5792</v>
      </c>
      <c r="G99" s="1232">
        <v>350</v>
      </c>
      <c r="H99" s="1388">
        <v>300</v>
      </c>
      <c r="I99" s="1388">
        <v>388</v>
      </c>
      <c r="J99" s="1388">
        <v>2034</v>
      </c>
      <c r="K99" s="1388">
        <v>300</v>
      </c>
      <c r="L99" s="1056">
        <v>300</v>
      </c>
      <c r="M99" s="1056">
        <v>500</v>
      </c>
      <c r="N99" s="1056">
        <v>300</v>
      </c>
      <c r="O99" s="1056">
        <v>320</v>
      </c>
      <c r="P99" s="1056">
        <v>300</v>
      </c>
      <c r="Q99" s="1056">
        <v>300</v>
      </c>
      <c r="R99" s="1056">
        <v>400</v>
      </c>
      <c r="S99" s="1026" t="s">
        <v>140</v>
      </c>
      <c r="T99" s="756"/>
      <c r="U99" s="1304"/>
    </row>
    <row r="100" spans="1:21" ht="29.25" customHeight="1" x14ac:dyDescent="0.15">
      <c r="A100" s="756"/>
      <c r="B100" s="1384"/>
      <c r="C100" s="1389" t="s">
        <v>1109</v>
      </c>
      <c r="D100" s="1386"/>
      <c r="E100" s="1387">
        <v>360</v>
      </c>
      <c r="F100" s="1387">
        <v>360</v>
      </c>
      <c r="G100" s="1232" t="s">
        <v>140</v>
      </c>
      <c r="H100" s="1388" t="s">
        <v>140</v>
      </c>
      <c r="I100" s="1388">
        <v>10</v>
      </c>
      <c r="J100" s="1388">
        <v>50</v>
      </c>
      <c r="K100" s="1388">
        <v>50</v>
      </c>
      <c r="L100" s="1056">
        <v>40</v>
      </c>
      <c r="M100" s="1056">
        <v>40</v>
      </c>
      <c r="N100" s="1056">
        <v>30</v>
      </c>
      <c r="O100" s="1056">
        <v>30</v>
      </c>
      <c r="P100" s="1056">
        <v>40</v>
      </c>
      <c r="Q100" s="1056">
        <v>50</v>
      </c>
      <c r="R100" s="1056">
        <v>20</v>
      </c>
      <c r="S100" s="1026" t="s">
        <v>140</v>
      </c>
      <c r="T100" s="756"/>
      <c r="U100" s="1304"/>
    </row>
    <row r="101" spans="1:21" ht="29.25" customHeight="1" x14ac:dyDescent="0.15">
      <c r="A101" s="756"/>
      <c r="B101" s="1384"/>
      <c r="C101" s="1275" t="s">
        <v>1110</v>
      </c>
      <c r="D101" s="1386"/>
      <c r="E101" s="1312">
        <v>3244</v>
      </c>
      <c r="F101" s="1312">
        <v>2750</v>
      </c>
      <c r="G101" s="1232">
        <v>68</v>
      </c>
      <c r="H101" s="1388">
        <v>30</v>
      </c>
      <c r="I101" s="1388">
        <v>204</v>
      </c>
      <c r="J101" s="1388">
        <v>293</v>
      </c>
      <c r="K101" s="1388">
        <v>287</v>
      </c>
      <c r="L101" s="1056">
        <v>281</v>
      </c>
      <c r="M101" s="1056">
        <v>282</v>
      </c>
      <c r="N101" s="1056">
        <v>448</v>
      </c>
      <c r="O101" s="1056">
        <v>147</v>
      </c>
      <c r="P101" s="1056">
        <v>313</v>
      </c>
      <c r="Q101" s="1056">
        <v>172</v>
      </c>
      <c r="R101" s="1056">
        <v>225</v>
      </c>
      <c r="S101" s="1026" t="s">
        <v>140</v>
      </c>
      <c r="T101" s="756"/>
      <c r="U101" s="1304"/>
    </row>
    <row r="102" spans="1:21" ht="29.25" customHeight="1" x14ac:dyDescent="0.15">
      <c r="A102" s="756"/>
      <c r="B102" s="895"/>
      <c r="C102" s="1270" t="s">
        <v>1111</v>
      </c>
      <c r="D102" s="1319"/>
      <c r="E102" s="1310">
        <v>300</v>
      </c>
      <c r="F102" s="1310">
        <v>300</v>
      </c>
      <c r="G102" s="1383" t="s">
        <v>140</v>
      </c>
      <c r="H102" s="1045" t="s">
        <v>140</v>
      </c>
      <c r="I102" s="1045" t="s">
        <v>140</v>
      </c>
      <c r="J102" s="1045">
        <v>300</v>
      </c>
      <c r="K102" s="1045" t="s">
        <v>140</v>
      </c>
      <c r="L102" s="1045" t="s">
        <v>140</v>
      </c>
      <c r="M102" s="1045" t="s">
        <v>140</v>
      </c>
      <c r="N102" s="1045" t="s">
        <v>140</v>
      </c>
      <c r="O102" s="1045" t="s">
        <v>140</v>
      </c>
      <c r="P102" s="1045" t="s">
        <v>140</v>
      </c>
      <c r="Q102" s="1045" t="s">
        <v>140</v>
      </c>
      <c r="R102" s="1045" t="s">
        <v>140</v>
      </c>
      <c r="S102" s="1114" t="s">
        <v>140</v>
      </c>
      <c r="T102" s="756"/>
    </row>
    <row r="103" spans="1:21" ht="29.25" customHeight="1" x14ac:dyDescent="0.15">
      <c r="A103" s="756"/>
      <c r="B103" s="1384"/>
      <c r="C103" s="1390" t="s">
        <v>1112</v>
      </c>
      <c r="D103" s="1386"/>
      <c r="E103" s="1387">
        <v>900</v>
      </c>
      <c r="F103" s="1387">
        <v>900</v>
      </c>
      <c r="G103" s="1232" t="s">
        <v>140</v>
      </c>
      <c r="H103" s="1388" t="s">
        <v>140</v>
      </c>
      <c r="I103" s="1388" t="s">
        <v>140</v>
      </c>
      <c r="J103" s="1388" t="s">
        <v>140</v>
      </c>
      <c r="K103" s="1388" t="s">
        <v>140</v>
      </c>
      <c r="L103" s="1056" t="s">
        <v>140</v>
      </c>
      <c r="M103" s="1056" t="s">
        <v>140</v>
      </c>
      <c r="N103" s="1056" t="s">
        <v>140</v>
      </c>
      <c r="O103" s="1056">
        <v>900</v>
      </c>
      <c r="P103" s="1056" t="s">
        <v>140</v>
      </c>
      <c r="Q103" s="1056" t="s">
        <v>140</v>
      </c>
      <c r="R103" s="1056" t="s">
        <v>140</v>
      </c>
      <c r="S103" s="1026" t="s">
        <v>140</v>
      </c>
      <c r="T103" s="756"/>
      <c r="U103" s="1304"/>
    </row>
    <row r="104" spans="1:21" ht="29.25" customHeight="1" x14ac:dyDescent="0.15">
      <c r="A104" s="756"/>
      <c r="B104" s="969"/>
      <c r="C104" s="1270" t="s">
        <v>1113</v>
      </c>
      <c r="D104" s="1320"/>
      <c r="E104" s="1312">
        <v>20000</v>
      </c>
      <c r="F104" s="1312">
        <v>20000</v>
      </c>
      <c r="G104" s="1375" t="s">
        <v>140</v>
      </c>
      <c r="H104" s="1061" t="s">
        <v>140</v>
      </c>
      <c r="I104" s="1061" t="s">
        <v>140</v>
      </c>
      <c r="J104" s="1061" t="s">
        <v>140</v>
      </c>
      <c r="K104" s="1045" t="s">
        <v>140</v>
      </c>
      <c r="L104" s="1045" t="s">
        <v>140</v>
      </c>
      <c r="M104" s="1045" t="s">
        <v>140</v>
      </c>
      <c r="N104" s="1045" t="s">
        <v>140</v>
      </c>
      <c r="O104" s="1045" t="s">
        <v>140</v>
      </c>
      <c r="P104" s="1045">
        <v>20000</v>
      </c>
      <c r="Q104" s="1045" t="s">
        <v>140</v>
      </c>
      <c r="R104" s="1045" t="s">
        <v>140</v>
      </c>
      <c r="S104" s="1114" t="s">
        <v>140</v>
      </c>
      <c r="T104" s="756"/>
    </row>
    <row r="105" spans="1:21" ht="29.25" customHeight="1" x14ac:dyDescent="0.15">
      <c r="A105" s="756"/>
      <c r="B105" s="969" t="s">
        <v>1114</v>
      </c>
      <c r="C105" s="1391" t="s">
        <v>1115</v>
      </c>
      <c r="D105" s="1392" t="s">
        <v>1115</v>
      </c>
      <c r="E105" s="1312">
        <v>22953</v>
      </c>
      <c r="F105" s="1312">
        <v>17764</v>
      </c>
      <c r="G105" s="1383">
        <v>773</v>
      </c>
      <c r="H105" s="1189">
        <v>2016</v>
      </c>
      <c r="I105" s="1189">
        <v>1917</v>
      </c>
      <c r="J105" s="1189">
        <v>1121</v>
      </c>
      <c r="K105" s="1189">
        <v>1516</v>
      </c>
      <c r="L105" s="1189">
        <v>1249</v>
      </c>
      <c r="M105" s="1189">
        <v>978</v>
      </c>
      <c r="N105" s="1189">
        <v>952</v>
      </c>
      <c r="O105" s="1189">
        <v>2056</v>
      </c>
      <c r="P105" s="1189">
        <v>1974</v>
      </c>
      <c r="Q105" s="1189">
        <v>2219</v>
      </c>
      <c r="R105" s="1189">
        <v>993</v>
      </c>
      <c r="S105" s="1393" t="s">
        <v>140</v>
      </c>
      <c r="T105" s="756"/>
    </row>
    <row r="106" spans="1:21" ht="29.25" customHeight="1" x14ac:dyDescent="0.15">
      <c r="A106" s="756"/>
      <c r="B106" s="895"/>
      <c r="C106" s="1270" t="s">
        <v>1116</v>
      </c>
      <c r="D106" s="1320" t="s">
        <v>1116</v>
      </c>
      <c r="E106" s="1310">
        <v>182600</v>
      </c>
      <c r="F106" s="1310">
        <v>100000</v>
      </c>
      <c r="G106" s="1375">
        <v>40000</v>
      </c>
      <c r="H106" s="1061">
        <v>30000</v>
      </c>
      <c r="I106" s="1061">
        <v>20000</v>
      </c>
      <c r="J106" s="1061">
        <v>1000</v>
      </c>
      <c r="K106" s="1045">
        <v>2000</v>
      </c>
      <c r="L106" s="1045">
        <v>1000</v>
      </c>
      <c r="M106" s="1045">
        <v>500</v>
      </c>
      <c r="N106" s="1045">
        <v>500</v>
      </c>
      <c r="O106" s="1045">
        <v>1000</v>
      </c>
      <c r="P106" s="1045">
        <v>1000</v>
      </c>
      <c r="Q106" s="1045">
        <v>1000</v>
      </c>
      <c r="R106" s="1045">
        <v>2000</v>
      </c>
      <c r="S106" s="1117" t="s">
        <v>140</v>
      </c>
      <c r="T106" s="756"/>
    </row>
    <row r="107" spans="1:21" ht="29.25" customHeight="1" x14ac:dyDescent="0.15">
      <c r="A107" s="756"/>
      <c r="B107" s="969"/>
      <c r="C107" s="1270" t="s">
        <v>1117</v>
      </c>
      <c r="D107" s="1320" t="s">
        <v>1117</v>
      </c>
      <c r="E107" s="1312">
        <v>2317</v>
      </c>
      <c r="F107" s="1312">
        <v>2351</v>
      </c>
      <c r="G107" s="1375">
        <v>50</v>
      </c>
      <c r="H107" s="1061">
        <v>117</v>
      </c>
      <c r="I107" s="1061">
        <v>148</v>
      </c>
      <c r="J107" s="1061">
        <v>171</v>
      </c>
      <c r="K107" s="1045">
        <v>320</v>
      </c>
      <c r="L107" s="1045">
        <v>222</v>
      </c>
      <c r="M107" s="1045">
        <v>337</v>
      </c>
      <c r="N107" s="1045">
        <v>401</v>
      </c>
      <c r="O107" s="1045">
        <v>139</v>
      </c>
      <c r="P107" s="1045">
        <v>125</v>
      </c>
      <c r="Q107" s="1045">
        <v>248</v>
      </c>
      <c r="R107" s="1045">
        <v>73</v>
      </c>
      <c r="S107" s="1114" t="s">
        <v>140</v>
      </c>
      <c r="T107" s="756"/>
    </row>
    <row r="108" spans="1:21" ht="29.25" customHeight="1" x14ac:dyDescent="0.15">
      <c r="A108" s="756"/>
      <c r="B108" s="1384"/>
      <c r="C108" s="1385" t="s">
        <v>1118</v>
      </c>
      <c r="D108" s="1386" t="s">
        <v>1118</v>
      </c>
      <c r="E108" s="1387">
        <v>1139</v>
      </c>
      <c r="F108" s="1387">
        <v>1500</v>
      </c>
      <c r="G108" s="1232" t="s">
        <v>140</v>
      </c>
      <c r="H108" s="1388" t="s">
        <v>140</v>
      </c>
      <c r="I108" s="1388" t="s">
        <v>140</v>
      </c>
      <c r="J108" s="1388" t="s">
        <v>140</v>
      </c>
      <c r="K108" s="1388" t="s">
        <v>140</v>
      </c>
      <c r="L108" s="1056" t="s">
        <v>140</v>
      </c>
      <c r="M108" s="1056">
        <v>600</v>
      </c>
      <c r="N108" s="1056">
        <v>900</v>
      </c>
      <c r="O108" s="1056" t="s">
        <v>140</v>
      </c>
      <c r="P108" s="1056" t="s">
        <v>140</v>
      </c>
      <c r="Q108" s="1056" t="s">
        <v>140</v>
      </c>
      <c r="R108" s="1056" t="s">
        <v>140</v>
      </c>
      <c r="S108" s="1026" t="s">
        <v>140</v>
      </c>
      <c r="T108" s="756"/>
      <c r="U108" s="1304"/>
    </row>
    <row r="109" spans="1:21" ht="29.25" customHeight="1" x14ac:dyDescent="0.15">
      <c r="A109" s="756"/>
      <c r="B109" s="1384"/>
      <c r="C109" s="1389" t="s">
        <v>548</v>
      </c>
      <c r="D109" s="1386" t="s">
        <v>548</v>
      </c>
      <c r="E109" s="1387">
        <v>407</v>
      </c>
      <c r="F109" s="1387">
        <v>426</v>
      </c>
      <c r="G109" s="1232">
        <v>76</v>
      </c>
      <c r="H109" s="1388">
        <v>35</v>
      </c>
      <c r="I109" s="1388">
        <v>66</v>
      </c>
      <c r="J109" s="1388">
        <v>18</v>
      </c>
      <c r="K109" s="1388">
        <v>24</v>
      </c>
      <c r="L109" s="1056">
        <v>7</v>
      </c>
      <c r="M109" s="1056">
        <v>34</v>
      </c>
      <c r="N109" s="1056">
        <v>21</v>
      </c>
      <c r="O109" s="1056">
        <v>44</v>
      </c>
      <c r="P109" s="1056">
        <v>36</v>
      </c>
      <c r="Q109" s="1056">
        <v>28</v>
      </c>
      <c r="R109" s="1056">
        <v>37</v>
      </c>
      <c r="S109" s="1026" t="s">
        <v>140</v>
      </c>
      <c r="T109" s="756"/>
      <c r="U109" s="1304"/>
    </row>
    <row r="110" spans="1:21" ht="29.25" customHeight="1" x14ac:dyDescent="0.15">
      <c r="A110" s="756"/>
      <c r="B110" s="1384"/>
      <c r="C110" s="1275" t="s">
        <v>1119</v>
      </c>
      <c r="D110" s="1386" t="s">
        <v>1119</v>
      </c>
      <c r="E110" s="1312">
        <v>471300</v>
      </c>
      <c r="F110" s="1312">
        <v>458884</v>
      </c>
      <c r="G110" s="1232">
        <v>27774</v>
      </c>
      <c r="H110" s="1388">
        <v>36563</v>
      </c>
      <c r="I110" s="1388">
        <v>41710</v>
      </c>
      <c r="J110" s="1388">
        <v>39374</v>
      </c>
      <c r="K110" s="1388">
        <v>40245</v>
      </c>
      <c r="L110" s="1056">
        <v>38909</v>
      </c>
      <c r="M110" s="1056">
        <v>37085</v>
      </c>
      <c r="N110" s="1056">
        <v>43165</v>
      </c>
      <c r="O110" s="1056">
        <v>40104</v>
      </c>
      <c r="P110" s="1056">
        <v>40217</v>
      </c>
      <c r="Q110" s="1056">
        <v>36318</v>
      </c>
      <c r="R110" s="1056">
        <v>37420</v>
      </c>
      <c r="S110" s="1026" t="s">
        <v>140</v>
      </c>
      <c r="T110" s="756"/>
      <c r="U110" s="1304"/>
    </row>
    <row r="111" spans="1:21" ht="29.25" customHeight="1" x14ac:dyDescent="0.15">
      <c r="A111" s="756"/>
      <c r="B111" s="895"/>
      <c r="C111" s="1391" t="s">
        <v>1120</v>
      </c>
      <c r="D111" s="1394" t="s">
        <v>1120</v>
      </c>
      <c r="E111" s="1310">
        <v>4200</v>
      </c>
      <c r="F111" s="1310">
        <v>4747</v>
      </c>
      <c r="G111" s="1188" t="s">
        <v>140</v>
      </c>
      <c r="H111" s="1061" t="s">
        <v>140</v>
      </c>
      <c r="I111" s="1061" t="s">
        <v>140</v>
      </c>
      <c r="J111" s="1061">
        <v>224</v>
      </c>
      <c r="K111" s="1061">
        <v>355</v>
      </c>
      <c r="L111" s="1061">
        <v>424</v>
      </c>
      <c r="M111" s="1189">
        <v>714</v>
      </c>
      <c r="N111" s="1189">
        <v>1306</v>
      </c>
      <c r="O111" s="1061">
        <v>153</v>
      </c>
      <c r="P111" s="1061">
        <v>191</v>
      </c>
      <c r="Q111" s="1189">
        <v>1226</v>
      </c>
      <c r="R111" s="1189">
        <v>154</v>
      </c>
      <c r="S111" s="1393" t="s">
        <v>140</v>
      </c>
      <c r="T111" s="756"/>
    </row>
    <row r="112" spans="1:21" ht="29.25" customHeight="1" x14ac:dyDescent="0.15">
      <c r="A112" s="756"/>
      <c r="B112" s="895"/>
      <c r="C112" s="1395" t="s">
        <v>1121</v>
      </c>
      <c r="D112" s="1319" t="s">
        <v>1121</v>
      </c>
      <c r="E112" s="1310">
        <v>28190</v>
      </c>
      <c r="F112" s="1310">
        <v>21999</v>
      </c>
      <c r="G112" s="1396">
        <v>1075</v>
      </c>
      <c r="H112" s="1234">
        <v>857</v>
      </c>
      <c r="I112" s="1234">
        <v>3470</v>
      </c>
      <c r="J112" s="1234">
        <v>1471</v>
      </c>
      <c r="K112" s="1234">
        <v>1260</v>
      </c>
      <c r="L112" s="1234">
        <v>1364</v>
      </c>
      <c r="M112" s="1388">
        <v>796</v>
      </c>
      <c r="N112" s="1388">
        <v>1874</v>
      </c>
      <c r="O112" s="1388">
        <v>1149</v>
      </c>
      <c r="P112" s="1388">
        <v>6005</v>
      </c>
      <c r="Q112" s="1388">
        <v>1586</v>
      </c>
      <c r="R112" s="1388">
        <v>1092</v>
      </c>
      <c r="S112" s="1393" t="s">
        <v>140</v>
      </c>
      <c r="T112" s="756"/>
    </row>
    <row r="113" spans="1:20" ht="29.25" customHeight="1" x14ac:dyDescent="0.15">
      <c r="A113" s="756"/>
      <c r="B113" s="895"/>
      <c r="C113" s="1395" t="s">
        <v>1122</v>
      </c>
      <c r="D113" s="1397" t="s">
        <v>1122</v>
      </c>
      <c r="E113" s="1310">
        <v>7000</v>
      </c>
      <c r="F113" s="1310">
        <v>3000</v>
      </c>
      <c r="G113" s="1396" t="s">
        <v>140</v>
      </c>
      <c r="H113" s="1234" t="s">
        <v>140</v>
      </c>
      <c r="I113" s="1234" t="s">
        <v>140</v>
      </c>
      <c r="J113" s="1234" t="s">
        <v>140</v>
      </c>
      <c r="K113" s="1234" t="s">
        <v>140</v>
      </c>
      <c r="L113" s="1234" t="s">
        <v>140</v>
      </c>
      <c r="M113" s="1388" t="s">
        <v>140</v>
      </c>
      <c r="N113" s="1388" t="s">
        <v>140</v>
      </c>
      <c r="O113" s="1388" t="s">
        <v>140</v>
      </c>
      <c r="P113" s="1388">
        <v>3000</v>
      </c>
      <c r="Q113" s="1388" t="s">
        <v>140</v>
      </c>
      <c r="R113" s="1388" t="s">
        <v>140</v>
      </c>
      <c r="S113" s="1393" t="s">
        <v>140</v>
      </c>
      <c r="T113" s="756"/>
    </row>
    <row r="114" spans="1:20" ht="29.25" customHeight="1" thickBot="1" x14ac:dyDescent="0.2">
      <c r="A114" s="756"/>
      <c r="B114" s="1398"/>
      <c r="C114" s="1399" t="s">
        <v>1094</v>
      </c>
      <c r="D114" s="1400" t="s">
        <v>1094</v>
      </c>
      <c r="E114" s="1379">
        <v>15000</v>
      </c>
      <c r="F114" s="1379">
        <v>15700</v>
      </c>
      <c r="G114" s="1401" t="s">
        <v>140</v>
      </c>
      <c r="H114" s="1402" t="s">
        <v>140</v>
      </c>
      <c r="I114" s="1402">
        <v>4000</v>
      </c>
      <c r="J114" s="1402">
        <v>5400</v>
      </c>
      <c r="K114" s="1402">
        <v>6300</v>
      </c>
      <c r="L114" s="1402" t="s">
        <v>140</v>
      </c>
      <c r="M114" s="1402" t="s">
        <v>140</v>
      </c>
      <c r="N114" s="1402" t="s">
        <v>140</v>
      </c>
      <c r="O114" s="1402" t="s">
        <v>140</v>
      </c>
      <c r="P114" s="1402" t="s">
        <v>140</v>
      </c>
      <c r="Q114" s="1402" t="s">
        <v>140</v>
      </c>
      <c r="R114" s="1402" t="s">
        <v>140</v>
      </c>
      <c r="S114" s="1403" t="s">
        <v>140</v>
      </c>
      <c r="T114" s="756"/>
    </row>
    <row r="115" spans="1:20" ht="14.25" x14ac:dyDescent="0.15">
      <c r="A115" s="756"/>
      <c r="B115" s="754"/>
      <c r="C115" s="1404"/>
      <c r="D115" s="1405"/>
      <c r="E115" s="1406"/>
      <c r="F115" s="1406"/>
      <c r="G115" s="1407"/>
      <c r="H115" s="1407"/>
      <c r="I115" s="1407"/>
      <c r="J115" s="1407"/>
      <c r="K115" s="1407"/>
      <c r="L115" s="1407"/>
      <c r="M115" s="1407"/>
      <c r="N115" s="1407"/>
      <c r="O115" s="1407"/>
      <c r="P115" s="1407"/>
      <c r="Q115" s="1407"/>
      <c r="R115" s="1407"/>
      <c r="S115" s="1408"/>
      <c r="T115" s="756"/>
    </row>
    <row r="116" spans="1:20" ht="14.25" x14ac:dyDescent="0.15">
      <c r="B116" s="876"/>
    </row>
    <row r="117" spans="1:20" ht="14.25" x14ac:dyDescent="0.15">
      <c r="B117" s="876"/>
      <c r="E117" s="36"/>
      <c r="F117" s="36"/>
      <c r="G117" s="36"/>
    </row>
    <row r="118" spans="1:20" ht="14.25" x14ac:dyDescent="0.15">
      <c r="B118" s="876"/>
      <c r="E118" s="36"/>
      <c r="F118" s="36"/>
      <c r="G118" s="36"/>
    </row>
    <row r="119" spans="1:20" ht="14.25" x14ac:dyDescent="0.15">
      <c r="B119" s="876"/>
      <c r="E119" s="36"/>
      <c r="F119" s="36"/>
      <c r="G119" s="36"/>
    </row>
    <row r="120" spans="1:20" ht="14.25" x14ac:dyDescent="0.15">
      <c r="B120" s="876"/>
      <c r="E120" s="36"/>
      <c r="F120" s="36"/>
      <c r="G120" s="36"/>
    </row>
    <row r="121" spans="1:20" ht="14.25" x14ac:dyDescent="0.15">
      <c r="B121" s="876"/>
      <c r="E121" s="36"/>
      <c r="F121" s="36"/>
      <c r="G121" s="36"/>
    </row>
    <row r="122" spans="1:20" ht="14.25" x14ac:dyDescent="0.15">
      <c r="B122" s="876"/>
      <c r="E122" s="36"/>
      <c r="F122" s="36"/>
      <c r="G122" s="36"/>
    </row>
    <row r="123" spans="1:20" ht="14.25" x14ac:dyDescent="0.15">
      <c r="B123" s="876"/>
      <c r="E123" s="36"/>
      <c r="F123" s="36"/>
      <c r="G123" s="36"/>
    </row>
    <row r="124" spans="1:20" ht="14.25" x14ac:dyDescent="0.15">
      <c r="B124" s="876"/>
      <c r="E124" s="36"/>
      <c r="F124" s="36"/>
      <c r="G124" s="36"/>
    </row>
    <row r="125" spans="1:20" ht="14.25" x14ac:dyDescent="0.15">
      <c r="B125" s="876"/>
      <c r="E125" s="36"/>
      <c r="F125" s="36"/>
      <c r="G125" s="36"/>
    </row>
    <row r="126" spans="1:20" ht="14.25" x14ac:dyDescent="0.15">
      <c r="B126" s="876"/>
    </row>
    <row r="127" spans="1:20" ht="14.25" x14ac:dyDescent="0.15">
      <c r="B127" s="876"/>
    </row>
    <row r="128" spans="1:20" ht="14.25" x14ac:dyDescent="0.15">
      <c r="B128" s="876"/>
    </row>
    <row r="129" spans="2:2" ht="14.25" x14ac:dyDescent="0.15">
      <c r="B129" s="876"/>
    </row>
    <row r="130" spans="2:2" ht="14.25" x14ac:dyDescent="0.15">
      <c r="B130" s="876"/>
    </row>
    <row r="131" spans="2:2" ht="14.25" x14ac:dyDescent="0.15">
      <c r="B131" s="876"/>
    </row>
    <row r="132" spans="2:2" ht="14.25" x14ac:dyDescent="0.15">
      <c r="B132" s="876"/>
    </row>
    <row r="133" spans="2:2" ht="14.25" x14ac:dyDescent="0.15">
      <c r="B133" s="876"/>
    </row>
    <row r="134" spans="2:2" ht="14.25" x14ac:dyDescent="0.15">
      <c r="B134" s="876"/>
    </row>
    <row r="135" spans="2:2" ht="14.25" x14ac:dyDescent="0.15">
      <c r="B135" s="876"/>
    </row>
    <row r="136" spans="2:2" ht="14.25" x14ac:dyDescent="0.15">
      <c r="B136" s="876"/>
    </row>
    <row r="137" spans="2:2" ht="14.25" x14ac:dyDescent="0.15">
      <c r="B137" s="876"/>
    </row>
    <row r="138" spans="2:2" ht="14.25" x14ac:dyDescent="0.15">
      <c r="B138" s="876"/>
    </row>
    <row r="139" spans="2:2" ht="14.25" x14ac:dyDescent="0.15">
      <c r="B139" s="876"/>
    </row>
    <row r="140" spans="2:2" ht="14.25" x14ac:dyDescent="0.15">
      <c r="B140" s="876"/>
    </row>
  </sheetData>
  <mergeCells count="3">
    <mergeCell ref="R2:S2"/>
    <mergeCell ref="R43:S43"/>
    <mergeCell ref="R78:S78"/>
  </mergeCells>
  <phoneticPr fontId="2"/>
  <pageMargins left="0.78740157480314965" right="0.39370078740157483" top="0.43307086614173229" bottom="0.11811023622047245" header="0" footer="0"/>
  <pageSetup paperSize="9" scale="55" firstPageNumber="32" fitToHeight="0" orientation="landscape" useFirstPageNumber="1" r:id="rId1"/>
  <headerFooter alignWithMargins="0">
    <oddFooter>&amp;C&amp;P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view="pageBreakPreview" topLeftCell="A63" zoomScale="50" zoomScaleNormal="50" zoomScaleSheetLayoutView="50" workbookViewId="0">
      <selection activeCell="M32" sqref="M32"/>
    </sheetView>
  </sheetViews>
  <sheetFormatPr defaultColWidth="8.125" defaultRowHeight="12" x14ac:dyDescent="0.15"/>
  <cols>
    <col min="1" max="1" width="10.75" style="1603" customWidth="1"/>
    <col min="2" max="2" width="5.625" style="1603" customWidth="1"/>
    <col min="3" max="3" width="22.25" style="1603" customWidth="1"/>
    <col min="4" max="9" width="22.625" style="1603" customWidth="1"/>
    <col min="10" max="10" width="13.375" style="1603" customWidth="1"/>
    <col min="11" max="11" width="13.625" style="1603" customWidth="1"/>
    <col min="12" max="17" width="22.625" style="1603" customWidth="1"/>
    <col min="18" max="21" width="7.75" style="1603" customWidth="1"/>
    <col min="22" max="22" width="0.875" style="1603" customWidth="1"/>
    <col min="23" max="23" width="6.125" style="1603" customWidth="1"/>
    <col min="24" max="24" width="0.875" style="1603" customWidth="1"/>
    <col min="25" max="16384" width="8.125" style="1603"/>
  </cols>
  <sheetData>
    <row r="1" spans="1:23" s="1409" customFormat="1" ht="42.75" customHeight="1" x14ac:dyDescent="0.3">
      <c r="B1" s="1410" t="s">
        <v>1123</v>
      </c>
    </row>
    <row r="2" spans="1:23" s="1411" customFormat="1" ht="15" customHeight="1" x14ac:dyDescent="0.2"/>
    <row r="3" spans="1:23" s="1415" customFormat="1" ht="39.75" customHeight="1" x14ac:dyDescent="0.3">
      <c r="A3" s="1412"/>
      <c r="B3" s="1413" t="s">
        <v>1124</v>
      </c>
      <c r="C3" s="1414"/>
      <c r="D3" s="1414"/>
      <c r="E3" s="1414"/>
    </row>
    <row r="4" spans="1:23" s="1411" customFormat="1" ht="25.5" customHeight="1" x14ac:dyDescent="0.2"/>
    <row r="5" spans="1:23" s="1416" customFormat="1" ht="27" customHeight="1" x14ac:dyDescent="0.25">
      <c r="B5" s="1417" t="s">
        <v>1125</v>
      </c>
      <c r="D5" s="1416" t="s">
        <v>1126</v>
      </c>
    </row>
    <row r="6" spans="1:23" s="1416" customFormat="1" ht="15.75" customHeight="1" x14ac:dyDescent="0.25">
      <c r="B6" s="1417"/>
    </row>
    <row r="7" spans="1:23" s="1418" customFormat="1" ht="32.25" customHeight="1" thickBot="1" x14ac:dyDescent="0.2">
      <c r="C7" s="1419" t="s">
        <v>1127</v>
      </c>
      <c r="E7" s="1420"/>
      <c r="F7" s="1420"/>
      <c r="G7" s="1420"/>
      <c r="I7" s="1421"/>
      <c r="J7" s="1419"/>
      <c r="K7" s="1419"/>
      <c r="L7" s="1419"/>
      <c r="M7" s="1419"/>
      <c r="N7" s="1419"/>
      <c r="O7" s="1419"/>
      <c r="P7" s="1419"/>
      <c r="Q7" s="1419"/>
      <c r="R7" s="1422"/>
      <c r="S7" s="1422"/>
      <c r="T7" s="1422"/>
      <c r="U7" s="1422"/>
      <c r="V7" s="1422"/>
    </row>
    <row r="8" spans="1:23" s="1418" customFormat="1" ht="80.099999999999994" customHeight="1" thickBot="1" x14ac:dyDescent="0.2">
      <c r="C8" s="1766" t="s">
        <v>1128</v>
      </c>
      <c r="D8" s="1764"/>
      <c r="E8" s="1423" t="s">
        <v>59</v>
      </c>
      <c r="F8" s="1424" t="s">
        <v>60</v>
      </c>
      <c r="G8" s="1425" t="s">
        <v>61</v>
      </c>
      <c r="H8" s="1426" t="s">
        <v>62</v>
      </c>
      <c r="I8" s="1427" t="s">
        <v>77</v>
      </c>
      <c r="J8" s="1419"/>
      <c r="K8" s="1428"/>
      <c r="L8" s="1419"/>
      <c r="M8" s="1419"/>
      <c r="N8" s="1419"/>
      <c r="O8" s="1428"/>
      <c r="P8" s="1419"/>
      <c r="Q8" s="1419"/>
      <c r="S8" s="1419"/>
      <c r="T8" s="1419"/>
      <c r="U8" s="1422"/>
      <c r="V8" s="1422"/>
    </row>
    <row r="9" spans="1:23" s="1418" customFormat="1" ht="39.950000000000003" customHeight="1" x14ac:dyDescent="0.15">
      <c r="C9" s="1771" t="s">
        <v>1129</v>
      </c>
      <c r="D9" s="1772"/>
      <c r="E9" s="1773">
        <v>26684</v>
      </c>
      <c r="F9" s="1775">
        <v>26845</v>
      </c>
      <c r="G9" s="1767">
        <v>26818</v>
      </c>
      <c r="H9" s="1769">
        <v>27018</v>
      </c>
      <c r="I9" s="1759">
        <v>26961</v>
      </c>
      <c r="J9" s="1419"/>
      <c r="K9" s="1419"/>
      <c r="L9" s="1422"/>
      <c r="M9" s="1422"/>
      <c r="N9" s="1419"/>
      <c r="O9" s="1419"/>
      <c r="P9" s="1422"/>
      <c r="Q9" s="1419"/>
      <c r="R9" s="1419"/>
      <c r="S9" s="1422"/>
      <c r="T9" s="1419"/>
      <c r="U9" s="1422"/>
      <c r="V9" s="1422"/>
    </row>
    <row r="10" spans="1:23" s="1418" customFormat="1" ht="39.950000000000003" customHeight="1" thickBot="1" x14ac:dyDescent="0.2">
      <c r="C10" s="1761" t="s">
        <v>1130</v>
      </c>
      <c r="D10" s="1762"/>
      <c r="E10" s="1774"/>
      <c r="F10" s="1776"/>
      <c r="G10" s="1768"/>
      <c r="H10" s="1770"/>
      <c r="I10" s="1760"/>
      <c r="J10" s="1419"/>
      <c r="K10" s="1428"/>
      <c r="L10" s="1419"/>
      <c r="M10" s="1419"/>
      <c r="N10" s="1419"/>
      <c r="O10" s="1419"/>
      <c r="P10" s="1419"/>
      <c r="Q10" s="1419"/>
      <c r="R10" s="1419"/>
      <c r="S10" s="1419"/>
      <c r="T10" s="1419"/>
      <c r="U10" s="1422"/>
      <c r="V10" s="1422"/>
    </row>
    <row r="11" spans="1:23" s="1418" customFormat="1" ht="80.099999999999994" customHeight="1" thickBot="1" x14ac:dyDescent="0.2">
      <c r="C11" s="1763" t="s">
        <v>1131</v>
      </c>
      <c r="D11" s="1764"/>
      <c r="E11" s="1429">
        <v>34</v>
      </c>
      <c r="F11" s="1430">
        <v>37</v>
      </c>
      <c r="G11" s="1431">
        <v>39</v>
      </c>
      <c r="H11" s="1432">
        <v>35</v>
      </c>
      <c r="I11" s="1433">
        <v>33</v>
      </c>
      <c r="J11" s="1419"/>
      <c r="K11" s="1428"/>
      <c r="L11" s="1419"/>
      <c r="M11" s="1419"/>
      <c r="N11" s="1419"/>
      <c r="O11" s="1419"/>
      <c r="P11" s="1419"/>
      <c r="Q11" s="1419"/>
      <c r="R11" s="1419"/>
      <c r="S11" s="1419"/>
      <c r="T11" s="1419"/>
      <c r="U11" s="1422"/>
      <c r="V11" s="1422"/>
    </row>
    <row r="12" spans="1:23" s="1418" customFormat="1" ht="33.75" customHeight="1" x14ac:dyDescent="0.15">
      <c r="C12" s="1765" t="s">
        <v>1132</v>
      </c>
      <c r="D12" s="1765"/>
      <c r="E12" s="1765"/>
      <c r="F12" s="1765"/>
      <c r="G12" s="1765"/>
      <c r="H12" s="1765"/>
      <c r="I12" s="1765"/>
      <c r="J12" s="1765"/>
      <c r="K12" s="1422"/>
      <c r="L12" s="1422"/>
      <c r="M12" s="1422"/>
      <c r="N12" s="1422"/>
      <c r="O12" s="1422"/>
      <c r="P12" s="1422"/>
      <c r="Q12" s="1422"/>
      <c r="R12" s="1422"/>
      <c r="S12" s="1422"/>
      <c r="T12" s="1422"/>
      <c r="U12" s="1422"/>
      <c r="V12" s="1422"/>
      <c r="W12" s="1422"/>
    </row>
    <row r="13" spans="1:23" s="1418" customFormat="1" ht="45" customHeight="1" thickBot="1" x14ac:dyDescent="0.25">
      <c r="C13" s="1419" t="s">
        <v>1133</v>
      </c>
      <c r="E13" s="1419"/>
      <c r="F13" s="1419"/>
      <c r="G13" s="1419"/>
      <c r="H13" s="1419"/>
      <c r="I13" s="1434" t="s">
        <v>1134</v>
      </c>
      <c r="J13" s="1419"/>
      <c r="K13" s="1419"/>
      <c r="L13" s="1419"/>
      <c r="M13" s="1419"/>
      <c r="N13" s="1419"/>
      <c r="O13" s="1419"/>
      <c r="P13" s="1419"/>
      <c r="Q13" s="1419"/>
      <c r="R13" s="1419"/>
      <c r="S13" s="1422"/>
      <c r="T13" s="1422"/>
      <c r="U13" s="1422"/>
      <c r="V13" s="1422"/>
      <c r="W13" s="1422"/>
    </row>
    <row r="14" spans="1:23" s="1418" customFormat="1" ht="80.099999999999994" customHeight="1" thickBot="1" x14ac:dyDescent="0.2">
      <c r="C14" s="1766" t="s">
        <v>1128</v>
      </c>
      <c r="D14" s="1764"/>
      <c r="E14" s="1435" t="s">
        <v>59</v>
      </c>
      <c r="F14" s="1423" t="s">
        <v>60</v>
      </c>
      <c r="G14" s="1436" t="s">
        <v>61</v>
      </c>
      <c r="H14" s="1437" t="s">
        <v>62</v>
      </c>
      <c r="I14" s="1427" t="s">
        <v>77</v>
      </c>
      <c r="J14" s="1438"/>
      <c r="K14" s="1428"/>
      <c r="L14" s="1419"/>
      <c r="M14" s="1419"/>
      <c r="N14" s="1419"/>
      <c r="O14" s="1428"/>
      <c r="P14" s="1419"/>
      <c r="Q14" s="1419"/>
      <c r="R14" s="1419"/>
      <c r="S14" s="1428"/>
      <c r="T14" s="1419"/>
      <c r="U14" s="1419"/>
      <c r="V14" s="1422"/>
    </row>
    <row r="15" spans="1:23" s="1418" customFormat="1" ht="80.099999999999994" customHeight="1" thickBot="1" x14ac:dyDescent="0.2">
      <c r="C15" s="1763" t="s">
        <v>1135</v>
      </c>
      <c r="D15" s="1764"/>
      <c r="E15" s="1439">
        <v>9813</v>
      </c>
      <c r="F15" s="1429">
        <v>10028</v>
      </c>
      <c r="G15" s="1440">
        <v>9925</v>
      </c>
      <c r="H15" s="1441">
        <v>10195</v>
      </c>
      <c r="I15" s="1433">
        <v>10190</v>
      </c>
      <c r="J15" s="1419"/>
      <c r="K15" s="1428"/>
      <c r="L15" s="1419"/>
      <c r="M15" s="1419"/>
      <c r="N15" s="1419"/>
      <c r="O15" s="1419"/>
      <c r="P15" s="1419"/>
      <c r="Q15" s="1419"/>
      <c r="R15" s="1419"/>
      <c r="S15" s="1419"/>
      <c r="T15" s="1419"/>
      <c r="U15" s="1419"/>
      <c r="V15" s="1422"/>
    </row>
    <row r="16" spans="1:23" s="1418" customFormat="1" ht="27" customHeight="1" x14ac:dyDescent="0.15"/>
    <row r="17" spans="2:23" s="1418" customFormat="1" ht="39.75" customHeight="1" x14ac:dyDescent="0.2">
      <c r="C17" s="1442" t="s">
        <v>72</v>
      </c>
      <c r="E17" s="1419"/>
      <c r="F17" s="1419"/>
      <c r="H17" s="1419"/>
      <c r="I17" s="1443"/>
      <c r="J17" s="1443"/>
      <c r="K17" s="1419"/>
      <c r="L17" s="1419"/>
      <c r="M17" s="1419"/>
      <c r="N17" s="1419"/>
      <c r="O17" s="1419"/>
      <c r="P17" s="1419"/>
      <c r="Q17" s="1419"/>
      <c r="R17" s="1422"/>
      <c r="S17" s="1422"/>
      <c r="T17" s="1422"/>
      <c r="U17" s="1422"/>
      <c r="V17" s="1422"/>
      <c r="W17" s="1422"/>
    </row>
    <row r="18" spans="2:23" s="1418" customFormat="1" ht="33" customHeight="1" thickBot="1" x14ac:dyDescent="0.2">
      <c r="C18" s="1419" t="s">
        <v>1136</v>
      </c>
      <c r="E18" s="1419"/>
      <c r="F18" s="1419"/>
      <c r="H18" s="1419"/>
      <c r="I18" s="1444" t="s">
        <v>1137</v>
      </c>
      <c r="J18" s="1419"/>
      <c r="K18" s="1419"/>
      <c r="L18" s="1419"/>
      <c r="M18" s="1419"/>
      <c r="N18" s="1419"/>
      <c r="O18" s="1419"/>
      <c r="P18" s="1419"/>
      <c r="Q18" s="1419"/>
      <c r="R18" s="1422"/>
      <c r="S18" s="1422"/>
      <c r="T18" s="1422"/>
      <c r="U18" s="1422"/>
      <c r="V18" s="1422"/>
      <c r="W18" s="1422"/>
    </row>
    <row r="19" spans="2:23" s="1418" customFormat="1" ht="80.099999999999994" customHeight="1" thickBot="1" x14ac:dyDescent="0.2">
      <c r="C19" s="1445" t="s">
        <v>1138</v>
      </c>
      <c r="D19" s="1446" t="s">
        <v>58</v>
      </c>
      <c r="E19" s="1447" t="s">
        <v>59</v>
      </c>
      <c r="F19" s="1435" t="s">
        <v>60</v>
      </c>
      <c r="G19" s="1435" t="s">
        <v>61</v>
      </c>
      <c r="H19" s="1437" t="s">
        <v>62</v>
      </c>
      <c r="I19" s="1427" t="s">
        <v>77</v>
      </c>
      <c r="J19" s="1422"/>
      <c r="K19" s="1419"/>
      <c r="L19" s="1419"/>
      <c r="M19" s="1428"/>
      <c r="N19" s="1419"/>
      <c r="O19" s="1419"/>
      <c r="P19" s="1419"/>
      <c r="Q19" s="1428"/>
      <c r="R19" s="1419"/>
      <c r="S19" s="1419"/>
      <c r="T19" s="1419"/>
      <c r="U19" s="1422"/>
      <c r="V19" s="1422"/>
    </row>
    <row r="20" spans="2:23" s="1418" customFormat="1" ht="80.099999999999994" customHeight="1" x14ac:dyDescent="0.15">
      <c r="C20" s="1448" t="s">
        <v>1139</v>
      </c>
      <c r="D20" s="1449">
        <v>128426</v>
      </c>
      <c r="E20" s="1450">
        <v>128542</v>
      </c>
      <c r="F20" s="1451">
        <v>129898</v>
      </c>
      <c r="G20" s="1452">
        <v>129608</v>
      </c>
      <c r="H20" s="1453">
        <v>131902</v>
      </c>
      <c r="I20" s="1454">
        <v>131108</v>
      </c>
      <c r="J20" s="1422"/>
      <c r="K20" s="1419"/>
      <c r="L20" s="1419"/>
      <c r="M20" s="1419"/>
      <c r="N20" s="1419"/>
      <c r="O20" s="1419"/>
      <c r="P20" s="1419"/>
      <c r="Q20" s="1419"/>
      <c r="R20" s="1419"/>
      <c r="S20" s="1419"/>
      <c r="T20" s="1419"/>
      <c r="U20" s="1422"/>
      <c r="V20" s="1422"/>
    </row>
    <row r="21" spans="2:23" s="1418" customFormat="1" ht="80.099999999999994" customHeight="1" x14ac:dyDescent="0.15">
      <c r="C21" s="1455" t="s">
        <v>1140</v>
      </c>
      <c r="D21" s="1456">
        <v>35747</v>
      </c>
      <c r="E21" s="1457">
        <v>34881</v>
      </c>
      <c r="F21" s="1458">
        <v>35142</v>
      </c>
      <c r="G21" s="1458">
        <v>33475</v>
      </c>
      <c r="H21" s="1459">
        <v>33668</v>
      </c>
      <c r="I21" s="1460">
        <v>33555</v>
      </c>
      <c r="J21" s="1422"/>
      <c r="K21" s="1419"/>
      <c r="L21" s="1419"/>
      <c r="M21" s="1419"/>
      <c r="N21" s="1419"/>
      <c r="O21" s="1419"/>
      <c r="P21" s="1419"/>
      <c r="Q21" s="1419"/>
      <c r="R21" s="1419"/>
      <c r="S21" s="1419"/>
      <c r="T21" s="1419"/>
      <c r="U21" s="1422"/>
      <c r="V21" s="1422"/>
    </row>
    <row r="22" spans="2:23" s="1418" customFormat="1" ht="80.099999999999994" customHeight="1" x14ac:dyDescent="0.15">
      <c r="C22" s="1461" t="s">
        <v>1141</v>
      </c>
      <c r="D22" s="1456">
        <v>22320</v>
      </c>
      <c r="E22" s="1457">
        <v>22166</v>
      </c>
      <c r="F22" s="1458">
        <v>22368</v>
      </c>
      <c r="G22" s="1458">
        <v>21210</v>
      </c>
      <c r="H22" s="1459">
        <v>21740</v>
      </c>
      <c r="I22" s="1460">
        <v>21562</v>
      </c>
      <c r="J22" s="1422"/>
      <c r="K22" s="1419"/>
      <c r="L22" s="1419"/>
      <c r="M22" s="1419"/>
      <c r="N22" s="1419"/>
      <c r="O22" s="1419"/>
      <c r="P22" s="1419"/>
      <c r="Q22" s="1419"/>
      <c r="R22" s="1419"/>
      <c r="S22" s="1419"/>
      <c r="T22" s="1419"/>
      <c r="U22" s="1422"/>
      <c r="V22" s="1422"/>
    </row>
    <row r="23" spans="2:23" s="1418" customFormat="1" ht="80.099999999999994" customHeight="1" x14ac:dyDescent="0.15">
      <c r="C23" s="1461" t="s">
        <v>1142</v>
      </c>
      <c r="D23" s="1456">
        <v>11638</v>
      </c>
      <c r="E23" s="1457">
        <v>11594</v>
      </c>
      <c r="F23" s="1458">
        <v>11853</v>
      </c>
      <c r="G23" s="1458">
        <v>11265</v>
      </c>
      <c r="H23" s="1459">
        <v>11470</v>
      </c>
      <c r="I23" s="1460">
        <v>11448</v>
      </c>
      <c r="J23" s="1422"/>
      <c r="K23" s="1419"/>
      <c r="L23" s="1419"/>
      <c r="M23" s="1419"/>
      <c r="N23" s="1419"/>
      <c r="O23" s="1419"/>
      <c r="P23" s="1419"/>
      <c r="Q23" s="1419"/>
      <c r="R23" s="1419"/>
      <c r="S23" s="1419"/>
      <c r="T23" s="1419"/>
      <c r="U23" s="1422"/>
      <c r="V23" s="1422"/>
    </row>
    <row r="24" spans="2:23" s="1418" customFormat="1" ht="80.099999999999994" customHeight="1" thickBot="1" x14ac:dyDescent="0.2">
      <c r="C24" s="1462" t="s">
        <v>1143</v>
      </c>
      <c r="D24" s="1463">
        <v>8814</v>
      </c>
      <c r="E24" s="1464">
        <v>8538</v>
      </c>
      <c r="F24" s="1465">
        <v>8642</v>
      </c>
      <c r="G24" s="1465">
        <v>8438</v>
      </c>
      <c r="H24" s="1466">
        <v>8750</v>
      </c>
      <c r="I24" s="1467">
        <v>8579</v>
      </c>
      <c r="J24" s="1422"/>
      <c r="K24" s="1419"/>
      <c r="L24" s="1419"/>
      <c r="M24" s="1419"/>
      <c r="N24" s="1419"/>
      <c r="O24" s="1419"/>
      <c r="P24" s="1419"/>
      <c r="Q24" s="1419"/>
      <c r="R24" s="1419"/>
      <c r="S24" s="1419"/>
      <c r="T24" s="1419"/>
      <c r="U24" s="1422"/>
      <c r="V24" s="1422"/>
    </row>
    <row r="25" spans="2:23" s="1468" customFormat="1" ht="102.75" customHeight="1" x14ac:dyDescent="0.25">
      <c r="B25" s="1417" t="s">
        <v>1144</v>
      </c>
      <c r="D25" s="1755" t="s">
        <v>1145</v>
      </c>
      <c r="E25" s="1755"/>
      <c r="F25" s="1755"/>
      <c r="G25" s="1469"/>
      <c r="H25" s="1470"/>
      <c r="K25" s="1470"/>
      <c r="L25" s="1470"/>
      <c r="M25" s="1470"/>
      <c r="N25" s="1470"/>
      <c r="O25" s="1470"/>
      <c r="P25" s="1470"/>
      <c r="Q25" s="1470"/>
      <c r="R25" s="1470"/>
      <c r="S25" s="1470"/>
      <c r="T25" s="1470"/>
      <c r="U25" s="1470"/>
      <c r="V25" s="1470"/>
      <c r="W25" s="1470"/>
    </row>
    <row r="26" spans="2:23" s="1468" customFormat="1" ht="18" customHeight="1" x14ac:dyDescent="0.2">
      <c r="E26" s="1471"/>
      <c r="F26" s="1471"/>
      <c r="G26" s="1471"/>
      <c r="K26" s="1470"/>
      <c r="L26" s="1470"/>
      <c r="M26" s="1470"/>
      <c r="N26" s="1470"/>
      <c r="O26" s="1470"/>
      <c r="P26" s="1470"/>
      <c r="Q26" s="1470"/>
      <c r="R26" s="1470"/>
      <c r="S26" s="1470"/>
      <c r="T26" s="1470"/>
      <c r="U26" s="1470"/>
      <c r="V26" s="1470"/>
      <c r="W26" s="1470"/>
    </row>
    <row r="27" spans="2:23" s="1418" customFormat="1" ht="28.5" customHeight="1" x14ac:dyDescent="0.2">
      <c r="C27" s="1442" t="s">
        <v>1146</v>
      </c>
      <c r="E27" s="1419"/>
      <c r="F27" s="1419"/>
      <c r="G27" s="1756"/>
      <c r="H27" s="1756"/>
      <c r="I27" s="1419"/>
      <c r="J27" s="1419"/>
      <c r="K27" s="1419"/>
      <c r="L27" s="1419"/>
      <c r="M27" s="1419"/>
      <c r="N27" s="1419"/>
      <c r="O27" s="1419"/>
      <c r="P27" s="1419"/>
      <c r="Q27" s="1419"/>
      <c r="R27" s="1422"/>
      <c r="S27" s="1422"/>
      <c r="T27" s="1422"/>
      <c r="U27" s="1422"/>
      <c r="V27" s="1422"/>
      <c r="W27" s="1422"/>
    </row>
    <row r="28" spans="2:23" s="1418" customFormat="1" ht="30" customHeight="1" thickBot="1" x14ac:dyDescent="0.2">
      <c r="C28" s="1419" t="s">
        <v>1147</v>
      </c>
      <c r="F28" s="1420"/>
      <c r="G28" s="1420"/>
      <c r="H28" s="1757" t="s">
        <v>1148</v>
      </c>
      <c r="I28" s="1757"/>
      <c r="J28" s="1756"/>
      <c r="K28" s="1419"/>
      <c r="L28" s="1419"/>
      <c r="M28" s="1419"/>
      <c r="N28" s="1419"/>
      <c r="O28" s="1419"/>
      <c r="P28" s="1419"/>
      <c r="Q28" s="1419"/>
      <c r="R28" s="1422"/>
      <c r="S28" s="1422"/>
      <c r="T28" s="1422"/>
      <c r="U28" s="1422"/>
      <c r="V28" s="1422"/>
      <c r="W28" s="1422"/>
    </row>
    <row r="29" spans="2:23" s="1418" customFormat="1" ht="69.95" customHeight="1" thickBot="1" x14ac:dyDescent="0.2">
      <c r="C29" s="1472" t="s">
        <v>102</v>
      </c>
      <c r="D29" s="1446" t="s">
        <v>58</v>
      </c>
      <c r="E29" s="1447" t="s">
        <v>59</v>
      </c>
      <c r="F29" s="1435" t="s">
        <v>60</v>
      </c>
      <c r="G29" s="1423" t="s">
        <v>61</v>
      </c>
      <c r="H29" s="1426" t="s">
        <v>62</v>
      </c>
      <c r="I29" s="1427" t="s">
        <v>77</v>
      </c>
      <c r="J29" s="1473"/>
      <c r="K29" s="1419"/>
      <c r="L29" s="1419"/>
      <c r="M29" s="1428"/>
      <c r="N29" s="1419"/>
      <c r="O29" s="1419"/>
      <c r="P29" s="1419"/>
      <c r="Q29" s="1419"/>
      <c r="R29" s="1422"/>
      <c r="S29" s="1422"/>
      <c r="T29" s="1422"/>
      <c r="U29" s="1422"/>
      <c r="V29" s="1422"/>
    </row>
    <row r="30" spans="2:23" s="1418" customFormat="1" ht="69.95" customHeight="1" x14ac:dyDescent="0.15">
      <c r="C30" s="1474" t="s">
        <v>1149</v>
      </c>
      <c r="D30" s="1475">
        <v>8888</v>
      </c>
      <c r="E30" s="1476">
        <v>8924</v>
      </c>
      <c r="F30" s="1477">
        <v>9182</v>
      </c>
      <c r="G30" s="1478">
        <v>9138</v>
      </c>
      <c r="H30" s="1479">
        <v>9378</v>
      </c>
      <c r="I30" s="1480">
        <v>9191</v>
      </c>
      <c r="J30" s="1422"/>
      <c r="K30" s="1419"/>
      <c r="L30" s="1419"/>
      <c r="M30" s="1419"/>
      <c r="N30" s="1419"/>
      <c r="O30" s="1419"/>
      <c r="P30" s="1419"/>
      <c r="Q30" s="1419"/>
      <c r="R30" s="1422"/>
      <c r="S30" s="1422"/>
      <c r="T30" s="1422"/>
      <c r="U30" s="1422"/>
      <c r="V30" s="1422"/>
    </row>
    <row r="31" spans="2:23" s="1418" customFormat="1" ht="69.95" customHeight="1" thickBot="1" x14ac:dyDescent="0.2">
      <c r="C31" s="1481" t="s">
        <v>1150</v>
      </c>
      <c r="D31" s="1482">
        <v>1.1006811145510835</v>
      </c>
      <c r="E31" s="1482">
        <v>1.0040504050405041</v>
      </c>
      <c r="F31" s="1483">
        <v>1.033078307830783</v>
      </c>
      <c r="G31" s="1484">
        <v>0.995</v>
      </c>
      <c r="H31" s="1485">
        <v>1.026</v>
      </c>
      <c r="I31" s="1486">
        <v>0.98</v>
      </c>
      <c r="J31" s="1422"/>
      <c r="K31" s="1419"/>
      <c r="L31" s="1419"/>
      <c r="M31" s="1419"/>
      <c r="N31" s="1419"/>
      <c r="O31" s="1419"/>
      <c r="P31" s="1419"/>
      <c r="Q31" s="1419"/>
      <c r="R31" s="1422"/>
      <c r="S31" s="1422"/>
      <c r="T31" s="1422"/>
      <c r="U31" s="1422"/>
      <c r="V31" s="1422"/>
    </row>
    <row r="32" spans="2:23" s="1471" customFormat="1" ht="29.25" customHeight="1" x14ac:dyDescent="0.2">
      <c r="D32" s="1442"/>
      <c r="K32" s="1487"/>
      <c r="L32" s="1487"/>
      <c r="M32" s="1487"/>
      <c r="N32" s="1487"/>
      <c r="O32" s="1487"/>
      <c r="P32" s="1487"/>
      <c r="Q32" s="1487"/>
      <c r="R32" s="1487"/>
      <c r="S32" s="1487"/>
      <c r="T32" s="1487"/>
      <c r="U32" s="1487"/>
      <c r="V32" s="1487"/>
      <c r="W32" s="1487"/>
    </row>
    <row r="33" spans="1:23" s="1471" customFormat="1" ht="30" customHeight="1" thickBot="1" x14ac:dyDescent="0.25">
      <c r="A33" s="1442"/>
      <c r="C33" s="1471" t="s">
        <v>1151</v>
      </c>
      <c r="G33" s="1442"/>
      <c r="I33" s="1444" t="s">
        <v>1152</v>
      </c>
      <c r="J33" s="1444"/>
      <c r="K33" s="1442"/>
      <c r="L33" s="1442"/>
      <c r="M33" s="1442"/>
      <c r="N33" s="1442"/>
      <c r="O33" s="1442"/>
      <c r="P33" s="1442"/>
      <c r="Q33" s="1442"/>
      <c r="R33" s="1487"/>
      <c r="S33" s="1487"/>
      <c r="T33" s="1487"/>
      <c r="U33" s="1487"/>
      <c r="V33" s="1487"/>
      <c r="W33" s="1487"/>
    </row>
    <row r="34" spans="1:23" s="1488" customFormat="1" ht="60" customHeight="1" thickBot="1" x14ac:dyDescent="0.2">
      <c r="C34" s="1489" t="s">
        <v>102</v>
      </c>
      <c r="D34" s="1446" t="s">
        <v>58</v>
      </c>
      <c r="E34" s="1447" t="s">
        <v>59</v>
      </c>
      <c r="F34" s="1435" t="s">
        <v>60</v>
      </c>
      <c r="G34" s="1423" t="s">
        <v>61</v>
      </c>
      <c r="H34" s="1426" t="s">
        <v>62</v>
      </c>
      <c r="I34" s="1427" t="s">
        <v>77</v>
      </c>
      <c r="J34" s="1490"/>
      <c r="K34" s="1443"/>
      <c r="L34" s="1443"/>
      <c r="M34" s="1491"/>
      <c r="N34" s="1443"/>
      <c r="O34" s="1443"/>
      <c r="P34" s="1443"/>
      <c r="Q34" s="1491"/>
      <c r="R34" s="1443"/>
      <c r="S34" s="1443"/>
      <c r="T34" s="1443"/>
      <c r="U34" s="1490"/>
      <c r="V34" s="1490"/>
    </row>
    <row r="35" spans="1:23" s="1418" customFormat="1" ht="60" customHeight="1" x14ac:dyDescent="0.15">
      <c r="C35" s="1492" t="s">
        <v>1153</v>
      </c>
      <c r="D35" s="1493">
        <v>107112</v>
      </c>
      <c r="E35" s="1494">
        <v>108867</v>
      </c>
      <c r="F35" s="1495">
        <v>112288</v>
      </c>
      <c r="G35" s="1496">
        <v>113566</v>
      </c>
      <c r="H35" s="1497">
        <v>118082</v>
      </c>
      <c r="I35" s="1498">
        <v>121370</v>
      </c>
      <c r="J35" s="1422"/>
      <c r="K35" s="1419"/>
      <c r="L35" s="1419"/>
      <c r="M35" s="1419"/>
      <c r="N35" s="1419"/>
      <c r="O35" s="1419"/>
      <c r="P35" s="1419"/>
      <c r="Q35" s="1419"/>
      <c r="R35" s="1419"/>
      <c r="S35" s="1419"/>
      <c r="T35" s="1419"/>
      <c r="U35" s="1422"/>
      <c r="V35" s="1422"/>
    </row>
    <row r="36" spans="1:23" s="1418" customFormat="1" ht="60" customHeight="1" x14ac:dyDescent="0.15">
      <c r="C36" s="1499" t="s">
        <v>1154</v>
      </c>
      <c r="D36" s="1500">
        <v>35708</v>
      </c>
      <c r="E36" s="1501">
        <v>35942</v>
      </c>
      <c r="F36" s="1502">
        <v>36197</v>
      </c>
      <c r="G36" s="1503">
        <v>35301</v>
      </c>
      <c r="H36" s="1504">
        <v>35510</v>
      </c>
      <c r="I36" s="1505">
        <v>35431</v>
      </c>
      <c r="J36" s="1422"/>
      <c r="K36" s="1419"/>
      <c r="L36" s="1419"/>
      <c r="M36" s="1419"/>
      <c r="N36" s="1419"/>
      <c r="O36" s="1419"/>
      <c r="P36" s="1419"/>
      <c r="Q36" s="1419"/>
      <c r="R36" s="1419"/>
      <c r="S36" s="1419"/>
      <c r="T36" s="1419"/>
      <c r="U36" s="1422"/>
      <c r="V36" s="1422"/>
    </row>
    <row r="37" spans="1:23" s="1418" customFormat="1" ht="60" customHeight="1" x14ac:dyDescent="0.15">
      <c r="C37" s="1506" t="s">
        <v>1155</v>
      </c>
      <c r="D37" s="1475">
        <v>16378</v>
      </c>
      <c r="E37" s="1507">
        <v>16322</v>
      </c>
      <c r="F37" s="1508">
        <v>16654</v>
      </c>
      <c r="G37" s="1509">
        <v>16182</v>
      </c>
      <c r="H37" s="1510">
        <v>16475</v>
      </c>
      <c r="I37" s="1511">
        <v>16228</v>
      </c>
      <c r="J37" s="1422"/>
      <c r="K37" s="1419"/>
      <c r="L37" s="1419"/>
      <c r="M37" s="1419"/>
      <c r="N37" s="1419"/>
      <c r="O37" s="1419"/>
      <c r="P37" s="1419"/>
      <c r="Q37" s="1419"/>
      <c r="R37" s="1419"/>
      <c r="S37" s="1419"/>
      <c r="T37" s="1419"/>
      <c r="U37" s="1422"/>
      <c r="V37" s="1422"/>
    </row>
    <row r="38" spans="1:23" s="1418" customFormat="1" ht="60" customHeight="1" x14ac:dyDescent="0.15">
      <c r="C38" s="1506" t="s">
        <v>1156</v>
      </c>
      <c r="D38" s="1475">
        <v>15500</v>
      </c>
      <c r="E38" s="1507">
        <v>15456</v>
      </c>
      <c r="F38" s="1508">
        <v>15908</v>
      </c>
      <c r="G38" s="1509">
        <v>15814</v>
      </c>
      <c r="H38" s="1510">
        <v>15524</v>
      </c>
      <c r="I38" s="1511">
        <v>15293</v>
      </c>
      <c r="J38" s="1422"/>
      <c r="K38" s="1419"/>
      <c r="L38" s="1419"/>
      <c r="M38" s="1419"/>
      <c r="N38" s="1419"/>
      <c r="O38" s="1419"/>
      <c r="P38" s="1419"/>
      <c r="Q38" s="1419"/>
      <c r="R38" s="1419"/>
      <c r="S38" s="1419"/>
      <c r="T38" s="1419"/>
      <c r="U38" s="1422"/>
      <c r="V38" s="1422"/>
    </row>
    <row r="39" spans="1:23" s="1418" customFormat="1" ht="60" customHeight="1" x14ac:dyDescent="0.15">
      <c r="C39" s="1512" t="s">
        <v>1157</v>
      </c>
      <c r="D39" s="1513">
        <v>11424</v>
      </c>
      <c r="E39" s="1514">
        <v>11775</v>
      </c>
      <c r="F39" s="1515">
        <v>12332</v>
      </c>
      <c r="G39" s="1516">
        <v>12614</v>
      </c>
      <c r="H39" s="1510">
        <v>13457</v>
      </c>
      <c r="I39" s="1511">
        <v>13812</v>
      </c>
      <c r="J39" s="1422"/>
      <c r="K39" s="1419"/>
      <c r="L39" s="1419"/>
      <c r="M39" s="1419"/>
      <c r="N39" s="1419"/>
      <c r="O39" s="1419"/>
      <c r="P39" s="1419"/>
      <c r="Q39" s="1419"/>
      <c r="R39" s="1419"/>
      <c r="S39" s="1419"/>
      <c r="T39" s="1419"/>
      <c r="U39" s="1422"/>
      <c r="V39" s="1422"/>
    </row>
    <row r="40" spans="1:23" s="1418" customFormat="1" ht="60" customHeight="1" x14ac:dyDescent="0.15">
      <c r="C40" s="1506" t="s">
        <v>1158</v>
      </c>
      <c r="D40" s="1475">
        <v>11559</v>
      </c>
      <c r="E40" s="1507">
        <v>11732</v>
      </c>
      <c r="F40" s="1508">
        <v>11846</v>
      </c>
      <c r="G40" s="1509">
        <v>11560</v>
      </c>
      <c r="H40" s="1510">
        <v>11891</v>
      </c>
      <c r="I40" s="1511">
        <v>12172</v>
      </c>
      <c r="J40" s="1422"/>
      <c r="K40" s="1419"/>
      <c r="L40" s="1419"/>
      <c r="M40" s="1419"/>
      <c r="N40" s="1419"/>
      <c r="O40" s="1419"/>
      <c r="P40" s="1419"/>
      <c r="Q40" s="1419"/>
      <c r="R40" s="1419"/>
      <c r="S40" s="1419"/>
      <c r="T40" s="1419"/>
      <c r="U40" s="1422"/>
      <c r="V40" s="1422"/>
    </row>
    <row r="41" spans="1:23" s="1418" customFormat="1" ht="60" customHeight="1" x14ac:dyDescent="0.15">
      <c r="C41" s="1517" t="s">
        <v>1159</v>
      </c>
      <c r="D41" s="1475">
        <v>9276</v>
      </c>
      <c r="E41" s="1507">
        <v>9930</v>
      </c>
      <c r="F41" s="1508">
        <v>10466</v>
      </c>
      <c r="G41" s="1509">
        <v>10797</v>
      </c>
      <c r="H41" s="1510">
        <v>11375</v>
      </c>
      <c r="I41" s="1511">
        <v>11923</v>
      </c>
      <c r="J41" s="1422"/>
      <c r="K41" s="1419"/>
      <c r="L41" s="1419"/>
      <c r="M41" s="1419"/>
      <c r="N41" s="1419"/>
      <c r="O41" s="1419"/>
      <c r="P41" s="1419"/>
      <c r="Q41" s="1419"/>
      <c r="R41" s="1419"/>
      <c r="S41" s="1419"/>
      <c r="T41" s="1419"/>
      <c r="U41" s="1422"/>
      <c r="V41" s="1422"/>
    </row>
    <row r="42" spans="1:23" s="1418" customFormat="1" ht="60" customHeight="1" thickBot="1" x14ac:dyDescent="0.2">
      <c r="C42" s="1517" t="s">
        <v>1160</v>
      </c>
      <c r="D42" s="1475">
        <v>11158</v>
      </c>
      <c r="E42" s="1507">
        <v>11198</v>
      </c>
      <c r="F42" s="1508">
        <v>11337</v>
      </c>
      <c r="G42" s="1509">
        <v>10965</v>
      </c>
      <c r="H42" s="1510">
        <v>11299</v>
      </c>
      <c r="I42" s="1511">
        <v>11468</v>
      </c>
      <c r="J42" s="1422"/>
      <c r="K42" s="1419"/>
      <c r="L42" s="1419"/>
      <c r="M42" s="1419"/>
      <c r="N42" s="1419"/>
      <c r="O42" s="1419"/>
      <c r="P42" s="1419"/>
      <c r="Q42" s="1419"/>
      <c r="R42" s="1419"/>
      <c r="S42" s="1419"/>
      <c r="T42" s="1419"/>
      <c r="U42" s="1422"/>
      <c r="V42" s="1422"/>
    </row>
    <row r="43" spans="1:23" s="1418" customFormat="1" ht="60" hidden="1" customHeight="1" x14ac:dyDescent="0.15">
      <c r="C43" s="1518" t="s">
        <v>1161</v>
      </c>
      <c r="D43" s="1519">
        <v>10046</v>
      </c>
      <c r="E43" s="1520">
        <v>9924</v>
      </c>
      <c r="F43" s="1521">
        <v>9963</v>
      </c>
      <c r="G43" s="1522">
        <v>9825</v>
      </c>
      <c r="H43" s="1523">
        <v>10081</v>
      </c>
      <c r="I43" s="1524">
        <v>9535</v>
      </c>
      <c r="J43" s="1422"/>
      <c r="K43" s="1419"/>
      <c r="L43" s="1419"/>
      <c r="M43" s="1419"/>
      <c r="N43" s="1419"/>
      <c r="O43" s="1419"/>
      <c r="P43" s="1419"/>
      <c r="Q43" s="1419"/>
      <c r="R43" s="1419"/>
      <c r="S43" s="1419"/>
      <c r="T43" s="1419"/>
      <c r="U43" s="1422"/>
      <c r="V43" s="1422"/>
    </row>
    <row r="44" spans="1:23" s="1418" customFormat="1" ht="60" hidden="1" customHeight="1" x14ac:dyDescent="0.15">
      <c r="C44" s="1525" t="s">
        <v>1162</v>
      </c>
      <c r="D44" s="1526">
        <v>9152</v>
      </c>
      <c r="E44" s="1501">
        <v>9154</v>
      </c>
      <c r="F44" s="1502">
        <v>9283</v>
      </c>
      <c r="G44" s="1503">
        <v>9296</v>
      </c>
      <c r="H44" s="1527">
        <v>9374</v>
      </c>
      <c r="I44" s="1528">
        <v>9092</v>
      </c>
      <c r="J44" s="1422"/>
      <c r="K44" s="1419"/>
      <c r="L44" s="1419"/>
      <c r="M44" s="1419"/>
      <c r="N44" s="1419"/>
      <c r="O44" s="1419"/>
      <c r="P44" s="1419"/>
      <c r="Q44" s="1419"/>
      <c r="R44" s="1419"/>
      <c r="S44" s="1419"/>
      <c r="T44" s="1419"/>
      <c r="U44" s="1422"/>
      <c r="V44" s="1422"/>
    </row>
    <row r="45" spans="1:23" s="1418" customFormat="1" ht="21" customHeight="1" x14ac:dyDescent="0.15">
      <c r="C45" s="1529"/>
      <c r="D45" s="1530"/>
      <c r="E45" s="1531"/>
      <c r="F45" s="1531"/>
      <c r="G45" s="1531"/>
      <c r="H45" s="1531"/>
      <c r="I45" s="1531"/>
      <c r="J45" s="1532"/>
      <c r="K45" s="1422"/>
      <c r="L45" s="1419"/>
      <c r="M45" s="1419"/>
      <c r="N45" s="1419"/>
      <c r="O45" s="1419"/>
      <c r="P45" s="1419"/>
      <c r="Q45" s="1419"/>
      <c r="R45" s="1419"/>
      <c r="S45" s="1419"/>
      <c r="T45" s="1419"/>
      <c r="U45" s="1419"/>
      <c r="V45" s="1422"/>
      <c r="W45" s="1422"/>
    </row>
    <row r="46" spans="1:23" s="1411" customFormat="1" ht="44.25" customHeight="1" x14ac:dyDescent="0.25">
      <c r="A46" s="1533" t="s">
        <v>1163</v>
      </c>
    </row>
    <row r="47" spans="1:23" s="1411" customFormat="1" ht="33" customHeight="1" x14ac:dyDescent="0.2">
      <c r="C47" s="1469" t="s">
        <v>1164</v>
      </c>
    </row>
    <row r="48" spans="1:23" s="1411" customFormat="1" ht="11.25" customHeight="1" x14ac:dyDescent="0.2"/>
    <row r="49" spans="1:25" s="1471" customFormat="1" ht="30" customHeight="1" x14ac:dyDescent="0.2">
      <c r="A49" s="1442"/>
      <c r="B49" s="1469" t="s">
        <v>1165</v>
      </c>
      <c r="C49" s="1442"/>
      <c r="D49" s="1442"/>
      <c r="E49" s="1442"/>
      <c r="F49" s="1442"/>
      <c r="G49" s="1442"/>
      <c r="H49" s="1442"/>
      <c r="K49" s="1442"/>
      <c r="L49" s="1442"/>
      <c r="M49" s="1442"/>
      <c r="N49" s="1442"/>
      <c r="O49" s="1442"/>
      <c r="P49" s="1442"/>
      <c r="Q49" s="1442"/>
      <c r="R49" s="1442"/>
      <c r="S49" s="1442"/>
      <c r="T49" s="1442"/>
      <c r="U49" s="1442"/>
      <c r="V49" s="1487"/>
      <c r="W49" s="1487"/>
      <c r="X49" s="1487"/>
      <c r="Y49" s="1487"/>
    </row>
    <row r="50" spans="1:25" s="1471" customFormat="1" ht="30" customHeight="1" thickBot="1" x14ac:dyDescent="0.25">
      <c r="A50" s="1442"/>
      <c r="B50" s="1469" t="s">
        <v>1166</v>
      </c>
      <c r="C50" s="1442"/>
      <c r="D50" s="1442"/>
      <c r="E50" s="1442"/>
      <c r="F50" s="1442"/>
      <c r="G50" s="1442"/>
      <c r="H50" s="1442"/>
      <c r="I50" s="1444" t="s">
        <v>1167</v>
      </c>
      <c r="J50" s="1444"/>
      <c r="K50" s="1442"/>
      <c r="L50" s="1442"/>
      <c r="M50" s="1442"/>
      <c r="N50" s="1442"/>
      <c r="O50" s="1442"/>
      <c r="P50" s="1442"/>
      <c r="Q50" s="1442"/>
      <c r="R50" s="1442"/>
      <c r="S50" s="1442"/>
      <c r="T50" s="1442"/>
      <c r="U50" s="1442"/>
      <c r="V50" s="1487"/>
      <c r="W50" s="1487"/>
      <c r="X50" s="1487"/>
      <c r="Y50" s="1487"/>
    </row>
    <row r="51" spans="1:25" s="1418" customFormat="1" ht="63" customHeight="1" thickBot="1" x14ac:dyDescent="0.2">
      <c r="A51" s="1419"/>
      <c r="B51" s="1534" t="s">
        <v>102</v>
      </c>
      <c r="C51" s="1535"/>
      <c r="D51" s="1536" t="s">
        <v>1168</v>
      </c>
      <c r="E51" s="1537" t="s">
        <v>59</v>
      </c>
      <c r="F51" s="1538" t="s">
        <v>60</v>
      </c>
      <c r="G51" s="1538" t="s">
        <v>61</v>
      </c>
      <c r="H51" s="1539" t="s">
        <v>62</v>
      </c>
      <c r="I51" s="1540" t="s">
        <v>77</v>
      </c>
      <c r="J51" s="1422"/>
      <c r="K51" s="1419"/>
      <c r="L51" s="1419"/>
      <c r="M51" s="1419"/>
      <c r="N51" s="1419"/>
      <c r="O51" s="1428"/>
      <c r="P51" s="1419"/>
      <c r="Q51" s="1419"/>
      <c r="R51" s="1419"/>
      <c r="S51" s="1419"/>
      <c r="T51" s="1419"/>
      <c r="U51" s="1419"/>
      <c r="V51" s="1422"/>
      <c r="W51" s="1422"/>
      <c r="X51" s="1422"/>
    </row>
    <row r="52" spans="1:25" s="1418" customFormat="1" ht="49.5" customHeight="1" x14ac:dyDescent="0.15">
      <c r="A52" s="1419"/>
      <c r="B52" s="1748" t="s">
        <v>1169</v>
      </c>
      <c r="C52" s="1749"/>
      <c r="D52" s="1541">
        <v>2451212</v>
      </c>
      <c r="E52" s="1542">
        <v>2977954</v>
      </c>
      <c r="F52" s="1476">
        <v>3117724</v>
      </c>
      <c r="G52" s="1477">
        <v>3467151</v>
      </c>
      <c r="H52" s="1543">
        <v>4357009</v>
      </c>
      <c r="I52" s="1544">
        <v>4990675</v>
      </c>
      <c r="J52" s="1422"/>
      <c r="K52" s="1419"/>
      <c r="L52" s="1419"/>
      <c r="M52" s="1419"/>
      <c r="N52" s="1419"/>
      <c r="O52" s="1419"/>
      <c r="P52" s="1419"/>
      <c r="Q52" s="1419"/>
      <c r="R52" s="1419"/>
      <c r="S52" s="1419"/>
      <c r="T52" s="1419"/>
      <c r="U52" s="1419"/>
      <c r="V52" s="1422"/>
      <c r="W52" s="1422"/>
      <c r="X52" s="1422"/>
    </row>
    <row r="53" spans="1:25" s="1418" customFormat="1" ht="49.5" customHeight="1" x14ac:dyDescent="0.15">
      <c r="A53" s="1419"/>
      <c r="B53" s="1753" t="s">
        <v>1170</v>
      </c>
      <c r="C53" s="1754"/>
      <c r="D53" s="1545">
        <v>1.0184637194850867</v>
      </c>
      <c r="E53" s="1546">
        <v>1.2148904297139538</v>
      </c>
      <c r="F53" s="1546">
        <v>1.0469349090012807</v>
      </c>
      <c r="G53" s="1546">
        <v>1.11207759250017</v>
      </c>
      <c r="H53" s="1547">
        <v>1.2566539501740766</v>
      </c>
      <c r="I53" s="1548">
        <f>I52/H52</f>
        <v>1.1454360089685378</v>
      </c>
      <c r="J53" s="1422"/>
      <c r="K53" s="1419"/>
      <c r="L53" s="1419"/>
      <c r="M53" s="1419"/>
      <c r="N53" s="1419"/>
      <c r="O53" s="1419"/>
      <c r="P53" s="1419"/>
      <c r="Q53" s="1419"/>
      <c r="R53" s="1419"/>
      <c r="S53" s="1419"/>
      <c r="T53" s="1419"/>
      <c r="U53" s="1419"/>
      <c r="V53" s="1422"/>
      <c r="W53" s="1422"/>
      <c r="X53" s="1422"/>
    </row>
    <row r="54" spans="1:25" s="1418" customFormat="1" ht="49.5" customHeight="1" x14ac:dyDescent="0.15">
      <c r="A54" s="1419"/>
      <c r="B54" s="1753" t="s">
        <v>1171</v>
      </c>
      <c r="C54" s="1754"/>
      <c r="D54" s="1549">
        <v>12942742</v>
      </c>
      <c r="E54" s="1550">
        <v>14438613</v>
      </c>
      <c r="F54" s="1457">
        <v>15833928</v>
      </c>
      <c r="G54" s="1458">
        <v>16236618</v>
      </c>
      <c r="H54" s="1459">
        <v>16611454</v>
      </c>
      <c r="I54" s="1459">
        <v>17004302</v>
      </c>
      <c r="J54" s="1422"/>
      <c r="K54" s="1419"/>
      <c r="L54" s="1419"/>
      <c r="M54" s="1419"/>
      <c r="N54" s="1419"/>
      <c r="O54" s="1419"/>
      <c r="P54" s="1419"/>
      <c r="Q54" s="1419"/>
      <c r="R54" s="1419"/>
      <c r="S54" s="1419"/>
      <c r="T54" s="1419"/>
      <c r="U54" s="1419"/>
      <c r="V54" s="1422"/>
      <c r="W54" s="1422"/>
      <c r="X54" s="1422"/>
    </row>
    <row r="55" spans="1:25" s="1418" customFormat="1" ht="49.5" customHeight="1" thickBot="1" x14ac:dyDescent="0.2">
      <c r="A55" s="1419"/>
      <c r="B55" s="1746" t="s">
        <v>1170</v>
      </c>
      <c r="C55" s="1750"/>
      <c r="D55" s="1551">
        <v>0.92860870649539695</v>
      </c>
      <c r="E55" s="1552">
        <v>1.1155760502681735</v>
      </c>
      <c r="F55" s="1552">
        <v>1.223382804045696</v>
      </c>
      <c r="G55" s="1552">
        <v>1.0254320974555398</v>
      </c>
      <c r="H55" s="1553">
        <v>1.0230858421378146</v>
      </c>
      <c r="I55" s="1554">
        <f>I54/H54</f>
        <v>1.0236492242039739</v>
      </c>
      <c r="J55" s="1422"/>
      <c r="K55" s="1419"/>
      <c r="L55" s="1419"/>
      <c r="M55" s="1419"/>
      <c r="N55" s="1419"/>
      <c r="O55" s="1419"/>
      <c r="P55" s="1419"/>
      <c r="Q55" s="1419"/>
      <c r="R55" s="1419"/>
      <c r="S55" s="1419"/>
      <c r="T55" s="1419"/>
      <c r="U55" s="1419"/>
      <c r="V55" s="1422"/>
      <c r="W55" s="1422"/>
      <c r="X55" s="1422"/>
    </row>
    <row r="56" spans="1:25" s="1418" customFormat="1" ht="49.5" customHeight="1" x14ac:dyDescent="0.15">
      <c r="A56" s="1419"/>
      <c r="B56" s="1748" t="s">
        <v>242</v>
      </c>
      <c r="C56" s="1749"/>
      <c r="D56" s="1541">
        <v>15393954</v>
      </c>
      <c r="E56" s="1542">
        <v>17416567</v>
      </c>
      <c r="F56" s="1555">
        <v>18951652</v>
      </c>
      <c r="G56" s="1556">
        <v>19703769</v>
      </c>
      <c r="H56" s="1543">
        <v>20968463</v>
      </c>
      <c r="I56" s="1557">
        <v>21994977</v>
      </c>
      <c r="J56" s="1422"/>
      <c r="K56" s="1419"/>
      <c r="L56" s="1419"/>
      <c r="M56" s="1419"/>
      <c r="N56" s="1419"/>
      <c r="O56" s="1419"/>
      <c r="P56" s="1419"/>
      <c r="Q56" s="1419"/>
      <c r="R56" s="1419"/>
      <c r="S56" s="1419"/>
      <c r="T56" s="1419"/>
      <c r="U56" s="1419"/>
      <c r="V56" s="1422"/>
      <c r="W56" s="1422"/>
      <c r="X56" s="1422"/>
    </row>
    <row r="57" spans="1:25" s="1418" customFormat="1" ht="49.5" customHeight="1" thickBot="1" x14ac:dyDescent="0.2">
      <c r="A57" s="1419"/>
      <c r="B57" s="1746" t="s">
        <v>1170</v>
      </c>
      <c r="C57" s="1750"/>
      <c r="D57" s="1551">
        <v>0.94184007001231973</v>
      </c>
      <c r="E57" s="1552">
        <v>1.1313900899015288</v>
      </c>
      <c r="F57" s="1552">
        <v>1.0881393560510519</v>
      </c>
      <c r="G57" s="1552">
        <v>1.0396860917454585</v>
      </c>
      <c r="H57" s="1553">
        <v>1.064185385039786</v>
      </c>
      <c r="I57" s="1554">
        <f>I56/H56</f>
        <v>1.0489551380089233</v>
      </c>
      <c r="J57" s="1422"/>
      <c r="K57" s="1419"/>
      <c r="L57" s="1419"/>
      <c r="M57" s="1419"/>
      <c r="N57" s="1419"/>
      <c r="O57" s="1419"/>
      <c r="P57" s="1419"/>
      <c r="Q57" s="1419"/>
      <c r="R57" s="1419"/>
      <c r="S57" s="1419"/>
      <c r="T57" s="1419"/>
      <c r="U57" s="1419"/>
      <c r="V57" s="1422"/>
      <c r="W57" s="1422"/>
      <c r="X57" s="1422"/>
    </row>
    <row r="58" spans="1:25" s="1471" customFormat="1" ht="16.5" customHeight="1" x14ac:dyDescent="0.2">
      <c r="K58" s="1487"/>
      <c r="L58" s="1487"/>
      <c r="M58" s="1487"/>
      <c r="N58" s="1487"/>
      <c r="O58" s="1487"/>
      <c r="P58" s="1487"/>
      <c r="Q58" s="1487"/>
      <c r="R58" s="1487"/>
      <c r="S58" s="1487"/>
      <c r="T58" s="1487"/>
      <c r="U58" s="1487"/>
      <c r="V58" s="1487"/>
      <c r="W58" s="1487"/>
      <c r="X58" s="1487"/>
      <c r="Y58" s="1487"/>
    </row>
    <row r="59" spans="1:25" s="1471" customFormat="1" ht="49.5" customHeight="1" thickBot="1" x14ac:dyDescent="0.25">
      <c r="A59" s="1442"/>
      <c r="B59" s="1469" t="s">
        <v>1172</v>
      </c>
      <c r="C59" s="1442"/>
      <c r="D59" s="1442"/>
      <c r="E59" s="1442"/>
      <c r="F59" s="1442"/>
      <c r="G59" s="1442"/>
      <c r="H59" s="1442"/>
      <c r="I59" s="1434" t="s">
        <v>1167</v>
      </c>
      <c r="J59" s="1444"/>
      <c r="K59" s="1442"/>
      <c r="L59" s="1442"/>
      <c r="M59" s="1442"/>
      <c r="N59" s="1442"/>
      <c r="O59" s="1442"/>
      <c r="P59" s="1442"/>
      <c r="Q59" s="1442"/>
      <c r="R59" s="1442"/>
      <c r="S59" s="1442"/>
      <c r="T59" s="1442"/>
      <c r="U59" s="1442"/>
      <c r="V59" s="1487"/>
      <c r="W59" s="1487"/>
      <c r="X59" s="1487"/>
      <c r="Y59" s="1487"/>
    </row>
    <row r="60" spans="1:25" s="1418" customFormat="1" ht="49.5" customHeight="1" thickBot="1" x14ac:dyDescent="0.2">
      <c r="A60" s="1419"/>
      <c r="B60" s="1534" t="s">
        <v>102</v>
      </c>
      <c r="C60" s="1535"/>
      <c r="D60" s="1536" t="s">
        <v>1168</v>
      </c>
      <c r="E60" s="1537" t="s">
        <v>59</v>
      </c>
      <c r="F60" s="1538" t="s">
        <v>60</v>
      </c>
      <c r="G60" s="1538" t="s">
        <v>61</v>
      </c>
      <c r="H60" s="1539" t="s">
        <v>62</v>
      </c>
      <c r="I60" s="1540" t="s">
        <v>77</v>
      </c>
      <c r="J60" s="1422"/>
      <c r="K60" s="1419"/>
      <c r="L60" s="1419"/>
      <c r="M60" s="1419"/>
      <c r="N60" s="1419"/>
      <c r="O60" s="1428"/>
      <c r="P60" s="1419"/>
      <c r="Q60" s="1419"/>
      <c r="R60" s="1419"/>
      <c r="S60" s="1419"/>
      <c r="T60" s="1419"/>
      <c r="U60" s="1419"/>
      <c r="V60" s="1422"/>
      <c r="W60" s="1422"/>
      <c r="X60" s="1422"/>
    </row>
    <row r="61" spans="1:25" s="1418" customFormat="1" ht="49.5" customHeight="1" x14ac:dyDescent="0.15">
      <c r="A61" s="1419"/>
      <c r="B61" s="1748" t="s">
        <v>1169</v>
      </c>
      <c r="C61" s="1749"/>
      <c r="D61" s="1541">
        <v>44521</v>
      </c>
      <c r="E61" s="1542">
        <v>75754</v>
      </c>
      <c r="F61" s="1476">
        <v>141466</v>
      </c>
      <c r="G61" s="1477">
        <v>47734</v>
      </c>
      <c r="H61" s="1543">
        <v>14865</v>
      </c>
      <c r="I61" s="1544">
        <v>29221</v>
      </c>
      <c r="J61" s="1422"/>
      <c r="K61" s="1419"/>
      <c r="L61" s="1419"/>
      <c r="M61" s="1419"/>
      <c r="N61" s="1419"/>
      <c r="O61" s="1419"/>
      <c r="P61" s="1419"/>
      <c r="Q61" s="1419"/>
      <c r="R61" s="1419"/>
      <c r="S61" s="1419"/>
      <c r="T61" s="1419"/>
      <c r="U61" s="1419"/>
      <c r="V61" s="1422"/>
      <c r="W61" s="1422"/>
      <c r="X61" s="1422"/>
    </row>
    <row r="62" spans="1:25" s="1418" customFormat="1" ht="49.5" customHeight="1" x14ac:dyDescent="0.15">
      <c r="A62" s="1419"/>
      <c r="B62" s="1753" t="s">
        <v>1170</v>
      </c>
      <c r="C62" s="1758"/>
      <c r="D62" s="1545">
        <v>0.74238786059696515</v>
      </c>
      <c r="E62" s="1546">
        <v>1.7015341074998316</v>
      </c>
      <c r="F62" s="1546">
        <v>1.867439343136996</v>
      </c>
      <c r="G62" s="1546">
        <v>0.33742383328856401</v>
      </c>
      <c r="H62" s="1547">
        <v>0.31141324841831819</v>
      </c>
      <c r="I62" s="1548">
        <f>I61/H61</f>
        <v>1.9657584931046082</v>
      </c>
      <c r="J62" s="1422"/>
      <c r="K62" s="1419"/>
      <c r="L62" s="1419"/>
      <c r="M62" s="1419"/>
      <c r="N62" s="1419"/>
      <c r="O62" s="1419"/>
      <c r="P62" s="1419"/>
      <c r="Q62" s="1419"/>
      <c r="R62" s="1419"/>
      <c r="S62" s="1419"/>
      <c r="T62" s="1419"/>
      <c r="U62" s="1419"/>
      <c r="V62" s="1422"/>
      <c r="W62" s="1422"/>
      <c r="X62" s="1422"/>
    </row>
    <row r="63" spans="1:25" s="1418" customFormat="1" ht="49.5" customHeight="1" x14ac:dyDescent="0.15">
      <c r="A63" s="1419"/>
      <c r="B63" s="1753" t="s">
        <v>1171</v>
      </c>
      <c r="C63" s="1754"/>
      <c r="D63" s="1549">
        <v>1106199</v>
      </c>
      <c r="E63" s="1550">
        <v>1186482</v>
      </c>
      <c r="F63" s="1457">
        <v>1216634</v>
      </c>
      <c r="G63" s="1458">
        <v>1229983</v>
      </c>
      <c r="H63" s="1459">
        <v>1302639</v>
      </c>
      <c r="I63" s="1459">
        <v>1301556</v>
      </c>
      <c r="J63" s="1422"/>
      <c r="K63" s="1419"/>
      <c r="L63" s="1419"/>
      <c r="M63" s="1419"/>
      <c r="N63" s="1419"/>
      <c r="O63" s="1419"/>
      <c r="P63" s="1419"/>
      <c r="Q63" s="1419"/>
      <c r="R63" s="1419"/>
      <c r="S63" s="1419"/>
      <c r="T63" s="1419"/>
      <c r="U63" s="1419"/>
      <c r="V63" s="1422"/>
      <c r="W63" s="1422"/>
      <c r="X63" s="1422"/>
    </row>
    <row r="64" spans="1:25" s="1418" customFormat="1" ht="49.5" customHeight="1" thickBot="1" x14ac:dyDescent="0.2">
      <c r="A64" s="1419"/>
      <c r="B64" s="1746" t="s">
        <v>1170</v>
      </c>
      <c r="C64" s="1747"/>
      <c r="D64" s="1551">
        <v>0.97054325729772506</v>
      </c>
      <c r="E64" s="1552">
        <v>1.0725755492456601</v>
      </c>
      <c r="F64" s="1552">
        <v>1.0254129434749115</v>
      </c>
      <c r="G64" s="1552">
        <v>1.0109720754146276</v>
      </c>
      <c r="H64" s="1553">
        <v>1.0590707351239814</v>
      </c>
      <c r="I64" s="1554">
        <f>I63/H63</f>
        <v>0.99916861079700514</v>
      </c>
      <c r="J64" s="1422"/>
      <c r="K64" s="1419"/>
      <c r="L64" s="1419"/>
      <c r="M64" s="1419"/>
      <c r="N64" s="1419"/>
      <c r="O64" s="1419"/>
      <c r="P64" s="1419"/>
      <c r="Q64" s="1419"/>
      <c r="R64" s="1419"/>
      <c r="S64" s="1419"/>
      <c r="T64" s="1419"/>
      <c r="U64" s="1419"/>
      <c r="V64" s="1422"/>
      <c r="W64" s="1422"/>
      <c r="X64" s="1422"/>
    </row>
    <row r="65" spans="1:25" s="1418" customFormat="1" ht="49.5" customHeight="1" x14ac:dyDescent="0.15">
      <c r="A65" s="1419"/>
      <c r="B65" s="1748" t="s">
        <v>242</v>
      </c>
      <c r="C65" s="1749"/>
      <c r="D65" s="1541">
        <v>1150720</v>
      </c>
      <c r="E65" s="1542">
        <v>1262236</v>
      </c>
      <c r="F65" s="1555">
        <v>1358100</v>
      </c>
      <c r="G65" s="1556">
        <v>1277717</v>
      </c>
      <c r="H65" s="1543">
        <v>1317504</v>
      </c>
      <c r="I65" s="1557">
        <v>1330777</v>
      </c>
      <c r="J65" s="1422"/>
      <c r="K65" s="1419"/>
      <c r="L65" s="1419"/>
      <c r="M65" s="1419"/>
      <c r="N65" s="1419"/>
      <c r="O65" s="1419"/>
      <c r="P65" s="1419"/>
      <c r="Q65" s="1419"/>
      <c r="R65" s="1419"/>
      <c r="S65" s="1419"/>
      <c r="T65" s="1419"/>
      <c r="U65" s="1419"/>
      <c r="V65" s="1422"/>
      <c r="W65" s="1422"/>
      <c r="X65" s="1422"/>
    </row>
    <row r="66" spans="1:25" s="1418" customFormat="1" ht="49.5" customHeight="1" thickBot="1" x14ac:dyDescent="0.2">
      <c r="A66" s="1419"/>
      <c r="B66" s="1746" t="s">
        <v>1170</v>
      </c>
      <c r="C66" s="1750"/>
      <c r="D66" s="1551">
        <v>0.95913874888205219</v>
      </c>
      <c r="E66" s="1552">
        <v>1.0969097608453837</v>
      </c>
      <c r="F66" s="1552">
        <v>1.0759477625420286</v>
      </c>
      <c r="G66" s="1552">
        <v>0.94081216405272072</v>
      </c>
      <c r="H66" s="1553">
        <v>1.0311391333135584</v>
      </c>
      <c r="I66" s="1554">
        <f>I65/H65</f>
        <v>1.0100743527154377</v>
      </c>
      <c r="J66" s="1422"/>
      <c r="K66" s="1419"/>
      <c r="L66" s="1419"/>
      <c r="M66" s="1419"/>
      <c r="N66" s="1419"/>
      <c r="O66" s="1419"/>
      <c r="P66" s="1419"/>
      <c r="Q66" s="1419"/>
      <c r="R66" s="1419"/>
      <c r="S66" s="1419"/>
      <c r="T66" s="1419"/>
      <c r="U66" s="1419"/>
      <c r="V66" s="1422"/>
      <c r="W66" s="1422"/>
      <c r="X66" s="1422"/>
    </row>
    <row r="67" spans="1:25" s="1471" customFormat="1" ht="30" hidden="1" customHeight="1" x14ac:dyDescent="0.2">
      <c r="A67" s="1442"/>
      <c r="B67" s="1469" t="s">
        <v>1173</v>
      </c>
      <c r="C67" s="1442"/>
      <c r="D67" s="1442"/>
      <c r="E67" s="1442"/>
      <c r="F67" s="1442"/>
      <c r="G67" s="1442"/>
      <c r="H67" s="1442"/>
      <c r="K67" s="1558"/>
      <c r="L67" s="1558"/>
      <c r="M67" s="1558"/>
      <c r="N67" s="1558"/>
      <c r="O67" s="1558"/>
      <c r="P67" s="1558"/>
      <c r="Q67" s="1442"/>
      <c r="R67" s="1442"/>
      <c r="S67" s="1442"/>
      <c r="T67" s="1442"/>
      <c r="U67" s="1442"/>
      <c r="V67" s="1442"/>
      <c r="W67" s="1442"/>
      <c r="X67" s="1487"/>
      <c r="Y67" s="1487"/>
    </row>
    <row r="68" spans="1:25" s="1471" customFormat="1" ht="30" hidden="1" customHeight="1" thickBot="1" x14ac:dyDescent="0.25">
      <c r="A68" s="1442"/>
      <c r="B68" s="1469" t="s">
        <v>1166</v>
      </c>
      <c r="C68" s="1442"/>
      <c r="D68" s="1442"/>
      <c r="E68" s="1442"/>
      <c r="F68" s="1442"/>
      <c r="G68" s="1442"/>
      <c r="H68" s="1442"/>
      <c r="J68" s="1559" t="s">
        <v>1174</v>
      </c>
      <c r="K68" s="1558"/>
      <c r="L68" s="1558"/>
      <c r="M68" s="1558"/>
      <c r="N68" s="1558"/>
      <c r="O68" s="1558"/>
      <c r="P68" s="1558"/>
      <c r="Q68" s="1442"/>
      <c r="R68" s="1442"/>
      <c r="S68" s="1442"/>
      <c r="T68" s="1442"/>
      <c r="U68" s="1442"/>
      <c r="V68" s="1442"/>
      <c r="W68" s="1442"/>
      <c r="X68" s="1487"/>
      <c r="Y68" s="1487"/>
    </row>
    <row r="69" spans="1:25" s="1471" customFormat="1" ht="30" hidden="1" customHeight="1" x14ac:dyDescent="0.2">
      <c r="A69" s="1442"/>
      <c r="B69" s="1560" t="s">
        <v>102</v>
      </c>
      <c r="C69" s="1738" t="s">
        <v>1175</v>
      </c>
      <c r="D69" s="1739"/>
      <c r="E69" s="1739"/>
      <c r="F69" s="1740"/>
      <c r="G69" s="1738" t="s">
        <v>1176</v>
      </c>
      <c r="H69" s="1739"/>
      <c r="I69" s="1740"/>
      <c r="J69" s="1751" t="s">
        <v>93</v>
      </c>
      <c r="K69" s="1558"/>
      <c r="L69" s="1558"/>
      <c r="M69" s="1558"/>
      <c r="N69" s="1558"/>
      <c r="O69" s="1558"/>
      <c r="P69" s="1558"/>
      <c r="Q69" s="1442"/>
      <c r="R69" s="1442"/>
      <c r="S69" s="1442"/>
      <c r="T69" s="1442"/>
      <c r="U69" s="1442"/>
      <c r="V69" s="1442"/>
      <c r="W69" s="1442"/>
      <c r="X69" s="1487"/>
      <c r="Y69" s="1487"/>
    </row>
    <row r="70" spans="1:25" s="1418" customFormat="1" ht="63" hidden="1" customHeight="1" thickBot="1" x14ac:dyDescent="0.2">
      <c r="A70" s="1419"/>
      <c r="B70" s="1561"/>
      <c r="C70" s="1562" t="s">
        <v>1177</v>
      </c>
      <c r="D70" s="1563" t="s">
        <v>1178</v>
      </c>
      <c r="E70" s="1563" t="s">
        <v>1179</v>
      </c>
      <c r="F70" s="1564" t="s">
        <v>1180</v>
      </c>
      <c r="G70" s="1562" t="s">
        <v>1177</v>
      </c>
      <c r="H70" s="1563" t="s">
        <v>1178</v>
      </c>
      <c r="I70" s="1564" t="s">
        <v>1180</v>
      </c>
      <c r="J70" s="1752"/>
      <c r="K70" s="1443"/>
      <c r="L70" s="1443"/>
      <c r="M70" s="1443"/>
      <c r="N70" s="1443"/>
      <c r="O70" s="1443"/>
      <c r="P70" s="1443"/>
      <c r="Q70" s="1419"/>
      <c r="R70" s="1419"/>
      <c r="S70" s="1422"/>
      <c r="T70" s="1422"/>
      <c r="U70" s="1419"/>
      <c r="V70" s="1419"/>
      <c r="W70" s="1419"/>
      <c r="X70" s="1422"/>
    </row>
    <row r="71" spans="1:25" s="1418" customFormat="1" ht="34.5" hidden="1" customHeight="1" x14ac:dyDescent="0.2">
      <c r="A71" s="1419"/>
      <c r="B71" s="1565" t="s">
        <v>1181</v>
      </c>
      <c r="C71" s="1566">
        <v>217392</v>
      </c>
      <c r="D71" s="1567">
        <v>224698</v>
      </c>
      <c r="E71" s="1567">
        <v>1169</v>
      </c>
      <c r="F71" s="1568">
        <f>SUM(C71:E71)</f>
        <v>443259</v>
      </c>
      <c r="G71" s="1569">
        <v>694153</v>
      </c>
      <c r="H71" s="1567">
        <v>639150</v>
      </c>
      <c r="I71" s="1568">
        <f>SUM(G71:H71)</f>
        <v>1333303</v>
      </c>
      <c r="J71" s="1570">
        <f>SUM(I71,F71)</f>
        <v>1776562</v>
      </c>
      <c r="K71" s="1571"/>
      <c r="L71" s="1571"/>
      <c r="M71" s="1571"/>
      <c r="N71" s="1571"/>
      <c r="O71" s="1571"/>
      <c r="P71" s="1572"/>
      <c r="Q71" s="1419"/>
      <c r="R71" s="1419"/>
      <c r="S71" s="1422"/>
      <c r="T71" s="1422"/>
      <c r="U71" s="1419"/>
      <c r="V71" s="1419"/>
      <c r="W71" s="1419"/>
      <c r="X71" s="1422"/>
    </row>
    <row r="72" spans="1:25" s="1418" customFormat="1" ht="34.5" hidden="1" customHeight="1" x14ac:dyDescent="0.2">
      <c r="A72" s="1419"/>
      <c r="B72" s="1573" t="s">
        <v>1182</v>
      </c>
      <c r="C72" s="1574">
        <v>225779</v>
      </c>
      <c r="D72" s="1575">
        <v>213486</v>
      </c>
      <c r="E72" s="1575">
        <v>800</v>
      </c>
      <c r="F72" s="1576">
        <f t="shared" ref="F72:F83" si="0">SUM(C72:E72)</f>
        <v>440065</v>
      </c>
      <c r="G72" s="1577">
        <v>673707</v>
      </c>
      <c r="H72" s="1575">
        <v>670167</v>
      </c>
      <c r="I72" s="1576">
        <f t="shared" ref="I72:I82" si="1">SUM(G72:H72)</f>
        <v>1343874</v>
      </c>
      <c r="J72" s="1578">
        <f t="shared" ref="J72:J83" si="2">SUM(I72,F72)</f>
        <v>1783939</v>
      </c>
      <c r="K72" s="1579"/>
      <c r="L72" s="1571"/>
      <c r="M72" s="1571"/>
      <c r="N72" s="1571"/>
      <c r="O72" s="1571"/>
      <c r="P72" s="1572"/>
      <c r="Q72" s="1419"/>
      <c r="R72" s="1419"/>
      <c r="S72" s="1422"/>
      <c r="T72" s="1422"/>
      <c r="U72" s="1419"/>
      <c r="V72" s="1419"/>
      <c r="W72" s="1419"/>
      <c r="X72" s="1422"/>
    </row>
    <row r="73" spans="1:25" s="1418" customFormat="1" ht="34.5" hidden="1" customHeight="1" x14ac:dyDescent="0.15">
      <c r="A73" s="1419"/>
      <c r="B73" s="1573" t="s">
        <v>1183</v>
      </c>
      <c r="C73" s="1580">
        <v>226186</v>
      </c>
      <c r="D73" s="1581">
        <v>241768</v>
      </c>
      <c r="E73" s="1581">
        <v>112</v>
      </c>
      <c r="F73" s="1576">
        <f t="shared" si="0"/>
        <v>468066</v>
      </c>
      <c r="G73" s="1580">
        <v>468066</v>
      </c>
      <c r="H73" s="1581">
        <v>769582</v>
      </c>
      <c r="I73" s="1576">
        <f t="shared" si="1"/>
        <v>1237648</v>
      </c>
      <c r="J73" s="1578">
        <f t="shared" si="2"/>
        <v>1705714</v>
      </c>
      <c r="K73" s="1582"/>
      <c r="L73" s="1582"/>
      <c r="M73" s="1582"/>
      <c r="N73" s="1582"/>
      <c r="O73" s="1582"/>
      <c r="P73" s="1572"/>
      <c r="Q73" s="1419"/>
      <c r="R73" s="1419"/>
      <c r="S73" s="1422"/>
      <c r="T73" s="1422"/>
      <c r="U73" s="1419"/>
      <c r="V73" s="1419"/>
      <c r="W73" s="1419"/>
      <c r="X73" s="1422"/>
    </row>
    <row r="74" spans="1:25" s="1418" customFormat="1" ht="34.5" hidden="1" customHeight="1" x14ac:dyDescent="0.2">
      <c r="A74" s="1419"/>
      <c r="B74" s="1573" t="s">
        <v>1184</v>
      </c>
      <c r="C74" s="1574">
        <v>187675</v>
      </c>
      <c r="D74" s="1575">
        <v>170035</v>
      </c>
      <c r="E74" s="1575">
        <v>710</v>
      </c>
      <c r="F74" s="1576">
        <f t="shared" si="0"/>
        <v>358420</v>
      </c>
      <c r="G74" s="1577">
        <v>655115</v>
      </c>
      <c r="H74" s="1575">
        <v>669283</v>
      </c>
      <c r="I74" s="1576">
        <f t="shared" si="1"/>
        <v>1324398</v>
      </c>
      <c r="J74" s="1578">
        <f t="shared" si="2"/>
        <v>1682818</v>
      </c>
      <c r="K74" s="1579"/>
      <c r="L74" s="1571"/>
      <c r="M74" s="1571"/>
      <c r="N74" s="1571"/>
      <c r="O74" s="1579"/>
      <c r="P74" s="1572"/>
      <c r="Q74" s="1419"/>
      <c r="R74" s="1419"/>
      <c r="S74" s="1422"/>
      <c r="T74" s="1422"/>
      <c r="U74" s="1419"/>
      <c r="V74" s="1419"/>
      <c r="W74" s="1419"/>
      <c r="X74" s="1422"/>
    </row>
    <row r="75" spans="1:25" s="1418" customFormat="1" ht="34.5" hidden="1" customHeight="1" x14ac:dyDescent="0.2">
      <c r="A75" s="1419"/>
      <c r="B75" s="1573" t="s">
        <v>1185</v>
      </c>
      <c r="C75" s="1574">
        <v>142739</v>
      </c>
      <c r="D75" s="1575">
        <v>151943</v>
      </c>
      <c r="E75" s="1575">
        <v>616</v>
      </c>
      <c r="F75" s="1576">
        <f t="shared" si="0"/>
        <v>295298</v>
      </c>
      <c r="G75" s="1577"/>
      <c r="H75" s="1575"/>
      <c r="I75" s="1576">
        <f t="shared" si="1"/>
        <v>0</v>
      </c>
      <c r="J75" s="1578">
        <f t="shared" si="2"/>
        <v>295298</v>
      </c>
      <c r="K75" s="1579"/>
      <c r="L75" s="1571"/>
      <c r="M75" s="1571"/>
      <c r="N75" s="1571"/>
      <c r="O75" s="1571"/>
      <c r="P75" s="1572"/>
      <c r="Q75" s="1419"/>
      <c r="R75" s="1419"/>
      <c r="S75" s="1422"/>
      <c r="T75" s="1422"/>
      <c r="U75" s="1419"/>
      <c r="V75" s="1419"/>
      <c r="W75" s="1419"/>
      <c r="X75" s="1422"/>
    </row>
    <row r="76" spans="1:25" s="1418" customFormat="1" ht="34.5" hidden="1" customHeight="1" x14ac:dyDescent="0.15">
      <c r="A76" s="1419"/>
      <c r="B76" s="1573" t="s">
        <v>1186</v>
      </c>
      <c r="C76" s="1580"/>
      <c r="D76" s="1581"/>
      <c r="E76" s="1581"/>
      <c r="F76" s="1576">
        <f t="shared" si="0"/>
        <v>0</v>
      </c>
      <c r="G76" s="1580"/>
      <c r="H76" s="1581"/>
      <c r="I76" s="1576">
        <f t="shared" si="1"/>
        <v>0</v>
      </c>
      <c r="J76" s="1578">
        <f t="shared" si="2"/>
        <v>0</v>
      </c>
      <c r="K76" s="1582"/>
      <c r="L76" s="1582"/>
      <c r="M76" s="1582"/>
      <c r="N76" s="1582"/>
      <c r="O76" s="1582"/>
      <c r="P76" s="1572"/>
      <c r="Q76" s="1419"/>
      <c r="R76" s="1419"/>
      <c r="S76" s="1422"/>
      <c r="T76" s="1422"/>
      <c r="U76" s="1419"/>
      <c r="V76" s="1419"/>
      <c r="W76" s="1419"/>
      <c r="X76" s="1422"/>
    </row>
    <row r="77" spans="1:25" s="1418" customFormat="1" ht="34.5" hidden="1" customHeight="1" x14ac:dyDescent="0.15">
      <c r="A77" s="1419"/>
      <c r="B77" s="1573" t="s">
        <v>1187</v>
      </c>
      <c r="C77" s="1580"/>
      <c r="D77" s="1581"/>
      <c r="E77" s="1581"/>
      <c r="F77" s="1576">
        <f t="shared" si="0"/>
        <v>0</v>
      </c>
      <c r="G77" s="1580"/>
      <c r="H77" s="1581"/>
      <c r="I77" s="1576">
        <f t="shared" si="1"/>
        <v>0</v>
      </c>
      <c r="J77" s="1578">
        <f t="shared" si="2"/>
        <v>0</v>
      </c>
      <c r="K77" s="1582"/>
      <c r="L77" s="1582"/>
      <c r="M77" s="1582"/>
      <c r="N77" s="1582"/>
      <c r="O77" s="1582"/>
      <c r="P77" s="1572"/>
      <c r="Q77" s="1419"/>
      <c r="R77" s="1419"/>
      <c r="S77" s="1422"/>
      <c r="T77" s="1422"/>
      <c r="U77" s="1419"/>
      <c r="V77" s="1419"/>
      <c r="W77" s="1419"/>
      <c r="X77" s="1422"/>
    </row>
    <row r="78" spans="1:25" s="1418" customFormat="1" ht="34.5" hidden="1" customHeight="1" x14ac:dyDescent="0.2">
      <c r="A78" s="1419"/>
      <c r="B78" s="1573" t="s">
        <v>1188</v>
      </c>
      <c r="C78" s="1574"/>
      <c r="D78" s="1575"/>
      <c r="E78" s="1575"/>
      <c r="F78" s="1576">
        <f t="shared" si="0"/>
        <v>0</v>
      </c>
      <c r="G78" s="1577"/>
      <c r="H78" s="1575"/>
      <c r="I78" s="1576">
        <f t="shared" si="1"/>
        <v>0</v>
      </c>
      <c r="J78" s="1578">
        <f t="shared" si="2"/>
        <v>0</v>
      </c>
      <c r="K78" s="1571"/>
      <c r="L78" s="1571"/>
      <c r="M78" s="1571"/>
      <c r="N78" s="1571"/>
      <c r="O78" s="1571"/>
      <c r="P78" s="1572"/>
      <c r="Q78" s="1419"/>
      <c r="R78" s="1419"/>
      <c r="S78" s="1422"/>
      <c r="T78" s="1422"/>
      <c r="U78" s="1419"/>
      <c r="V78" s="1419"/>
      <c r="W78" s="1419"/>
      <c r="X78" s="1422"/>
    </row>
    <row r="79" spans="1:25" s="1418" customFormat="1" ht="34.5" hidden="1" customHeight="1" x14ac:dyDescent="0.2">
      <c r="A79" s="1419"/>
      <c r="B79" s="1573" t="s">
        <v>1189</v>
      </c>
      <c r="C79" s="1574"/>
      <c r="D79" s="1575"/>
      <c r="E79" s="1575"/>
      <c r="F79" s="1576">
        <f t="shared" si="0"/>
        <v>0</v>
      </c>
      <c r="G79" s="1577"/>
      <c r="H79" s="1575"/>
      <c r="I79" s="1576">
        <f t="shared" si="1"/>
        <v>0</v>
      </c>
      <c r="J79" s="1578">
        <f t="shared" si="2"/>
        <v>0</v>
      </c>
      <c r="K79" s="1579"/>
      <c r="L79" s="1571"/>
      <c r="M79" s="1571"/>
      <c r="N79" s="1571"/>
      <c r="O79" s="1571"/>
      <c r="P79" s="1572"/>
      <c r="Q79" s="1419"/>
      <c r="R79" s="1419"/>
      <c r="S79" s="1422"/>
      <c r="T79" s="1422"/>
      <c r="U79" s="1419"/>
      <c r="V79" s="1419"/>
      <c r="W79" s="1419"/>
      <c r="X79" s="1422"/>
    </row>
    <row r="80" spans="1:25" s="1418" customFormat="1" ht="34.5" hidden="1" customHeight="1" x14ac:dyDescent="0.15">
      <c r="A80" s="1419"/>
      <c r="B80" s="1573" t="s">
        <v>1190</v>
      </c>
      <c r="C80" s="1580"/>
      <c r="D80" s="1581"/>
      <c r="E80" s="1581"/>
      <c r="F80" s="1576">
        <f t="shared" si="0"/>
        <v>0</v>
      </c>
      <c r="G80" s="1580"/>
      <c r="H80" s="1581"/>
      <c r="I80" s="1576">
        <f t="shared" si="1"/>
        <v>0</v>
      </c>
      <c r="J80" s="1578">
        <f t="shared" si="2"/>
        <v>0</v>
      </c>
      <c r="K80" s="1582"/>
      <c r="L80" s="1582"/>
      <c r="M80" s="1582"/>
      <c r="N80" s="1582"/>
      <c r="O80" s="1582"/>
      <c r="P80" s="1572"/>
      <c r="Q80" s="1419"/>
      <c r="R80" s="1419"/>
      <c r="S80" s="1422"/>
      <c r="T80" s="1422"/>
      <c r="U80" s="1419"/>
      <c r="V80" s="1419"/>
      <c r="W80" s="1419"/>
      <c r="X80" s="1422"/>
    </row>
    <row r="81" spans="1:25" s="1418" customFormat="1" ht="34.5" hidden="1" customHeight="1" x14ac:dyDescent="0.2">
      <c r="A81" s="1419"/>
      <c r="B81" s="1573" t="s">
        <v>1191</v>
      </c>
      <c r="C81" s="1574"/>
      <c r="D81" s="1575"/>
      <c r="E81" s="1575"/>
      <c r="F81" s="1576">
        <f t="shared" si="0"/>
        <v>0</v>
      </c>
      <c r="G81" s="1577"/>
      <c r="H81" s="1575"/>
      <c r="I81" s="1576">
        <f t="shared" si="1"/>
        <v>0</v>
      </c>
      <c r="J81" s="1578">
        <f t="shared" si="2"/>
        <v>0</v>
      </c>
      <c r="K81" s="1579"/>
      <c r="L81" s="1571"/>
      <c r="M81" s="1571"/>
      <c r="N81" s="1571"/>
      <c r="O81" s="1579"/>
      <c r="P81" s="1572"/>
      <c r="Q81" s="1419"/>
      <c r="R81" s="1419"/>
      <c r="S81" s="1422"/>
      <c r="T81" s="1422"/>
      <c r="U81" s="1419"/>
      <c r="V81" s="1419"/>
      <c r="W81" s="1419"/>
      <c r="X81" s="1422"/>
    </row>
    <row r="82" spans="1:25" s="1418" customFormat="1" ht="34.5" hidden="1" customHeight="1" thickBot="1" x14ac:dyDescent="0.25">
      <c r="A82" s="1419"/>
      <c r="B82" s="1583" t="s">
        <v>1192</v>
      </c>
      <c r="C82" s="1584"/>
      <c r="D82" s="1585"/>
      <c r="E82" s="1585"/>
      <c r="F82" s="1586">
        <f t="shared" si="0"/>
        <v>0</v>
      </c>
      <c r="G82" s="1587"/>
      <c r="H82" s="1585"/>
      <c r="I82" s="1586">
        <f t="shared" si="1"/>
        <v>0</v>
      </c>
      <c r="J82" s="1588">
        <f t="shared" si="2"/>
        <v>0</v>
      </c>
      <c r="K82" s="1579"/>
      <c r="L82" s="1571"/>
      <c r="M82" s="1571"/>
      <c r="N82" s="1571"/>
      <c r="O82" s="1571"/>
      <c r="P82" s="1572"/>
      <c r="Q82" s="1419"/>
      <c r="R82" s="1419"/>
      <c r="S82" s="1422"/>
      <c r="T82" s="1422"/>
      <c r="U82" s="1419"/>
      <c r="V82" s="1419"/>
      <c r="W82" s="1419"/>
      <c r="X82" s="1422"/>
    </row>
    <row r="83" spans="1:25" s="1418" customFormat="1" ht="34.5" hidden="1" customHeight="1" thickBot="1" x14ac:dyDescent="0.2">
      <c r="A83" s="1419"/>
      <c r="B83" s="1589" t="s">
        <v>93</v>
      </c>
      <c r="C83" s="1590">
        <f>SUM(C71:C82)</f>
        <v>999771</v>
      </c>
      <c r="D83" s="1591">
        <f t="shared" ref="D83:E83" si="3">SUM(D71:D82)</f>
        <v>1001930</v>
      </c>
      <c r="E83" s="1591">
        <f t="shared" si="3"/>
        <v>3407</v>
      </c>
      <c r="F83" s="1592">
        <f t="shared" si="0"/>
        <v>2005108</v>
      </c>
      <c r="G83" s="1590">
        <f t="shared" ref="G83:I83" si="4">SUM(G71:G82)</f>
        <v>2491041</v>
      </c>
      <c r="H83" s="1591">
        <f t="shared" si="4"/>
        <v>2748182</v>
      </c>
      <c r="I83" s="1593">
        <f t="shared" si="4"/>
        <v>5239223</v>
      </c>
      <c r="J83" s="1594">
        <f t="shared" si="2"/>
        <v>7244331</v>
      </c>
      <c r="K83" s="1582"/>
      <c r="L83" s="1582"/>
      <c r="M83" s="1582"/>
      <c r="N83" s="1582"/>
      <c r="O83" s="1582"/>
      <c r="P83" s="1572"/>
      <c r="Q83" s="1419"/>
      <c r="R83" s="1419"/>
      <c r="S83" s="1422"/>
      <c r="T83" s="1422"/>
      <c r="U83" s="1419"/>
      <c r="V83" s="1419"/>
      <c r="W83" s="1419"/>
      <c r="X83" s="1422"/>
    </row>
    <row r="84" spans="1:25" s="1471" customFormat="1" ht="30" hidden="1" customHeight="1" thickBot="1" x14ac:dyDescent="0.25">
      <c r="A84" s="1442"/>
      <c r="B84" s="1469" t="s">
        <v>1172</v>
      </c>
      <c r="C84" s="1442"/>
      <c r="D84" s="1442"/>
      <c r="E84" s="1442"/>
      <c r="F84" s="1442"/>
      <c r="G84" s="1442"/>
      <c r="H84" s="1442"/>
      <c r="K84" s="1558"/>
      <c r="L84" s="1558"/>
      <c r="M84" s="1558"/>
      <c r="N84" s="1558"/>
      <c r="O84" s="1558"/>
      <c r="P84" s="1558"/>
      <c r="Q84" s="1442"/>
      <c r="R84" s="1442"/>
      <c r="S84" s="1442"/>
      <c r="T84" s="1442"/>
      <c r="U84" s="1442"/>
      <c r="V84" s="1442"/>
      <c r="W84" s="1442"/>
      <c r="X84" s="1487"/>
      <c r="Y84" s="1487"/>
    </row>
    <row r="85" spans="1:25" s="1471" customFormat="1" ht="30" hidden="1" customHeight="1" x14ac:dyDescent="0.2">
      <c r="A85" s="1442"/>
      <c r="B85" s="1560" t="s">
        <v>102</v>
      </c>
      <c r="C85" s="1738" t="s">
        <v>1175</v>
      </c>
      <c r="D85" s="1739"/>
      <c r="E85" s="1739"/>
      <c r="F85" s="1740"/>
      <c r="G85" s="1741" t="s">
        <v>1176</v>
      </c>
      <c r="H85" s="1742"/>
      <c r="I85" s="1743"/>
      <c r="J85" s="1744" t="s">
        <v>93</v>
      </c>
      <c r="K85" s="1558"/>
      <c r="L85" s="1558"/>
      <c r="M85" s="1558"/>
      <c r="N85" s="1558"/>
      <c r="O85" s="1558"/>
      <c r="P85" s="1558"/>
      <c r="Q85" s="1442"/>
      <c r="R85" s="1442"/>
      <c r="S85" s="1442"/>
      <c r="T85" s="1442"/>
      <c r="U85" s="1442"/>
      <c r="V85" s="1442"/>
      <c r="W85" s="1442"/>
      <c r="X85" s="1487"/>
      <c r="Y85" s="1487"/>
    </row>
    <row r="86" spans="1:25" s="1418" customFormat="1" ht="63" hidden="1" customHeight="1" thickBot="1" x14ac:dyDescent="0.2">
      <c r="A86" s="1419"/>
      <c r="B86" s="1595"/>
      <c r="C86" s="1562" t="s">
        <v>1177</v>
      </c>
      <c r="D86" s="1563" t="s">
        <v>1178</v>
      </c>
      <c r="E86" s="1563" t="s">
        <v>1179</v>
      </c>
      <c r="F86" s="1564" t="s">
        <v>1180</v>
      </c>
      <c r="G86" s="1562" t="s">
        <v>1177</v>
      </c>
      <c r="H86" s="1563" t="s">
        <v>1178</v>
      </c>
      <c r="I86" s="1564" t="s">
        <v>1180</v>
      </c>
      <c r="J86" s="1745"/>
      <c r="K86" s="1443"/>
      <c r="L86" s="1443"/>
      <c r="M86" s="1443"/>
      <c r="N86" s="1443"/>
      <c r="O86" s="1443"/>
      <c r="P86" s="1443"/>
      <c r="Q86" s="1419"/>
      <c r="R86" s="1419"/>
      <c r="S86" s="1422"/>
      <c r="T86" s="1422"/>
      <c r="U86" s="1419"/>
      <c r="V86" s="1419"/>
      <c r="W86" s="1419"/>
      <c r="X86" s="1422"/>
    </row>
    <row r="87" spans="1:25" s="1418" customFormat="1" ht="34.5" hidden="1" customHeight="1" x14ac:dyDescent="0.2">
      <c r="A87" s="1419"/>
      <c r="B87" s="1596" t="s">
        <v>1181</v>
      </c>
      <c r="C87" s="1566"/>
      <c r="D87" s="1567"/>
      <c r="E87" s="1597" t="s">
        <v>364</v>
      </c>
      <c r="F87" s="1568">
        <f>SUM(C87:E87)</f>
        <v>0</v>
      </c>
      <c r="G87" s="1569"/>
      <c r="H87" s="1567"/>
      <c r="I87" s="1568">
        <f>SUM(G87:H87)</f>
        <v>0</v>
      </c>
      <c r="J87" s="1578">
        <f>SUM(I87,F87)</f>
        <v>0</v>
      </c>
      <c r="K87" s="1571"/>
      <c r="L87" s="1571"/>
      <c r="M87" s="1571"/>
      <c r="N87" s="1571"/>
      <c r="O87" s="1571"/>
      <c r="P87" s="1572"/>
      <c r="Q87" s="1419"/>
      <c r="R87" s="1419"/>
      <c r="S87" s="1422"/>
      <c r="T87" s="1422"/>
      <c r="U87" s="1419"/>
      <c r="V87" s="1419"/>
      <c r="W87" s="1419"/>
      <c r="X87" s="1422"/>
    </row>
    <row r="88" spans="1:25" s="1418" customFormat="1" ht="34.5" hidden="1" customHeight="1" x14ac:dyDescent="0.2">
      <c r="A88" s="1419"/>
      <c r="B88" s="1573" t="s">
        <v>1182</v>
      </c>
      <c r="C88" s="1574"/>
      <c r="D88" s="1575"/>
      <c r="E88" s="1575" t="s">
        <v>364</v>
      </c>
      <c r="F88" s="1576">
        <f t="shared" ref="F88:F99" si="5">SUM(C88:E88)</f>
        <v>0</v>
      </c>
      <c r="G88" s="1577"/>
      <c r="H88" s="1575"/>
      <c r="I88" s="1576">
        <f t="shared" ref="I88:I98" si="6">SUM(G88:H88)</f>
        <v>0</v>
      </c>
      <c r="J88" s="1578">
        <f t="shared" ref="J88:J99" si="7">SUM(I88,F88)</f>
        <v>0</v>
      </c>
      <c r="K88" s="1579"/>
      <c r="L88" s="1571"/>
      <c r="M88" s="1571"/>
      <c r="N88" s="1571"/>
      <c r="O88" s="1571"/>
      <c r="P88" s="1572"/>
      <c r="Q88" s="1419"/>
      <c r="R88" s="1419"/>
      <c r="S88" s="1422"/>
      <c r="T88" s="1422"/>
      <c r="U88" s="1419"/>
      <c r="V88" s="1419"/>
      <c r="W88" s="1419"/>
      <c r="X88" s="1422"/>
    </row>
    <row r="89" spans="1:25" s="1418" customFormat="1" ht="34.5" hidden="1" customHeight="1" x14ac:dyDescent="0.15">
      <c r="A89" s="1419"/>
      <c r="B89" s="1573" t="s">
        <v>1183</v>
      </c>
      <c r="C89" s="1580"/>
      <c r="D89" s="1581"/>
      <c r="E89" s="1575" t="s">
        <v>364</v>
      </c>
      <c r="F89" s="1576">
        <f t="shared" si="5"/>
        <v>0</v>
      </c>
      <c r="G89" s="1580"/>
      <c r="H89" s="1581"/>
      <c r="I89" s="1576">
        <f t="shared" si="6"/>
        <v>0</v>
      </c>
      <c r="J89" s="1578">
        <f t="shared" si="7"/>
        <v>0</v>
      </c>
      <c r="K89" s="1582"/>
      <c r="L89" s="1582"/>
      <c r="M89" s="1582"/>
      <c r="N89" s="1582"/>
      <c r="O89" s="1582"/>
      <c r="P89" s="1572"/>
      <c r="Q89" s="1419"/>
      <c r="R89" s="1419"/>
      <c r="S89" s="1422"/>
      <c r="T89" s="1422"/>
      <c r="U89" s="1419"/>
      <c r="V89" s="1419"/>
      <c r="W89" s="1419"/>
      <c r="X89" s="1422"/>
    </row>
    <row r="90" spans="1:25" s="1418" customFormat="1" ht="34.5" hidden="1" customHeight="1" x14ac:dyDescent="0.2">
      <c r="A90" s="1419"/>
      <c r="B90" s="1573" t="s">
        <v>1184</v>
      </c>
      <c r="C90" s="1574"/>
      <c r="D90" s="1575"/>
      <c r="E90" s="1575" t="s">
        <v>364</v>
      </c>
      <c r="F90" s="1576">
        <f t="shared" si="5"/>
        <v>0</v>
      </c>
      <c r="G90" s="1577"/>
      <c r="H90" s="1575"/>
      <c r="I90" s="1576">
        <f t="shared" si="6"/>
        <v>0</v>
      </c>
      <c r="J90" s="1578">
        <f t="shared" si="7"/>
        <v>0</v>
      </c>
      <c r="K90" s="1579"/>
      <c r="L90" s="1571"/>
      <c r="M90" s="1571"/>
      <c r="N90" s="1571"/>
      <c r="O90" s="1579"/>
      <c r="P90" s="1572"/>
      <c r="Q90" s="1419"/>
      <c r="R90" s="1419"/>
      <c r="S90" s="1422"/>
      <c r="T90" s="1422"/>
      <c r="U90" s="1419"/>
      <c r="V90" s="1419"/>
      <c r="W90" s="1419"/>
      <c r="X90" s="1422"/>
    </row>
    <row r="91" spans="1:25" s="1418" customFormat="1" ht="34.5" hidden="1" customHeight="1" x14ac:dyDescent="0.2">
      <c r="A91" s="1419"/>
      <c r="B91" s="1573" t="s">
        <v>1185</v>
      </c>
      <c r="C91" s="1574"/>
      <c r="D91" s="1575"/>
      <c r="E91" s="1575" t="s">
        <v>364</v>
      </c>
      <c r="F91" s="1576">
        <f t="shared" si="5"/>
        <v>0</v>
      </c>
      <c r="G91" s="1577"/>
      <c r="H91" s="1575"/>
      <c r="I91" s="1576">
        <f t="shared" si="6"/>
        <v>0</v>
      </c>
      <c r="J91" s="1578">
        <f t="shared" si="7"/>
        <v>0</v>
      </c>
      <c r="K91" s="1579"/>
      <c r="L91" s="1571"/>
      <c r="M91" s="1571"/>
      <c r="N91" s="1571"/>
      <c r="O91" s="1571"/>
      <c r="P91" s="1572"/>
      <c r="Q91" s="1419"/>
      <c r="R91" s="1419"/>
      <c r="S91" s="1422"/>
      <c r="T91" s="1422"/>
      <c r="U91" s="1419"/>
      <c r="V91" s="1419"/>
      <c r="W91" s="1419"/>
      <c r="X91" s="1422"/>
    </row>
    <row r="92" spans="1:25" s="1418" customFormat="1" ht="34.5" hidden="1" customHeight="1" x14ac:dyDescent="0.15">
      <c r="A92" s="1419"/>
      <c r="B92" s="1573" t="s">
        <v>1186</v>
      </c>
      <c r="C92" s="1580"/>
      <c r="D92" s="1581"/>
      <c r="E92" s="1575" t="s">
        <v>364</v>
      </c>
      <c r="F92" s="1576">
        <f t="shared" si="5"/>
        <v>0</v>
      </c>
      <c r="G92" s="1580"/>
      <c r="H92" s="1581"/>
      <c r="I92" s="1576">
        <f t="shared" si="6"/>
        <v>0</v>
      </c>
      <c r="J92" s="1578">
        <f t="shared" si="7"/>
        <v>0</v>
      </c>
      <c r="K92" s="1582"/>
      <c r="L92" s="1582"/>
      <c r="M92" s="1582"/>
      <c r="N92" s="1582"/>
      <c r="O92" s="1582"/>
      <c r="P92" s="1572"/>
      <c r="Q92" s="1419"/>
      <c r="R92" s="1419"/>
      <c r="S92" s="1422"/>
      <c r="T92" s="1422"/>
      <c r="U92" s="1419"/>
      <c r="V92" s="1419"/>
      <c r="W92" s="1419"/>
      <c r="X92" s="1422"/>
    </row>
    <row r="93" spans="1:25" s="1418" customFormat="1" ht="34.5" hidden="1" customHeight="1" x14ac:dyDescent="0.15">
      <c r="A93" s="1419"/>
      <c r="B93" s="1573" t="s">
        <v>1187</v>
      </c>
      <c r="C93" s="1580"/>
      <c r="D93" s="1581"/>
      <c r="E93" s="1575" t="s">
        <v>364</v>
      </c>
      <c r="F93" s="1576">
        <f t="shared" si="5"/>
        <v>0</v>
      </c>
      <c r="G93" s="1580"/>
      <c r="H93" s="1581"/>
      <c r="I93" s="1576">
        <f t="shared" si="6"/>
        <v>0</v>
      </c>
      <c r="J93" s="1578">
        <f t="shared" si="7"/>
        <v>0</v>
      </c>
      <c r="K93" s="1582"/>
      <c r="L93" s="1582"/>
      <c r="M93" s="1582"/>
      <c r="N93" s="1582"/>
      <c r="O93" s="1582"/>
      <c r="P93" s="1572"/>
      <c r="Q93" s="1419"/>
      <c r="R93" s="1419"/>
      <c r="S93" s="1422"/>
      <c r="T93" s="1422"/>
      <c r="U93" s="1419"/>
      <c r="V93" s="1419"/>
      <c r="W93" s="1419"/>
      <c r="X93" s="1422"/>
    </row>
    <row r="94" spans="1:25" s="1418" customFormat="1" ht="34.5" hidden="1" customHeight="1" x14ac:dyDescent="0.2">
      <c r="A94" s="1419"/>
      <c r="B94" s="1573" t="s">
        <v>1188</v>
      </c>
      <c r="C94" s="1574"/>
      <c r="D94" s="1575"/>
      <c r="E94" s="1575" t="s">
        <v>364</v>
      </c>
      <c r="F94" s="1576">
        <f t="shared" si="5"/>
        <v>0</v>
      </c>
      <c r="G94" s="1577"/>
      <c r="H94" s="1575"/>
      <c r="I94" s="1576">
        <f t="shared" si="6"/>
        <v>0</v>
      </c>
      <c r="J94" s="1578">
        <f t="shared" si="7"/>
        <v>0</v>
      </c>
      <c r="K94" s="1571"/>
      <c r="L94" s="1571"/>
      <c r="M94" s="1571"/>
      <c r="N94" s="1571"/>
      <c r="O94" s="1571"/>
      <c r="P94" s="1572"/>
      <c r="Q94" s="1419"/>
      <c r="R94" s="1419"/>
      <c r="S94" s="1422"/>
      <c r="T94" s="1422"/>
      <c r="U94" s="1419"/>
      <c r="V94" s="1419"/>
      <c r="W94" s="1419"/>
      <c r="X94" s="1422"/>
    </row>
    <row r="95" spans="1:25" s="1418" customFormat="1" ht="34.5" hidden="1" customHeight="1" x14ac:dyDescent="0.2">
      <c r="A95" s="1419"/>
      <c r="B95" s="1573" t="s">
        <v>1189</v>
      </c>
      <c r="C95" s="1574"/>
      <c r="D95" s="1575"/>
      <c r="E95" s="1575" t="s">
        <v>364</v>
      </c>
      <c r="F95" s="1576">
        <f t="shared" si="5"/>
        <v>0</v>
      </c>
      <c r="G95" s="1577"/>
      <c r="H95" s="1575"/>
      <c r="I95" s="1576">
        <f t="shared" si="6"/>
        <v>0</v>
      </c>
      <c r="J95" s="1578">
        <f t="shared" si="7"/>
        <v>0</v>
      </c>
      <c r="K95" s="1579"/>
      <c r="L95" s="1571"/>
      <c r="M95" s="1571"/>
      <c r="N95" s="1571"/>
      <c r="O95" s="1571"/>
      <c r="P95" s="1572"/>
      <c r="Q95" s="1419"/>
      <c r="R95" s="1419"/>
      <c r="S95" s="1422"/>
      <c r="T95" s="1422"/>
      <c r="U95" s="1419"/>
      <c r="V95" s="1419"/>
      <c r="W95" s="1419"/>
      <c r="X95" s="1422"/>
    </row>
    <row r="96" spans="1:25" s="1418" customFormat="1" ht="34.5" hidden="1" customHeight="1" x14ac:dyDescent="0.15">
      <c r="A96" s="1419"/>
      <c r="B96" s="1573" t="s">
        <v>1190</v>
      </c>
      <c r="C96" s="1580"/>
      <c r="D96" s="1581"/>
      <c r="E96" s="1575" t="s">
        <v>364</v>
      </c>
      <c r="F96" s="1576">
        <f t="shared" si="5"/>
        <v>0</v>
      </c>
      <c r="G96" s="1580"/>
      <c r="H96" s="1581"/>
      <c r="I96" s="1576">
        <f t="shared" si="6"/>
        <v>0</v>
      </c>
      <c r="J96" s="1578">
        <f t="shared" si="7"/>
        <v>0</v>
      </c>
      <c r="K96" s="1582"/>
      <c r="L96" s="1582"/>
      <c r="M96" s="1582"/>
      <c r="N96" s="1582"/>
      <c r="O96" s="1582"/>
      <c r="P96" s="1572"/>
      <c r="Q96" s="1419"/>
      <c r="R96" s="1419"/>
      <c r="S96" s="1422"/>
      <c r="T96" s="1422"/>
      <c r="U96" s="1419"/>
      <c r="V96" s="1419"/>
      <c r="W96" s="1419"/>
      <c r="X96" s="1422"/>
    </row>
    <row r="97" spans="1:24" s="1418" customFormat="1" ht="34.5" hidden="1" customHeight="1" x14ac:dyDescent="0.2">
      <c r="A97" s="1419"/>
      <c r="B97" s="1573" t="s">
        <v>1191</v>
      </c>
      <c r="C97" s="1574"/>
      <c r="D97" s="1575"/>
      <c r="E97" s="1575" t="s">
        <v>364</v>
      </c>
      <c r="F97" s="1576">
        <f t="shared" si="5"/>
        <v>0</v>
      </c>
      <c r="G97" s="1577"/>
      <c r="H97" s="1575"/>
      <c r="I97" s="1576">
        <f t="shared" si="6"/>
        <v>0</v>
      </c>
      <c r="J97" s="1578">
        <f t="shared" si="7"/>
        <v>0</v>
      </c>
      <c r="K97" s="1579"/>
      <c r="L97" s="1571"/>
      <c r="M97" s="1571"/>
      <c r="N97" s="1571"/>
      <c r="O97" s="1579"/>
      <c r="P97" s="1572"/>
      <c r="Q97" s="1419"/>
      <c r="R97" s="1419"/>
      <c r="S97" s="1422"/>
      <c r="T97" s="1422"/>
      <c r="U97" s="1419"/>
      <c r="V97" s="1419"/>
      <c r="W97" s="1419"/>
      <c r="X97" s="1422"/>
    </row>
    <row r="98" spans="1:24" s="1418" customFormat="1" ht="34.5" hidden="1" customHeight="1" x14ac:dyDescent="0.2">
      <c r="A98" s="1419"/>
      <c r="B98" s="1573" t="s">
        <v>1192</v>
      </c>
      <c r="C98" s="1574"/>
      <c r="D98" s="1575"/>
      <c r="E98" s="1575" t="s">
        <v>364</v>
      </c>
      <c r="F98" s="1576">
        <f t="shared" si="5"/>
        <v>0</v>
      </c>
      <c r="G98" s="1577"/>
      <c r="H98" s="1575"/>
      <c r="I98" s="1576">
        <f t="shared" si="6"/>
        <v>0</v>
      </c>
      <c r="J98" s="1578">
        <f t="shared" si="7"/>
        <v>0</v>
      </c>
      <c r="K98" s="1579"/>
      <c r="L98" s="1571"/>
      <c r="M98" s="1571"/>
      <c r="N98" s="1571"/>
      <c r="O98" s="1571"/>
      <c r="P98" s="1572"/>
      <c r="Q98" s="1419"/>
      <c r="R98" s="1419"/>
      <c r="S98" s="1422"/>
      <c r="T98" s="1422"/>
      <c r="U98" s="1419"/>
      <c r="V98" s="1419"/>
      <c r="W98" s="1419"/>
      <c r="X98" s="1422"/>
    </row>
    <row r="99" spans="1:24" s="1418" customFormat="1" ht="34.5" hidden="1" customHeight="1" thickBot="1" x14ac:dyDescent="0.2">
      <c r="A99" s="1419"/>
      <c r="B99" s="1598" t="s">
        <v>93</v>
      </c>
      <c r="C99" s="1599"/>
      <c r="D99" s="1600"/>
      <c r="E99" s="1600" t="s">
        <v>364</v>
      </c>
      <c r="F99" s="1601">
        <f t="shared" si="5"/>
        <v>0</v>
      </c>
      <c r="G99" s="1599"/>
      <c r="H99" s="1600"/>
      <c r="I99" s="1601">
        <f t="shared" ref="I99" si="8">SUM(I87:I98)</f>
        <v>0</v>
      </c>
      <c r="J99" s="1602">
        <f t="shared" si="7"/>
        <v>0</v>
      </c>
      <c r="K99" s="1582"/>
      <c r="L99" s="1582"/>
      <c r="M99" s="1582"/>
      <c r="N99" s="1582"/>
      <c r="O99" s="1582"/>
      <c r="P99" s="1572"/>
      <c r="Q99" s="1419"/>
      <c r="R99" s="1419"/>
      <c r="S99" s="1422"/>
      <c r="T99" s="1422"/>
      <c r="U99" s="1419"/>
      <c r="V99" s="1419"/>
      <c r="W99" s="1419"/>
      <c r="X99" s="1422"/>
    </row>
    <row r="100" spans="1:24" x14ac:dyDescent="0.15">
      <c r="Q100" s="1604"/>
      <c r="R100" s="1604"/>
      <c r="S100" s="1604"/>
      <c r="T100" s="1604"/>
      <c r="U100" s="1604"/>
      <c r="V100" s="1604"/>
      <c r="W100" s="1604"/>
      <c r="X100" s="1604"/>
    </row>
    <row r="101" spans="1:24" ht="29.25" customHeight="1" x14ac:dyDescent="0.25">
      <c r="A101" s="1604"/>
      <c r="B101" s="1558"/>
      <c r="I101" s="1442"/>
      <c r="J101" s="1605"/>
      <c r="K101" s="1558"/>
      <c r="L101" s="1558"/>
      <c r="M101" s="1558"/>
      <c r="N101" s="1558"/>
      <c r="O101" s="1558"/>
      <c r="P101" s="1558"/>
      <c r="Q101" s="1558"/>
      <c r="R101" s="1558"/>
      <c r="S101" s="1558"/>
      <c r="T101" s="1558"/>
      <c r="U101" s="1558"/>
      <c r="V101" s="1558"/>
      <c r="W101" s="1558"/>
      <c r="X101" s="1558"/>
    </row>
  </sheetData>
  <mergeCells count="33">
    <mergeCell ref="C15:D15"/>
    <mergeCell ref="C8:D8"/>
    <mergeCell ref="C9:D9"/>
    <mergeCell ref="E9:E10"/>
    <mergeCell ref="F9:F10"/>
    <mergeCell ref="I9:I10"/>
    <mergeCell ref="C10:D10"/>
    <mergeCell ref="C11:D11"/>
    <mergeCell ref="C12:J12"/>
    <mergeCell ref="C14:D14"/>
    <mergeCell ref="G9:G10"/>
    <mergeCell ref="H9:H10"/>
    <mergeCell ref="B63:C63"/>
    <mergeCell ref="D25:F25"/>
    <mergeCell ref="G27:H27"/>
    <mergeCell ref="H28:J28"/>
    <mergeCell ref="B52:C52"/>
    <mergeCell ref="B53:C53"/>
    <mergeCell ref="B54:C54"/>
    <mergeCell ref="B55:C55"/>
    <mergeCell ref="B56:C56"/>
    <mergeCell ref="B57:C57"/>
    <mergeCell ref="B61:C61"/>
    <mergeCell ref="B62:C62"/>
    <mergeCell ref="C85:F85"/>
    <mergeCell ref="G85:I85"/>
    <mergeCell ref="J85:J86"/>
    <mergeCell ref="B64:C64"/>
    <mergeCell ref="B65:C65"/>
    <mergeCell ref="B66:C66"/>
    <mergeCell ref="C69:F69"/>
    <mergeCell ref="G69:I69"/>
    <mergeCell ref="J69:J70"/>
  </mergeCells>
  <phoneticPr fontId="2"/>
  <printOptions gridLinesSet="0"/>
  <pageMargins left="0.27559055118110237" right="0.23622047244094491" top="0.74803149606299213" bottom="0.59055118110236227" header="0.19685039370078741" footer="0.19685039370078741"/>
  <pageSetup paperSize="9" scale="51" firstPageNumber="35" pageOrder="overThenDown" orientation="portrait" useFirstPageNumber="1" r:id="rId1"/>
  <headerFooter alignWithMargins="0">
    <oddFooter>&amp;C&amp;P</oddFooter>
  </headerFooter>
  <rowBreaks count="4" manualBreakCount="4">
    <brk id="24" max="16383" man="1"/>
    <brk id="45" max="16383" man="1"/>
    <brk id="66" max="16383" man="1"/>
    <brk id="10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5:O61"/>
  <sheetViews>
    <sheetView view="pageBreakPreview" zoomScale="60" zoomScaleNormal="50" workbookViewId="0">
      <selection activeCell="M32" sqref="M32"/>
    </sheetView>
  </sheetViews>
  <sheetFormatPr defaultRowHeight="13.5" x14ac:dyDescent="0.15"/>
  <cols>
    <col min="1" max="16" width="6.625" customWidth="1"/>
  </cols>
  <sheetData>
    <row r="45" spans="2:9" ht="27" customHeight="1" x14ac:dyDescent="0.15"/>
    <row r="46" spans="2:9" ht="12" customHeight="1" x14ac:dyDescent="0.15"/>
    <row r="47" spans="2:9" s="8" customFormat="1" ht="30" customHeight="1" x14ac:dyDescent="0.15">
      <c r="B47" s="1606" t="s">
        <v>15</v>
      </c>
      <c r="C47" s="1607"/>
      <c r="D47" s="1610" t="s">
        <v>16</v>
      </c>
      <c r="E47" s="1610"/>
      <c r="F47" s="1610" t="s">
        <v>17</v>
      </c>
      <c r="G47" s="1610"/>
      <c r="H47" s="1610" t="s">
        <v>18</v>
      </c>
      <c r="I47" s="1610"/>
    </row>
    <row r="48" spans="2:9" ht="70.5" customHeight="1" x14ac:dyDescent="0.15">
      <c r="B48" s="1608"/>
      <c r="C48" s="1609"/>
      <c r="D48" s="1610" t="s">
        <v>19</v>
      </c>
      <c r="E48" s="1610"/>
      <c r="F48" s="1614" t="s">
        <v>20</v>
      </c>
      <c r="G48" s="1614"/>
      <c r="H48" s="1614" t="s">
        <v>21</v>
      </c>
      <c r="I48" s="1614"/>
    </row>
    <row r="49" spans="2:15" s="8" customFormat="1" ht="30" customHeight="1" x14ac:dyDescent="0.15">
      <c r="B49" s="1606" t="s">
        <v>22</v>
      </c>
      <c r="C49" s="1607"/>
      <c r="D49" s="1610" t="s">
        <v>23</v>
      </c>
      <c r="E49" s="1610"/>
      <c r="F49" s="1610" t="s">
        <v>24</v>
      </c>
      <c r="G49" s="1610"/>
      <c r="H49" s="1610" t="s">
        <v>25</v>
      </c>
      <c r="I49" s="1610"/>
      <c r="J49" s="1612" t="s">
        <v>26</v>
      </c>
      <c r="K49" s="1613"/>
      <c r="L49" s="1610" t="s">
        <v>27</v>
      </c>
      <c r="M49" s="1610"/>
      <c r="N49" s="1610" t="s">
        <v>28</v>
      </c>
      <c r="O49" s="1610"/>
    </row>
    <row r="50" spans="2:15" ht="70.5" customHeight="1" x14ac:dyDescent="0.15">
      <c r="B50" s="1608"/>
      <c r="C50" s="1609"/>
      <c r="D50" s="1610" t="s">
        <v>29</v>
      </c>
      <c r="E50" s="1610"/>
      <c r="F50" s="1614" t="s">
        <v>30</v>
      </c>
      <c r="G50" s="1614"/>
      <c r="H50" s="1614" t="s">
        <v>31</v>
      </c>
      <c r="I50" s="1614"/>
      <c r="J50" s="1612" t="s">
        <v>32</v>
      </c>
      <c r="K50" s="1613"/>
      <c r="L50" s="1614" t="s">
        <v>33</v>
      </c>
      <c r="M50" s="1614"/>
      <c r="N50" s="1614" t="s">
        <v>34</v>
      </c>
      <c r="O50" s="1614"/>
    </row>
    <row r="51" spans="2:15" ht="30" customHeight="1" x14ac:dyDescent="0.15">
      <c r="B51" s="1606" t="s">
        <v>35</v>
      </c>
      <c r="C51" s="1607"/>
      <c r="D51" s="1610" t="s">
        <v>36</v>
      </c>
      <c r="E51" s="1610"/>
      <c r="F51" s="1610" t="s">
        <v>37</v>
      </c>
      <c r="G51" s="1610"/>
      <c r="H51" s="1610" t="s">
        <v>38</v>
      </c>
      <c r="I51" s="1610"/>
    </row>
    <row r="52" spans="2:15" ht="70.5" customHeight="1" x14ac:dyDescent="0.15">
      <c r="B52" s="1608"/>
      <c r="C52" s="1609"/>
      <c r="D52" s="1612" t="s">
        <v>39</v>
      </c>
      <c r="E52" s="1613"/>
      <c r="F52" s="1614" t="s">
        <v>40</v>
      </c>
      <c r="G52" s="1614"/>
      <c r="H52" s="1614" t="s">
        <v>41</v>
      </c>
      <c r="I52" s="1614"/>
      <c r="K52" s="9"/>
      <c r="L52" s="9"/>
      <c r="M52" s="9"/>
      <c r="N52" s="9"/>
      <c r="O52" s="9"/>
    </row>
    <row r="53" spans="2:15" ht="20.100000000000001" customHeight="1" x14ac:dyDescent="0.15">
      <c r="B53" s="1606" t="s">
        <v>42</v>
      </c>
      <c r="C53" s="1607"/>
      <c r="D53" s="1610" t="s">
        <v>43</v>
      </c>
      <c r="E53" s="1610"/>
      <c r="F53" s="1610" t="s">
        <v>44</v>
      </c>
      <c r="G53" s="1610"/>
      <c r="H53" s="1610" t="s">
        <v>45</v>
      </c>
      <c r="I53" s="1610"/>
      <c r="K53" s="1611"/>
      <c r="L53" s="1611"/>
      <c r="M53" s="1611"/>
      <c r="N53" s="1611"/>
      <c r="O53" s="1611"/>
    </row>
    <row r="54" spans="2:15" ht="70.5" customHeight="1" x14ac:dyDescent="0.15">
      <c r="B54" s="1608"/>
      <c r="C54" s="1609"/>
      <c r="D54" s="1612" t="s">
        <v>46</v>
      </c>
      <c r="E54" s="1613"/>
      <c r="F54" s="1614" t="s">
        <v>47</v>
      </c>
      <c r="G54" s="1614"/>
      <c r="H54" s="1614" t="s">
        <v>48</v>
      </c>
      <c r="I54" s="1614"/>
      <c r="K54" s="1611"/>
      <c r="L54" s="1611"/>
      <c r="M54" s="1611"/>
      <c r="N54" s="1611"/>
      <c r="O54" s="1611"/>
    </row>
    <row r="55" spans="2:15" ht="20.100000000000001" customHeight="1" x14ac:dyDescent="0.15">
      <c r="B55" s="10"/>
      <c r="C55" s="10"/>
      <c r="D55" s="11"/>
      <c r="E55" s="11"/>
      <c r="F55" s="11"/>
      <c r="G55" s="11"/>
      <c r="H55" s="11"/>
      <c r="I55" s="11"/>
    </row>
    <row r="56" spans="2:15" ht="20.100000000000001" customHeight="1" x14ac:dyDescent="0.15">
      <c r="H56" s="12"/>
      <c r="I56" s="13"/>
    </row>
    <row r="57" spans="2:15" ht="20.100000000000001" customHeight="1" x14ac:dyDescent="0.15"/>
    <row r="58" spans="2:15" ht="20.100000000000001" customHeight="1" x14ac:dyDescent="0.15">
      <c r="H58" s="14"/>
    </row>
    <row r="59" spans="2:15" ht="20.100000000000001" customHeight="1" x14ac:dyDescent="0.15"/>
    <row r="60" spans="2:15" ht="20.100000000000001" customHeight="1" x14ac:dyDescent="0.15"/>
    <row r="61" spans="2:15" ht="20.100000000000001" customHeight="1" x14ac:dyDescent="0.15"/>
  </sheetData>
  <mergeCells count="35">
    <mergeCell ref="B47:C48"/>
    <mergeCell ref="D47:E47"/>
    <mergeCell ref="F47:G47"/>
    <mergeCell ref="H47:I47"/>
    <mergeCell ref="D48:E48"/>
    <mergeCell ref="F48:G48"/>
    <mergeCell ref="H48:I48"/>
    <mergeCell ref="B49:C50"/>
    <mergeCell ref="D49:E49"/>
    <mergeCell ref="F49:G49"/>
    <mergeCell ref="H49:I49"/>
    <mergeCell ref="J49:K49"/>
    <mergeCell ref="N49:O49"/>
    <mergeCell ref="D50:E50"/>
    <mergeCell ref="F50:G50"/>
    <mergeCell ref="H50:I50"/>
    <mergeCell ref="J50:K50"/>
    <mergeCell ref="L50:M50"/>
    <mergeCell ref="N50:O50"/>
    <mergeCell ref="L49:M49"/>
    <mergeCell ref="B51:C52"/>
    <mergeCell ref="D51:E51"/>
    <mergeCell ref="F51:G51"/>
    <mergeCell ref="H51:I51"/>
    <mergeCell ref="D52:E52"/>
    <mergeCell ref="F52:G52"/>
    <mergeCell ref="H52:I52"/>
    <mergeCell ref="B53:C54"/>
    <mergeCell ref="D53:E53"/>
    <mergeCell ref="F53:G53"/>
    <mergeCell ref="H53:I53"/>
    <mergeCell ref="K53:O54"/>
    <mergeCell ref="D54:E54"/>
    <mergeCell ref="F54:G54"/>
    <mergeCell ref="H54:I54"/>
  </mergeCells>
  <phoneticPr fontId="2"/>
  <pageMargins left="0.7" right="0.7" top="0.75" bottom="0.75" header="0.3" footer="0.3"/>
  <pageSetup paperSize="9" scale="76" orientation="portrait" r:id="rId1"/>
  <headerFooter>
    <oddFooter>&amp;C1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BreakPreview" topLeftCell="A37" zoomScale="60" zoomScaleNormal="100" workbookViewId="0">
      <selection activeCell="M32" sqref="M32"/>
    </sheetView>
  </sheetViews>
  <sheetFormatPr defaultRowHeight="13.5" x14ac:dyDescent="0.15"/>
  <cols>
    <col min="1" max="1" width="12.125" style="17" customWidth="1"/>
    <col min="2" max="10" width="10.625" style="17" customWidth="1"/>
    <col min="11" max="11" width="11.375" style="17" customWidth="1"/>
    <col min="12" max="12" width="15.375" style="17" customWidth="1"/>
    <col min="13" max="13" width="9" style="17"/>
    <col min="14" max="23" width="9.375" style="17" customWidth="1"/>
    <col min="24" max="16384" width="9" style="17"/>
  </cols>
  <sheetData>
    <row r="1" spans="1:24" ht="35.25" customHeight="1" x14ac:dyDescent="0.15">
      <c r="A1" s="15" t="s">
        <v>49</v>
      </c>
      <c r="B1" s="16"/>
      <c r="C1" s="16"/>
    </row>
    <row r="2" spans="1:24" ht="17.25" customHeight="1" x14ac:dyDescent="0.15">
      <c r="A2" s="15"/>
      <c r="B2" s="16"/>
      <c r="C2" s="16"/>
    </row>
    <row r="3" spans="1:24" ht="32.25" customHeight="1" x14ac:dyDescent="0.15">
      <c r="A3" s="18" t="s">
        <v>50</v>
      </c>
      <c r="B3" s="16"/>
      <c r="C3" s="16"/>
    </row>
    <row r="4" spans="1:24" ht="21.75" customHeight="1" x14ac:dyDescent="0.15">
      <c r="A4" s="1616" t="s">
        <v>51</v>
      </c>
      <c r="B4" s="1616"/>
      <c r="C4" s="1616"/>
      <c r="D4" s="1616"/>
      <c r="E4" s="1616"/>
      <c r="F4" s="1616"/>
      <c r="G4" s="1616"/>
      <c r="H4" s="1616"/>
      <c r="I4" s="1616"/>
      <c r="J4" s="1616"/>
      <c r="K4" s="1616"/>
      <c r="L4" s="19"/>
    </row>
    <row r="5" spans="1:24" ht="21.75" customHeight="1" x14ac:dyDescent="0.15">
      <c r="A5" s="1616"/>
      <c r="B5" s="1616"/>
      <c r="C5" s="1616"/>
      <c r="D5" s="1616"/>
      <c r="E5" s="1616"/>
      <c r="F5" s="1616"/>
      <c r="G5" s="1616"/>
      <c r="H5" s="1616"/>
      <c r="I5" s="1616"/>
      <c r="J5" s="1616"/>
      <c r="K5" s="1616"/>
      <c r="L5" s="20"/>
    </row>
    <row r="6" spans="1:24" ht="21.75" customHeight="1" x14ac:dyDescent="0.15">
      <c r="A6" s="1616"/>
      <c r="B6" s="1616"/>
      <c r="C6" s="1616"/>
      <c r="D6" s="1616"/>
      <c r="E6" s="1616"/>
      <c r="F6" s="1616"/>
      <c r="G6" s="1616"/>
      <c r="H6" s="1616"/>
      <c r="I6" s="1616"/>
      <c r="J6" s="1616"/>
      <c r="K6" s="1616"/>
      <c r="L6" s="19"/>
    </row>
    <row r="7" spans="1:24" ht="21.75" customHeight="1" x14ac:dyDescent="0.15">
      <c r="A7" s="1616"/>
      <c r="B7" s="1616"/>
      <c r="C7" s="1616"/>
      <c r="D7" s="1616"/>
      <c r="E7" s="1616"/>
      <c r="F7" s="1616"/>
      <c r="G7" s="1616"/>
      <c r="H7" s="1616"/>
      <c r="I7" s="1616"/>
      <c r="J7" s="1616"/>
      <c r="K7" s="1616"/>
      <c r="L7" s="21"/>
    </row>
    <row r="8" spans="1:24" ht="21.75" customHeight="1" x14ac:dyDescent="0.15">
      <c r="A8" s="1616"/>
      <c r="B8" s="1616"/>
      <c r="C8" s="1616"/>
      <c r="D8" s="1616"/>
      <c r="E8" s="1616"/>
      <c r="F8" s="1616"/>
      <c r="G8" s="1616"/>
      <c r="H8" s="1616"/>
      <c r="I8" s="1616"/>
      <c r="J8" s="1616"/>
      <c r="K8" s="1616"/>
      <c r="L8" s="19"/>
    </row>
    <row r="9" spans="1:24" ht="9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</row>
    <row r="10" spans="1:24" s="16" customFormat="1" ht="29.25" customHeight="1" thickBot="1" x14ac:dyDescent="0.2">
      <c r="A10" s="23" t="s">
        <v>52</v>
      </c>
      <c r="B10" s="24"/>
      <c r="C10" s="24"/>
      <c r="D10" s="24"/>
      <c r="E10" s="24"/>
      <c r="F10" s="24"/>
      <c r="G10" s="24"/>
      <c r="H10" s="24"/>
      <c r="I10" s="24"/>
      <c r="K10" s="25" t="s">
        <v>53</v>
      </c>
    </row>
    <row r="11" spans="1:24" ht="30" customHeight="1" x14ac:dyDescent="0.15">
      <c r="A11" s="26"/>
      <c r="B11" s="27" t="s">
        <v>54</v>
      </c>
      <c r="C11" s="27" t="s">
        <v>55</v>
      </c>
      <c r="D11" s="28" t="s">
        <v>56</v>
      </c>
      <c r="E11" s="29" t="s">
        <v>57</v>
      </c>
      <c r="F11" s="29" t="s">
        <v>58</v>
      </c>
      <c r="G11" s="30" t="s">
        <v>59</v>
      </c>
      <c r="H11" s="31" t="s">
        <v>60</v>
      </c>
      <c r="I11" s="29" t="s">
        <v>61</v>
      </c>
      <c r="J11" s="32" t="s">
        <v>62</v>
      </c>
      <c r="K11" s="33" t="s">
        <v>63</v>
      </c>
      <c r="L11" s="34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</row>
    <row r="12" spans="1:24" ht="30" customHeight="1" x14ac:dyDescent="0.15">
      <c r="A12" s="37" t="s">
        <v>64</v>
      </c>
      <c r="B12" s="38">
        <v>50593</v>
      </c>
      <c r="C12" s="38">
        <v>50381</v>
      </c>
      <c r="D12" s="39">
        <v>50168</v>
      </c>
      <c r="E12" s="38">
        <v>50900</v>
      </c>
      <c r="F12" s="38">
        <v>51678</v>
      </c>
      <c r="G12" s="40">
        <v>53166</v>
      </c>
      <c r="H12" s="41">
        <v>53585</v>
      </c>
      <c r="I12" s="42">
        <v>55261</v>
      </c>
      <c r="J12" s="43">
        <v>58293</v>
      </c>
      <c r="K12" s="44">
        <v>61557</v>
      </c>
      <c r="L12" s="45"/>
      <c r="M12" s="45"/>
      <c r="N12" s="46"/>
      <c r="O12" s="46"/>
      <c r="P12" s="46"/>
      <c r="Q12" s="46"/>
      <c r="R12" s="46"/>
      <c r="S12" s="47"/>
      <c r="T12" s="47"/>
      <c r="U12" s="47"/>
      <c r="V12" s="47"/>
      <c r="W12" s="48"/>
      <c r="X12" s="36"/>
    </row>
    <row r="13" spans="1:24" ht="30" customHeight="1" x14ac:dyDescent="0.15">
      <c r="A13" s="37" t="s">
        <v>65</v>
      </c>
      <c r="B13" s="38">
        <v>15044</v>
      </c>
      <c r="C13" s="38">
        <v>15711</v>
      </c>
      <c r="D13" s="39">
        <v>15718</v>
      </c>
      <c r="E13" s="38">
        <v>15713</v>
      </c>
      <c r="F13" s="38">
        <v>16169</v>
      </c>
      <c r="G13" s="40">
        <v>16059</v>
      </c>
      <c r="H13" s="41">
        <v>15960</v>
      </c>
      <c r="I13" s="41">
        <v>15892</v>
      </c>
      <c r="J13" s="43">
        <v>16356</v>
      </c>
      <c r="K13" s="49">
        <v>16196</v>
      </c>
      <c r="L13" s="45"/>
      <c r="M13" s="45"/>
      <c r="N13" s="46"/>
      <c r="O13" s="46"/>
      <c r="P13" s="46"/>
      <c r="Q13" s="46"/>
      <c r="R13" s="46"/>
      <c r="S13" s="47"/>
      <c r="T13" s="47"/>
      <c r="U13" s="47"/>
      <c r="V13" s="47"/>
      <c r="W13" s="47"/>
      <c r="X13" s="36"/>
    </row>
    <row r="14" spans="1:24" ht="30" customHeight="1" x14ac:dyDescent="0.15">
      <c r="A14" s="37" t="s">
        <v>66</v>
      </c>
      <c r="B14" s="38">
        <v>9566</v>
      </c>
      <c r="C14" s="38">
        <v>9593</v>
      </c>
      <c r="D14" s="39">
        <v>9323</v>
      </c>
      <c r="E14" s="38">
        <v>9875</v>
      </c>
      <c r="F14" s="38">
        <v>10568</v>
      </c>
      <c r="G14" s="40">
        <v>10105</v>
      </c>
      <c r="H14" s="41">
        <v>9782</v>
      </c>
      <c r="I14" s="41">
        <v>10071</v>
      </c>
      <c r="J14" s="43">
        <v>10178</v>
      </c>
      <c r="K14" s="49">
        <v>9918</v>
      </c>
      <c r="L14" s="45"/>
      <c r="M14" s="45"/>
      <c r="N14" s="46"/>
      <c r="O14" s="46"/>
      <c r="P14" s="46"/>
      <c r="Q14" s="46"/>
      <c r="R14" s="46"/>
      <c r="S14" s="47"/>
      <c r="T14" s="47"/>
      <c r="U14" s="47"/>
      <c r="V14" s="47"/>
      <c r="W14" s="47"/>
      <c r="X14" s="36"/>
    </row>
    <row r="15" spans="1:24" ht="30" customHeight="1" thickBot="1" x14ac:dyDescent="0.2">
      <c r="A15" s="50" t="s">
        <v>67</v>
      </c>
      <c r="B15" s="51">
        <v>24041</v>
      </c>
      <c r="C15" s="51">
        <v>24221</v>
      </c>
      <c r="D15" s="52">
        <v>23806</v>
      </c>
      <c r="E15" s="51">
        <v>23638</v>
      </c>
      <c r="F15" s="51">
        <v>24621</v>
      </c>
      <c r="G15" s="53">
        <v>27407</v>
      </c>
      <c r="H15" s="54">
        <v>27903</v>
      </c>
      <c r="I15" s="54">
        <v>28600</v>
      </c>
      <c r="J15" s="55">
        <v>33243</v>
      </c>
      <c r="K15" s="56">
        <v>32809</v>
      </c>
      <c r="L15" s="45"/>
      <c r="M15" s="45"/>
      <c r="N15" s="46"/>
      <c r="O15" s="46"/>
      <c r="P15" s="46"/>
      <c r="Q15" s="46"/>
      <c r="R15" s="46"/>
      <c r="S15" s="47"/>
      <c r="T15" s="47"/>
      <c r="U15" s="47"/>
      <c r="V15" s="47"/>
      <c r="W15" s="47"/>
      <c r="X15" s="36"/>
    </row>
    <row r="16" spans="1:24" ht="30" customHeight="1" thickTop="1" thickBot="1" x14ac:dyDescent="0.2">
      <c r="A16" s="57" t="s">
        <v>68</v>
      </c>
      <c r="B16" s="58">
        <v>99244</v>
      </c>
      <c r="C16" s="58">
        <v>99906</v>
      </c>
      <c r="D16" s="58">
        <v>99015</v>
      </c>
      <c r="E16" s="58">
        <v>100126</v>
      </c>
      <c r="F16" s="58">
        <v>103036</v>
      </c>
      <c r="G16" s="59">
        <v>106737</v>
      </c>
      <c r="H16" s="59">
        <v>107230</v>
      </c>
      <c r="I16" s="59">
        <v>109824</v>
      </c>
      <c r="J16" s="60">
        <v>118070</v>
      </c>
      <c r="K16" s="61">
        <f>SUM(K12:K15)</f>
        <v>120480</v>
      </c>
      <c r="L16" s="36"/>
      <c r="M16" s="45"/>
      <c r="N16" s="46"/>
      <c r="O16" s="46"/>
      <c r="P16" s="46"/>
      <c r="Q16" s="46"/>
      <c r="R16" s="46"/>
      <c r="S16" s="47"/>
      <c r="T16" s="47"/>
      <c r="U16" s="47"/>
      <c r="V16" s="47"/>
      <c r="W16" s="47"/>
      <c r="X16" s="36"/>
    </row>
    <row r="17" spans="1:23" ht="21" customHeight="1" x14ac:dyDescent="0.15">
      <c r="A17" s="45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36"/>
      <c r="M17" s="4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 ht="40.5" customHeight="1" x14ac:dyDescent="0.2">
      <c r="A18" s="1617"/>
      <c r="B18" s="1617"/>
      <c r="C18" s="1617"/>
      <c r="D18" s="1617"/>
      <c r="E18" s="1617"/>
      <c r="F18" s="1617"/>
      <c r="G18" s="1617"/>
      <c r="H18" s="1617"/>
      <c r="I18" s="1617"/>
      <c r="J18" s="1617"/>
      <c r="K18" s="1617"/>
      <c r="L18" s="36"/>
      <c r="M18" s="36"/>
      <c r="N18" s="45"/>
      <c r="O18" s="62"/>
      <c r="P18" s="62"/>
      <c r="Q18" s="62"/>
      <c r="R18" s="62"/>
      <c r="S18" s="62"/>
      <c r="T18" s="62"/>
      <c r="U18" s="62"/>
      <c r="V18" s="62"/>
      <c r="W18" s="62"/>
    </row>
    <row r="19" spans="1:23" ht="32.25" customHeight="1" x14ac:dyDescent="0.2">
      <c r="A19" s="63"/>
      <c r="B19" s="64"/>
      <c r="C19" s="63"/>
      <c r="D19" s="63"/>
      <c r="E19" s="63"/>
      <c r="F19" s="63"/>
      <c r="G19" s="63"/>
      <c r="H19" s="63"/>
      <c r="I19" s="63"/>
      <c r="J19" s="63"/>
      <c r="K19" s="63"/>
      <c r="L19" s="36"/>
      <c r="M19" s="36"/>
      <c r="N19" s="45"/>
      <c r="O19" s="62"/>
      <c r="P19" s="62"/>
      <c r="Q19" s="62"/>
      <c r="R19" s="62"/>
      <c r="S19" s="62"/>
      <c r="T19" s="62"/>
      <c r="U19" s="62"/>
      <c r="V19" s="62"/>
      <c r="W19" s="62"/>
    </row>
    <row r="20" spans="1:23" ht="18.75" x14ac:dyDescent="0.15">
      <c r="L20" s="34"/>
      <c r="M20" s="36"/>
      <c r="N20" s="45"/>
      <c r="O20" s="62"/>
      <c r="P20" s="62"/>
      <c r="Q20" s="62"/>
      <c r="R20" s="62"/>
      <c r="S20" s="62"/>
      <c r="T20" s="62"/>
      <c r="U20" s="62"/>
      <c r="V20" s="62"/>
      <c r="W20" s="62"/>
    </row>
    <row r="21" spans="1:23" ht="17.25" x14ac:dyDescent="0.1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45"/>
      <c r="M21" s="35"/>
      <c r="N21" s="45"/>
      <c r="O21" s="62"/>
      <c r="P21" s="62"/>
      <c r="Q21" s="62"/>
      <c r="R21" s="62"/>
      <c r="S21" s="62"/>
      <c r="T21" s="62"/>
      <c r="U21" s="62"/>
      <c r="V21" s="62"/>
      <c r="W21" s="62"/>
    </row>
    <row r="22" spans="1:23" ht="17.25" x14ac:dyDescent="0.1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45"/>
      <c r="M22" s="47"/>
      <c r="N22" s="47"/>
      <c r="O22" s="65"/>
      <c r="P22" s="65"/>
      <c r="Q22" s="65"/>
      <c r="R22" s="65"/>
      <c r="S22" s="65"/>
      <c r="T22" s="65"/>
      <c r="U22" s="65"/>
      <c r="V22" s="65"/>
      <c r="W22" s="66"/>
    </row>
    <row r="23" spans="1:23" ht="17.25" x14ac:dyDescent="0.1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45"/>
      <c r="M23" s="47"/>
      <c r="N23" s="47"/>
      <c r="O23" s="65"/>
      <c r="P23" s="65"/>
      <c r="Q23" s="65"/>
      <c r="R23" s="65"/>
      <c r="S23" s="65"/>
      <c r="T23" s="65"/>
      <c r="U23" s="65"/>
      <c r="V23" s="65"/>
      <c r="W23" s="66"/>
    </row>
    <row r="24" spans="1:23" ht="17.25" x14ac:dyDescent="0.1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45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36"/>
    </row>
    <row r="25" spans="1:23" ht="17.25" x14ac:dyDescent="0.1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36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36"/>
    </row>
    <row r="26" spans="1:23" ht="17.25" x14ac:dyDescent="0.1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3" ht="17.25" x14ac:dyDescent="0.1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23" ht="11.25" customHeight="1" x14ac:dyDescent="0.1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</row>
    <row r="29" spans="1:23" ht="25.5" customHeight="1" x14ac:dyDescent="0.15">
      <c r="A29" s="63"/>
      <c r="B29" s="1618"/>
      <c r="C29" s="1618"/>
      <c r="D29" s="1618"/>
      <c r="E29" s="1618"/>
      <c r="F29" s="1618"/>
      <c r="G29" s="1618"/>
      <c r="H29" s="1618"/>
      <c r="I29" s="1618"/>
      <c r="J29" s="1618"/>
      <c r="K29" s="63"/>
    </row>
    <row r="30" spans="1:23" ht="18.75" customHeight="1" x14ac:dyDescent="0.15">
      <c r="A30" s="67"/>
      <c r="B30" s="68"/>
      <c r="C30" s="68"/>
      <c r="D30" s="68"/>
      <c r="E30" s="69"/>
      <c r="F30" s="69"/>
      <c r="G30" s="69"/>
      <c r="H30" s="69"/>
      <c r="I30" s="69"/>
      <c r="J30" s="69"/>
      <c r="K30" s="70"/>
    </row>
    <row r="31" spans="1:23" ht="223.5" customHeight="1" x14ac:dyDescent="0.15">
      <c r="B31" s="68"/>
      <c r="C31" s="68"/>
      <c r="D31" s="68"/>
      <c r="E31" s="69"/>
      <c r="F31" s="69"/>
      <c r="G31" s="69"/>
      <c r="H31" s="69"/>
      <c r="I31" s="69"/>
      <c r="J31" s="69"/>
      <c r="K31" s="70"/>
    </row>
    <row r="32" spans="1:23" ht="25.5" customHeight="1" x14ac:dyDescent="0.15">
      <c r="A32" s="63"/>
      <c r="B32" s="1618" t="s">
        <v>69</v>
      </c>
      <c r="C32" s="1618"/>
      <c r="D32" s="1618"/>
      <c r="E32" s="1618"/>
      <c r="F32" s="1618"/>
      <c r="G32" s="1618"/>
      <c r="H32" s="1618"/>
      <c r="I32" s="1618"/>
      <c r="J32" s="1618"/>
      <c r="K32" s="63"/>
    </row>
    <row r="33" spans="1:12" ht="18.75" customHeight="1" x14ac:dyDescent="0.15">
      <c r="A33" s="67"/>
      <c r="B33" s="1619" t="s">
        <v>70</v>
      </c>
      <c r="C33" s="1619"/>
      <c r="D33" s="1619"/>
      <c r="E33" s="1620" t="s">
        <v>71</v>
      </c>
      <c r="F33" s="1620"/>
      <c r="G33" s="1620"/>
      <c r="H33" s="1620"/>
      <c r="I33" s="1620"/>
      <c r="J33" s="1620"/>
      <c r="K33" s="70"/>
    </row>
    <row r="34" spans="1:12" ht="18.75" customHeight="1" x14ac:dyDescent="0.15">
      <c r="B34" s="1619"/>
      <c r="C34" s="1619"/>
      <c r="D34" s="1619"/>
      <c r="E34" s="1620"/>
      <c r="F34" s="1620"/>
      <c r="G34" s="1620"/>
      <c r="H34" s="1620"/>
      <c r="I34" s="1620"/>
      <c r="J34" s="1620"/>
      <c r="K34" s="70"/>
    </row>
    <row r="35" spans="1:12" ht="18.75" customHeight="1" x14ac:dyDescent="0.15">
      <c r="B35" s="1619"/>
      <c r="C35" s="1619"/>
      <c r="D35" s="1619"/>
      <c r="E35" s="1620"/>
      <c r="F35" s="1620"/>
      <c r="G35" s="1620"/>
      <c r="H35" s="1620"/>
      <c r="I35" s="1620"/>
      <c r="J35" s="1620"/>
      <c r="K35" s="70"/>
    </row>
    <row r="36" spans="1:12" ht="18.75" customHeight="1" x14ac:dyDescent="0.15">
      <c r="B36" s="1619"/>
      <c r="C36" s="1619"/>
      <c r="D36" s="1619"/>
      <c r="E36" s="1620"/>
      <c r="F36" s="1620"/>
      <c r="G36" s="1620"/>
      <c r="H36" s="1620"/>
      <c r="I36" s="1620"/>
      <c r="J36" s="1620"/>
      <c r="K36" s="70"/>
    </row>
    <row r="37" spans="1:12" ht="18.75" customHeight="1" x14ac:dyDescent="0.15">
      <c r="A37" s="17" t="s">
        <v>72</v>
      </c>
      <c r="B37" s="1619"/>
      <c r="C37" s="1619"/>
      <c r="D37" s="1619"/>
      <c r="E37" s="1620"/>
      <c r="F37" s="1620"/>
      <c r="G37" s="1620"/>
      <c r="H37" s="1620"/>
      <c r="I37" s="1620"/>
      <c r="J37" s="1620"/>
      <c r="K37" s="70"/>
    </row>
    <row r="38" spans="1:12" ht="18.75" customHeight="1" x14ac:dyDescent="0.15">
      <c r="A38" s="17" t="s">
        <v>72</v>
      </c>
      <c r="B38" s="1619"/>
      <c r="C38" s="1619"/>
      <c r="D38" s="1619"/>
      <c r="E38" s="1620"/>
      <c r="F38" s="1620"/>
      <c r="G38" s="1620"/>
      <c r="H38" s="1620"/>
      <c r="I38" s="1620"/>
      <c r="J38" s="1620"/>
      <c r="K38" s="70"/>
    </row>
    <row r="39" spans="1:12" ht="18.75" customHeight="1" x14ac:dyDescent="0.15">
      <c r="A39" s="17" t="s">
        <v>73</v>
      </c>
      <c r="B39" s="1619"/>
      <c r="C39" s="1619"/>
      <c r="D39" s="1619"/>
      <c r="E39" s="1620"/>
      <c r="F39" s="1620"/>
      <c r="G39" s="1620"/>
      <c r="H39" s="1620"/>
      <c r="I39" s="1620"/>
      <c r="J39" s="1620"/>
      <c r="K39" s="70"/>
    </row>
    <row r="40" spans="1:12" s="22" customFormat="1" ht="18.75" customHeight="1" x14ac:dyDescent="0.15">
      <c r="A40" s="71"/>
      <c r="B40" s="1619"/>
      <c r="C40" s="1619"/>
      <c r="D40" s="1619"/>
      <c r="E40" s="1620"/>
      <c r="F40" s="1620"/>
      <c r="G40" s="1620"/>
      <c r="H40" s="1620"/>
      <c r="I40" s="1620"/>
      <c r="J40" s="1620"/>
      <c r="K40" s="72"/>
      <c r="L40" s="73"/>
    </row>
    <row r="41" spans="1:12" ht="13.5" customHeight="1" x14ac:dyDescent="0.15">
      <c r="B41" s="74"/>
      <c r="C41" s="74"/>
      <c r="D41" s="74"/>
      <c r="E41" s="74"/>
      <c r="F41" s="74"/>
      <c r="G41" s="74"/>
      <c r="H41" s="74"/>
      <c r="I41" s="74"/>
      <c r="J41" s="74"/>
    </row>
    <row r="42" spans="1:12" ht="25.5" customHeight="1" x14ac:dyDescent="0.15">
      <c r="A42" s="63"/>
      <c r="B42" s="1615" t="s">
        <v>74</v>
      </c>
      <c r="C42" s="1615"/>
      <c r="D42" s="1615"/>
      <c r="E42" s="1615"/>
      <c r="F42" s="1615"/>
      <c r="G42" s="1615"/>
      <c r="H42" s="1615"/>
      <c r="I42" s="1615"/>
      <c r="J42" s="1615"/>
      <c r="K42" s="63"/>
    </row>
    <row r="43" spans="1:12" ht="18.75" customHeight="1" x14ac:dyDescent="0.15">
      <c r="B43" s="68"/>
      <c r="C43" s="68"/>
      <c r="D43" s="68"/>
      <c r="E43" s="69"/>
      <c r="F43" s="69"/>
      <c r="G43" s="69"/>
      <c r="H43" s="69"/>
      <c r="I43" s="69"/>
      <c r="J43" s="69"/>
      <c r="K43" s="70"/>
    </row>
    <row r="44" spans="1:12" ht="18.75" customHeight="1" x14ac:dyDescent="0.15">
      <c r="B44" s="68"/>
      <c r="C44" s="68"/>
      <c r="D44" s="68"/>
      <c r="E44" s="69"/>
      <c r="F44" s="69"/>
      <c r="G44" s="69"/>
      <c r="H44" s="69"/>
      <c r="I44" s="69"/>
      <c r="J44" s="69"/>
      <c r="K44" s="70"/>
    </row>
    <row r="45" spans="1:12" ht="18.75" customHeight="1" x14ac:dyDescent="0.15">
      <c r="B45" s="68"/>
      <c r="C45" s="68"/>
      <c r="D45" s="68"/>
      <c r="E45" s="69"/>
      <c r="F45" s="69"/>
      <c r="G45" s="69"/>
      <c r="H45" s="69"/>
      <c r="I45" s="69"/>
      <c r="J45" s="69"/>
      <c r="K45" s="70"/>
    </row>
    <row r="46" spans="1:12" ht="18.75" customHeight="1" x14ac:dyDescent="0.15">
      <c r="B46" s="68"/>
      <c r="C46" s="68"/>
      <c r="D46" s="68"/>
      <c r="E46" s="69"/>
      <c r="F46" s="69"/>
      <c r="G46" s="69"/>
      <c r="H46" s="69"/>
      <c r="I46" s="69"/>
      <c r="J46" s="69"/>
      <c r="K46" s="70"/>
    </row>
    <row r="47" spans="1:12" ht="18.75" customHeight="1" x14ac:dyDescent="0.15">
      <c r="B47" s="68"/>
      <c r="C47" s="68"/>
      <c r="D47" s="68"/>
      <c r="E47" s="69"/>
      <c r="F47" s="69"/>
      <c r="G47" s="69"/>
      <c r="H47" s="69"/>
      <c r="I47" s="69"/>
      <c r="J47" s="69"/>
      <c r="K47" s="70"/>
    </row>
    <row r="48" spans="1:12" s="22" customFormat="1" ht="18.75" customHeight="1" x14ac:dyDescent="0.15">
      <c r="A48" s="71"/>
      <c r="B48" s="68"/>
      <c r="C48" s="68"/>
      <c r="D48" s="68"/>
      <c r="E48" s="69"/>
      <c r="F48" s="69"/>
      <c r="G48" s="69"/>
      <c r="H48" s="69"/>
      <c r="I48" s="69"/>
      <c r="J48" s="69"/>
      <c r="K48" s="72"/>
      <c r="L48" s="73"/>
    </row>
    <row r="49" spans="1:11" ht="13.5" customHeight="1" x14ac:dyDescent="0.15">
      <c r="B49" s="74"/>
      <c r="C49" s="74"/>
      <c r="D49" s="74"/>
      <c r="E49" s="74"/>
      <c r="F49" s="74"/>
      <c r="G49" s="74"/>
      <c r="H49" s="74"/>
      <c r="I49" s="74"/>
      <c r="J49" s="74"/>
    </row>
    <row r="50" spans="1:11" ht="25.5" customHeight="1" x14ac:dyDescent="0.15">
      <c r="A50" s="63"/>
      <c r="B50" s="1615"/>
      <c r="C50" s="1615"/>
      <c r="D50" s="1615"/>
      <c r="E50" s="1615"/>
      <c r="F50" s="1615"/>
      <c r="G50" s="1615"/>
      <c r="H50" s="1615"/>
      <c r="I50" s="1615"/>
      <c r="J50" s="1615"/>
      <c r="K50" s="63"/>
    </row>
  </sheetData>
  <mergeCells count="8">
    <mergeCell ref="B42:J42"/>
    <mergeCell ref="B50:J50"/>
    <mergeCell ref="A4:K8"/>
    <mergeCell ref="A18:K18"/>
    <mergeCell ref="B29:J29"/>
    <mergeCell ref="B32:J32"/>
    <mergeCell ref="B33:D40"/>
    <mergeCell ref="E33:J40"/>
  </mergeCells>
  <phoneticPr fontId="2"/>
  <pageMargins left="0.98425196850393704" right="0.23622047244094491" top="0.70866141732283472" bottom="0.62992125984251968" header="0.39370078740157483" footer="0.43307086614173229"/>
  <pageSetup paperSize="9" scale="64" firstPageNumber="2" orientation="portrait" useFirstPageNumber="1" r:id="rId1"/>
  <headerFooter alignWithMargins="0">
    <oddFooter>&amp;C&amp;P</oddFooter>
  </headerFooter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view="pageBreakPreview" zoomScale="80" zoomScaleNormal="100" zoomScaleSheetLayoutView="80" workbookViewId="0">
      <selection activeCell="M32" sqref="M32"/>
    </sheetView>
  </sheetViews>
  <sheetFormatPr defaultRowHeight="13.5" x14ac:dyDescent="0.15"/>
  <cols>
    <col min="1" max="1" width="11.125" style="17" customWidth="1"/>
    <col min="2" max="10" width="9.625" style="17" customWidth="1"/>
    <col min="11" max="11" width="10.125" style="17" customWidth="1"/>
    <col min="12" max="16384" width="9" style="17"/>
  </cols>
  <sheetData>
    <row r="1" spans="1:12" s="75" customFormat="1" ht="29.25" customHeight="1" x14ac:dyDescent="0.15">
      <c r="A1" s="18" t="s">
        <v>75</v>
      </c>
      <c r="B1" s="18"/>
      <c r="J1" s="1622"/>
      <c r="K1" s="1622"/>
    </row>
    <row r="2" spans="1:12" s="75" customFormat="1" ht="18" customHeight="1" thickBot="1" x14ac:dyDescent="0.2">
      <c r="A2" s="18"/>
      <c r="B2" s="18"/>
      <c r="J2" s="1622" t="s">
        <v>76</v>
      </c>
      <c r="K2" s="1622"/>
    </row>
    <row r="3" spans="1:12" ht="30" customHeight="1" thickBot="1" x14ac:dyDescent="0.2">
      <c r="A3" s="76"/>
      <c r="B3" s="77" t="s">
        <v>54</v>
      </c>
      <c r="C3" s="77" t="s">
        <v>55</v>
      </c>
      <c r="D3" s="78" t="s">
        <v>56</v>
      </c>
      <c r="E3" s="78" t="s">
        <v>57</v>
      </c>
      <c r="F3" s="78" t="s">
        <v>58</v>
      </c>
      <c r="G3" s="78" t="s">
        <v>59</v>
      </c>
      <c r="H3" s="78" t="s">
        <v>60</v>
      </c>
      <c r="I3" s="77" t="s">
        <v>61</v>
      </c>
      <c r="J3" s="79" t="s">
        <v>62</v>
      </c>
      <c r="K3" s="79" t="s">
        <v>77</v>
      </c>
    </row>
    <row r="4" spans="1:12" ht="34.5" customHeight="1" x14ac:dyDescent="0.15">
      <c r="A4" s="80" t="s">
        <v>78</v>
      </c>
      <c r="B4" s="81">
        <v>99244</v>
      </c>
      <c r="C4" s="81">
        <v>99906</v>
      </c>
      <c r="D4" s="81">
        <v>99015</v>
      </c>
      <c r="E4" s="81">
        <v>100126</v>
      </c>
      <c r="F4" s="81">
        <v>103036</v>
      </c>
      <c r="G4" s="81">
        <v>106737</v>
      </c>
      <c r="H4" s="82">
        <v>107230</v>
      </c>
      <c r="I4" s="83">
        <v>109824</v>
      </c>
      <c r="J4" s="84">
        <v>118070</v>
      </c>
      <c r="K4" s="84">
        <v>120480</v>
      </c>
    </row>
    <row r="5" spans="1:12" ht="30" customHeight="1" x14ac:dyDescent="0.15">
      <c r="A5" s="85" t="s">
        <v>79</v>
      </c>
      <c r="B5" s="86">
        <v>1.0228176852519839</v>
      </c>
      <c r="C5" s="87">
        <v>1.0066704284389989</v>
      </c>
      <c r="D5" s="87">
        <v>0.99108161671971651</v>
      </c>
      <c r="E5" s="87">
        <v>1.0112205221431096</v>
      </c>
      <c r="F5" s="87">
        <v>1.0290633801410223</v>
      </c>
      <c r="G5" s="87">
        <v>1.0359194844520361</v>
      </c>
      <c r="H5" s="87">
        <v>1.0046188294593252</v>
      </c>
      <c r="I5" s="88">
        <v>1.0241909913270539</v>
      </c>
      <c r="J5" s="88">
        <v>1.0750837703962703</v>
      </c>
      <c r="K5" s="89">
        <f>K4/J4</f>
        <v>1.02041162022529</v>
      </c>
    </row>
    <row r="6" spans="1:12" ht="30" customHeight="1" thickBot="1" x14ac:dyDescent="0.2">
      <c r="A6" s="90" t="s">
        <v>80</v>
      </c>
      <c r="B6" s="91">
        <v>1</v>
      </c>
      <c r="C6" s="91">
        <f>C4/99244</f>
        <v>1.0066704284389989</v>
      </c>
      <c r="D6" s="91">
        <f t="shared" ref="D6:J6" si="0">D4/99244</f>
        <v>0.99769255572125271</v>
      </c>
      <c r="E6" s="91">
        <f t="shared" si="0"/>
        <v>1.0088871871347387</v>
      </c>
      <c r="F6" s="91">
        <f t="shared" si="0"/>
        <v>1.0382088589738423</v>
      </c>
      <c r="G6" s="91">
        <f t="shared" si="0"/>
        <v>1.0755007859417194</v>
      </c>
      <c r="H6" s="91">
        <f t="shared" si="0"/>
        <v>1.0804683406553546</v>
      </c>
      <c r="I6" s="91">
        <f t="shared" si="0"/>
        <v>1.1066059409133047</v>
      </c>
      <c r="J6" s="92">
        <f t="shared" si="0"/>
        <v>1.1896940872999879</v>
      </c>
      <c r="K6" s="93">
        <f>K4/99244</f>
        <v>1.2139776711942283</v>
      </c>
      <c r="L6" s="94"/>
    </row>
    <row r="7" spans="1:12" ht="39" customHeight="1" x14ac:dyDescent="0.15"/>
    <row r="8" spans="1:12" s="67" customFormat="1" ht="35.25" customHeight="1" x14ac:dyDescent="0.15">
      <c r="A8" s="1621"/>
      <c r="B8" s="1621"/>
      <c r="C8" s="1621"/>
      <c r="D8" s="1621"/>
      <c r="E8" s="1621"/>
    </row>
    <row r="9" spans="1:12" s="67" customFormat="1" ht="18.75" customHeight="1" x14ac:dyDescent="0.15">
      <c r="A9" s="1621"/>
      <c r="B9" s="1621"/>
      <c r="C9" s="1621"/>
      <c r="D9" s="1621"/>
      <c r="E9" s="1621"/>
    </row>
    <row r="10" spans="1:12" s="67" customFormat="1" ht="18.75" customHeight="1" x14ac:dyDescent="0.15">
      <c r="A10" s="1621"/>
      <c r="B10" s="1621"/>
      <c r="C10" s="1621"/>
      <c r="D10" s="1621"/>
      <c r="E10" s="1621"/>
    </row>
    <row r="11" spans="1:12" s="67" customFormat="1" ht="18.75" customHeight="1" x14ac:dyDescent="0.15">
      <c r="A11" s="1621"/>
      <c r="B11" s="1621"/>
      <c r="C11" s="1621"/>
      <c r="D11" s="1621"/>
      <c r="E11" s="1621"/>
    </row>
    <row r="12" spans="1:12" ht="13.5" customHeight="1" x14ac:dyDescent="0.15">
      <c r="A12" s="20"/>
      <c r="B12" s="20"/>
      <c r="C12" s="20"/>
      <c r="D12" s="20"/>
      <c r="E12" s="20"/>
    </row>
    <row r="13" spans="1:12" ht="24.95" customHeight="1" x14ac:dyDescent="0.15">
      <c r="A13" s="95"/>
      <c r="B13" s="95"/>
      <c r="C13" s="95"/>
      <c r="D13" s="95"/>
      <c r="E13" s="95"/>
    </row>
    <row r="14" spans="1:12" ht="24.95" customHeight="1" x14ac:dyDescent="0.15">
      <c r="A14" s="95"/>
      <c r="B14" s="95"/>
      <c r="C14" s="95"/>
      <c r="D14" s="95"/>
      <c r="E14" s="95"/>
    </row>
    <row r="15" spans="1:12" ht="24.95" customHeight="1" x14ac:dyDescent="0.15">
      <c r="A15" s="95"/>
      <c r="B15" s="95"/>
      <c r="C15" s="95"/>
      <c r="D15" s="95"/>
      <c r="E15" s="95"/>
    </row>
    <row r="16" spans="1:12" ht="24.95" customHeight="1" x14ac:dyDescent="0.15">
      <c r="A16" s="95"/>
      <c r="B16" s="95"/>
      <c r="C16" s="95"/>
      <c r="D16" s="95"/>
      <c r="E16" s="95"/>
    </row>
    <row r="17" spans="1:11" ht="24.95" customHeight="1" x14ac:dyDescent="0.15">
      <c r="A17" s="95"/>
      <c r="B17" s="95"/>
      <c r="C17" s="95"/>
      <c r="D17" s="95"/>
      <c r="E17" s="95"/>
    </row>
    <row r="18" spans="1:11" ht="24.95" customHeight="1" x14ac:dyDescent="0.15">
      <c r="A18" s="1621" t="s">
        <v>81</v>
      </c>
      <c r="B18" s="1621"/>
      <c r="C18" s="1621"/>
      <c r="D18" s="1621"/>
      <c r="E18" s="1621"/>
      <c r="F18" s="1621"/>
      <c r="G18" s="1621"/>
      <c r="H18" s="1621"/>
      <c r="I18" s="1621"/>
      <c r="J18" s="1621"/>
      <c r="K18" s="1621"/>
    </row>
    <row r="19" spans="1:11" s="75" customFormat="1" ht="24.75" customHeight="1" x14ac:dyDescent="0.15">
      <c r="A19" s="1623" t="s">
        <v>82</v>
      </c>
      <c r="B19" s="1623"/>
      <c r="C19" s="1623"/>
      <c r="D19" s="1623"/>
      <c r="E19" s="1623"/>
      <c r="F19" s="1623"/>
      <c r="G19" s="1623"/>
      <c r="H19" s="1623"/>
      <c r="I19" s="1623"/>
      <c r="J19" s="1623"/>
      <c r="K19" s="1623"/>
    </row>
    <row r="20" spans="1:11" s="75" customFormat="1" ht="26.25" customHeight="1" x14ac:dyDescent="0.15">
      <c r="A20" s="1623"/>
      <c r="B20" s="1623"/>
      <c r="C20" s="1623"/>
      <c r="D20" s="1623"/>
      <c r="E20" s="1623"/>
      <c r="F20" s="1623"/>
      <c r="G20" s="1623"/>
      <c r="H20" s="1623"/>
      <c r="I20" s="1623"/>
      <c r="J20" s="1623"/>
      <c r="K20" s="1623"/>
    </row>
    <row r="21" spans="1:11" s="75" customFormat="1" ht="15" hidden="1" customHeight="1" x14ac:dyDescent="0.15">
      <c r="A21" s="1623"/>
      <c r="B21" s="1623"/>
      <c r="C21" s="1623"/>
      <c r="D21" s="1623"/>
      <c r="E21" s="1623"/>
      <c r="F21" s="1623"/>
      <c r="G21" s="1623"/>
      <c r="H21" s="1623"/>
      <c r="I21" s="1623"/>
      <c r="J21" s="1623"/>
      <c r="K21" s="1623"/>
    </row>
    <row r="22" spans="1:11" ht="9" hidden="1" customHeight="1" x14ac:dyDescent="0.15">
      <c r="A22" s="1623"/>
      <c r="B22" s="1623"/>
      <c r="C22" s="1623"/>
      <c r="D22" s="1623"/>
      <c r="E22" s="1623"/>
      <c r="F22" s="1623"/>
      <c r="G22" s="1623"/>
      <c r="H22" s="1623"/>
      <c r="I22" s="1623"/>
      <c r="J22" s="1623"/>
      <c r="K22" s="1623"/>
    </row>
    <row r="23" spans="1:11" ht="39" customHeight="1" x14ac:dyDescent="0.15">
      <c r="A23" s="1624" t="s">
        <v>83</v>
      </c>
      <c r="B23" s="1624"/>
      <c r="C23" s="1624"/>
      <c r="D23" s="1624"/>
      <c r="E23" s="1624"/>
      <c r="F23" s="1624"/>
      <c r="G23" s="1624"/>
      <c r="H23" s="1624"/>
      <c r="I23" s="1624"/>
      <c r="J23" s="1624"/>
      <c r="K23" s="1624"/>
    </row>
    <row r="24" spans="1:11" ht="30.75" customHeight="1" x14ac:dyDescent="0.15">
      <c r="A24" s="1624"/>
      <c r="B24" s="1624"/>
      <c r="C24" s="1624"/>
      <c r="D24" s="1624"/>
      <c r="E24" s="1624"/>
      <c r="F24" s="1624"/>
      <c r="G24" s="1624"/>
      <c r="H24" s="1624"/>
      <c r="I24" s="1624"/>
      <c r="J24" s="1624"/>
      <c r="K24" s="1624"/>
    </row>
    <row r="25" spans="1:11" ht="15" customHeight="1" x14ac:dyDescent="0.15">
      <c r="A25" s="95"/>
      <c r="B25" s="95"/>
      <c r="C25" s="95"/>
      <c r="D25" s="95"/>
      <c r="E25" s="95"/>
    </row>
    <row r="26" spans="1:11" ht="15" customHeight="1" x14ac:dyDescent="0.15">
      <c r="A26" s="95"/>
      <c r="B26" s="95"/>
      <c r="C26" s="95"/>
      <c r="D26" s="95"/>
      <c r="E26" s="95"/>
    </row>
    <row r="27" spans="1:11" ht="15" customHeight="1" x14ac:dyDescent="0.15">
      <c r="A27" s="95"/>
      <c r="B27" s="95"/>
      <c r="C27" s="95"/>
      <c r="D27" s="95"/>
      <c r="E27" s="95"/>
    </row>
    <row r="28" spans="1:11" ht="15" customHeight="1" x14ac:dyDescent="0.15">
      <c r="A28" s="95"/>
      <c r="B28" s="95"/>
      <c r="C28" s="95"/>
      <c r="D28" s="95"/>
      <c r="E28" s="95"/>
    </row>
    <row r="29" spans="1:11" ht="15" customHeight="1" x14ac:dyDescent="0.15">
      <c r="A29" s="95"/>
      <c r="B29" s="95"/>
      <c r="C29" s="95"/>
      <c r="D29" s="95"/>
      <c r="E29" s="95"/>
    </row>
    <row r="30" spans="1:11" ht="83.25" customHeight="1" x14ac:dyDescent="0.15">
      <c r="A30" s="95"/>
      <c r="B30" s="95"/>
      <c r="C30" s="95"/>
      <c r="D30" s="95"/>
      <c r="E30" s="95"/>
    </row>
    <row r="31" spans="1:11" ht="86.25" customHeight="1" thickBot="1" x14ac:dyDescent="0.2">
      <c r="A31" s="96"/>
    </row>
    <row r="32" spans="1:11" ht="33.75" customHeight="1" thickBot="1" x14ac:dyDescent="0.2">
      <c r="A32" s="97"/>
      <c r="B32" s="77" t="s">
        <v>54</v>
      </c>
      <c r="C32" s="77" t="s">
        <v>55</v>
      </c>
      <c r="D32" s="77" t="s">
        <v>56</v>
      </c>
      <c r="E32" s="77" t="s">
        <v>57</v>
      </c>
      <c r="F32" s="77" t="s">
        <v>58</v>
      </c>
      <c r="G32" s="77" t="s">
        <v>59</v>
      </c>
      <c r="H32" s="77" t="s">
        <v>60</v>
      </c>
      <c r="I32" s="77" t="s">
        <v>61</v>
      </c>
      <c r="J32" s="77" t="s">
        <v>62</v>
      </c>
      <c r="K32" s="98" t="s">
        <v>77</v>
      </c>
    </row>
    <row r="33" spans="1:13" ht="33.75" customHeight="1" x14ac:dyDescent="0.15">
      <c r="A33" s="99" t="s">
        <v>84</v>
      </c>
      <c r="B33" s="100">
        <v>432384</v>
      </c>
      <c r="C33" s="100">
        <v>427796</v>
      </c>
      <c r="D33" s="100">
        <v>427285</v>
      </c>
      <c r="E33" s="100">
        <v>429553</v>
      </c>
      <c r="F33" s="100">
        <v>457594</v>
      </c>
      <c r="G33" s="100">
        <v>484451</v>
      </c>
      <c r="H33" s="100">
        <v>495769</v>
      </c>
      <c r="I33" s="101">
        <v>543145</v>
      </c>
      <c r="J33" s="102">
        <v>561593</v>
      </c>
      <c r="K33" s="103">
        <v>729899</v>
      </c>
      <c r="L33" s="104"/>
      <c r="M33" s="104"/>
    </row>
    <row r="34" spans="1:13" ht="36" customHeight="1" x14ac:dyDescent="0.15">
      <c r="A34" s="85" t="s">
        <v>79</v>
      </c>
      <c r="B34" s="105">
        <v>0.98500342850373723</v>
      </c>
      <c r="C34" s="106">
        <v>0.98938906157489637</v>
      </c>
      <c r="D34" s="106">
        <v>0.99880550542782076</v>
      </c>
      <c r="E34" s="106">
        <v>1.0053079326444878</v>
      </c>
      <c r="F34" s="106">
        <v>1.0652794882121648</v>
      </c>
      <c r="G34" s="106">
        <v>1.0586917660633661</v>
      </c>
      <c r="H34" s="106">
        <v>1.0233625278923977</v>
      </c>
      <c r="I34" s="106">
        <v>1.0955606340856325</v>
      </c>
      <c r="J34" s="107">
        <v>1.0339651474284031</v>
      </c>
      <c r="K34" s="108">
        <f>K33/J33</f>
        <v>1.2996939064411415</v>
      </c>
    </row>
    <row r="35" spans="1:13" ht="33.75" customHeight="1" thickBot="1" x14ac:dyDescent="0.2">
      <c r="A35" s="90" t="s">
        <v>85</v>
      </c>
      <c r="B35" s="109">
        <v>1</v>
      </c>
      <c r="C35" s="109">
        <f>C33/432384</f>
        <v>0.98938906157489637</v>
      </c>
      <c r="D35" s="109">
        <f t="shared" ref="D35:K35" si="1">D33/432384</f>
        <v>0.98820724171107166</v>
      </c>
      <c r="E35" s="109">
        <f t="shared" si="1"/>
        <v>0.9934525791888692</v>
      </c>
      <c r="F35" s="109">
        <f t="shared" si="1"/>
        <v>1.0583046551213735</v>
      </c>
      <c r="G35" s="109">
        <f t="shared" si="1"/>
        <v>1.1204184243635287</v>
      </c>
      <c r="H35" s="109">
        <f t="shared" si="1"/>
        <v>1.1465942310538781</v>
      </c>
      <c r="I35" s="109">
        <f t="shared" si="1"/>
        <v>1.256163502812315</v>
      </c>
      <c r="J35" s="110">
        <f t="shared" si="1"/>
        <v>1.2988292813795146</v>
      </c>
      <c r="K35" s="111">
        <f t="shared" si="1"/>
        <v>1.6880805025162817</v>
      </c>
    </row>
    <row r="36" spans="1:13" ht="11.25" customHeight="1" x14ac:dyDescent="0.15"/>
    <row r="37" spans="1:13" ht="15" hidden="1" customHeight="1" x14ac:dyDescent="0.15"/>
    <row r="38" spans="1:13" ht="15" customHeight="1" x14ac:dyDescent="0.15">
      <c r="A38" s="1621" t="s">
        <v>72</v>
      </c>
      <c r="B38" s="1621"/>
      <c r="C38" s="1621"/>
      <c r="D38" s="1621"/>
      <c r="E38" s="1621"/>
      <c r="F38" s="1621"/>
      <c r="G38" s="1621"/>
      <c r="H38" s="1621"/>
      <c r="I38" s="1621"/>
      <c r="J38" s="1621"/>
      <c r="K38" s="1621"/>
    </row>
    <row r="39" spans="1:13" ht="20.25" customHeight="1" x14ac:dyDescent="0.15">
      <c r="A39" s="1621"/>
      <c r="B39" s="1621"/>
      <c r="C39" s="1621"/>
      <c r="D39" s="1621"/>
      <c r="E39" s="1621"/>
      <c r="F39" s="1621"/>
      <c r="G39" s="1621"/>
      <c r="H39" s="1621"/>
      <c r="I39" s="1621"/>
      <c r="J39" s="1621"/>
      <c r="K39" s="1621"/>
    </row>
    <row r="40" spans="1:13" ht="9.75" customHeight="1" x14ac:dyDescent="0.15"/>
    <row r="41" spans="1:13" ht="8.25" customHeight="1" x14ac:dyDescent="0.15"/>
    <row r="42" spans="1:13" ht="15" customHeight="1" x14ac:dyDescent="0.15"/>
  </sheetData>
  <mergeCells count="7">
    <mergeCell ref="A38:K39"/>
    <mergeCell ref="J1:K1"/>
    <mergeCell ref="J2:K2"/>
    <mergeCell ref="A8:E11"/>
    <mergeCell ref="A18:K18"/>
    <mergeCell ref="A19:K22"/>
    <mergeCell ref="A23:K24"/>
  </mergeCells>
  <phoneticPr fontId="2"/>
  <pageMargins left="0.98425196850393704" right="0.23622047244094491" top="0.70866141732283472" bottom="0.62992125984251968" header="0.39370078740157483" footer="0.43307086614173229"/>
  <pageSetup paperSize="9" scale="64" firstPageNumber="3" orientation="portrait" useFirstPageNumber="1" r:id="rId1"/>
  <headerFooter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view="pageBreakPreview" zoomScale="60" zoomScaleNormal="100" workbookViewId="0">
      <selection activeCell="M32" sqref="M32"/>
    </sheetView>
  </sheetViews>
  <sheetFormatPr defaultRowHeight="13.5" x14ac:dyDescent="0.15"/>
  <cols>
    <col min="1" max="1" width="10" style="113" customWidth="1"/>
    <col min="2" max="10" width="11.625" style="113" customWidth="1"/>
    <col min="11" max="11" width="17.875" style="113" customWidth="1"/>
    <col min="12" max="12" width="9" style="113"/>
    <col min="13" max="22" width="9" style="114"/>
    <col min="23" max="23" width="9.75" style="114" bestFit="1" customWidth="1"/>
    <col min="24" max="16384" width="9" style="113"/>
  </cols>
  <sheetData>
    <row r="1" spans="1:23" ht="24" customHeight="1" x14ac:dyDescent="0.2">
      <c r="A1" s="18" t="s">
        <v>86</v>
      </c>
      <c r="B1" s="112"/>
      <c r="C1" s="17"/>
      <c r="D1" s="17"/>
      <c r="E1" s="17"/>
      <c r="F1" s="17"/>
      <c r="G1" s="17"/>
      <c r="H1" s="17"/>
      <c r="I1" s="17"/>
      <c r="J1" s="1627"/>
      <c r="K1" s="1627"/>
    </row>
    <row r="2" spans="1:23" ht="24.95" customHeight="1" x14ac:dyDescent="0.15">
      <c r="A2" s="1628" t="s">
        <v>87</v>
      </c>
      <c r="B2" s="1628"/>
      <c r="C2" s="1628"/>
      <c r="D2" s="1628"/>
      <c r="E2" s="1628"/>
      <c r="F2" s="1628"/>
      <c r="G2" s="1628"/>
      <c r="H2" s="1628"/>
      <c r="I2" s="1628"/>
      <c r="J2" s="1628"/>
      <c r="K2" s="1628"/>
    </row>
    <row r="3" spans="1:23" ht="24.95" customHeight="1" x14ac:dyDescent="0.15">
      <c r="A3" s="1628"/>
      <c r="B3" s="1628"/>
      <c r="C3" s="1628"/>
      <c r="D3" s="1628"/>
      <c r="E3" s="1628"/>
      <c r="F3" s="1628"/>
      <c r="G3" s="1628"/>
      <c r="H3" s="1628"/>
      <c r="I3" s="1628"/>
      <c r="J3" s="1628"/>
      <c r="K3" s="1628"/>
    </row>
    <row r="4" spans="1:23" ht="12.75" customHeight="1" thickBot="1" x14ac:dyDescent="0.25">
      <c r="A4" s="18"/>
      <c r="B4" s="112"/>
      <c r="C4" s="17"/>
      <c r="D4" s="17"/>
      <c r="E4" s="17"/>
      <c r="F4" s="17"/>
      <c r="G4" s="17"/>
      <c r="H4" s="17"/>
      <c r="I4" s="17"/>
      <c r="J4" s="1629" t="s">
        <v>88</v>
      </c>
      <c r="K4" s="1630"/>
    </row>
    <row r="5" spans="1:23" ht="23.1" customHeight="1" thickBot="1" x14ac:dyDescent="0.2">
      <c r="A5" s="115"/>
      <c r="B5" s="116" t="s">
        <v>54</v>
      </c>
      <c r="C5" s="117" t="s">
        <v>55</v>
      </c>
      <c r="D5" s="118" t="s">
        <v>56</v>
      </c>
      <c r="E5" s="117" t="s">
        <v>57</v>
      </c>
      <c r="F5" s="117" t="s">
        <v>58</v>
      </c>
      <c r="G5" s="118" t="s">
        <v>59</v>
      </c>
      <c r="H5" s="117" t="s">
        <v>60</v>
      </c>
      <c r="I5" s="117" t="s">
        <v>61</v>
      </c>
      <c r="J5" s="119" t="s">
        <v>62</v>
      </c>
      <c r="K5" s="120" t="s">
        <v>89</v>
      </c>
      <c r="M5" s="121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23" ht="34.5" customHeight="1" thickTop="1" x14ac:dyDescent="0.15">
      <c r="A6" s="80" t="s">
        <v>90</v>
      </c>
      <c r="B6" s="122">
        <v>90652</v>
      </c>
      <c r="C6" s="100">
        <v>91260</v>
      </c>
      <c r="D6" s="101">
        <v>90837</v>
      </c>
      <c r="E6" s="100">
        <v>91760</v>
      </c>
      <c r="F6" s="101">
        <v>94144</v>
      </c>
      <c r="G6" s="101">
        <v>97586</v>
      </c>
      <c r="H6" s="101">
        <v>97540</v>
      </c>
      <c r="I6" s="101">
        <v>99713</v>
      </c>
      <c r="J6" s="102">
        <v>105195</v>
      </c>
      <c r="K6" s="123">
        <v>106524</v>
      </c>
      <c r="M6" s="124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spans="1:23" ht="23.1" customHeight="1" x14ac:dyDescent="0.15">
      <c r="A7" s="85" t="s">
        <v>79</v>
      </c>
      <c r="B7" s="105">
        <v>1.0261019174608923</v>
      </c>
      <c r="C7" s="106">
        <v>1.0067069673035345</v>
      </c>
      <c r="D7" s="106">
        <v>0.99536489151873764</v>
      </c>
      <c r="E7" s="106">
        <v>1.010161057718771</v>
      </c>
      <c r="F7" s="106">
        <v>1.0259808195292066</v>
      </c>
      <c r="G7" s="106">
        <v>1.0365610129163834</v>
      </c>
      <c r="H7" s="106">
        <v>0.99952862090873695</v>
      </c>
      <c r="I7" s="106">
        <v>1.0222780397785525</v>
      </c>
      <c r="J7" s="107">
        <v>1.0549777862465275</v>
      </c>
      <c r="K7" s="108">
        <f>K6/J6</f>
        <v>1.0126336803079994</v>
      </c>
      <c r="M7" s="124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spans="1:23" ht="23.1" customHeight="1" x14ac:dyDescent="0.15">
      <c r="A8" s="126" t="s">
        <v>80</v>
      </c>
      <c r="B8" s="127">
        <v>100</v>
      </c>
      <c r="C8" s="128">
        <f>C6/90652*100</f>
        <v>100.67069673035346</v>
      </c>
      <c r="D8" s="128">
        <f t="shared" ref="D8:K8" si="0">D6/90652*100</f>
        <v>100.20407713012398</v>
      </c>
      <c r="E8" s="128">
        <f t="shared" si="0"/>
        <v>101.22225654149936</v>
      </c>
      <c r="F8" s="128">
        <f t="shared" si="0"/>
        <v>103.85209372104312</v>
      </c>
      <c r="G8" s="128">
        <f t="shared" si="0"/>
        <v>107.64903146097163</v>
      </c>
      <c r="H8" s="128">
        <f t="shared" si="0"/>
        <v>107.59828795834621</v>
      </c>
      <c r="I8" s="128">
        <f t="shared" si="0"/>
        <v>109.99536689758638</v>
      </c>
      <c r="J8" s="129">
        <f t="shared" si="0"/>
        <v>116.04266866699024</v>
      </c>
      <c r="K8" s="130">
        <f t="shared" si="0"/>
        <v>117.50871464501611</v>
      </c>
    </row>
    <row r="9" spans="1:23" ht="23.1" customHeight="1" thickBot="1" x14ac:dyDescent="0.2">
      <c r="A9" s="131" t="s">
        <v>91</v>
      </c>
      <c r="B9" s="109">
        <f>B6/(B6+B10)</f>
        <v>0.91342549675547136</v>
      </c>
      <c r="C9" s="132">
        <f t="shared" ref="C9:J9" si="1">C6/(C6+C10)</f>
        <v>0.91345865113206415</v>
      </c>
      <c r="D9" s="132">
        <f t="shared" si="1"/>
        <v>0.91740645356764128</v>
      </c>
      <c r="E9" s="132">
        <f t="shared" si="1"/>
        <v>0.9164452789485249</v>
      </c>
      <c r="F9" s="132">
        <f t="shared" si="1"/>
        <v>0.91370006599635079</v>
      </c>
      <c r="G9" s="132">
        <f t="shared" si="1"/>
        <v>0.91426590591828516</v>
      </c>
      <c r="H9" s="132">
        <f t="shared" si="1"/>
        <v>0.90963349808822158</v>
      </c>
      <c r="I9" s="132">
        <f t="shared" si="1"/>
        <v>0.90793451340326337</v>
      </c>
      <c r="J9" s="133">
        <f t="shared" si="1"/>
        <v>0.89095451850597107</v>
      </c>
      <c r="K9" s="111">
        <f>K6/(K6+K10)</f>
        <v>0.88416334661354579</v>
      </c>
      <c r="M9" s="121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35.25" customHeight="1" x14ac:dyDescent="0.15">
      <c r="A10" s="80" t="s">
        <v>92</v>
      </c>
      <c r="B10" s="122">
        <v>8592</v>
      </c>
      <c r="C10" s="100">
        <v>8646</v>
      </c>
      <c r="D10" s="101">
        <v>8178</v>
      </c>
      <c r="E10" s="100">
        <v>8366</v>
      </c>
      <c r="F10" s="101">
        <v>8892</v>
      </c>
      <c r="G10" s="134">
        <v>9151</v>
      </c>
      <c r="H10" s="135">
        <v>9690</v>
      </c>
      <c r="I10" s="101">
        <v>10111</v>
      </c>
      <c r="J10" s="136">
        <v>12875</v>
      </c>
      <c r="K10" s="137">
        <v>13956</v>
      </c>
      <c r="M10" s="138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spans="1:23" ht="23.1" customHeight="1" x14ac:dyDescent="0.15">
      <c r="A11" s="140" t="s">
        <v>79</v>
      </c>
      <c r="B11" s="141">
        <v>0.99054646068711094</v>
      </c>
      <c r="C11" s="142">
        <v>1.0062849162011174</v>
      </c>
      <c r="D11" s="142">
        <v>0.94587092297015962</v>
      </c>
      <c r="E11" s="142">
        <v>1.0229885057471264</v>
      </c>
      <c r="F11" s="142">
        <v>1.0628735357398995</v>
      </c>
      <c r="G11" s="142">
        <v>1.0291273054430949</v>
      </c>
      <c r="H11" s="142">
        <v>1.058900666593815</v>
      </c>
      <c r="I11" s="142">
        <v>1.0434468524251805</v>
      </c>
      <c r="J11" s="143">
        <v>1.2733656413806744</v>
      </c>
      <c r="K11" s="144">
        <f t="shared" ref="K11" si="2">K10/J10</f>
        <v>1.0839611650485437</v>
      </c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spans="1:23" ht="23.1" customHeight="1" x14ac:dyDescent="0.15">
      <c r="A12" s="140" t="s">
        <v>80</v>
      </c>
      <c r="B12" s="147">
        <v>100</v>
      </c>
      <c r="C12" s="148">
        <f>C10/8592*100</f>
        <v>100.62849162011173</v>
      </c>
      <c r="D12" s="148">
        <f t="shared" ref="D12:K12" si="3">D10/8592*100</f>
        <v>95.181564245810051</v>
      </c>
      <c r="E12" s="148">
        <f t="shared" si="3"/>
        <v>97.369646182495345</v>
      </c>
      <c r="F12" s="148">
        <f t="shared" si="3"/>
        <v>103.49162011173185</v>
      </c>
      <c r="G12" s="148">
        <f t="shared" si="3"/>
        <v>106.50605214152699</v>
      </c>
      <c r="H12" s="148">
        <f t="shared" si="3"/>
        <v>112.77932960893855</v>
      </c>
      <c r="I12" s="148">
        <f t="shared" si="3"/>
        <v>117.67923649906891</v>
      </c>
      <c r="J12" s="149">
        <f t="shared" si="3"/>
        <v>149.84869646182494</v>
      </c>
      <c r="K12" s="150">
        <f t="shared" si="3"/>
        <v>162.43016759776538</v>
      </c>
    </row>
    <row r="13" spans="1:23" ht="22.5" customHeight="1" thickBot="1" x14ac:dyDescent="0.2">
      <c r="A13" s="151" t="s">
        <v>91</v>
      </c>
      <c r="B13" s="152">
        <f t="shared" ref="B13:J13" si="4">B10/(B10+B6)</f>
        <v>8.6574503244528631E-2</v>
      </c>
      <c r="C13" s="153">
        <f t="shared" si="4"/>
        <v>8.6541348867935866E-2</v>
      </c>
      <c r="D13" s="153">
        <f t="shared" si="4"/>
        <v>8.2593546432358736E-2</v>
      </c>
      <c r="E13" s="153">
        <f t="shared" si="4"/>
        <v>8.3554721051475142E-2</v>
      </c>
      <c r="F13" s="153">
        <f t="shared" si="4"/>
        <v>8.6299934003649215E-2</v>
      </c>
      <c r="G13" s="154">
        <f t="shared" si="4"/>
        <v>8.5734094081714868E-2</v>
      </c>
      <c r="H13" s="153">
        <f t="shared" si="4"/>
        <v>9.0366501911778419E-2</v>
      </c>
      <c r="I13" s="153">
        <f t="shared" si="4"/>
        <v>9.2065486596736593E-2</v>
      </c>
      <c r="J13" s="154">
        <f t="shared" si="4"/>
        <v>0.10904548149402897</v>
      </c>
      <c r="K13" s="155">
        <f>K10/(K10+K6)</f>
        <v>0.11583665338645419</v>
      </c>
    </row>
    <row r="14" spans="1:23" ht="24" hidden="1" customHeight="1" x14ac:dyDescent="0.15">
      <c r="A14" s="156" t="s">
        <v>93</v>
      </c>
      <c r="B14" s="157" t="e">
        <f>SUM(#REF!+#REF!)</f>
        <v>#REF!</v>
      </c>
      <c r="C14" s="157">
        <f t="shared" ref="C14:K14" si="5">SUM(B6+B10)</f>
        <v>99244</v>
      </c>
      <c r="D14" s="157">
        <f t="shared" si="5"/>
        <v>99906</v>
      </c>
      <c r="E14" s="157">
        <f t="shared" si="5"/>
        <v>99015</v>
      </c>
      <c r="F14" s="157">
        <f t="shared" si="5"/>
        <v>100126</v>
      </c>
      <c r="G14" s="157">
        <f t="shared" si="5"/>
        <v>103036</v>
      </c>
      <c r="H14" s="157">
        <f t="shared" si="5"/>
        <v>106737</v>
      </c>
      <c r="I14" s="157">
        <f t="shared" si="5"/>
        <v>107230</v>
      </c>
      <c r="J14" s="157">
        <f t="shared" si="5"/>
        <v>109824</v>
      </c>
      <c r="K14" s="157">
        <f t="shared" si="5"/>
        <v>118070</v>
      </c>
    </row>
    <row r="15" spans="1:23" ht="61.5" customHeight="1" x14ac:dyDescent="0.15">
      <c r="A15" s="156"/>
      <c r="B15" s="156"/>
      <c r="C15" s="156"/>
      <c r="D15" s="156"/>
      <c r="E15" s="17"/>
      <c r="F15" s="17"/>
      <c r="G15" s="17"/>
      <c r="H15" s="17"/>
      <c r="I15" s="17"/>
      <c r="J15" s="17"/>
      <c r="K15" s="17"/>
    </row>
    <row r="16" spans="1:23" ht="18" customHeight="1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36" ht="18" customHeight="1" x14ac:dyDescent="0.15">
      <c r="A17" s="63"/>
      <c r="B17" s="63"/>
      <c r="C17" s="63"/>
      <c r="D17" s="63"/>
      <c r="E17" s="63"/>
      <c r="F17" s="17"/>
      <c r="G17" s="17"/>
      <c r="H17" s="17"/>
      <c r="I17" s="17"/>
      <c r="J17" s="17"/>
      <c r="K17" s="17"/>
    </row>
    <row r="18" spans="1:36" ht="18" customHeight="1" x14ac:dyDescent="0.15">
      <c r="A18" s="63"/>
      <c r="B18" s="63"/>
      <c r="C18" s="63"/>
      <c r="D18" s="63"/>
      <c r="E18" s="63"/>
      <c r="F18" s="17"/>
      <c r="G18" s="17"/>
      <c r="H18" s="17"/>
      <c r="I18" s="17"/>
      <c r="J18" s="17"/>
      <c r="K18" s="17"/>
    </row>
    <row r="19" spans="1:36" ht="18" customHeight="1" x14ac:dyDescent="0.15">
      <c r="A19" s="63"/>
      <c r="B19" s="63"/>
      <c r="C19" s="63"/>
      <c r="D19" s="63"/>
      <c r="E19" s="63"/>
      <c r="F19" s="17"/>
      <c r="G19" s="17"/>
      <c r="H19" s="17"/>
      <c r="I19" s="17"/>
      <c r="J19" s="17"/>
      <c r="K19" s="17"/>
    </row>
    <row r="20" spans="1:36" ht="18" customHeight="1" x14ac:dyDescent="0.15">
      <c r="A20" s="63"/>
      <c r="B20" s="63"/>
      <c r="C20" s="63"/>
      <c r="D20" s="63"/>
      <c r="E20" s="63"/>
      <c r="F20" s="17"/>
      <c r="G20" s="17"/>
      <c r="H20" s="17"/>
      <c r="I20" s="17"/>
      <c r="J20" s="17"/>
      <c r="K20" s="17"/>
    </row>
    <row r="21" spans="1:36" ht="18" customHeight="1" x14ac:dyDescent="0.15">
      <c r="A21" s="63"/>
      <c r="B21" s="63"/>
      <c r="C21" s="63"/>
      <c r="D21" s="63"/>
      <c r="E21" s="63"/>
      <c r="F21" s="17"/>
      <c r="G21" s="17"/>
      <c r="H21" s="17"/>
      <c r="I21" s="17"/>
      <c r="J21" s="17"/>
      <c r="K21" s="17"/>
    </row>
    <row r="22" spans="1:36" ht="18" customHeight="1" x14ac:dyDescent="0.15">
      <c r="A22" s="63"/>
      <c r="B22" s="63"/>
      <c r="C22" s="63"/>
      <c r="D22" s="63"/>
      <c r="E22" s="63"/>
      <c r="F22" s="17"/>
      <c r="G22" s="17"/>
      <c r="H22" s="17"/>
      <c r="I22" s="17"/>
      <c r="J22" s="17"/>
      <c r="K22" s="17"/>
    </row>
    <row r="23" spans="1:36" ht="18" customHeight="1" x14ac:dyDescent="0.15">
      <c r="A23" s="63"/>
      <c r="B23" s="63"/>
      <c r="C23" s="63"/>
      <c r="D23" s="63"/>
      <c r="E23" s="63"/>
      <c r="F23" s="17"/>
      <c r="G23" s="17"/>
      <c r="H23" s="17"/>
      <c r="I23" s="17"/>
      <c r="J23" s="17"/>
      <c r="K23" s="17"/>
    </row>
    <row r="24" spans="1:36" ht="18" customHeight="1" x14ac:dyDescent="0.15">
      <c r="A24" s="63"/>
      <c r="B24" s="63"/>
      <c r="C24" s="63"/>
      <c r="D24" s="63"/>
      <c r="E24" s="63"/>
      <c r="F24" s="17"/>
      <c r="G24" s="17"/>
      <c r="H24" s="17"/>
      <c r="I24" s="17"/>
      <c r="J24" s="17"/>
      <c r="K24" s="17"/>
    </row>
    <row r="25" spans="1:36" ht="18" customHeight="1" x14ac:dyDescent="0.15">
      <c r="A25" s="63"/>
      <c r="B25" s="63"/>
      <c r="C25" s="63"/>
      <c r="D25" s="63"/>
      <c r="E25" s="63"/>
      <c r="F25" s="17"/>
      <c r="G25" s="17"/>
      <c r="H25" s="17"/>
      <c r="I25" s="17"/>
      <c r="J25" s="17"/>
      <c r="K25" s="17"/>
    </row>
    <row r="26" spans="1:36" ht="18" customHeight="1" x14ac:dyDescent="0.15">
      <c r="A26" s="63"/>
      <c r="B26" s="63"/>
      <c r="C26" s="63"/>
      <c r="D26" s="63"/>
      <c r="E26" s="63"/>
      <c r="F26" s="17"/>
      <c r="G26" s="17"/>
      <c r="H26" s="17"/>
      <c r="I26" s="17"/>
      <c r="J26" s="17"/>
      <c r="K26" s="17"/>
    </row>
    <row r="27" spans="1:36" ht="18" customHeight="1" x14ac:dyDescent="0.15">
      <c r="A27" s="63"/>
      <c r="B27" s="63"/>
      <c r="C27" s="63"/>
      <c r="D27" s="63"/>
      <c r="E27" s="63"/>
      <c r="F27" s="17"/>
      <c r="G27" s="17"/>
      <c r="H27" s="17"/>
      <c r="I27" s="17"/>
      <c r="J27" s="17"/>
      <c r="K27" s="17"/>
    </row>
    <row r="28" spans="1:36" ht="27.75" customHeight="1" x14ac:dyDescent="0.2">
      <c r="A28" s="1631" t="s">
        <v>94</v>
      </c>
      <c r="B28" s="1631"/>
      <c r="C28" s="1631"/>
      <c r="D28" s="1631"/>
      <c r="E28" s="1631"/>
      <c r="F28" s="17"/>
      <c r="G28" s="17"/>
      <c r="H28" s="17"/>
      <c r="I28" s="17"/>
      <c r="J28" s="1627"/>
      <c r="K28" s="1627"/>
    </row>
    <row r="29" spans="1:36" ht="56.25" customHeight="1" x14ac:dyDescent="0.15">
      <c r="A29" s="1632" t="s">
        <v>95</v>
      </c>
      <c r="B29" s="1633"/>
      <c r="C29" s="1633"/>
      <c r="D29" s="1633"/>
      <c r="E29" s="1633"/>
      <c r="F29" s="1633"/>
      <c r="G29" s="1633"/>
      <c r="H29" s="1633"/>
      <c r="I29" s="1633"/>
      <c r="J29" s="1633"/>
      <c r="K29" s="1633"/>
    </row>
    <row r="30" spans="1:36" ht="24" customHeight="1" thickBot="1" x14ac:dyDescent="0.25">
      <c r="A30" s="158"/>
      <c r="B30" s="158"/>
      <c r="C30" s="158"/>
      <c r="D30" s="158"/>
      <c r="E30" s="158"/>
      <c r="F30" s="17"/>
      <c r="G30" s="17"/>
      <c r="H30" s="17"/>
      <c r="I30" s="17"/>
      <c r="J30" s="1625" t="s">
        <v>96</v>
      </c>
      <c r="K30" s="1626"/>
    </row>
    <row r="31" spans="1:36" ht="23.1" customHeight="1" thickBot="1" x14ac:dyDescent="0.2">
      <c r="A31" s="115"/>
      <c r="B31" s="159" t="s">
        <v>54</v>
      </c>
      <c r="C31" s="160" t="s">
        <v>55</v>
      </c>
      <c r="D31" s="161" t="s">
        <v>56</v>
      </c>
      <c r="E31" s="160" t="s">
        <v>57</v>
      </c>
      <c r="F31" s="160" t="s">
        <v>58</v>
      </c>
      <c r="G31" s="161" t="s">
        <v>59</v>
      </c>
      <c r="H31" s="160" t="s">
        <v>60</v>
      </c>
      <c r="I31" s="160" t="s">
        <v>61</v>
      </c>
      <c r="J31" s="162" t="s">
        <v>62</v>
      </c>
      <c r="K31" s="163" t="s">
        <v>97</v>
      </c>
      <c r="M31" s="121"/>
      <c r="N31" s="35"/>
      <c r="O31" s="35"/>
      <c r="P31" s="35"/>
      <c r="Q31" s="35"/>
      <c r="R31" s="35"/>
      <c r="S31" s="35"/>
      <c r="T31" s="35"/>
      <c r="U31" s="35"/>
      <c r="V31" s="164"/>
      <c r="W31" s="164"/>
      <c r="X31" s="35"/>
      <c r="Y31" s="114"/>
      <c r="Z31" s="121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ht="36" customHeight="1" thickTop="1" x14ac:dyDescent="0.15">
      <c r="A32" s="165" t="s">
        <v>98</v>
      </c>
      <c r="B32" s="122">
        <v>68596</v>
      </c>
      <c r="C32" s="100">
        <v>69631</v>
      </c>
      <c r="D32" s="101">
        <v>68301</v>
      </c>
      <c r="E32" s="100">
        <v>68568</v>
      </c>
      <c r="F32" s="101">
        <v>70664</v>
      </c>
      <c r="G32" s="101">
        <v>72743</v>
      </c>
      <c r="H32" s="101">
        <v>71930</v>
      </c>
      <c r="I32" s="166">
        <v>72986</v>
      </c>
      <c r="J32" s="167">
        <v>77892</v>
      </c>
      <c r="K32" s="168">
        <v>85021</v>
      </c>
      <c r="M32" s="124"/>
      <c r="N32" s="125"/>
      <c r="O32" s="125"/>
      <c r="P32" s="125"/>
      <c r="Q32" s="125"/>
      <c r="R32" s="125"/>
      <c r="S32" s="125"/>
      <c r="T32" s="125"/>
      <c r="U32" s="125"/>
      <c r="V32" s="169"/>
      <c r="W32" s="169"/>
      <c r="X32" s="125"/>
      <c r="Y32" s="114"/>
      <c r="Z32" s="124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</row>
    <row r="33" spans="1:36" ht="23.1" customHeight="1" x14ac:dyDescent="0.15">
      <c r="A33" s="85" t="s">
        <v>79</v>
      </c>
      <c r="B33" s="105">
        <v>1.0353331824013281</v>
      </c>
      <c r="C33" s="106">
        <v>1.0150883433436353</v>
      </c>
      <c r="D33" s="106">
        <v>0.98089931208800674</v>
      </c>
      <c r="E33" s="106">
        <v>1.0039091667764748</v>
      </c>
      <c r="F33" s="106">
        <v>1.0305681950764205</v>
      </c>
      <c r="G33" s="106">
        <v>1.0294209215442092</v>
      </c>
      <c r="H33" s="106">
        <v>0.98882366688203671</v>
      </c>
      <c r="I33" s="107">
        <v>1.0146809398025858</v>
      </c>
      <c r="J33" s="107">
        <v>1.0672183706464253</v>
      </c>
      <c r="K33" s="108">
        <f>K32/J32</f>
        <v>1.091524161659734</v>
      </c>
      <c r="M33" s="124"/>
      <c r="N33" s="125"/>
      <c r="O33" s="125"/>
      <c r="P33" s="125"/>
      <c r="Q33" s="125"/>
      <c r="R33" s="125"/>
      <c r="S33" s="125"/>
      <c r="T33" s="125"/>
      <c r="U33" s="125"/>
      <c r="V33" s="169"/>
      <c r="W33" s="169"/>
      <c r="X33" s="125"/>
      <c r="Y33" s="114"/>
      <c r="Z33" s="124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</row>
    <row r="34" spans="1:36" ht="23.1" customHeight="1" x14ac:dyDescent="0.15">
      <c r="A34" s="126" t="s">
        <v>80</v>
      </c>
      <c r="B34" s="127">
        <v>100</v>
      </c>
      <c r="C34" s="128">
        <f>C32/68596*100</f>
        <v>101.50883433436353</v>
      </c>
      <c r="D34" s="128">
        <f t="shared" ref="D34:K34" si="6">D32/68596*100</f>
        <v>99.569945769432621</v>
      </c>
      <c r="E34" s="128">
        <f t="shared" si="6"/>
        <v>99.95918129336988</v>
      </c>
      <c r="F34" s="128">
        <f t="shared" si="6"/>
        <v>103.01475304682488</v>
      </c>
      <c r="G34" s="128">
        <f t="shared" si="6"/>
        <v>106.0455420141116</v>
      </c>
      <c r="H34" s="128">
        <f t="shared" si="6"/>
        <v>104.86034171088694</v>
      </c>
      <c r="I34" s="129">
        <f t="shared" si="6"/>
        <v>106.39979007522304</v>
      </c>
      <c r="J34" s="170">
        <f t="shared" si="6"/>
        <v>113.55181060120123</v>
      </c>
      <c r="K34" s="171">
        <f t="shared" si="6"/>
        <v>123.94454487142109</v>
      </c>
      <c r="M34" s="121"/>
      <c r="N34" s="35"/>
      <c r="O34" s="35"/>
      <c r="P34" s="35"/>
      <c r="Q34" s="35"/>
      <c r="R34" s="35"/>
      <c r="S34" s="35"/>
      <c r="T34" s="35"/>
      <c r="U34" s="35"/>
      <c r="V34" s="164"/>
      <c r="W34" s="164"/>
    </row>
    <row r="35" spans="1:36" ht="23.1" customHeight="1" thickBot="1" x14ac:dyDescent="0.2">
      <c r="A35" s="131" t="s">
        <v>91</v>
      </c>
      <c r="B35" s="109">
        <v>0.72094034751973557</v>
      </c>
      <c r="C35" s="132">
        <f t="shared" ref="C35:J35" si="7">C32/(C32+C36)</f>
        <v>0.69696514723840408</v>
      </c>
      <c r="D35" s="132">
        <f t="shared" si="7"/>
        <v>0.6898045750643842</v>
      </c>
      <c r="E35" s="132">
        <f t="shared" si="7"/>
        <v>0.68481713041567627</v>
      </c>
      <c r="F35" s="133">
        <f t="shared" si="7"/>
        <v>0.68581854885671023</v>
      </c>
      <c r="G35" s="132">
        <f t="shared" si="7"/>
        <v>0.6815162502225095</v>
      </c>
      <c r="H35" s="133">
        <f t="shared" si="7"/>
        <v>0.67080108178681341</v>
      </c>
      <c r="I35" s="133">
        <f t="shared" si="7"/>
        <v>0.66457240675990681</v>
      </c>
      <c r="J35" s="133">
        <f t="shared" si="7"/>
        <v>0.65971034132294404</v>
      </c>
      <c r="K35" s="111">
        <f>K32/(K32+K36)</f>
        <v>0.70568559096945549</v>
      </c>
      <c r="M35" s="138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spans="1:36" ht="39" customHeight="1" x14ac:dyDescent="0.15">
      <c r="A36" s="165" t="s">
        <v>99</v>
      </c>
      <c r="B36" s="122">
        <v>30648</v>
      </c>
      <c r="C36" s="100">
        <v>30275</v>
      </c>
      <c r="D36" s="101">
        <v>30714</v>
      </c>
      <c r="E36" s="100">
        <v>31558</v>
      </c>
      <c r="F36" s="101">
        <v>32372</v>
      </c>
      <c r="G36" s="101">
        <v>33994</v>
      </c>
      <c r="H36" s="101">
        <v>35300</v>
      </c>
      <c r="I36" s="134">
        <v>36838</v>
      </c>
      <c r="J36" s="172">
        <v>40178</v>
      </c>
      <c r="K36" s="173">
        <v>35459</v>
      </c>
      <c r="M36" s="138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spans="1:36" ht="23.1" customHeight="1" x14ac:dyDescent="0.15">
      <c r="A37" s="140" t="s">
        <v>79</v>
      </c>
      <c r="B37" s="141">
        <v>0.99587327376116974</v>
      </c>
      <c r="C37" s="142">
        <v>0.98782954842077786</v>
      </c>
      <c r="D37" s="142">
        <v>1.0145004128819157</v>
      </c>
      <c r="E37" s="142">
        <v>1.0274793253890735</v>
      </c>
      <c r="F37" s="142">
        <v>1.0257937765384371</v>
      </c>
      <c r="G37" s="142">
        <v>1.0501050290374399</v>
      </c>
      <c r="H37" s="142">
        <v>1.0384185444490204</v>
      </c>
      <c r="I37" s="143">
        <v>1.0435694050991502</v>
      </c>
      <c r="J37" s="143">
        <v>1.0906672457788154</v>
      </c>
      <c r="K37" s="144">
        <f>K36/J36</f>
        <v>0.88254766290009456</v>
      </c>
    </row>
    <row r="38" spans="1:36" ht="23.1" customHeight="1" x14ac:dyDescent="0.15">
      <c r="A38" s="140" t="s">
        <v>80</v>
      </c>
      <c r="B38" s="147">
        <v>100</v>
      </c>
      <c r="C38" s="148">
        <f>C36/30648*100</f>
        <v>98.782954842077785</v>
      </c>
      <c r="D38" s="148">
        <f t="shared" ref="D38:K38" si="8">D36/30648*100</f>
        <v>100.21534847298355</v>
      </c>
      <c r="E38" s="148">
        <f t="shared" si="8"/>
        <v>102.96919864265206</v>
      </c>
      <c r="F38" s="148">
        <f t="shared" si="8"/>
        <v>105.62516314278257</v>
      </c>
      <c r="G38" s="148">
        <f t="shared" si="8"/>
        <v>110.917515009136</v>
      </c>
      <c r="H38" s="148">
        <f t="shared" si="8"/>
        <v>115.17880448968938</v>
      </c>
      <c r="I38" s="149">
        <f t="shared" si="8"/>
        <v>120.19707648133647</v>
      </c>
      <c r="J38" s="149">
        <f t="shared" si="8"/>
        <v>131.09501435656489</v>
      </c>
      <c r="K38" s="150">
        <f t="shared" si="8"/>
        <v>115.69759853824067</v>
      </c>
    </row>
    <row r="39" spans="1:36" ht="23.1" customHeight="1" thickBot="1" x14ac:dyDescent="0.2">
      <c r="A39" s="131" t="s">
        <v>91</v>
      </c>
      <c r="B39" s="109">
        <v>0.27900000000000003</v>
      </c>
      <c r="C39" s="132">
        <f>C36/(C36+C32)</f>
        <v>0.30303485276159592</v>
      </c>
      <c r="D39" s="132">
        <f t="shared" ref="D39:J39" si="9">D36/(D36+D32)</f>
        <v>0.3101954249356158</v>
      </c>
      <c r="E39" s="132">
        <f t="shared" si="9"/>
        <v>0.31518286958432373</v>
      </c>
      <c r="F39" s="133">
        <f t="shared" si="9"/>
        <v>0.31418145114328971</v>
      </c>
      <c r="G39" s="132">
        <f t="shared" si="9"/>
        <v>0.31848374977749044</v>
      </c>
      <c r="H39" s="133">
        <f t="shared" si="9"/>
        <v>0.32919891821318659</v>
      </c>
      <c r="I39" s="133">
        <f t="shared" si="9"/>
        <v>0.33542759324009325</v>
      </c>
      <c r="J39" s="133">
        <f t="shared" si="9"/>
        <v>0.34028965867705596</v>
      </c>
      <c r="K39" s="111">
        <f>K36/(K36+K32)</f>
        <v>0.29431440903054451</v>
      </c>
    </row>
    <row r="40" spans="1:36" ht="24" customHeight="1" x14ac:dyDescent="0.15">
      <c r="A40" s="17"/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  <row r="41" spans="1:36" ht="20.25" customHeight="1" x14ac:dyDescent="0.1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36" ht="16.5" customHeight="1" x14ac:dyDescent="0.15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</row>
    <row r="43" spans="1:36" ht="18" customHeight="1" x14ac:dyDescent="0.1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36" ht="18" customHeight="1" x14ac:dyDescent="0.15">
      <c r="A44" s="63"/>
      <c r="B44" s="63"/>
      <c r="C44" s="63"/>
      <c r="D44" s="63"/>
      <c r="E44" s="63"/>
      <c r="F44" s="17"/>
      <c r="G44" s="17"/>
      <c r="H44" s="17"/>
      <c r="I44" s="17"/>
      <c r="J44" s="17"/>
      <c r="K44" s="17"/>
    </row>
    <row r="45" spans="1:36" ht="18" customHeight="1" x14ac:dyDescent="0.15">
      <c r="A45" s="63"/>
      <c r="B45" s="63"/>
      <c r="C45" s="63"/>
      <c r="D45" s="63"/>
      <c r="E45" s="63"/>
      <c r="F45" s="17"/>
      <c r="G45" s="17"/>
      <c r="H45" s="17"/>
      <c r="I45" s="17"/>
      <c r="J45" s="17"/>
      <c r="K45" s="17"/>
    </row>
    <row r="46" spans="1:36" ht="18" customHeight="1" x14ac:dyDescent="0.15">
      <c r="A46" s="63"/>
      <c r="B46" s="63"/>
      <c r="C46" s="63"/>
      <c r="D46" s="63"/>
      <c r="E46" s="63"/>
      <c r="F46" s="17"/>
      <c r="G46" s="17"/>
      <c r="H46" s="17"/>
      <c r="I46" s="17"/>
      <c r="J46" s="17"/>
      <c r="K46" s="17"/>
    </row>
    <row r="47" spans="1:36" ht="18" customHeight="1" x14ac:dyDescent="0.15">
      <c r="A47" s="63"/>
      <c r="B47" s="63"/>
      <c r="C47" s="63"/>
      <c r="D47" s="63"/>
      <c r="E47" s="63"/>
      <c r="F47" s="17"/>
      <c r="G47" s="17"/>
      <c r="H47" s="17"/>
      <c r="I47" s="17"/>
      <c r="J47" s="17"/>
      <c r="K47" s="17"/>
    </row>
    <row r="48" spans="1:36" ht="18" customHeight="1" x14ac:dyDescent="0.15">
      <c r="A48" s="63"/>
      <c r="B48" s="63"/>
      <c r="C48" s="63"/>
      <c r="D48" s="63"/>
      <c r="E48" s="63"/>
      <c r="F48" s="17"/>
      <c r="G48" s="17"/>
      <c r="H48" s="17"/>
      <c r="I48" s="17"/>
      <c r="J48" s="17"/>
      <c r="K48" s="17"/>
    </row>
    <row r="49" spans="1:11" ht="18" customHeight="1" x14ac:dyDescent="0.15">
      <c r="A49" s="63"/>
      <c r="B49" s="63"/>
      <c r="C49" s="63"/>
      <c r="D49" s="63"/>
      <c r="E49" s="63"/>
      <c r="F49" s="17"/>
      <c r="G49" s="17"/>
      <c r="H49" s="17"/>
      <c r="I49" s="17"/>
      <c r="J49" s="17"/>
      <c r="K49" s="17"/>
    </row>
    <row r="50" spans="1:11" ht="18" customHeight="1" x14ac:dyDescent="0.15">
      <c r="A50" s="63"/>
      <c r="B50" s="63"/>
      <c r="C50" s="63"/>
      <c r="D50" s="63"/>
      <c r="E50" s="63"/>
      <c r="F50" s="17"/>
      <c r="G50" s="17"/>
      <c r="H50" s="17"/>
      <c r="I50" s="17"/>
      <c r="J50" s="17"/>
      <c r="K50" s="17"/>
    </row>
    <row r="51" spans="1:11" ht="18" customHeight="1" x14ac:dyDescent="0.15">
      <c r="A51" s="63"/>
      <c r="B51" s="63"/>
      <c r="C51" s="63"/>
      <c r="D51" s="63"/>
      <c r="E51" s="63"/>
      <c r="F51" s="17"/>
      <c r="G51" s="17"/>
      <c r="H51" s="17"/>
      <c r="I51" s="17"/>
      <c r="J51" s="17"/>
      <c r="K51" s="17"/>
    </row>
    <row r="52" spans="1:11" ht="18" customHeight="1" x14ac:dyDescent="0.15">
      <c r="A52" s="63"/>
      <c r="B52" s="63"/>
      <c r="C52" s="63"/>
      <c r="D52" s="63"/>
      <c r="E52" s="63"/>
      <c r="F52" s="17"/>
      <c r="G52" s="17"/>
      <c r="H52" s="17"/>
      <c r="I52" s="17"/>
      <c r="J52" s="17"/>
      <c r="K52" s="17"/>
    </row>
    <row r="53" spans="1:11" ht="18" customHeight="1" x14ac:dyDescent="0.15">
      <c r="A53" s="63"/>
      <c r="B53" s="63"/>
      <c r="C53" s="63"/>
      <c r="D53" s="63"/>
      <c r="E53" s="63"/>
      <c r="F53" s="17"/>
      <c r="G53" s="17"/>
      <c r="H53" s="17"/>
      <c r="I53" s="17"/>
      <c r="J53" s="17"/>
      <c r="K53" s="17"/>
    </row>
    <row r="54" spans="1:11" ht="18" customHeight="1" x14ac:dyDescent="0.15">
      <c r="A54" s="63"/>
      <c r="B54" s="63"/>
      <c r="C54" s="63"/>
      <c r="D54" s="63"/>
      <c r="E54" s="63"/>
      <c r="F54" s="17"/>
      <c r="G54" s="17"/>
      <c r="H54" s="17"/>
      <c r="I54" s="17"/>
      <c r="J54" s="17"/>
      <c r="K54" s="17"/>
    </row>
    <row r="55" spans="1:11" ht="18" customHeight="1" x14ac:dyDescent="0.15">
      <c r="A55" s="63"/>
      <c r="B55" s="63"/>
      <c r="C55" s="63"/>
      <c r="D55" s="63"/>
      <c r="E55" s="63"/>
      <c r="F55" s="17"/>
      <c r="G55" s="17"/>
      <c r="H55" s="17"/>
      <c r="I55" s="17"/>
      <c r="J55" s="17"/>
      <c r="K55" s="17"/>
    </row>
    <row r="56" spans="1:11" ht="18" customHeight="1" x14ac:dyDescent="0.15">
      <c r="A56" s="63"/>
      <c r="B56" s="63"/>
      <c r="C56" s="63"/>
      <c r="D56" s="63"/>
      <c r="E56" s="63"/>
      <c r="F56" s="17"/>
      <c r="G56" s="17"/>
      <c r="H56" s="17"/>
      <c r="I56" s="17"/>
      <c r="J56" s="17"/>
      <c r="K56" s="17"/>
    </row>
    <row r="57" spans="1:11" ht="72" customHeight="1" x14ac:dyDescent="0.15">
      <c r="A57" s="63"/>
      <c r="B57" s="63"/>
      <c r="C57" s="63"/>
      <c r="D57" s="63"/>
      <c r="E57" s="63"/>
      <c r="F57" s="17"/>
      <c r="G57" s="17"/>
      <c r="H57" s="17"/>
      <c r="I57" s="17"/>
      <c r="J57" s="17"/>
      <c r="K57" s="17"/>
    </row>
    <row r="58" spans="1:11" ht="18" customHeight="1" x14ac:dyDescent="0.15">
      <c r="A58" s="63"/>
      <c r="B58" s="63"/>
      <c r="C58" s="63"/>
      <c r="D58" s="63"/>
      <c r="E58" s="63"/>
      <c r="F58" s="17"/>
      <c r="G58" s="17"/>
      <c r="H58" s="17"/>
      <c r="I58" s="17"/>
      <c r="J58" s="17"/>
      <c r="K58" s="17"/>
    </row>
    <row r="59" spans="1:11" ht="18" customHeight="1" x14ac:dyDescent="0.15">
      <c r="A59" s="63"/>
      <c r="B59" s="63"/>
      <c r="C59" s="63"/>
      <c r="D59" s="63"/>
      <c r="E59" s="63"/>
      <c r="F59" s="17"/>
      <c r="G59" s="17"/>
      <c r="H59" s="17"/>
      <c r="I59" s="17"/>
      <c r="J59" s="17"/>
      <c r="K59" s="17"/>
    </row>
    <row r="60" spans="1:11" ht="17.25" x14ac:dyDescent="0.15">
      <c r="A60" s="63"/>
      <c r="B60" s="63"/>
      <c r="C60" s="63"/>
      <c r="D60" s="63"/>
      <c r="E60" s="63"/>
      <c r="F60" s="17"/>
      <c r="G60" s="17"/>
      <c r="H60" s="17"/>
      <c r="I60" s="17"/>
      <c r="J60" s="17"/>
      <c r="K60" s="17"/>
    </row>
    <row r="61" spans="1:11" x14ac:dyDescent="0.15">
      <c r="A61" s="16"/>
      <c r="B61" s="16"/>
      <c r="C61" s="16"/>
      <c r="D61" s="16"/>
      <c r="E61" s="16"/>
      <c r="F61" s="17"/>
      <c r="G61" s="17"/>
      <c r="H61" s="17"/>
      <c r="I61" s="17"/>
      <c r="J61" s="17"/>
      <c r="K61" s="17"/>
    </row>
    <row r="62" spans="1:1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1:1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 x14ac:dyDescent="0.1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1:11" x14ac:dyDescent="0.1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</row>
  </sheetData>
  <mergeCells count="7">
    <mergeCell ref="J30:K30"/>
    <mergeCell ref="J1:K1"/>
    <mergeCell ref="A2:K3"/>
    <mergeCell ref="J4:K4"/>
    <mergeCell ref="A28:E28"/>
    <mergeCell ref="J28:K28"/>
    <mergeCell ref="A29:K29"/>
  </mergeCells>
  <phoneticPr fontId="2"/>
  <pageMargins left="0.98425196850393704" right="0.23622047244094491" top="0.70866141732283472" bottom="0.62992125984251968" header="0.39370078740157483" footer="0.43307086614173229"/>
  <pageSetup paperSize="9" scale="64" firstPageNumber="4" orientation="portrait" useFirstPageNumber="1" r:id="rId1"/>
  <headerFooter alignWithMargins="0"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6"/>
  <sheetViews>
    <sheetView view="pageBreakPreview" zoomScale="60" zoomScaleNormal="100" workbookViewId="0">
      <pane xSplit="13" ySplit="5" topLeftCell="AA39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7.25" x14ac:dyDescent="0.15"/>
  <cols>
    <col min="1" max="1" width="11.75" style="70" customWidth="1"/>
    <col min="2" max="2" width="11.625" style="70" hidden="1" customWidth="1"/>
    <col min="3" max="6" width="11.125" style="70" hidden="1" customWidth="1"/>
    <col min="7" max="8" width="11.625" style="70" hidden="1" customWidth="1"/>
    <col min="9" max="12" width="11.125" style="70" hidden="1" customWidth="1"/>
    <col min="13" max="13" width="11.625" style="70" hidden="1" customWidth="1"/>
    <col min="14" max="14" width="11.5" style="70" hidden="1" customWidth="1"/>
    <col min="15" max="18" width="11.125" style="70" hidden="1" customWidth="1"/>
    <col min="19" max="19" width="11.625" style="70" hidden="1" customWidth="1"/>
    <col min="20" max="20" width="11.625" style="70" customWidth="1"/>
    <col min="21" max="24" width="11.125" style="70" customWidth="1"/>
    <col min="25" max="25" width="11.5" style="70" customWidth="1"/>
    <col min="26" max="26" width="11.125" style="70" customWidth="1"/>
    <col min="27" max="27" width="11" style="70" customWidth="1"/>
    <col min="28" max="28" width="10.625" style="70" customWidth="1"/>
    <col min="29" max="29" width="11.125" style="70" customWidth="1"/>
    <col min="30" max="30" width="10.625" style="70" customWidth="1"/>
    <col min="31" max="31" width="11" style="70" customWidth="1"/>
    <col min="32" max="32" width="11.125" style="70" customWidth="1"/>
    <col min="33" max="33" width="11" style="70" customWidth="1"/>
    <col min="34" max="34" width="10.625" style="70" customWidth="1"/>
    <col min="35" max="35" width="11.125" style="70" customWidth="1"/>
    <col min="36" max="36" width="10.625" style="70" customWidth="1"/>
    <col min="37" max="37" width="11" style="70" customWidth="1"/>
    <col min="38" max="38" width="11.125" style="70" customWidth="1"/>
    <col min="39" max="39" width="11" style="70" customWidth="1"/>
    <col min="40" max="40" width="10.625" style="70" customWidth="1"/>
    <col min="41" max="41" width="11.125" style="70" customWidth="1"/>
    <col min="42" max="42" width="10.625" style="70" customWidth="1"/>
    <col min="43" max="43" width="11" style="70" customWidth="1"/>
    <col min="44" max="44" width="11.125" style="70" customWidth="1"/>
    <col min="45" max="45" width="11" style="70" customWidth="1"/>
    <col min="46" max="46" width="10.625" style="70" customWidth="1"/>
    <col min="47" max="47" width="11.125" style="70" customWidth="1"/>
    <col min="48" max="48" width="10.625" style="70" customWidth="1"/>
    <col min="49" max="49" width="11" style="70" customWidth="1"/>
    <col min="50" max="50" width="11.875" style="178" customWidth="1"/>
    <col min="51" max="256" width="9" style="70"/>
    <col min="257" max="257" width="11.75" style="70" customWidth="1"/>
    <col min="258" max="275" width="0" style="70" hidden="1" customWidth="1"/>
    <col min="276" max="276" width="11.625" style="70" customWidth="1"/>
    <col min="277" max="280" width="11.125" style="70" customWidth="1"/>
    <col min="281" max="281" width="11.5" style="70" customWidth="1"/>
    <col min="282" max="282" width="11.125" style="70" customWidth="1"/>
    <col min="283" max="283" width="11" style="70" customWidth="1"/>
    <col min="284" max="284" width="10.625" style="70" customWidth="1"/>
    <col min="285" max="285" width="11.125" style="70" customWidth="1"/>
    <col min="286" max="286" width="10.625" style="70" customWidth="1"/>
    <col min="287" max="287" width="11" style="70" customWidth="1"/>
    <col min="288" max="288" width="11.125" style="70" customWidth="1"/>
    <col min="289" max="289" width="11" style="70" customWidth="1"/>
    <col min="290" max="290" width="10.625" style="70" customWidth="1"/>
    <col min="291" max="291" width="11.125" style="70" customWidth="1"/>
    <col min="292" max="292" width="10.625" style="70" customWidth="1"/>
    <col min="293" max="293" width="11" style="70" customWidth="1"/>
    <col min="294" max="294" width="11.125" style="70" customWidth="1"/>
    <col min="295" max="295" width="11" style="70" customWidth="1"/>
    <col min="296" max="296" width="10.625" style="70" customWidth="1"/>
    <col min="297" max="297" width="11.125" style="70" customWidth="1"/>
    <col min="298" max="298" width="10.625" style="70" customWidth="1"/>
    <col min="299" max="299" width="11" style="70" customWidth="1"/>
    <col min="300" max="300" width="11.125" style="70" customWidth="1"/>
    <col min="301" max="301" width="11" style="70" customWidth="1"/>
    <col min="302" max="302" width="10.625" style="70" customWidth="1"/>
    <col min="303" max="303" width="11.125" style="70" customWidth="1"/>
    <col min="304" max="304" width="10.625" style="70" customWidth="1"/>
    <col min="305" max="305" width="11" style="70" customWidth="1"/>
    <col min="306" max="306" width="11.875" style="70" customWidth="1"/>
    <col min="307" max="512" width="9" style="70"/>
    <col min="513" max="513" width="11.75" style="70" customWidth="1"/>
    <col min="514" max="531" width="0" style="70" hidden="1" customWidth="1"/>
    <col min="532" max="532" width="11.625" style="70" customWidth="1"/>
    <col min="533" max="536" width="11.125" style="70" customWidth="1"/>
    <col min="537" max="537" width="11.5" style="70" customWidth="1"/>
    <col min="538" max="538" width="11.125" style="70" customWidth="1"/>
    <col min="539" max="539" width="11" style="70" customWidth="1"/>
    <col min="540" max="540" width="10.625" style="70" customWidth="1"/>
    <col min="541" max="541" width="11.125" style="70" customWidth="1"/>
    <col min="542" max="542" width="10.625" style="70" customWidth="1"/>
    <col min="543" max="543" width="11" style="70" customWidth="1"/>
    <col min="544" max="544" width="11.125" style="70" customWidth="1"/>
    <col min="545" max="545" width="11" style="70" customWidth="1"/>
    <col min="546" max="546" width="10.625" style="70" customWidth="1"/>
    <col min="547" max="547" width="11.125" style="70" customWidth="1"/>
    <col min="548" max="548" width="10.625" style="70" customWidth="1"/>
    <col min="549" max="549" width="11" style="70" customWidth="1"/>
    <col min="550" max="550" width="11.125" style="70" customWidth="1"/>
    <col min="551" max="551" width="11" style="70" customWidth="1"/>
    <col min="552" max="552" width="10.625" style="70" customWidth="1"/>
    <col min="553" max="553" width="11.125" style="70" customWidth="1"/>
    <col min="554" max="554" width="10.625" style="70" customWidth="1"/>
    <col min="555" max="555" width="11" style="70" customWidth="1"/>
    <col min="556" max="556" width="11.125" style="70" customWidth="1"/>
    <col min="557" max="557" width="11" style="70" customWidth="1"/>
    <col min="558" max="558" width="10.625" style="70" customWidth="1"/>
    <col min="559" max="559" width="11.125" style="70" customWidth="1"/>
    <col min="560" max="560" width="10.625" style="70" customWidth="1"/>
    <col min="561" max="561" width="11" style="70" customWidth="1"/>
    <col min="562" max="562" width="11.875" style="70" customWidth="1"/>
    <col min="563" max="768" width="9" style="70"/>
    <col min="769" max="769" width="11.75" style="70" customWidth="1"/>
    <col min="770" max="787" width="0" style="70" hidden="1" customWidth="1"/>
    <col min="788" max="788" width="11.625" style="70" customWidth="1"/>
    <col min="789" max="792" width="11.125" style="70" customWidth="1"/>
    <col min="793" max="793" width="11.5" style="70" customWidth="1"/>
    <col min="794" max="794" width="11.125" style="70" customWidth="1"/>
    <col min="795" max="795" width="11" style="70" customWidth="1"/>
    <col min="796" max="796" width="10.625" style="70" customWidth="1"/>
    <col min="797" max="797" width="11.125" style="70" customWidth="1"/>
    <col min="798" max="798" width="10.625" style="70" customWidth="1"/>
    <col min="799" max="799" width="11" style="70" customWidth="1"/>
    <col min="800" max="800" width="11.125" style="70" customWidth="1"/>
    <col min="801" max="801" width="11" style="70" customWidth="1"/>
    <col min="802" max="802" width="10.625" style="70" customWidth="1"/>
    <col min="803" max="803" width="11.125" style="70" customWidth="1"/>
    <col min="804" max="804" width="10.625" style="70" customWidth="1"/>
    <col min="805" max="805" width="11" style="70" customWidth="1"/>
    <col min="806" max="806" width="11.125" style="70" customWidth="1"/>
    <col min="807" max="807" width="11" style="70" customWidth="1"/>
    <col min="808" max="808" width="10.625" style="70" customWidth="1"/>
    <col min="809" max="809" width="11.125" style="70" customWidth="1"/>
    <col min="810" max="810" width="10.625" style="70" customWidth="1"/>
    <col min="811" max="811" width="11" style="70" customWidth="1"/>
    <col min="812" max="812" width="11.125" style="70" customWidth="1"/>
    <col min="813" max="813" width="11" style="70" customWidth="1"/>
    <col min="814" max="814" width="10.625" style="70" customWidth="1"/>
    <col min="815" max="815" width="11.125" style="70" customWidth="1"/>
    <col min="816" max="816" width="10.625" style="70" customWidth="1"/>
    <col min="817" max="817" width="11" style="70" customWidth="1"/>
    <col min="818" max="818" width="11.875" style="70" customWidth="1"/>
    <col min="819" max="1024" width="9" style="70"/>
    <col min="1025" max="1025" width="11.75" style="70" customWidth="1"/>
    <col min="1026" max="1043" width="0" style="70" hidden="1" customWidth="1"/>
    <col min="1044" max="1044" width="11.625" style="70" customWidth="1"/>
    <col min="1045" max="1048" width="11.125" style="70" customWidth="1"/>
    <col min="1049" max="1049" width="11.5" style="70" customWidth="1"/>
    <col min="1050" max="1050" width="11.125" style="70" customWidth="1"/>
    <col min="1051" max="1051" width="11" style="70" customWidth="1"/>
    <col min="1052" max="1052" width="10.625" style="70" customWidth="1"/>
    <col min="1053" max="1053" width="11.125" style="70" customWidth="1"/>
    <col min="1054" max="1054" width="10.625" style="70" customWidth="1"/>
    <col min="1055" max="1055" width="11" style="70" customWidth="1"/>
    <col min="1056" max="1056" width="11.125" style="70" customWidth="1"/>
    <col min="1057" max="1057" width="11" style="70" customWidth="1"/>
    <col min="1058" max="1058" width="10.625" style="70" customWidth="1"/>
    <col min="1059" max="1059" width="11.125" style="70" customWidth="1"/>
    <col min="1060" max="1060" width="10.625" style="70" customWidth="1"/>
    <col min="1061" max="1061" width="11" style="70" customWidth="1"/>
    <col min="1062" max="1062" width="11.125" style="70" customWidth="1"/>
    <col min="1063" max="1063" width="11" style="70" customWidth="1"/>
    <col min="1064" max="1064" width="10.625" style="70" customWidth="1"/>
    <col min="1065" max="1065" width="11.125" style="70" customWidth="1"/>
    <col min="1066" max="1066" width="10.625" style="70" customWidth="1"/>
    <col min="1067" max="1067" width="11" style="70" customWidth="1"/>
    <col min="1068" max="1068" width="11.125" style="70" customWidth="1"/>
    <col min="1069" max="1069" width="11" style="70" customWidth="1"/>
    <col min="1070" max="1070" width="10.625" style="70" customWidth="1"/>
    <col min="1071" max="1071" width="11.125" style="70" customWidth="1"/>
    <col min="1072" max="1072" width="10.625" style="70" customWidth="1"/>
    <col min="1073" max="1073" width="11" style="70" customWidth="1"/>
    <col min="1074" max="1074" width="11.875" style="70" customWidth="1"/>
    <col min="1075" max="1280" width="9" style="70"/>
    <col min="1281" max="1281" width="11.75" style="70" customWidth="1"/>
    <col min="1282" max="1299" width="0" style="70" hidden="1" customWidth="1"/>
    <col min="1300" max="1300" width="11.625" style="70" customWidth="1"/>
    <col min="1301" max="1304" width="11.125" style="70" customWidth="1"/>
    <col min="1305" max="1305" width="11.5" style="70" customWidth="1"/>
    <col min="1306" max="1306" width="11.125" style="70" customWidth="1"/>
    <col min="1307" max="1307" width="11" style="70" customWidth="1"/>
    <col min="1308" max="1308" width="10.625" style="70" customWidth="1"/>
    <col min="1309" max="1309" width="11.125" style="70" customWidth="1"/>
    <col min="1310" max="1310" width="10.625" style="70" customWidth="1"/>
    <col min="1311" max="1311" width="11" style="70" customWidth="1"/>
    <col min="1312" max="1312" width="11.125" style="70" customWidth="1"/>
    <col min="1313" max="1313" width="11" style="70" customWidth="1"/>
    <col min="1314" max="1314" width="10.625" style="70" customWidth="1"/>
    <col min="1315" max="1315" width="11.125" style="70" customWidth="1"/>
    <col min="1316" max="1316" width="10.625" style="70" customWidth="1"/>
    <col min="1317" max="1317" width="11" style="70" customWidth="1"/>
    <col min="1318" max="1318" width="11.125" style="70" customWidth="1"/>
    <col min="1319" max="1319" width="11" style="70" customWidth="1"/>
    <col min="1320" max="1320" width="10.625" style="70" customWidth="1"/>
    <col min="1321" max="1321" width="11.125" style="70" customWidth="1"/>
    <col min="1322" max="1322" width="10.625" style="70" customWidth="1"/>
    <col min="1323" max="1323" width="11" style="70" customWidth="1"/>
    <col min="1324" max="1324" width="11.125" style="70" customWidth="1"/>
    <col min="1325" max="1325" width="11" style="70" customWidth="1"/>
    <col min="1326" max="1326" width="10.625" style="70" customWidth="1"/>
    <col min="1327" max="1327" width="11.125" style="70" customWidth="1"/>
    <col min="1328" max="1328" width="10.625" style="70" customWidth="1"/>
    <col min="1329" max="1329" width="11" style="70" customWidth="1"/>
    <col min="1330" max="1330" width="11.875" style="70" customWidth="1"/>
    <col min="1331" max="1536" width="9" style="70"/>
    <col min="1537" max="1537" width="11.75" style="70" customWidth="1"/>
    <col min="1538" max="1555" width="0" style="70" hidden="1" customWidth="1"/>
    <col min="1556" max="1556" width="11.625" style="70" customWidth="1"/>
    <col min="1557" max="1560" width="11.125" style="70" customWidth="1"/>
    <col min="1561" max="1561" width="11.5" style="70" customWidth="1"/>
    <col min="1562" max="1562" width="11.125" style="70" customWidth="1"/>
    <col min="1563" max="1563" width="11" style="70" customWidth="1"/>
    <col min="1564" max="1564" width="10.625" style="70" customWidth="1"/>
    <col min="1565" max="1565" width="11.125" style="70" customWidth="1"/>
    <col min="1566" max="1566" width="10.625" style="70" customWidth="1"/>
    <col min="1567" max="1567" width="11" style="70" customWidth="1"/>
    <col min="1568" max="1568" width="11.125" style="70" customWidth="1"/>
    <col min="1569" max="1569" width="11" style="70" customWidth="1"/>
    <col min="1570" max="1570" width="10.625" style="70" customWidth="1"/>
    <col min="1571" max="1571" width="11.125" style="70" customWidth="1"/>
    <col min="1572" max="1572" width="10.625" style="70" customWidth="1"/>
    <col min="1573" max="1573" width="11" style="70" customWidth="1"/>
    <col min="1574" max="1574" width="11.125" style="70" customWidth="1"/>
    <col min="1575" max="1575" width="11" style="70" customWidth="1"/>
    <col min="1576" max="1576" width="10.625" style="70" customWidth="1"/>
    <col min="1577" max="1577" width="11.125" style="70" customWidth="1"/>
    <col min="1578" max="1578" width="10.625" style="70" customWidth="1"/>
    <col min="1579" max="1579" width="11" style="70" customWidth="1"/>
    <col min="1580" max="1580" width="11.125" style="70" customWidth="1"/>
    <col min="1581" max="1581" width="11" style="70" customWidth="1"/>
    <col min="1582" max="1582" width="10.625" style="70" customWidth="1"/>
    <col min="1583" max="1583" width="11.125" style="70" customWidth="1"/>
    <col min="1584" max="1584" width="10.625" style="70" customWidth="1"/>
    <col min="1585" max="1585" width="11" style="70" customWidth="1"/>
    <col min="1586" max="1586" width="11.875" style="70" customWidth="1"/>
    <col min="1587" max="1792" width="9" style="70"/>
    <col min="1793" max="1793" width="11.75" style="70" customWidth="1"/>
    <col min="1794" max="1811" width="0" style="70" hidden="1" customWidth="1"/>
    <col min="1812" max="1812" width="11.625" style="70" customWidth="1"/>
    <col min="1813" max="1816" width="11.125" style="70" customWidth="1"/>
    <col min="1817" max="1817" width="11.5" style="70" customWidth="1"/>
    <col min="1818" max="1818" width="11.125" style="70" customWidth="1"/>
    <col min="1819" max="1819" width="11" style="70" customWidth="1"/>
    <col min="1820" max="1820" width="10.625" style="70" customWidth="1"/>
    <col min="1821" max="1821" width="11.125" style="70" customWidth="1"/>
    <col min="1822" max="1822" width="10.625" style="70" customWidth="1"/>
    <col min="1823" max="1823" width="11" style="70" customWidth="1"/>
    <col min="1824" max="1824" width="11.125" style="70" customWidth="1"/>
    <col min="1825" max="1825" width="11" style="70" customWidth="1"/>
    <col min="1826" max="1826" width="10.625" style="70" customWidth="1"/>
    <col min="1827" max="1827" width="11.125" style="70" customWidth="1"/>
    <col min="1828" max="1828" width="10.625" style="70" customWidth="1"/>
    <col min="1829" max="1829" width="11" style="70" customWidth="1"/>
    <col min="1830" max="1830" width="11.125" style="70" customWidth="1"/>
    <col min="1831" max="1831" width="11" style="70" customWidth="1"/>
    <col min="1832" max="1832" width="10.625" style="70" customWidth="1"/>
    <col min="1833" max="1833" width="11.125" style="70" customWidth="1"/>
    <col min="1834" max="1834" width="10.625" style="70" customWidth="1"/>
    <col min="1835" max="1835" width="11" style="70" customWidth="1"/>
    <col min="1836" max="1836" width="11.125" style="70" customWidth="1"/>
    <col min="1837" max="1837" width="11" style="70" customWidth="1"/>
    <col min="1838" max="1838" width="10.625" style="70" customWidth="1"/>
    <col min="1839" max="1839" width="11.125" style="70" customWidth="1"/>
    <col min="1840" max="1840" width="10.625" style="70" customWidth="1"/>
    <col min="1841" max="1841" width="11" style="70" customWidth="1"/>
    <col min="1842" max="1842" width="11.875" style="70" customWidth="1"/>
    <col min="1843" max="2048" width="9" style="70"/>
    <col min="2049" max="2049" width="11.75" style="70" customWidth="1"/>
    <col min="2050" max="2067" width="0" style="70" hidden="1" customWidth="1"/>
    <col min="2068" max="2068" width="11.625" style="70" customWidth="1"/>
    <col min="2069" max="2072" width="11.125" style="70" customWidth="1"/>
    <col min="2073" max="2073" width="11.5" style="70" customWidth="1"/>
    <col min="2074" max="2074" width="11.125" style="70" customWidth="1"/>
    <col min="2075" max="2075" width="11" style="70" customWidth="1"/>
    <col min="2076" max="2076" width="10.625" style="70" customWidth="1"/>
    <col min="2077" max="2077" width="11.125" style="70" customWidth="1"/>
    <col min="2078" max="2078" width="10.625" style="70" customWidth="1"/>
    <col min="2079" max="2079" width="11" style="70" customWidth="1"/>
    <col min="2080" max="2080" width="11.125" style="70" customWidth="1"/>
    <col min="2081" max="2081" width="11" style="70" customWidth="1"/>
    <col min="2082" max="2082" width="10.625" style="70" customWidth="1"/>
    <col min="2083" max="2083" width="11.125" style="70" customWidth="1"/>
    <col min="2084" max="2084" width="10.625" style="70" customWidth="1"/>
    <col min="2085" max="2085" width="11" style="70" customWidth="1"/>
    <col min="2086" max="2086" width="11.125" style="70" customWidth="1"/>
    <col min="2087" max="2087" width="11" style="70" customWidth="1"/>
    <col min="2088" max="2088" width="10.625" style="70" customWidth="1"/>
    <col min="2089" max="2089" width="11.125" style="70" customWidth="1"/>
    <col min="2090" max="2090" width="10.625" style="70" customWidth="1"/>
    <col min="2091" max="2091" width="11" style="70" customWidth="1"/>
    <col min="2092" max="2092" width="11.125" style="70" customWidth="1"/>
    <col min="2093" max="2093" width="11" style="70" customWidth="1"/>
    <col min="2094" max="2094" width="10.625" style="70" customWidth="1"/>
    <col min="2095" max="2095" width="11.125" style="70" customWidth="1"/>
    <col min="2096" max="2096" width="10.625" style="70" customWidth="1"/>
    <col min="2097" max="2097" width="11" style="70" customWidth="1"/>
    <col min="2098" max="2098" width="11.875" style="70" customWidth="1"/>
    <col min="2099" max="2304" width="9" style="70"/>
    <col min="2305" max="2305" width="11.75" style="70" customWidth="1"/>
    <col min="2306" max="2323" width="0" style="70" hidden="1" customWidth="1"/>
    <col min="2324" max="2324" width="11.625" style="70" customWidth="1"/>
    <col min="2325" max="2328" width="11.125" style="70" customWidth="1"/>
    <col min="2329" max="2329" width="11.5" style="70" customWidth="1"/>
    <col min="2330" max="2330" width="11.125" style="70" customWidth="1"/>
    <col min="2331" max="2331" width="11" style="70" customWidth="1"/>
    <col min="2332" max="2332" width="10.625" style="70" customWidth="1"/>
    <col min="2333" max="2333" width="11.125" style="70" customWidth="1"/>
    <col min="2334" max="2334" width="10.625" style="70" customWidth="1"/>
    <col min="2335" max="2335" width="11" style="70" customWidth="1"/>
    <col min="2336" max="2336" width="11.125" style="70" customWidth="1"/>
    <col min="2337" max="2337" width="11" style="70" customWidth="1"/>
    <col min="2338" max="2338" width="10.625" style="70" customWidth="1"/>
    <col min="2339" max="2339" width="11.125" style="70" customWidth="1"/>
    <col min="2340" max="2340" width="10.625" style="70" customWidth="1"/>
    <col min="2341" max="2341" width="11" style="70" customWidth="1"/>
    <col min="2342" max="2342" width="11.125" style="70" customWidth="1"/>
    <col min="2343" max="2343" width="11" style="70" customWidth="1"/>
    <col min="2344" max="2344" width="10.625" style="70" customWidth="1"/>
    <col min="2345" max="2345" width="11.125" style="70" customWidth="1"/>
    <col min="2346" max="2346" width="10.625" style="70" customWidth="1"/>
    <col min="2347" max="2347" width="11" style="70" customWidth="1"/>
    <col min="2348" max="2348" width="11.125" style="70" customWidth="1"/>
    <col min="2349" max="2349" width="11" style="70" customWidth="1"/>
    <col min="2350" max="2350" width="10.625" style="70" customWidth="1"/>
    <col min="2351" max="2351" width="11.125" style="70" customWidth="1"/>
    <col min="2352" max="2352" width="10.625" style="70" customWidth="1"/>
    <col min="2353" max="2353" width="11" style="70" customWidth="1"/>
    <col min="2354" max="2354" width="11.875" style="70" customWidth="1"/>
    <col min="2355" max="2560" width="9" style="70"/>
    <col min="2561" max="2561" width="11.75" style="70" customWidth="1"/>
    <col min="2562" max="2579" width="0" style="70" hidden="1" customWidth="1"/>
    <col min="2580" max="2580" width="11.625" style="70" customWidth="1"/>
    <col min="2581" max="2584" width="11.125" style="70" customWidth="1"/>
    <col min="2585" max="2585" width="11.5" style="70" customWidth="1"/>
    <col min="2586" max="2586" width="11.125" style="70" customWidth="1"/>
    <col min="2587" max="2587" width="11" style="70" customWidth="1"/>
    <col min="2588" max="2588" width="10.625" style="70" customWidth="1"/>
    <col min="2589" max="2589" width="11.125" style="70" customWidth="1"/>
    <col min="2590" max="2590" width="10.625" style="70" customWidth="1"/>
    <col min="2591" max="2591" width="11" style="70" customWidth="1"/>
    <col min="2592" max="2592" width="11.125" style="70" customWidth="1"/>
    <col min="2593" max="2593" width="11" style="70" customWidth="1"/>
    <col min="2594" max="2594" width="10.625" style="70" customWidth="1"/>
    <col min="2595" max="2595" width="11.125" style="70" customWidth="1"/>
    <col min="2596" max="2596" width="10.625" style="70" customWidth="1"/>
    <col min="2597" max="2597" width="11" style="70" customWidth="1"/>
    <col min="2598" max="2598" width="11.125" style="70" customWidth="1"/>
    <col min="2599" max="2599" width="11" style="70" customWidth="1"/>
    <col min="2600" max="2600" width="10.625" style="70" customWidth="1"/>
    <col min="2601" max="2601" width="11.125" style="70" customWidth="1"/>
    <col min="2602" max="2602" width="10.625" style="70" customWidth="1"/>
    <col min="2603" max="2603" width="11" style="70" customWidth="1"/>
    <col min="2604" max="2604" width="11.125" style="70" customWidth="1"/>
    <col min="2605" max="2605" width="11" style="70" customWidth="1"/>
    <col min="2606" max="2606" width="10.625" style="70" customWidth="1"/>
    <col min="2607" max="2607" width="11.125" style="70" customWidth="1"/>
    <col min="2608" max="2608" width="10.625" style="70" customWidth="1"/>
    <col min="2609" max="2609" width="11" style="70" customWidth="1"/>
    <col min="2610" max="2610" width="11.875" style="70" customWidth="1"/>
    <col min="2611" max="2816" width="9" style="70"/>
    <col min="2817" max="2817" width="11.75" style="70" customWidth="1"/>
    <col min="2818" max="2835" width="0" style="70" hidden="1" customWidth="1"/>
    <col min="2836" max="2836" width="11.625" style="70" customWidth="1"/>
    <col min="2837" max="2840" width="11.125" style="70" customWidth="1"/>
    <col min="2841" max="2841" width="11.5" style="70" customWidth="1"/>
    <col min="2842" max="2842" width="11.125" style="70" customWidth="1"/>
    <col min="2843" max="2843" width="11" style="70" customWidth="1"/>
    <col min="2844" max="2844" width="10.625" style="70" customWidth="1"/>
    <col min="2845" max="2845" width="11.125" style="70" customWidth="1"/>
    <col min="2846" max="2846" width="10.625" style="70" customWidth="1"/>
    <col min="2847" max="2847" width="11" style="70" customWidth="1"/>
    <col min="2848" max="2848" width="11.125" style="70" customWidth="1"/>
    <col min="2849" max="2849" width="11" style="70" customWidth="1"/>
    <col min="2850" max="2850" width="10.625" style="70" customWidth="1"/>
    <col min="2851" max="2851" width="11.125" style="70" customWidth="1"/>
    <col min="2852" max="2852" width="10.625" style="70" customWidth="1"/>
    <col min="2853" max="2853" width="11" style="70" customWidth="1"/>
    <col min="2854" max="2854" width="11.125" style="70" customWidth="1"/>
    <col min="2855" max="2855" width="11" style="70" customWidth="1"/>
    <col min="2856" max="2856" width="10.625" style="70" customWidth="1"/>
    <col min="2857" max="2857" width="11.125" style="70" customWidth="1"/>
    <col min="2858" max="2858" width="10.625" style="70" customWidth="1"/>
    <col min="2859" max="2859" width="11" style="70" customWidth="1"/>
    <col min="2860" max="2860" width="11.125" style="70" customWidth="1"/>
    <col min="2861" max="2861" width="11" style="70" customWidth="1"/>
    <col min="2862" max="2862" width="10.625" style="70" customWidth="1"/>
    <col min="2863" max="2863" width="11.125" style="70" customWidth="1"/>
    <col min="2864" max="2864" width="10.625" style="70" customWidth="1"/>
    <col min="2865" max="2865" width="11" style="70" customWidth="1"/>
    <col min="2866" max="2866" width="11.875" style="70" customWidth="1"/>
    <col min="2867" max="3072" width="9" style="70"/>
    <col min="3073" max="3073" width="11.75" style="70" customWidth="1"/>
    <col min="3074" max="3091" width="0" style="70" hidden="1" customWidth="1"/>
    <col min="3092" max="3092" width="11.625" style="70" customWidth="1"/>
    <col min="3093" max="3096" width="11.125" style="70" customWidth="1"/>
    <col min="3097" max="3097" width="11.5" style="70" customWidth="1"/>
    <col min="3098" max="3098" width="11.125" style="70" customWidth="1"/>
    <col min="3099" max="3099" width="11" style="70" customWidth="1"/>
    <col min="3100" max="3100" width="10.625" style="70" customWidth="1"/>
    <col min="3101" max="3101" width="11.125" style="70" customWidth="1"/>
    <col min="3102" max="3102" width="10.625" style="70" customWidth="1"/>
    <col min="3103" max="3103" width="11" style="70" customWidth="1"/>
    <col min="3104" max="3104" width="11.125" style="70" customWidth="1"/>
    <col min="3105" max="3105" width="11" style="70" customWidth="1"/>
    <col min="3106" max="3106" width="10.625" style="70" customWidth="1"/>
    <col min="3107" max="3107" width="11.125" style="70" customWidth="1"/>
    <col min="3108" max="3108" width="10.625" style="70" customWidth="1"/>
    <col min="3109" max="3109" width="11" style="70" customWidth="1"/>
    <col min="3110" max="3110" width="11.125" style="70" customWidth="1"/>
    <col min="3111" max="3111" width="11" style="70" customWidth="1"/>
    <col min="3112" max="3112" width="10.625" style="70" customWidth="1"/>
    <col min="3113" max="3113" width="11.125" style="70" customWidth="1"/>
    <col min="3114" max="3114" width="10.625" style="70" customWidth="1"/>
    <col min="3115" max="3115" width="11" style="70" customWidth="1"/>
    <col min="3116" max="3116" width="11.125" style="70" customWidth="1"/>
    <col min="3117" max="3117" width="11" style="70" customWidth="1"/>
    <col min="3118" max="3118" width="10.625" style="70" customWidth="1"/>
    <col min="3119" max="3119" width="11.125" style="70" customWidth="1"/>
    <col min="3120" max="3120" width="10.625" style="70" customWidth="1"/>
    <col min="3121" max="3121" width="11" style="70" customWidth="1"/>
    <col min="3122" max="3122" width="11.875" style="70" customWidth="1"/>
    <col min="3123" max="3328" width="9" style="70"/>
    <col min="3329" max="3329" width="11.75" style="70" customWidth="1"/>
    <col min="3330" max="3347" width="0" style="70" hidden="1" customWidth="1"/>
    <col min="3348" max="3348" width="11.625" style="70" customWidth="1"/>
    <col min="3349" max="3352" width="11.125" style="70" customWidth="1"/>
    <col min="3353" max="3353" width="11.5" style="70" customWidth="1"/>
    <col min="3354" max="3354" width="11.125" style="70" customWidth="1"/>
    <col min="3355" max="3355" width="11" style="70" customWidth="1"/>
    <col min="3356" max="3356" width="10.625" style="70" customWidth="1"/>
    <col min="3357" max="3357" width="11.125" style="70" customWidth="1"/>
    <col min="3358" max="3358" width="10.625" style="70" customWidth="1"/>
    <col min="3359" max="3359" width="11" style="70" customWidth="1"/>
    <col min="3360" max="3360" width="11.125" style="70" customWidth="1"/>
    <col min="3361" max="3361" width="11" style="70" customWidth="1"/>
    <col min="3362" max="3362" width="10.625" style="70" customWidth="1"/>
    <col min="3363" max="3363" width="11.125" style="70" customWidth="1"/>
    <col min="3364" max="3364" width="10.625" style="70" customWidth="1"/>
    <col min="3365" max="3365" width="11" style="70" customWidth="1"/>
    <col min="3366" max="3366" width="11.125" style="70" customWidth="1"/>
    <col min="3367" max="3367" width="11" style="70" customWidth="1"/>
    <col min="3368" max="3368" width="10.625" style="70" customWidth="1"/>
    <col min="3369" max="3369" width="11.125" style="70" customWidth="1"/>
    <col min="3370" max="3370" width="10.625" style="70" customWidth="1"/>
    <col min="3371" max="3371" width="11" style="70" customWidth="1"/>
    <col min="3372" max="3372" width="11.125" style="70" customWidth="1"/>
    <col min="3373" max="3373" width="11" style="70" customWidth="1"/>
    <col min="3374" max="3374" width="10.625" style="70" customWidth="1"/>
    <col min="3375" max="3375" width="11.125" style="70" customWidth="1"/>
    <col min="3376" max="3376" width="10.625" style="70" customWidth="1"/>
    <col min="3377" max="3377" width="11" style="70" customWidth="1"/>
    <col min="3378" max="3378" width="11.875" style="70" customWidth="1"/>
    <col min="3379" max="3584" width="9" style="70"/>
    <col min="3585" max="3585" width="11.75" style="70" customWidth="1"/>
    <col min="3586" max="3603" width="0" style="70" hidden="1" customWidth="1"/>
    <col min="3604" max="3604" width="11.625" style="70" customWidth="1"/>
    <col min="3605" max="3608" width="11.125" style="70" customWidth="1"/>
    <col min="3609" max="3609" width="11.5" style="70" customWidth="1"/>
    <col min="3610" max="3610" width="11.125" style="70" customWidth="1"/>
    <col min="3611" max="3611" width="11" style="70" customWidth="1"/>
    <col min="3612" max="3612" width="10.625" style="70" customWidth="1"/>
    <col min="3613" max="3613" width="11.125" style="70" customWidth="1"/>
    <col min="3614" max="3614" width="10.625" style="70" customWidth="1"/>
    <col min="3615" max="3615" width="11" style="70" customWidth="1"/>
    <col min="3616" max="3616" width="11.125" style="70" customWidth="1"/>
    <col min="3617" max="3617" width="11" style="70" customWidth="1"/>
    <col min="3618" max="3618" width="10.625" style="70" customWidth="1"/>
    <col min="3619" max="3619" width="11.125" style="70" customWidth="1"/>
    <col min="3620" max="3620" width="10.625" style="70" customWidth="1"/>
    <col min="3621" max="3621" width="11" style="70" customWidth="1"/>
    <col min="3622" max="3622" width="11.125" style="70" customWidth="1"/>
    <col min="3623" max="3623" width="11" style="70" customWidth="1"/>
    <col min="3624" max="3624" width="10.625" style="70" customWidth="1"/>
    <col min="3625" max="3625" width="11.125" style="70" customWidth="1"/>
    <col min="3626" max="3626" width="10.625" style="70" customWidth="1"/>
    <col min="3627" max="3627" width="11" style="70" customWidth="1"/>
    <col min="3628" max="3628" width="11.125" style="70" customWidth="1"/>
    <col min="3629" max="3629" width="11" style="70" customWidth="1"/>
    <col min="3630" max="3630" width="10.625" style="70" customWidth="1"/>
    <col min="3631" max="3631" width="11.125" style="70" customWidth="1"/>
    <col min="3632" max="3632" width="10.625" style="70" customWidth="1"/>
    <col min="3633" max="3633" width="11" style="70" customWidth="1"/>
    <col min="3634" max="3634" width="11.875" style="70" customWidth="1"/>
    <col min="3635" max="3840" width="9" style="70"/>
    <col min="3841" max="3841" width="11.75" style="70" customWidth="1"/>
    <col min="3842" max="3859" width="0" style="70" hidden="1" customWidth="1"/>
    <col min="3860" max="3860" width="11.625" style="70" customWidth="1"/>
    <col min="3861" max="3864" width="11.125" style="70" customWidth="1"/>
    <col min="3865" max="3865" width="11.5" style="70" customWidth="1"/>
    <col min="3866" max="3866" width="11.125" style="70" customWidth="1"/>
    <col min="3867" max="3867" width="11" style="70" customWidth="1"/>
    <col min="3868" max="3868" width="10.625" style="70" customWidth="1"/>
    <col min="3869" max="3869" width="11.125" style="70" customWidth="1"/>
    <col min="3870" max="3870" width="10.625" style="70" customWidth="1"/>
    <col min="3871" max="3871" width="11" style="70" customWidth="1"/>
    <col min="3872" max="3872" width="11.125" style="70" customWidth="1"/>
    <col min="3873" max="3873" width="11" style="70" customWidth="1"/>
    <col min="3874" max="3874" width="10.625" style="70" customWidth="1"/>
    <col min="3875" max="3875" width="11.125" style="70" customWidth="1"/>
    <col min="3876" max="3876" width="10.625" style="70" customWidth="1"/>
    <col min="3877" max="3877" width="11" style="70" customWidth="1"/>
    <col min="3878" max="3878" width="11.125" style="70" customWidth="1"/>
    <col min="3879" max="3879" width="11" style="70" customWidth="1"/>
    <col min="3880" max="3880" width="10.625" style="70" customWidth="1"/>
    <col min="3881" max="3881" width="11.125" style="70" customWidth="1"/>
    <col min="3882" max="3882" width="10.625" style="70" customWidth="1"/>
    <col min="3883" max="3883" width="11" style="70" customWidth="1"/>
    <col min="3884" max="3884" width="11.125" style="70" customWidth="1"/>
    <col min="3885" max="3885" width="11" style="70" customWidth="1"/>
    <col min="3886" max="3886" width="10.625" style="70" customWidth="1"/>
    <col min="3887" max="3887" width="11.125" style="70" customWidth="1"/>
    <col min="3888" max="3888" width="10.625" style="70" customWidth="1"/>
    <col min="3889" max="3889" width="11" style="70" customWidth="1"/>
    <col min="3890" max="3890" width="11.875" style="70" customWidth="1"/>
    <col min="3891" max="4096" width="9" style="70"/>
    <col min="4097" max="4097" width="11.75" style="70" customWidth="1"/>
    <col min="4098" max="4115" width="0" style="70" hidden="1" customWidth="1"/>
    <col min="4116" max="4116" width="11.625" style="70" customWidth="1"/>
    <col min="4117" max="4120" width="11.125" style="70" customWidth="1"/>
    <col min="4121" max="4121" width="11.5" style="70" customWidth="1"/>
    <col min="4122" max="4122" width="11.125" style="70" customWidth="1"/>
    <col min="4123" max="4123" width="11" style="70" customWidth="1"/>
    <col min="4124" max="4124" width="10.625" style="70" customWidth="1"/>
    <col min="4125" max="4125" width="11.125" style="70" customWidth="1"/>
    <col min="4126" max="4126" width="10.625" style="70" customWidth="1"/>
    <col min="4127" max="4127" width="11" style="70" customWidth="1"/>
    <col min="4128" max="4128" width="11.125" style="70" customWidth="1"/>
    <col min="4129" max="4129" width="11" style="70" customWidth="1"/>
    <col min="4130" max="4130" width="10.625" style="70" customWidth="1"/>
    <col min="4131" max="4131" width="11.125" style="70" customWidth="1"/>
    <col min="4132" max="4132" width="10.625" style="70" customWidth="1"/>
    <col min="4133" max="4133" width="11" style="70" customWidth="1"/>
    <col min="4134" max="4134" width="11.125" style="70" customWidth="1"/>
    <col min="4135" max="4135" width="11" style="70" customWidth="1"/>
    <col min="4136" max="4136" width="10.625" style="70" customWidth="1"/>
    <col min="4137" max="4137" width="11.125" style="70" customWidth="1"/>
    <col min="4138" max="4138" width="10.625" style="70" customWidth="1"/>
    <col min="4139" max="4139" width="11" style="70" customWidth="1"/>
    <col min="4140" max="4140" width="11.125" style="70" customWidth="1"/>
    <col min="4141" max="4141" width="11" style="70" customWidth="1"/>
    <col min="4142" max="4142" width="10.625" style="70" customWidth="1"/>
    <col min="4143" max="4143" width="11.125" style="70" customWidth="1"/>
    <col min="4144" max="4144" width="10.625" style="70" customWidth="1"/>
    <col min="4145" max="4145" width="11" style="70" customWidth="1"/>
    <col min="4146" max="4146" width="11.875" style="70" customWidth="1"/>
    <col min="4147" max="4352" width="9" style="70"/>
    <col min="4353" max="4353" width="11.75" style="70" customWidth="1"/>
    <col min="4354" max="4371" width="0" style="70" hidden="1" customWidth="1"/>
    <col min="4372" max="4372" width="11.625" style="70" customWidth="1"/>
    <col min="4373" max="4376" width="11.125" style="70" customWidth="1"/>
    <col min="4377" max="4377" width="11.5" style="70" customWidth="1"/>
    <col min="4378" max="4378" width="11.125" style="70" customWidth="1"/>
    <col min="4379" max="4379" width="11" style="70" customWidth="1"/>
    <col min="4380" max="4380" width="10.625" style="70" customWidth="1"/>
    <col min="4381" max="4381" width="11.125" style="70" customWidth="1"/>
    <col min="4382" max="4382" width="10.625" style="70" customWidth="1"/>
    <col min="4383" max="4383" width="11" style="70" customWidth="1"/>
    <col min="4384" max="4384" width="11.125" style="70" customWidth="1"/>
    <col min="4385" max="4385" width="11" style="70" customWidth="1"/>
    <col min="4386" max="4386" width="10.625" style="70" customWidth="1"/>
    <col min="4387" max="4387" width="11.125" style="70" customWidth="1"/>
    <col min="4388" max="4388" width="10.625" style="70" customWidth="1"/>
    <col min="4389" max="4389" width="11" style="70" customWidth="1"/>
    <col min="4390" max="4390" width="11.125" style="70" customWidth="1"/>
    <col min="4391" max="4391" width="11" style="70" customWidth="1"/>
    <col min="4392" max="4392" width="10.625" style="70" customWidth="1"/>
    <col min="4393" max="4393" width="11.125" style="70" customWidth="1"/>
    <col min="4394" max="4394" width="10.625" style="70" customWidth="1"/>
    <col min="4395" max="4395" width="11" style="70" customWidth="1"/>
    <col min="4396" max="4396" width="11.125" style="70" customWidth="1"/>
    <col min="4397" max="4397" width="11" style="70" customWidth="1"/>
    <col min="4398" max="4398" width="10.625" style="70" customWidth="1"/>
    <col min="4399" max="4399" width="11.125" style="70" customWidth="1"/>
    <col min="4400" max="4400" width="10.625" style="70" customWidth="1"/>
    <col min="4401" max="4401" width="11" style="70" customWidth="1"/>
    <col min="4402" max="4402" width="11.875" style="70" customWidth="1"/>
    <col min="4403" max="4608" width="9" style="70"/>
    <col min="4609" max="4609" width="11.75" style="70" customWidth="1"/>
    <col min="4610" max="4627" width="0" style="70" hidden="1" customWidth="1"/>
    <col min="4628" max="4628" width="11.625" style="70" customWidth="1"/>
    <col min="4629" max="4632" width="11.125" style="70" customWidth="1"/>
    <col min="4633" max="4633" width="11.5" style="70" customWidth="1"/>
    <col min="4634" max="4634" width="11.125" style="70" customWidth="1"/>
    <col min="4635" max="4635" width="11" style="70" customWidth="1"/>
    <col min="4636" max="4636" width="10.625" style="70" customWidth="1"/>
    <col min="4637" max="4637" width="11.125" style="70" customWidth="1"/>
    <col min="4638" max="4638" width="10.625" style="70" customWidth="1"/>
    <col min="4639" max="4639" width="11" style="70" customWidth="1"/>
    <col min="4640" max="4640" width="11.125" style="70" customWidth="1"/>
    <col min="4641" max="4641" width="11" style="70" customWidth="1"/>
    <col min="4642" max="4642" width="10.625" style="70" customWidth="1"/>
    <col min="4643" max="4643" width="11.125" style="70" customWidth="1"/>
    <col min="4644" max="4644" width="10.625" style="70" customWidth="1"/>
    <col min="4645" max="4645" width="11" style="70" customWidth="1"/>
    <col min="4646" max="4646" width="11.125" style="70" customWidth="1"/>
    <col min="4647" max="4647" width="11" style="70" customWidth="1"/>
    <col min="4648" max="4648" width="10.625" style="70" customWidth="1"/>
    <col min="4649" max="4649" width="11.125" style="70" customWidth="1"/>
    <col min="4650" max="4650" width="10.625" style="70" customWidth="1"/>
    <col min="4651" max="4651" width="11" style="70" customWidth="1"/>
    <col min="4652" max="4652" width="11.125" style="70" customWidth="1"/>
    <col min="4653" max="4653" width="11" style="70" customWidth="1"/>
    <col min="4654" max="4654" width="10.625" style="70" customWidth="1"/>
    <col min="4655" max="4655" width="11.125" style="70" customWidth="1"/>
    <col min="4656" max="4656" width="10.625" style="70" customWidth="1"/>
    <col min="4657" max="4657" width="11" style="70" customWidth="1"/>
    <col min="4658" max="4658" width="11.875" style="70" customWidth="1"/>
    <col min="4659" max="4864" width="9" style="70"/>
    <col min="4865" max="4865" width="11.75" style="70" customWidth="1"/>
    <col min="4866" max="4883" width="0" style="70" hidden="1" customWidth="1"/>
    <col min="4884" max="4884" width="11.625" style="70" customWidth="1"/>
    <col min="4885" max="4888" width="11.125" style="70" customWidth="1"/>
    <col min="4889" max="4889" width="11.5" style="70" customWidth="1"/>
    <col min="4890" max="4890" width="11.125" style="70" customWidth="1"/>
    <col min="4891" max="4891" width="11" style="70" customWidth="1"/>
    <col min="4892" max="4892" width="10.625" style="70" customWidth="1"/>
    <col min="4893" max="4893" width="11.125" style="70" customWidth="1"/>
    <col min="4894" max="4894" width="10.625" style="70" customWidth="1"/>
    <col min="4895" max="4895" width="11" style="70" customWidth="1"/>
    <col min="4896" max="4896" width="11.125" style="70" customWidth="1"/>
    <col min="4897" max="4897" width="11" style="70" customWidth="1"/>
    <col min="4898" max="4898" width="10.625" style="70" customWidth="1"/>
    <col min="4899" max="4899" width="11.125" style="70" customWidth="1"/>
    <col min="4900" max="4900" width="10.625" style="70" customWidth="1"/>
    <col min="4901" max="4901" width="11" style="70" customWidth="1"/>
    <col min="4902" max="4902" width="11.125" style="70" customWidth="1"/>
    <col min="4903" max="4903" width="11" style="70" customWidth="1"/>
    <col min="4904" max="4904" width="10.625" style="70" customWidth="1"/>
    <col min="4905" max="4905" width="11.125" style="70" customWidth="1"/>
    <col min="4906" max="4906" width="10.625" style="70" customWidth="1"/>
    <col min="4907" max="4907" width="11" style="70" customWidth="1"/>
    <col min="4908" max="4908" width="11.125" style="70" customWidth="1"/>
    <col min="4909" max="4909" width="11" style="70" customWidth="1"/>
    <col min="4910" max="4910" width="10.625" style="70" customWidth="1"/>
    <col min="4911" max="4911" width="11.125" style="70" customWidth="1"/>
    <col min="4912" max="4912" width="10.625" style="70" customWidth="1"/>
    <col min="4913" max="4913" width="11" style="70" customWidth="1"/>
    <col min="4914" max="4914" width="11.875" style="70" customWidth="1"/>
    <col min="4915" max="5120" width="9" style="70"/>
    <col min="5121" max="5121" width="11.75" style="70" customWidth="1"/>
    <col min="5122" max="5139" width="0" style="70" hidden="1" customWidth="1"/>
    <col min="5140" max="5140" width="11.625" style="70" customWidth="1"/>
    <col min="5141" max="5144" width="11.125" style="70" customWidth="1"/>
    <col min="5145" max="5145" width="11.5" style="70" customWidth="1"/>
    <col min="5146" max="5146" width="11.125" style="70" customWidth="1"/>
    <col min="5147" max="5147" width="11" style="70" customWidth="1"/>
    <col min="5148" max="5148" width="10.625" style="70" customWidth="1"/>
    <col min="5149" max="5149" width="11.125" style="70" customWidth="1"/>
    <col min="5150" max="5150" width="10.625" style="70" customWidth="1"/>
    <col min="5151" max="5151" width="11" style="70" customWidth="1"/>
    <col min="5152" max="5152" width="11.125" style="70" customWidth="1"/>
    <col min="5153" max="5153" width="11" style="70" customWidth="1"/>
    <col min="5154" max="5154" width="10.625" style="70" customWidth="1"/>
    <col min="5155" max="5155" width="11.125" style="70" customWidth="1"/>
    <col min="5156" max="5156" width="10.625" style="70" customWidth="1"/>
    <col min="5157" max="5157" width="11" style="70" customWidth="1"/>
    <col min="5158" max="5158" width="11.125" style="70" customWidth="1"/>
    <col min="5159" max="5159" width="11" style="70" customWidth="1"/>
    <col min="5160" max="5160" width="10.625" style="70" customWidth="1"/>
    <col min="5161" max="5161" width="11.125" style="70" customWidth="1"/>
    <col min="5162" max="5162" width="10.625" style="70" customWidth="1"/>
    <col min="5163" max="5163" width="11" style="70" customWidth="1"/>
    <col min="5164" max="5164" width="11.125" style="70" customWidth="1"/>
    <col min="5165" max="5165" width="11" style="70" customWidth="1"/>
    <col min="5166" max="5166" width="10.625" style="70" customWidth="1"/>
    <col min="5167" max="5167" width="11.125" style="70" customWidth="1"/>
    <col min="5168" max="5168" width="10.625" style="70" customWidth="1"/>
    <col min="5169" max="5169" width="11" style="70" customWidth="1"/>
    <col min="5170" max="5170" width="11.875" style="70" customWidth="1"/>
    <col min="5171" max="5376" width="9" style="70"/>
    <col min="5377" max="5377" width="11.75" style="70" customWidth="1"/>
    <col min="5378" max="5395" width="0" style="70" hidden="1" customWidth="1"/>
    <col min="5396" max="5396" width="11.625" style="70" customWidth="1"/>
    <col min="5397" max="5400" width="11.125" style="70" customWidth="1"/>
    <col min="5401" max="5401" width="11.5" style="70" customWidth="1"/>
    <col min="5402" max="5402" width="11.125" style="70" customWidth="1"/>
    <col min="5403" max="5403" width="11" style="70" customWidth="1"/>
    <col min="5404" max="5404" width="10.625" style="70" customWidth="1"/>
    <col min="5405" max="5405" width="11.125" style="70" customWidth="1"/>
    <col min="5406" max="5406" width="10.625" style="70" customWidth="1"/>
    <col min="5407" max="5407" width="11" style="70" customWidth="1"/>
    <col min="5408" max="5408" width="11.125" style="70" customWidth="1"/>
    <col min="5409" max="5409" width="11" style="70" customWidth="1"/>
    <col min="5410" max="5410" width="10.625" style="70" customWidth="1"/>
    <col min="5411" max="5411" width="11.125" style="70" customWidth="1"/>
    <col min="5412" max="5412" width="10.625" style="70" customWidth="1"/>
    <col min="5413" max="5413" width="11" style="70" customWidth="1"/>
    <col min="5414" max="5414" width="11.125" style="70" customWidth="1"/>
    <col min="5415" max="5415" width="11" style="70" customWidth="1"/>
    <col min="5416" max="5416" width="10.625" style="70" customWidth="1"/>
    <col min="5417" max="5417" width="11.125" style="70" customWidth="1"/>
    <col min="5418" max="5418" width="10.625" style="70" customWidth="1"/>
    <col min="5419" max="5419" width="11" style="70" customWidth="1"/>
    <col min="5420" max="5420" width="11.125" style="70" customWidth="1"/>
    <col min="5421" max="5421" width="11" style="70" customWidth="1"/>
    <col min="5422" max="5422" width="10.625" style="70" customWidth="1"/>
    <col min="5423" max="5423" width="11.125" style="70" customWidth="1"/>
    <col min="5424" max="5424" width="10.625" style="70" customWidth="1"/>
    <col min="5425" max="5425" width="11" style="70" customWidth="1"/>
    <col min="5426" max="5426" width="11.875" style="70" customWidth="1"/>
    <col min="5427" max="5632" width="9" style="70"/>
    <col min="5633" max="5633" width="11.75" style="70" customWidth="1"/>
    <col min="5634" max="5651" width="0" style="70" hidden="1" customWidth="1"/>
    <col min="5652" max="5652" width="11.625" style="70" customWidth="1"/>
    <col min="5653" max="5656" width="11.125" style="70" customWidth="1"/>
    <col min="5657" max="5657" width="11.5" style="70" customWidth="1"/>
    <col min="5658" max="5658" width="11.125" style="70" customWidth="1"/>
    <col min="5659" max="5659" width="11" style="70" customWidth="1"/>
    <col min="5660" max="5660" width="10.625" style="70" customWidth="1"/>
    <col min="5661" max="5661" width="11.125" style="70" customWidth="1"/>
    <col min="5662" max="5662" width="10.625" style="70" customWidth="1"/>
    <col min="5663" max="5663" width="11" style="70" customWidth="1"/>
    <col min="5664" max="5664" width="11.125" style="70" customWidth="1"/>
    <col min="5665" max="5665" width="11" style="70" customWidth="1"/>
    <col min="5666" max="5666" width="10.625" style="70" customWidth="1"/>
    <col min="5667" max="5667" width="11.125" style="70" customWidth="1"/>
    <col min="5668" max="5668" width="10.625" style="70" customWidth="1"/>
    <col min="5669" max="5669" width="11" style="70" customWidth="1"/>
    <col min="5670" max="5670" width="11.125" style="70" customWidth="1"/>
    <col min="5671" max="5671" width="11" style="70" customWidth="1"/>
    <col min="5672" max="5672" width="10.625" style="70" customWidth="1"/>
    <col min="5673" max="5673" width="11.125" style="70" customWidth="1"/>
    <col min="5674" max="5674" width="10.625" style="70" customWidth="1"/>
    <col min="5675" max="5675" width="11" style="70" customWidth="1"/>
    <col min="5676" max="5676" width="11.125" style="70" customWidth="1"/>
    <col min="5677" max="5677" width="11" style="70" customWidth="1"/>
    <col min="5678" max="5678" width="10.625" style="70" customWidth="1"/>
    <col min="5679" max="5679" width="11.125" style="70" customWidth="1"/>
    <col min="5680" max="5680" width="10.625" style="70" customWidth="1"/>
    <col min="5681" max="5681" width="11" style="70" customWidth="1"/>
    <col min="5682" max="5682" width="11.875" style="70" customWidth="1"/>
    <col min="5683" max="5888" width="9" style="70"/>
    <col min="5889" max="5889" width="11.75" style="70" customWidth="1"/>
    <col min="5890" max="5907" width="0" style="70" hidden="1" customWidth="1"/>
    <col min="5908" max="5908" width="11.625" style="70" customWidth="1"/>
    <col min="5909" max="5912" width="11.125" style="70" customWidth="1"/>
    <col min="5913" max="5913" width="11.5" style="70" customWidth="1"/>
    <col min="5914" max="5914" width="11.125" style="70" customWidth="1"/>
    <col min="5915" max="5915" width="11" style="70" customWidth="1"/>
    <col min="5916" max="5916" width="10.625" style="70" customWidth="1"/>
    <col min="5917" max="5917" width="11.125" style="70" customWidth="1"/>
    <col min="5918" max="5918" width="10.625" style="70" customWidth="1"/>
    <col min="5919" max="5919" width="11" style="70" customWidth="1"/>
    <col min="5920" max="5920" width="11.125" style="70" customWidth="1"/>
    <col min="5921" max="5921" width="11" style="70" customWidth="1"/>
    <col min="5922" max="5922" width="10.625" style="70" customWidth="1"/>
    <col min="5923" max="5923" width="11.125" style="70" customWidth="1"/>
    <col min="5924" max="5924" width="10.625" style="70" customWidth="1"/>
    <col min="5925" max="5925" width="11" style="70" customWidth="1"/>
    <col min="5926" max="5926" width="11.125" style="70" customWidth="1"/>
    <col min="5927" max="5927" width="11" style="70" customWidth="1"/>
    <col min="5928" max="5928" width="10.625" style="70" customWidth="1"/>
    <col min="5929" max="5929" width="11.125" style="70" customWidth="1"/>
    <col min="5930" max="5930" width="10.625" style="70" customWidth="1"/>
    <col min="5931" max="5931" width="11" style="70" customWidth="1"/>
    <col min="5932" max="5932" width="11.125" style="70" customWidth="1"/>
    <col min="5933" max="5933" width="11" style="70" customWidth="1"/>
    <col min="5934" max="5934" width="10.625" style="70" customWidth="1"/>
    <col min="5935" max="5935" width="11.125" style="70" customWidth="1"/>
    <col min="5936" max="5936" width="10.625" style="70" customWidth="1"/>
    <col min="5937" max="5937" width="11" style="70" customWidth="1"/>
    <col min="5938" max="5938" width="11.875" style="70" customWidth="1"/>
    <col min="5939" max="6144" width="9" style="70"/>
    <col min="6145" max="6145" width="11.75" style="70" customWidth="1"/>
    <col min="6146" max="6163" width="0" style="70" hidden="1" customWidth="1"/>
    <col min="6164" max="6164" width="11.625" style="70" customWidth="1"/>
    <col min="6165" max="6168" width="11.125" style="70" customWidth="1"/>
    <col min="6169" max="6169" width="11.5" style="70" customWidth="1"/>
    <col min="6170" max="6170" width="11.125" style="70" customWidth="1"/>
    <col min="6171" max="6171" width="11" style="70" customWidth="1"/>
    <col min="6172" max="6172" width="10.625" style="70" customWidth="1"/>
    <col min="6173" max="6173" width="11.125" style="70" customWidth="1"/>
    <col min="6174" max="6174" width="10.625" style="70" customWidth="1"/>
    <col min="6175" max="6175" width="11" style="70" customWidth="1"/>
    <col min="6176" max="6176" width="11.125" style="70" customWidth="1"/>
    <col min="6177" max="6177" width="11" style="70" customWidth="1"/>
    <col min="6178" max="6178" width="10.625" style="70" customWidth="1"/>
    <col min="6179" max="6179" width="11.125" style="70" customWidth="1"/>
    <col min="6180" max="6180" width="10.625" style="70" customWidth="1"/>
    <col min="6181" max="6181" width="11" style="70" customWidth="1"/>
    <col min="6182" max="6182" width="11.125" style="70" customWidth="1"/>
    <col min="6183" max="6183" width="11" style="70" customWidth="1"/>
    <col min="6184" max="6184" width="10.625" style="70" customWidth="1"/>
    <col min="6185" max="6185" width="11.125" style="70" customWidth="1"/>
    <col min="6186" max="6186" width="10.625" style="70" customWidth="1"/>
    <col min="6187" max="6187" width="11" style="70" customWidth="1"/>
    <col min="6188" max="6188" width="11.125" style="70" customWidth="1"/>
    <col min="6189" max="6189" width="11" style="70" customWidth="1"/>
    <col min="6190" max="6190" width="10.625" style="70" customWidth="1"/>
    <col min="6191" max="6191" width="11.125" style="70" customWidth="1"/>
    <col min="6192" max="6192" width="10.625" style="70" customWidth="1"/>
    <col min="6193" max="6193" width="11" style="70" customWidth="1"/>
    <col min="6194" max="6194" width="11.875" style="70" customWidth="1"/>
    <col min="6195" max="6400" width="9" style="70"/>
    <col min="6401" max="6401" width="11.75" style="70" customWidth="1"/>
    <col min="6402" max="6419" width="0" style="70" hidden="1" customWidth="1"/>
    <col min="6420" max="6420" width="11.625" style="70" customWidth="1"/>
    <col min="6421" max="6424" width="11.125" style="70" customWidth="1"/>
    <col min="6425" max="6425" width="11.5" style="70" customWidth="1"/>
    <col min="6426" max="6426" width="11.125" style="70" customWidth="1"/>
    <col min="6427" max="6427" width="11" style="70" customWidth="1"/>
    <col min="6428" max="6428" width="10.625" style="70" customWidth="1"/>
    <col min="6429" max="6429" width="11.125" style="70" customWidth="1"/>
    <col min="6430" max="6430" width="10.625" style="70" customWidth="1"/>
    <col min="6431" max="6431" width="11" style="70" customWidth="1"/>
    <col min="6432" max="6432" width="11.125" style="70" customWidth="1"/>
    <col min="6433" max="6433" width="11" style="70" customWidth="1"/>
    <col min="6434" max="6434" width="10.625" style="70" customWidth="1"/>
    <col min="6435" max="6435" width="11.125" style="70" customWidth="1"/>
    <col min="6436" max="6436" width="10.625" style="70" customWidth="1"/>
    <col min="6437" max="6437" width="11" style="70" customWidth="1"/>
    <col min="6438" max="6438" width="11.125" style="70" customWidth="1"/>
    <col min="6439" max="6439" width="11" style="70" customWidth="1"/>
    <col min="6440" max="6440" width="10.625" style="70" customWidth="1"/>
    <col min="6441" max="6441" width="11.125" style="70" customWidth="1"/>
    <col min="6442" max="6442" width="10.625" style="70" customWidth="1"/>
    <col min="6443" max="6443" width="11" style="70" customWidth="1"/>
    <col min="6444" max="6444" width="11.125" style="70" customWidth="1"/>
    <col min="6445" max="6445" width="11" style="70" customWidth="1"/>
    <col min="6446" max="6446" width="10.625" style="70" customWidth="1"/>
    <col min="6447" max="6447" width="11.125" style="70" customWidth="1"/>
    <col min="6448" max="6448" width="10.625" style="70" customWidth="1"/>
    <col min="6449" max="6449" width="11" style="70" customWidth="1"/>
    <col min="6450" max="6450" width="11.875" style="70" customWidth="1"/>
    <col min="6451" max="6656" width="9" style="70"/>
    <col min="6657" max="6657" width="11.75" style="70" customWidth="1"/>
    <col min="6658" max="6675" width="0" style="70" hidden="1" customWidth="1"/>
    <col min="6676" max="6676" width="11.625" style="70" customWidth="1"/>
    <col min="6677" max="6680" width="11.125" style="70" customWidth="1"/>
    <col min="6681" max="6681" width="11.5" style="70" customWidth="1"/>
    <col min="6682" max="6682" width="11.125" style="70" customWidth="1"/>
    <col min="6683" max="6683" width="11" style="70" customWidth="1"/>
    <col min="6684" max="6684" width="10.625" style="70" customWidth="1"/>
    <col min="6685" max="6685" width="11.125" style="70" customWidth="1"/>
    <col min="6686" max="6686" width="10.625" style="70" customWidth="1"/>
    <col min="6687" max="6687" width="11" style="70" customWidth="1"/>
    <col min="6688" max="6688" width="11.125" style="70" customWidth="1"/>
    <col min="6689" max="6689" width="11" style="70" customWidth="1"/>
    <col min="6690" max="6690" width="10.625" style="70" customWidth="1"/>
    <col min="6691" max="6691" width="11.125" style="70" customWidth="1"/>
    <col min="6692" max="6692" width="10.625" style="70" customWidth="1"/>
    <col min="6693" max="6693" width="11" style="70" customWidth="1"/>
    <col min="6694" max="6694" width="11.125" style="70" customWidth="1"/>
    <col min="6695" max="6695" width="11" style="70" customWidth="1"/>
    <col min="6696" max="6696" width="10.625" style="70" customWidth="1"/>
    <col min="6697" max="6697" width="11.125" style="70" customWidth="1"/>
    <col min="6698" max="6698" width="10.625" style="70" customWidth="1"/>
    <col min="6699" max="6699" width="11" style="70" customWidth="1"/>
    <col min="6700" max="6700" width="11.125" style="70" customWidth="1"/>
    <col min="6701" max="6701" width="11" style="70" customWidth="1"/>
    <col min="6702" max="6702" width="10.625" style="70" customWidth="1"/>
    <col min="6703" max="6703" width="11.125" style="70" customWidth="1"/>
    <col min="6704" max="6704" width="10.625" style="70" customWidth="1"/>
    <col min="6705" max="6705" width="11" style="70" customWidth="1"/>
    <col min="6706" max="6706" width="11.875" style="70" customWidth="1"/>
    <col min="6707" max="6912" width="9" style="70"/>
    <col min="6913" max="6913" width="11.75" style="70" customWidth="1"/>
    <col min="6914" max="6931" width="0" style="70" hidden="1" customWidth="1"/>
    <col min="6932" max="6932" width="11.625" style="70" customWidth="1"/>
    <col min="6933" max="6936" width="11.125" style="70" customWidth="1"/>
    <col min="6937" max="6937" width="11.5" style="70" customWidth="1"/>
    <col min="6938" max="6938" width="11.125" style="70" customWidth="1"/>
    <col min="6939" max="6939" width="11" style="70" customWidth="1"/>
    <col min="6940" max="6940" width="10.625" style="70" customWidth="1"/>
    <col min="6941" max="6941" width="11.125" style="70" customWidth="1"/>
    <col min="6942" max="6942" width="10.625" style="70" customWidth="1"/>
    <col min="6943" max="6943" width="11" style="70" customWidth="1"/>
    <col min="6944" max="6944" width="11.125" style="70" customWidth="1"/>
    <col min="6945" max="6945" width="11" style="70" customWidth="1"/>
    <col min="6946" max="6946" width="10.625" style="70" customWidth="1"/>
    <col min="6947" max="6947" width="11.125" style="70" customWidth="1"/>
    <col min="6948" max="6948" width="10.625" style="70" customWidth="1"/>
    <col min="6949" max="6949" width="11" style="70" customWidth="1"/>
    <col min="6950" max="6950" width="11.125" style="70" customWidth="1"/>
    <col min="6951" max="6951" width="11" style="70" customWidth="1"/>
    <col min="6952" max="6952" width="10.625" style="70" customWidth="1"/>
    <col min="6953" max="6953" width="11.125" style="70" customWidth="1"/>
    <col min="6954" max="6954" width="10.625" style="70" customWidth="1"/>
    <col min="6955" max="6955" width="11" style="70" customWidth="1"/>
    <col min="6956" max="6956" width="11.125" style="70" customWidth="1"/>
    <col min="6957" max="6957" width="11" style="70" customWidth="1"/>
    <col min="6958" max="6958" width="10.625" style="70" customWidth="1"/>
    <col min="6959" max="6959" width="11.125" style="70" customWidth="1"/>
    <col min="6960" max="6960" width="10.625" style="70" customWidth="1"/>
    <col min="6961" max="6961" width="11" style="70" customWidth="1"/>
    <col min="6962" max="6962" width="11.875" style="70" customWidth="1"/>
    <col min="6963" max="7168" width="9" style="70"/>
    <col min="7169" max="7169" width="11.75" style="70" customWidth="1"/>
    <col min="7170" max="7187" width="0" style="70" hidden="1" customWidth="1"/>
    <col min="7188" max="7188" width="11.625" style="70" customWidth="1"/>
    <col min="7189" max="7192" width="11.125" style="70" customWidth="1"/>
    <col min="7193" max="7193" width="11.5" style="70" customWidth="1"/>
    <col min="7194" max="7194" width="11.125" style="70" customWidth="1"/>
    <col min="7195" max="7195" width="11" style="70" customWidth="1"/>
    <col min="7196" max="7196" width="10.625" style="70" customWidth="1"/>
    <col min="7197" max="7197" width="11.125" style="70" customWidth="1"/>
    <col min="7198" max="7198" width="10.625" style="70" customWidth="1"/>
    <col min="7199" max="7199" width="11" style="70" customWidth="1"/>
    <col min="7200" max="7200" width="11.125" style="70" customWidth="1"/>
    <col min="7201" max="7201" width="11" style="70" customWidth="1"/>
    <col min="7202" max="7202" width="10.625" style="70" customWidth="1"/>
    <col min="7203" max="7203" width="11.125" style="70" customWidth="1"/>
    <col min="7204" max="7204" width="10.625" style="70" customWidth="1"/>
    <col min="7205" max="7205" width="11" style="70" customWidth="1"/>
    <col min="7206" max="7206" width="11.125" style="70" customWidth="1"/>
    <col min="7207" max="7207" width="11" style="70" customWidth="1"/>
    <col min="7208" max="7208" width="10.625" style="70" customWidth="1"/>
    <col min="7209" max="7209" width="11.125" style="70" customWidth="1"/>
    <col min="7210" max="7210" width="10.625" style="70" customWidth="1"/>
    <col min="7211" max="7211" width="11" style="70" customWidth="1"/>
    <col min="7212" max="7212" width="11.125" style="70" customWidth="1"/>
    <col min="7213" max="7213" width="11" style="70" customWidth="1"/>
    <col min="7214" max="7214" width="10.625" style="70" customWidth="1"/>
    <col min="7215" max="7215" width="11.125" style="70" customWidth="1"/>
    <col min="7216" max="7216" width="10.625" style="70" customWidth="1"/>
    <col min="7217" max="7217" width="11" style="70" customWidth="1"/>
    <col min="7218" max="7218" width="11.875" style="70" customWidth="1"/>
    <col min="7219" max="7424" width="9" style="70"/>
    <col min="7425" max="7425" width="11.75" style="70" customWidth="1"/>
    <col min="7426" max="7443" width="0" style="70" hidden="1" customWidth="1"/>
    <col min="7444" max="7444" width="11.625" style="70" customWidth="1"/>
    <col min="7445" max="7448" width="11.125" style="70" customWidth="1"/>
    <col min="7449" max="7449" width="11.5" style="70" customWidth="1"/>
    <col min="7450" max="7450" width="11.125" style="70" customWidth="1"/>
    <col min="7451" max="7451" width="11" style="70" customWidth="1"/>
    <col min="7452" max="7452" width="10.625" style="70" customWidth="1"/>
    <col min="7453" max="7453" width="11.125" style="70" customWidth="1"/>
    <col min="7454" max="7454" width="10.625" style="70" customWidth="1"/>
    <col min="7455" max="7455" width="11" style="70" customWidth="1"/>
    <col min="7456" max="7456" width="11.125" style="70" customWidth="1"/>
    <col min="7457" max="7457" width="11" style="70" customWidth="1"/>
    <col min="7458" max="7458" width="10.625" style="70" customWidth="1"/>
    <col min="7459" max="7459" width="11.125" style="70" customWidth="1"/>
    <col min="7460" max="7460" width="10.625" style="70" customWidth="1"/>
    <col min="7461" max="7461" width="11" style="70" customWidth="1"/>
    <col min="7462" max="7462" width="11.125" style="70" customWidth="1"/>
    <col min="7463" max="7463" width="11" style="70" customWidth="1"/>
    <col min="7464" max="7464" width="10.625" style="70" customWidth="1"/>
    <col min="7465" max="7465" width="11.125" style="70" customWidth="1"/>
    <col min="7466" max="7466" width="10.625" style="70" customWidth="1"/>
    <col min="7467" max="7467" width="11" style="70" customWidth="1"/>
    <col min="7468" max="7468" width="11.125" style="70" customWidth="1"/>
    <col min="7469" max="7469" width="11" style="70" customWidth="1"/>
    <col min="7470" max="7470" width="10.625" style="70" customWidth="1"/>
    <col min="7471" max="7471" width="11.125" style="70" customWidth="1"/>
    <col min="7472" max="7472" width="10.625" style="70" customWidth="1"/>
    <col min="7473" max="7473" width="11" style="70" customWidth="1"/>
    <col min="7474" max="7474" width="11.875" style="70" customWidth="1"/>
    <col min="7475" max="7680" width="9" style="70"/>
    <col min="7681" max="7681" width="11.75" style="70" customWidth="1"/>
    <col min="7682" max="7699" width="0" style="70" hidden="1" customWidth="1"/>
    <col min="7700" max="7700" width="11.625" style="70" customWidth="1"/>
    <col min="7701" max="7704" width="11.125" style="70" customWidth="1"/>
    <col min="7705" max="7705" width="11.5" style="70" customWidth="1"/>
    <col min="7706" max="7706" width="11.125" style="70" customWidth="1"/>
    <col min="7707" max="7707" width="11" style="70" customWidth="1"/>
    <col min="7708" max="7708" width="10.625" style="70" customWidth="1"/>
    <col min="7709" max="7709" width="11.125" style="70" customWidth="1"/>
    <col min="7710" max="7710" width="10.625" style="70" customWidth="1"/>
    <col min="7711" max="7711" width="11" style="70" customWidth="1"/>
    <col min="7712" max="7712" width="11.125" style="70" customWidth="1"/>
    <col min="7713" max="7713" width="11" style="70" customWidth="1"/>
    <col min="7714" max="7714" width="10.625" style="70" customWidth="1"/>
    <col min="7715" max="7715" width="11.125" style="70" customWidth="1"/>
    <col min="7716" max="7716" width="10.625" style="70" customWidth="1"/>
    <col min="7717" max="7717" width="11" style="70" customWidth="1"/>
    <col min="7718" max="7718" width="11.125" style="70" customWidth="1"/>
    <col min="7719" max="7719" width="11" style="70" customWidth="1"/>
    <col min="7720" max="7720" width="10.625" style="70" customWidth="1"/>
    <col min="7721" max="7721" width="11.125" style="70" customWidth="1"/>
    <col min="7722" max="7722" width="10.625" style="70" customWidth="1"/>
    <col min="7723" max="7723" width="11" style="70" customWidth="1"/>
    <col min="7724" max="7724" width="11.125" style="70" customWidth="1"/>
    <col min="7725" max="7725" width="11" style="70" customWidth="1"/>
    <col min="7726" max="7726" width="10.625" style="70" customWidth="1"/>
    <col min="7727" max="7727" width="11.125" style="70" customWidth="1"/>
    <col min="7728" max="7728" width="10.625" style="70" customWidth="1"/>
    <col min="7729" max="7729" width="11" style="70" customWidth="1"/>
    <col min="7730" max="7730" width="11.875" style="70" customWidth="1"/>
    <col min="7731" max="7936" width="9" style="70"/>
    <col min="7937" max="7937" width="11.75" style="70" customWidth="1"/>
    <col min="7938" max="7955" width="0" style="70" hidden="1" customWidth="1"/>
    <col min="7956" max="7956" width="11.625" style="70" customWidth="1"/>
    <col min="7957" max="7960" width="11.125" style="70" customWidth="1"/>
    <col min="7961" max="7961" width="11.5" style="70" customWidth="1"/>
    <col min="7962" max="7962" width="11.125" style="70" customWidth="1"/>
    <col min="7963" max="7963" width="11" style="70" customWidth="1"/>
    <col min="7964" max="7964" width="10.625" style="70" customWidth="1"/>
    <col min="7965" max="7965" width="11.125" style="70" customWidth="1"/>
    <col min="7966" max="7966" width="10.625" style="70" customWidth="1"/>
    <col min="7967" max="7967" width="11" style="70" customWidth="1"/>
    <col min="7968" max="7968" width="11.125" style="70" customWidth="1"/>
    <col min="7969" max="7969" width="11" style="70" customWidth="1"/>
    <col min="7970" max="7970" width="10.625" style="70" customWidth="1"/>
    <col min="7971" max="7971" width="11.125" style="70" customWidth="1"/>
    <col min="7972" max="7972" width="10.625" style="70" customWidth="1"/>
    <col min="7973" max="7973" width="11" style="70" customWidth="1"/>
    <col min="7974" max="7974" width="11.125" style="70" customWidth="1"/>
    <col min="7975" max="7975" width="11" style="70" customWidth="1"/>
    <col min="7976" max="7976" width="10.625" style="70" customWidth="1"/>
    <col min="7977" max="7977" width="11.125" style="70" customWidth="1"/>
    <col min="7978" max="7978" width="10.625" style="70" customWidth="1"/>
    <col min="7979" max="7979" width="11" style="70" customWidth="1"/>
    <col min="7980" max="7980" width="11.125" style="70" customWidth="1"/>
    <col min="7981" max="7981" width="11" style="70" customWidth="1"/>
    <col min="7982" max="7982" width="10.625" style="70" customWidth="1"/>
    <col min="7983" max="7983" width="11.125" style="70" customWidth="1"/>
    <col min="7984" max="7984" width="10.625" style="70" customWidth="1"/>
    <col min="7985" max="7985" width="11" style="70" customWidth="1"/>
    <col min="7986" max="7986" width="11.875" style="70" customWidth="1"/>
    <col min="7987" max="8192" width="9" style="70"/>
    <col min="8193" max="8193" width="11.75" style="70" customWidth="1"/>
    <col min="8194" max="8211" width="0" style="70" hidden="1" customWidth="1"/>
    <col min="8212" max="8212" width="11.625" style="70" customWidth="1"/>
    <col min="8213" max="8216" width="11.125" style="70" customWidth="1"/>
    <col min="8217" max="8217" width="11.5" style="70" customWidth="1"/>
    <col min="8218" max="8218" width="11.125" style="70" customWidth="1"/>
    <col min="8219" max="8219" width="11" style="70" customWidth="1"/>
    <col min="8220" max="8220" width="10.625" style="70" customWidth="1"/>
    <col min="8221" max="8221" width="11.125" style="70" customWidth="1"/>
    <col min="8222" max="8222" width="10.625" style="70" customWidth="1"/>
    <col min="8223" max="8223" width="11" style="70" customWidth="1"/>
    <col min="8224" max="8224" width="11.125" style="70" customWidth="1"/>
    <col min="8225" max="8225" width="11" style="70" customWidth="1"/>
    <col min="8226" max="8226" width="10.625" style="70" customWidth="1"/>
    <col min="8227" max="8227" width="11.125" style="70" customWidth="1"/>
    <col min="8228" max="8228" width="10.625" style="70" customWidth="1"/>
    <col min="8229" max="8229" width="11" style="70" customWidth="1"/>
    <col min="8230" max="8230" width="11.125" style="70" customWidth="1"/>
    <col min="8231" max="8231" width="11" style="70" customWidth="1"/>
    <col min="8232" max="8232" width="10.625" style="70" customWidth="1"/>
    <col min="8233" max="8233" width="11.125" style="70" customWidth="1"/>
    <col min="8234" max="8234" width="10.625" style="70" customWidth="1"/>
    <col min="8235" max="8235" width="11" style="70" customWidth="1"/>
    <col min="8236" max="8236" width="11.125" style="70" customWidth="1"/>
    <col min="8237" max="8237" width="11" style="70" customWidth="1"/>
    <col min="8238" max="8238" width="10.625" style="70" customWidth="1"/>
    <col min="8239" max="8239" width="11.125" style="70" customWidth="1"/>
    <col min="8240" max="8240" width="10.625" style="70" customWidth="1"/>
    <col min="8241" max="8241" width="11" style="70" customWidth="1"/>
    <col min="8242" max="8242" width="11.875" style="70" customWidth="1"/>
    <col min="8243" max="8448" width="9" style="70"/>
    <col min="8449" max="8449" width="11.75" style="70" customWidth="1"/>
    <col min="8450" max="8467" width="0" style="70" hidden="1" customWidth="1"/>
    <col min="8468" max="8468" width="11.625" style="70" customWidth="1"/>
    <col min="8469" max="8472" width="11.125" style="70" customWidth="1"/>
    <col min="8473" max="8473" width="11.5" style="70" customWidth="1"/>
    <col min="8474" max="8474" width="11.125" style="70" customWidth="1"/>
    <col min="8475" max="8475" width="11" style="70" customWidth="1"/>
    <col min="8476" max="8476" width="10.625" style="70" customWidth="1"/>
    <col min="8477" max="8477" width="11.125" style="70" customWidth="1"/>
    <col min="8478" max="8478" width="10.625" style="70" customWidth="1"/>
    <col min="8479" max="8479" width="11" style="70" customWidth="1"/>
    <col min="8480" max="8480" width="11.125" style="70" customWidth="1"/>
    <col min="8481" max="8481" width="11" style="70" customWidth="1"/>
    <col min="8482" max="8482" width="10.625" style="70" customWidth="1"/>
    <col min="8483" max="8483" width="11.125" style="70" customWidth="1"/>
    <col min="8484" max="8484" width="10.625" style="70" customWidth="1"/>
    <col min="8485" max="8485" width="11" style="70" customWidth="1"/>
    <col min="8486" max="8486" width="11.125" style="70" customWidth="1"/>
    <col min="8487" max="8487" width="11" style="70" customWidth="1"/>
    <col min="8488" max="8488" width="10.625" style="70" customWidth="1"/>
    <col min="8489" max="8489" width="11.125" style="70" customWidth="1"/>
    <col min="8490" max="8490" width="10.625" style="70" customWidth="1"/>
    <col min="8491" max="8491" width="11" style="70" customWidth="1"/>
    <col min="8492" max="8492" width="11.125" style="70" customWidth="1"/>
    <col min="8493" max="8493" width="11" style="70" customWidth="1"/>
    <col min="8494" max="8494" width="10.625" style="70" customWidth="1"/>
    <col min="8495" max="8495" width="11.125" style="70" customWidth="1"/>
    <col min="8496" max="8496" width="10.625" style="70" customWidth="1"/>
    <col min="8497" max="8497" width="11" style="70" customWidth="1"/>
    <col min="8498" max="8498" width="11.875" style="70" customWidth="1"/>
    <col min="8499" max="8704" width="9" style="70"/>
    <col min="8705" max="8705" width="11.75" style="70" customWidth="1"/>
    <col min="8706" max="8723" width="0" style="70" hidden="1" customWidth="1"/>
    <col min="8724" max="8724" width="11.625" style="70" customWidth="1"/>
    <col min="8725" max="8728" width="11.125" style="70" customWidth="1"/>
    <col min="8729" max="8729" width="11.5" style="70" customWidth="1"/>
    <col min="8730" max="8730" width="11.125" style="70" customWidth="1"/>
    <col min="8731" max="8731" width="11" style="70" customWidth="1"/>
    <col min="8732" max="8732" width="10.625" style="70" customWidth="1"/>
    <col min="8733" max="8733" width="11.125" style="70" customWidth="1"/>
    <col min="8734" max="8734" width="10.625" style="70" customWidth="1"/>
    <col min="8735" max="8735" width="11" style="70" customWidth="1"/>
    <col min="8736" max="8736" width="11.125" style="70" customWidth="1"/>
    <col min="8737" max="8737" width="11" style="70" customWidth="1"/>
    <col min="8738" max="8738" width="10.625" style="70" customWidth="1"/>
    <col min="8739" max="8739" width="11.125" style="70" customWidth="1"/>
    <col min="8740" max="8740" width="10.625" style="70" customWidth="1"/>
    <col min="8741" max="8741" width="11" style="70" customWidth="1"/>
    <col min="8742" max="8742" width="11.125" style="70" customWidth="1"/>
    <col min="8743" max="8743" width="11" style="70" customWidth="1"/>
    <col min="8744" max="8744" width="10.625" style="70" customWidth="1"/>
    <col min="8745" max="8745" width="11.125" style="70" customWidth="1"/>
    <col min="8746" max="8746" width="10.625" style="70" customWidth="1"/>
    <col min="8747" max="8747" width="11" style="70" customWidth="1"/>
    <col min="8748" max="8748" width="11.125" style="70" customWidth="1"/>
    <col min="8749" max="8749" width="11" style="70" customWidth="1"/>
    <col min="8750" max="8750" width="10.625" style="70" customWidth="1"/>
    <col min="8751" max="8751" width="11.125" style="70" customWidth="1"/>
    <col min="8752" max="8752" width="10.625" style="70" customWidth="1"/>
    <col min="8753" max="8753" width="11" style="70" customWidth="1"/>
    <col min="8754" max="8754" width="11.875" style="70" customWidth="1"/>
    <col min="8755" max="8960" width="9" style="70"/>
    <col min="8961" max="8961" width="11.75" style="70" customWidth="1"/>
    <col min="8962" max="8979" width="0" style="70" hidden="1" customWidth="1"/>
    <col min="8980" max="8980" width="11.625" style="70" customWidth="1"/>
    <col min="8981" max="8984" width="11.125" style="70" customWidth="1"/>
    <col min="8985" max="8985" width="11.5" style="70" customWidth="1"/>
    <col min="8986" max="8986" width="11.125" style="70" customWidth="1"/>
    <col min="8987" max="8987" width="11" style="70" customWidth="1"/>
    <col min="8988" max="8988" width="10.625" style="70" customWidth="1"/>
    <col min="8989" max="8989" width="11.125" style="70" customWidth="1"/>
    <col min="8990" max="8990" width="10.625" style="70" customWidth="1"/>
    <col min="8991" max="8991" width="11" style="70" customWidth="1"/>
    <col min="8992" max="8992" width="11.125" style="70" customWidth="1"/>
    <col min="8993" max="8993" width="11" style="70" customWidth="1"/>
    <col min="8994" max="8994" width="10.625" style="70" customWidth="1"/>
    <col min="8995" max="8995" width="11.125" style="70" customWidth="1"/>
    <col min="8996" max="8996" width="10.625" style="70" customWidth="1"/>
    <col min="8997" max="8997" width="11" style="70" customWidth="1"/>
    <col min="8998" max="8998" width="11.125" style="70" customWidth="1"/>
    <col min="8999" max="8999" width="11" style="70" customWidth="1"/>
    <col min="9000" max="9000" width="10.625" style="70" customWidth="1"/>
    <col min="9001" max="9001" width="11.125" style="70" customWidth="1"/>
    <col min="9002" max="9002" width="10.625" style="70" customWidth="1"/>
    <col min="9003" max="9003" width="11" style="70" customWidth="1"/>
    <col min="9004" max="9004" width="11.125" style="70" customWidth="1"/>
    <col min="9005" max="9005" width="11" style="70" customWidth="1"/>
    <col min="9006" max="9006" width="10.625" style="70" customWidth="1"/>
    <col min="9007" max="9007" width="11.125" style="70" customWidth="1"/>
    <col min="9008" max="9008" width="10.625" style="70" customWidth="1"/>
    <col min="9009" max="9009" width="11" style="70" customWidth="1"/>
    <col min="9010" max="9010" width="11.875" style="70" customWidth="1"/>
    <col min="9011" max="9216" width="9" style="70"/>
    <col min="9217" max="9217" width="11.75" style="70" customWidth="1"/>
    <col min="9218" max="9235" width="0" style="70" hidden="1" customWidth="1"/>
    <col min="9236" max="9236" width="11.625" style="70" customWidth="1"/>
    <col min="9237" max="9240" width="11.125" style="70" customWidth="1"/>
    <col min="9241" max="9241" width="11.5" style="70" customWidth="1"/>
    <col min="9242" max="9242" width="11.125" style="70" customWidth="1"/>
    <col min="9243" max="9243" width="11" style="70" customWidth="1"/>
    <col min="9244" max="9244" width="10.625" style="70" customWidth="1"/>
    <col min="9245" max="9245" width="11.125" style="70" customWidth="1"/>
    <col min="9246" max="9246" width="10.625" style="70" customWidth="1"/>
    <col min="9247" max="9247" width="11" style="70" customWidth="1"/>
    <col min="9248" max="9248" width="11.125" style="70" customWidth="1"/>
    <col min="9249" max="9249" width="11" style="70" customWidth="1"/>
    <col min="9250" max="9250" width="10.625" style="70" customWidth="1"/>
    <col min="9251" max="9251" width="11.125" style="70" customWidth="1"/>
    <col min="9252" max="9252" width="10.625" style="70" customWidth="1"/>
    <col min="9253" max="9253" width="11" style="70" customWidth="1"/>
    <col min="9254" max="9254" width="11.125" style="70" customWidth="1"/>
    <col min="9255" max="9255" width="11" style="70" customWidth="1"/>
    <col min="9256" max="9256" width="10.625" style="70" customWidth="1"/>
    <col min="9257" max="9257" width="11.125" style="70" customWidth="1"/>
    <col min="9258" max="9258" width="10.625" style="70" customWidth="1"/>
    <col min="9259" max="9259" width="11" style="70" customWidth="1"/>
    <col min="9260" max="9260" width="11.125" style="70" customWidth="1"/>
    <col min="9261" max="9261" width="11" style="70" customWidth="1"/>
    <col min="9262" max="9262" width="10.625" style="70" customWidth="1"/>
    <col min="9263" max="9263" width="11.125" style="70" customWidth="1"/>
    <col min="9264" max="9264" width="10.625" style="70" customWidth="1"/>
    <col min="9265" max="9265" width="11" style="70" customWidth="1"/>
    <col min="9266" max="9266" width="11.875" style="70" customWidth="1"/>
    <col min="9267" max="9472" width="9" style="70"/>
    <col min="9473" max="9473" width="11.75" style="70" customWidth="1"/>
    <col min="9474" max="9491" width="0" style="70" hidden="1" customWidth="1"/>
    <col min="9492" max="9492" width="11.625" style="70" customWidth="1"/>
    <col min="9493" max="9496" width="11.125" style="70" customWidth="1"/>
    <col min="9497" max="9497" width="11.5" style="70" customWidth="1"/>
    <col min="9498" max="9498" width="11.125" style="70" customWidth="1"/>
    <col min="9499" max="9499" width="11" style="70" customWidth="1"/>
    <col min="9500" max="9500" width="10.625" style="70" customWidth="1"/>
    <col min="9501" max="9501" width="11.125" style="70" customWidth="1"/>
    <col min="9502" max="9502" width="10.625" style="70" customWidth="1"/>
    <col min="9503" max="9503" width="11" style="70" customWidth="1"/>
    <col min="9504" max="9504" width="11.125" style="70" customWidth="1"/>
    <col min="9505" max="9505" width="11" style="70" customWidth="1"/>
    <col min="9506" max="9506" width="10.625" style="70" customWidth="1"/>
    <col min="9507" max="9507" width="11.125" style="70" customWidth="1"/>
    <col min="9508" max="9508" width="10.625" style="70" customWidth="1"/>
    <col min="9509" max="9509" width="11" style="70" customWidth="1"/>
    <col min="9510" max="9510" width="11.125" style="70" customWidth="1"/>
    <col min="9511" max="9511" width="11" style="70" customWidth="1"/>
    <col min="9512" max="9512" width="10.625" style="70" customWidth="1"/>
    <col min="9513" max="9513" width="11.125" style="70" customWidth="1"/>
    <col min="9514" max="9514" width="10.625" style="70" customWidth="1"/>
    <col min="9515" max="9515" width="11" style="70" customWidth="1"/>
    <col min="9516" max="9516" width="11.125" style="70" customWidth="1"/>
    <col min="9517" max="9517" width="11" style="70" customWidth="1"/>
    <col min="9518" max="9518" width="10.625" style="70" customWidth="1"/>
    <col min="9519" max="9519" width="11.125" style="70" customWidth="1"/>
    <col min="9520" max="9520" width="10.625" style="70" customWidth="1"/>
    <col min="9521" max="9521" width="11" style="70" customWidth="1"/>
    <col min="9522" max="9522" width="11.875" style="70" customWidth="1"/>
    <col min="9523" max="9728" width="9" style="70"/>
    <col min="9729" max="9729" width="11.75" style="70" customWidth="1"/>
    <col min="9730" max="9747" width="0" style="70" hidden="1" customWidth="1"/>
    <col min="9748" max="9748" width="11.625" style="70" customWidth="1"/>
    <col min="9749" max="9752" width="11.125" style="70" customWidth="1"/>
    <col min="9753" max="9753" width="11.5" style="70" customWidth="1"/>
    <col min="9754" max="9754" width="11.125" style="70" customWidth="1"/>
    <col min="9755" max="9755" width="11" style="70" customWidth="1"/>
    <col min="9756" max="9756" width="10.625" style="70" customWidth="1"/>
    <col min="9757" max="9757" width="11.125" style="70" customWidth="1"/>
    <col min="9758" max="9758" width="10.625" style="70" customWidth="1"/>
    <col min="9759" max="9759" width="11" style="70" customWidth="1"/>
    <col min="9760" max="9760" width="11.125" style="70" customWidth="1"/>
    <col min="9761" max="9761" width="11" style="70" customWidth="1"/>
    <col min="9762" max="9762" width="10.625" style="70" customWidth="1"/>
    <col min="9763" max="9763" width="11.125" style="70" customWidth="1"/>
    <col min="9764" max="9764" width="10.625" style="70" customWidth="1"/>
    <col min="9765" max="9765" width="11" style="70" customWidth="1"/>
    <col min="9766" max="9766" width="11.125" style="70" customWidth="1"/>
    <col min="9767" max="9767" width="11" style="70" customWidth="1"/>
    <col min="9768" max="9768" width="10.625" style="70" customWidth="1"/>
    <col min="9769" max="9769" width="11.125" style="70" customWidth="1"/>
    <col min="9770" max="9770" width="10.625" style="70" customWidth="1"/>
    <col min="9771" max="9771" width="11" style="70" customWidth="1"/>
    <col min="9772" max="9772" width="11.125" style="70" customWidth="1"/>
    <col min="9773" max="9773" width="11" style="70" customWidth="1"/>
    <col min="9774" max="9774" width="10.625" style="70" customWidth="1"/>
    <col min="9775" max="9775" width="11.125" style="70" customWidth="1"/>
    <col min="9776" max="9776" width="10.625" style="70" customWidth="1"/>
    <col min="9777" max="9777" width="11" style="70" customWidth="1"/>
    <col min="9778" max="9778" width="11.875" style="70" customWidth="1"/>
    <col min="9779" max="9984" width="9" style="70"/>
    <col min="9985" max="9985" width="11.75" style="70" customWidth="1"/>
    <col min="9986" max="10003" width="0" style="70" hidden="1" customWidth="1"/>
    <col min="10004" max="10004" width="11.625" style="70" customWidth="1"/>
    <col min="10005" max="10008" width="11.125" style="70" customWidth="1"/>
    <col min="10009" max="10009" width="11.5" style="70" customWidth="1"/>
    <col min="10010" max="10010" width="11.125" style="70" customWidth="1"/>
    <col min="10011" max="10011" width="11" style="70" customWidth="1"/>
    <col min="10012" max="10012" width="10.625" style="70" customWidth="1"/>
    <col min="10013" max="10013" width="11.125" style="70" customWidth="1"/>
    <col min="10014" max="10014" width="10.625" style="70" customWidth="1"/>
    <col min="10015" max="10015" width="11" style="70" customWidth="1"/>
    <col min="10016" max="10016" width="11.125" style="70" customWidth="1"/>
    <col min="10017" max="10017" width="11" style="70" customWidth="1"/>
    <col min="10018" max="10018" width="10.625" style="70" customWidth="1"/>
    <col min="10019" max="10019" width="11.125" style="70" customWidth="1"/>
    <col min="10020" max="10020" width="10.625" style="70" customWidth="1"/>
    <col min="10021" max="10021" width="11" style="70" customWidth="1"/>
    <col min="10022" max="10022" width="11.125" style="70" customWidth="1"/>
    <col min="10023" max="10023" width="11" style="70" customWidth="1"/>
    <col min="10024" max="10024" width="10.625" style="70" customWidth="1"/>
    <col min="10025" max="10025" width="11.125" style="70" customWidth="1"/>
    <col min="10026" max="10026" width="10.625" style="70" customWidth="1"/>
    <col min="10027" max="10027" width="11" style="70" customWidth="1"/>
    <col min="10028" max="10028" width="11.125" style="70" customWidth="1"/>
    <col min="10029" max="10029" width="11" style="70" customWidth="1"/>
    <col min="10030" max="10030" width="10.625" style="70" customWidth="1"/>
    <col min="10031" max="10031" width="11.125" style="70" customWidth="1"/>
    <col min="10032" max="10032" width="10.625" style="70" customWidth="1"/>
    <col min="10033" max="10033" width="11" style="70" customWidth="1"/>
    <col min="10034" max="10034" width="11.875" style="70" customWidth="1"/>
    <col min="10035" max="10240" width="9" style="70"/>
    <col min="10241" max="10241" width="11.75" style="70" customWidth="1"/>
    <col min="10242" max="10259" width="0" style="70" hidden="1" customWidth="1"/>
    <col min="10260" max="10260" width="11.625" style="70" customWidth="1"/>
    <col min="10261" max="10264" width="11.125" style="70" customWidth="1"/>
    <col min="10265" max="10265" width="11.5" style="70" customWidth="1"/>
    <col min="10266" max="10266" width="11.125" style="70" customWidth="1"/>
    <col min="10267" max="10267" width="11" style="70" customWidth="1"/>
    <col min="10268" max="10268" width="10.625" style="70" customWidth="1"/>
    <col min="10269" max="10269" width="11.125" style="70" customWidth="1"/>
    <col min="10270" max="10270" width="10.625" style="70" customWidth="1"/>
    <col min="10271" max="10271" width="11" style="70" customWidth="1"/>
    <col min="10272" max="10272" width="11.125" style="70" customWidth="1"/>
    <col min="10273" max="10273" width="11" style="70" customWidth="1"/>
    <col min="10274" max="10274" width="10.625" style="70" customWidth="1"/>
    <col min="10275" max="10275" width="11.125" style="70" customWidth="1"/>
    <col min="10276" max="10276" width="10.625" style="70" customWidth="1"/>
    <col min="10277" max="10277" width="11" style="70" customWidth="1"/>
    <col min="10278" max="10278" width="11.125" style="70" customWidth="1"/>
    <col min="10279" max="10279" width="11" style="70" customWidth="1"/>
    <col min="10280" max="10280" width="10.625" style="70" customWidth="1"/>
    <col min="10281" max="10281" width="11.125" style="70" customWidth="1"/>
    <col min="10282" max="10282" width="10.625" style="70" customWidth="1"/>
    <col min="10283" max="10283" width="11" style="70" customWidth="1"/>
    <col min="10284" max="10284" width="11.125" style="70" customWidth="1"/>
    <col min="10285" max="10285" width="11" style="70" customWidth="1"/>
    <col min="10286" max="10286" width="10.625" style="70" customWidth="1"/>
    <col min="10287" max="10287" width="11.125" style="70" customWidth="1"/>
    <col min="10288" max="10288" width="10.625" style="70" customWidth="1"/>
    <col min="10289" max="10289" width="11" style="70" customWidth="1"/>
    <col min="10290" max="10290" width="11.875" style="70" customWidth="1"/>
    <col min="10291" max="10496" width="9" style="70"/>
    <col min="10497" max="10497" width="11.75" style="70" customWidth="1"/>
    <col min="10498" max="10515" width="0" style="70" hidden="1" customWidth="1"/>
    <col min="10516" max="10516" width="11.625" style="70" customWidth="1"/>
    <col min="10517" max="10520" width="11.125" style="70" customWidth="1"/>
    <col min="10521" max="10521" width="11.5" style="70" customWidth="1"/>
    <col min="10522" max="10522" width="11.125" style="70" customWidth="1"/>
    <col min="10523" max="10523" width="11" style="70" customWidth="1"/>
    <col min="10524" max="10524" width="10.625" style="70" customWidth="1"/>
    <col min="10525" max="10525" width="11.125" style="70" customWidth="1"/>
    <col min="10526" max="10526" width="10.625" style="70" customWidth="1"/>
    <col min="10527" max="10527" width="11" style="70" customWidth="1"/>
    <col min="10528" max="10528" width="11.125" style="70" customWidth="1"/>
    <col min="10529" max="10529" width="11" style="70" customWidth="1"/>
    <col min="10530" max="10530" width="10.625" style="70" customWidth="1"/>
    <col min="10531" max="10531" width="11.125" style="70" customWidth="1"/>
    <col min="10532" max="10532" width="10.625" style="70" customWidth="1"/>
    <col min="10533" max="10533" width="11" style="70" customWidth="1"/>
    <col min="10534" max="10534" width="11.125" style="70" customWidth="1"/>
    <col min="10535" max="10535" width="11" style="70" customWidth="1"/>
    <col min="10536" max="10536" width="10.625" style="70" customWidth="1"/>
    <col min="10537" max="10537" width="11.125" style="70" customWidth="1"/>
    <col min="10538" max="10538" width="10.625" style="70" customWidth="1"/>
    <col min="10539" max="10539" width="11" style="70" customWidth="1"/>
    <col min="10540" max="10540" width="11.125" style="70" customWidth="1"/>
    <col min="10541" max="10541" width="11" style="70" customWidth="1"/>
    <col min="10542" max="10542" width="10.625" style="70" customWidth="1"/>
    <col min="10543" max="10543" width="11.125" style="70" customWidth="1"/>
    <col min="10544" max="10544" width="10.625" style="70" customWidth="1"/>
    <col min="10545" max="10545" width="11" style="70" customWidth="1"/>
    <col min="10546" max="10546" width="11.875" style="70" customWidth="1"/>
    <col min="10547" max="10752" width="9" style="70"/>
    <col min="10753" max="10753" width="11.75" style="70" customWidth="1"/>
    <col min="10754" max="10771" width="0" style="70" hidden="1" customWidth="1"/>
    <col min="10772" max="10772" width="11.625" style="70" customWidth="1"/>
    <col min="10773" max="10776" width="11.125" style="70" customWidth="1"/>
    <col min="10777" max="10777" width="11.5" style="70" customWidth="1"/>
    <col min="10778" max="10778" width="11.125" style="70" customWidth="1"/>
    <col min="10779" max="10779" width="11" style="70" customWidth="1"/>
    <col min="10780" max="10780" width="10.625" style="70" customWidth="1"/>
    <col min="10781" max="10781" width="11.125" style="70" customWidth="1"/>
    <col min="10782" max="10782" width="10.625" style="70" customWidth="1"/>
    <col min="10783" max="10783" width="11" style="70" customWidth="1"/>
    <col min="10784" max="10784" width="11.125" style="70" customWidth="1"/>
    <col min="10785" max="10785" width="11" style="70" customWidth="1"/>
    <col min="10786" max="10786" width="10.625" style="70" customWidth="1"/>
    <col min="10787" max="10787" width="11.125" style="70" customWidth="1"/>
    <col min="10788" max="10788" width="10.625" style="70" customWidth="1"/>
    <col min="10789" max="10789" width="11" style="70" customWidth="1"/>
    <col min="10790" max="10790" width="11.125" style="70" customWidth="1"/>
    <col min="10791" max="10791" width="11" style="70" customWidth="1"/>
    <col min="10792" max="10792" width="10.625" style="70" customWidth="1"/>
    <col min="10793" max="10793" width="11.125" style="70" customWidth="1"/>
    <col min="10794" max="10794" width="10.625" style="70" customWidth="1"/>
    <col min="10795" max="10795" width="11" style="70" customWidth="1"/>
    <col min="10796" max="10796" width="11.125" style="70" customWidth="1"/>
    <col min="10797" max="10797" width="11" style="70" customWidth="1"/>
    <col min="10798" max="10798" width="10.625" style="70" customWidth="1"/>
    <col min="10799" max="10799" width="11.125" style="70" customWidth="1"/>
    <col min="10800" max="10800" width="10.625" style="70" customWidth="1"/>
    <col min="10801" max="10801" width="11" style="70" customWidth="1"/>
    <col min="10802" max="10802" width="11.875" style="70" customWidth="1"/>
    <col min="10803" max="11008" width="9" style="70"/>
    <col min="11009" max="11009" width="11.75" style="70" customWidth="1"/>
    <col min="11010" max="11027" width="0" style="70" hidden="1" customWidth="1"/>
    <col min="11028" max="11028" width="11.625" style="70" customWidth="1"/>
    <col min="11029" max="11032" width="11.125" style="70" customWidth="1"/>
    <col min="11033" max="11033" width="11.5" style="70" customWidth="1"/>
    <col min="11034" max="11034" width="11.125" style="70" customWidth="1"/>
    <col min="11035" max="11035" width="11" style="70" customWidth="1"/>
    <col min="11036" max="11036" width="10.625" style="70" customWidth="1"/>
    <col min="11037" max="11037" width="11.125" style="70" customWidth="1"/>
    <col min="11038" max="11038" width="10.625" style="70" customWidth="1"/>
    <col min="11039" max="11039" width="11" style="70" customWidth="1"/>
    <col min="11040" max="11040" width="11.125" style="70" customWidth="1"/>
    <col min="11041" max="11041" width="11" style="70" customWidth="1"/>
    <col min="11042" max="11042" width="10.625" style="70" customWidth="1"/>
    <col min="11043" max="11043" width="11.125" style="70" customWidth="1"/>
    <col min="11044" max="11044" width="10.625" style="70" customWidth="1"/>
    <col min="11045" max="11045" width="11" style="70" customWidth="1"/>
    <col min="11046" max="11046" width="11.125" style="70" customWidth="1"/>
    <col min="11047" max="11047" width="11" style="70" customWidth="1"/>
    <col min="11048" max="11048" width="10.625" style="70" customWidth="1"/>
    <col min="11049" max="11049" width="11.125" style="70" customWidth="1"/>
    <col min="11050" max="11050" width="10.625" style="70" customWidth="1"/>
    <col min="11051" max="11051" width="11" style="70" customWidth="1"/>
    <col min="11052" max="11052" width="11.125" style="70" customWidth="1"/>
    <col min="11053" max="11053" width="11" style="70" customWidth="1"/>
    <col min="11054" max="11054" width="10.625" style="70" customWidth="1"/>
    <col min="11055" max="11055" width="11.125" style="70" customWidth="1"/>
    <col min="11056" max="11056" width="10.625" style="70" customWidth="1"/>
    <col min="11057" max="11057" width="11" style="70" customWidth="1"/>
    <col min="11058" max="11058" width="11.875" style="70" customWidth="1"/>
    <col min="11059" max="11264" width="9" style="70"/>
    <col min="11265" max="11265" width="11.75" style="70" customWidth="1"/>
    <col min="11266" max="11283" width="0" style="70" hidden="1" customWidth="1"/>
    <col min="11284" max="11284" width="11.625" style="70" customWidth="1"/>
    <col min="11285" max="11288" width="11.125" style="70" customWidth="1"/>
    <col min="11289" max="11289" width="11.5" style="70" customWidth="1"/>
    <col min="11290" max="11290" width="11.125" style="70" customWidth="1"/>
    <col min="11291" max="11291" width="11" style="70" customWidth="1"/>
    <col min="11292" max="11292" width="10.625" style="70" customWidth="1"/>
    <col min="11293" max="11293" width="11.125" style="70" customWidth="1"/>
    <col min="11294" max="11294" width="10.625" style="70" customWidth="1"/>
    <col min="11295" max="11295" width="11" style="70" customWidth="1"/>
    <col min="11296" max="11296" width="11.125" style="70" customWidth="1"/>
    <col min="11297" max="11297" width="11" style="70" customWidth="1"/>
    <col min="11298" max="11298" width="10.625" style="70" customWidth="1"/>
    <col min="11299" max="11299" width="11.125" style="70" customWidth="1"/>
    <col min="11300" max="11300" width="10.625" style="70" customWidth="1"/>
    <col min="11301" max="11301" width="11" style="70" customWidth="1"/>
    <col min="11302" max="11302" width="11.125" style="70" customWidth="1"/>
    <col min="11303" max="11303" width="11" style="70" customWidth="1"/>
    <col min="11304" max="11304" width="10.625" style="70" customWidth="1"/>
    <col min="11305" max="11305" width="11.125" style="70" customWidth="1"/>
    <col min="11306" max="11306" width="10.625" style="70" customWidth="1"/>
    <col min="11307" max="11307" width="11" style="70" customWidth="1"/>
    <col min="11308" max="11308" width="11.125" style="70" customWidth="1"/>
    <col min="11309" max="11309" width="11" style="70" customWidth="1"/>
    <col min="11310" max="11310" width="10.625" style="70" customWidth="1"/>
    <col min="11311" max="11311" width="11.125" style="70" customWidth="1"/>
    <col min="11312" max="11312" width="10.625" style="70" customWidth="1"/>
    <col min="11313" max="11313" width="11" style="70" customWidth="1"/>
    <col min="11314" max="11314" width="11.875" style="70" customWidth="1"/>
    <col min="11315" max="11520" width="9" style="70"/>
    <col min="11521" max="11521" width="11.75" style="70" customWidth="1"/>
    <col min="11522" max="11539" width="0" style="70" hidden="1" customWidth="1"/>
    <col min="11540" max="11540" width="11.625" style="70" customWidth="1"/>
    <col min="11541" max="11544" width="11.125" style="70" customWidth="1"/>
    <col min="11545" max="11545" width="11.5" style="70" customWidth="1"/>
    <col min="11546" max="11546" width="11.125" style="70" customWidth="1"/>
    <col min="11547" max="11547" width="11" style="70" customWidth="1"/>
    <col min="11548" max="11548" width="10.625" style="70" customWidth="1"/>
    <col min="11549" max="11549" width="11.125" style="70" customWidth="1"/>
    <col min="11550" max="11550" width="10.625" style="70" customWidth="1"/>
    <col min="11551" max="11551" width="11" style="70" customWidth="1"/>
    <col min="11552" max="11552" width="11.125" style="70" customWidth="1"/>
    <col min="11553" max="11553" width="11" style="70" customWidth="1"/>
    <col min="11554" max="11554" width="10.625" style="70" customWidth="1"/>
    <col min="11555" max="11555" width="11.125" style="70" customWidth="1"/>
    <col min="11556" max="11556" width="10.625" style="70" customWidth="1"/>
    <col min="11557" max="11557" width="11" style="70" customWidth="1"/>
    <col min="11558" max="11558" width="11.125" style="70" customWidth="1"/>
    <col min="11559" max="11559" width="11" style="70" customWidth="1"/>
    <col min="11560" max="11560" width="10.625" style="70" customWidth="1"/>
    <col min="11561" max="11561" width="11.125" style="70" customWidth="1"/>
    <col min="11562" max="11562" width="10.625" style="70" customWidth="1"/>
    <col min="11563" max="11563" width="11" style="70" customWidth="1"/>
    <col min="11564" max="11564" width="11.125" style="70" customWidth="1"/>
    <col min="11565" max="11565" width="11" style="70" customWidth="1"/>
    <col min="11566" max="11566" width="10.625" style="70" customWidth="1"/>
    <col min="11567" max="11567" width="11.125" style="70" customWidth="1"/>
    <col min="11568" max="11568" width="10.625" style="70" customWidth="1"/>
    <col min="11569" max="11569" width="11" style="70" customWidth="1"/>
    <col min="11570" max="11570" width="11.875" style="70" customWidth="1"/>
    <col min="11571" max="11776" width="9" style="70"/>
    <col min="11777" max="11777" width="11.75" style="70" customWidth="1"/>
    <col min="11778" max="11795" width="0" style="70" hidden="1" customWidth="1"/>
    <col min="11796" max="11796" width="11.625" style="70" customWidth="1"/>
    <col min="11797" max="11800" width="11.125" style="70" customWidth="1"/>
    <col min="11801" max="11801" width="11.5" style="70" customWidth="1"/>
    <col min="11802" max="11802" width="11.125" style="70" customWidth="1"/>
    <col min="11803" max="11803" width="11" style="70" customWidth="1"/>
    <col min="11804" max="11804" width="10.625" style="70" customWidth="1"/>
    <col min="11805" max="11805" width="11.125" style="70" customWidth="1"/>
    <col min="11806" max="11806" width="10.625" style="70" customWidth="1"/>
    <col min="11807" max="11807" width="11" style="70" customWidth="1"/>
    <col min="11808" max="11808" width="11.125" style="70" customWidth="1"/>
    <col min="11809" max="11809" width="11" style="70" customWidth="1"/>
    <col min="11810" max="11810" width="10.625" style="70" customWidth="1"/>
    <col min="11811" max="11811" width="11.125" style="70" customWidth="1"/>
    <col min="11812" max="11812" width="10.625" style="70" customWidth="1"/>
    <col min="11813" max="11813" width="11" style="70" customWidth="1"/>
    <col min="11814" max="11814" width="11.125" style="70" customWidth="1"/>
    <col min="11815" max="11815" width="11" style="70" customWidth="1"/>
    <col min="11816" max="11816" width="10.625" style="70" customWidth="1"/>
    <col min="11817" max="11817" width="11.125" style="70" customWidth="1"/>
    <col min="11818" max="11818" width="10.625" style="70" customWidth="1"/>
    <col min="11819" max="11819" width="11" style="70" customWidth="1"/>
    <col min="11820" max="11820" width="11.125" style="70" customWidth="1"/>
    <col min="11821" max="11821" width="11" style="70" customWidth="1"/>
    <col min="11822" max="11822" width="10.625" style="70" customWidth="1"/>
    <col min="11823" max="11823" width="11.125" style="70" customWidth="1"/>
    <col min="11824" max="11824" width="10.625" style="70" customWidth="1"/>
    <col min="11825" max="11825" width="11" style="70" customWidth="1"/>
    <col min="11826" max="11826" width="11.875" style="70" customWidth="1"/>
    <col min="11827" max="12032" width="9" style="70"/>
    <col min="12033" max="12033" width="11.75" style="70" customWidth="1"/>
    <col min="12034" max="12051" width="0" style="70" hidden="1" customWidth="1"/>
    <col min="12052" max="12052" width="11.625" style="70" customWidth="1"/>
    <col min="12053" max="12056" width="11.125" style="70" customWidth="1"/>
    <col min="12057" max="12057" width="11.5" style="70" customWidth="1"/>
    <col min="12058" max="12058" width="11.125" style="70" customWidth="1"/>
    <col min="12059" max="12059" width="11" style="70" customWidth="1"/>
    <col min="12060" max="12060" width="10.625" style="70" customWidth="1"/>
    <col min="12061" max="12061" width="11.125" style="70" customWidth="1"/>
    <col min="12062" max="12062" width="10.625" style="70" customWidth="1"/>
    <col min="12063" max="12063" width="11" style="70" customWidth="1"/>
    <col min="12064" max="12064" width="11.125" style="70" customWidth="1"/>
    <col min="12065" max="12065" width="11" style="70" customWidth="1"/>
    <col min="12066" max="12066" width="10.625" style="70" customWidth="1"/>
    <col min="12067" max="12067" width="11.125" style="70" customWidth="1"/>
    <col min="12068" max="12068" width="10.625" style="70" customWidth="1"/>
    <col min="12069" max="12069" width="11" style="70" customWidth="1"/>
    <col min="12070" max="12070" width="11.125" style="70" customWidth="1"/>
    <col min="12071" max="12071" width="11" style="70" customWidth="1"/>
    <col min="12072" max="12072" width="10.625" style="70" customWidth="1"/>
    <col min="12073" max="12073" width="11.125" style="70" customWidth="1"/>
    <col min="12074" max="12074" width="10.625" style="70" customWidth="1"/>
    <col min="12075" max="12075" width="11" style="70" customWidth="1"/>
    <col min="12076" max="12076" width="11.125" style="70" customWidth="1"/>
    <col min="12077" max="12077" width="11" style="70" customWidth="1"/>
    <col min="12078" max="12078" width="10.625" style="70" customWidth="1"/>
    <col min="12079" max="12079" width="11.125" style="70" customWidth="1"/>
    <col min="12080" max="12080" width="10.625" style="70" customWidth="1"/>
    <col min="12081" max="12081" width="11" style="70" customWidth="1"/>
    <col min="12082" max="12082" width="11.875" style="70" customWidth="1"/>
    <col min="12083" max="12288" width="9" style="70"/>
    <col min="12289" max="12289" width="11.75" style="70" customWidth="1"/>
    <col min="12290" max="12307" width="0" style="70" hidden="1" customWidth="1"/>
    <col min="12308" max="12308" width="11.625" style="70" customWidth="1"/>
    <col min="12309" max="12312" width="11.125" style="70" customWidth="1"/>
    <col min="12313" max="12313" width="11.5" style="70" customWidth="1"/>
    <col min="12314" max="12314" width="11.125" style="70" customWidth="1"/>
    <col min="12315" max="12315" width="11" style="70" customWidth="1"/>
    <col min="12316" max="12316" width="10.625" style="70" customWidth="1"/>
    <col min="12317" max="12317" width="11.125" style="70" customWidth="1"/>
    <col min="12318" max="12318" width="10.625" style="70" customWidth="1"/>
    <col min="12319" max="12319" width="11" style="70" customWidth="1"/>
    <col min="12320" max="12320" width="11.125" style="70" customWidth="1"/>
    <col min="12321" max="12321" width="11" style="70" customWidth="1"/>
    <col min="12322" max="12322" width="10.625" style="70" customWidth="1"/>
    <col min="12323" max="12323" width="11.125" style="70" customWidth="1"/>
    <col min="12324" max="12324" width="10.625" style="70" customWidth="1"/>
    <col min="12325" max="12325" width="11" style="70" customWidth="1"/>
    <col min="12326" max="12326" width="11.125" style="70" customWidth="1"/>
    <col min="12327" max="12327" width="11" style="70" customWidth="1"/>
    <col min="12328" max="12328" width="10.625" style="70" customWidth="1"/>
    <col min="12329" max="12329" width="11.125" style="70" customWidth="1"/>
    <col min="12330" max="12330" width="10.625" style="70" customWidth="1"/>
    <col min="12331" max="12331" width="11" style="70" customWidth="1"/>
    <col min="12332" max="12332" width="11.125" style="70" customWidth="1"/>
    <col min="12333" max="12333" width="11" style="70" customWidth="1"/>
    <col min="12334" max="12334" width="10.625" style="70" customWidth="1"/>
    <col min="12335" max="12335" width="11.125" style="70" customWidth="1"/>
    <col min="12336" max="12336" width="10.625" style="70" customWidth="1"/>
    <col min="12337" max="12337" width="11" style="70" customWidth="1"/>
    <col min="12338" max="12338" width="11.875" style="70" customWidth="1"/>
    <col min="12339" max="12544" width="9" style="70"/>
    <col min="12545" max="12545" width="11.75" style="70" customWidth="1"/>
    <col min="12546" max="12563" width="0" style="70" hidden="1" customWidth="1"/>
    <col min="12564" max="12564" width="11.625" style="70" customWidth="1"/>
    <col min="12565" max="12568" width="11.125" style="70" customWidth="1"/>
    <col min="12569" max="12569" width="11.5" style="70" customWidth="1"/>
    <col min="12570" max="12570" width="11.125" style="70" customWidth="1"/>
    <col min="12571" max="12571" width="11" style="70" customWidth="1"/>
    <col min="12572" max="12572" width="10.625" style="70" customWidth="1"/>
    <col min="12573" max="12573" width="11.125" style="70" customWidth="1"/>
    <col min="12574" max="12574" width="10.625" style="70" customWidth="1"/>
    <col min="12575" max="12575" width="11" style="70" customWidth="1"/>
    <col min="12576" max="12576" width="11.125" style="70" customWidth="1"/>
    <col min="12577" max="12577" width="11" style="70" customWidth="1"/>
    <col min="12578" max="12578" width="10.625" style="70" customWidth="1"/>
    <col min="12579" max="12579" width="11.125" style="70" customWidth="1"/>
    <col min="12580" max="12580" width="10.625" style="70" customWidth="1"/>
    <col min="12581" max="12581" width="11" style="70" customWidth="1"/>
    <col min="12582" max="12582" width="11.125" style="70" customWidth="1"/>
    <col min="12583" max="12583" width="11" style="70" customWidth="1"/>
    <col min="12584" max="12584" width="10.625" style="70" customWidth="1"/>
    <col min="12585" max="12585" width="11.125" style="70" customWidth="1"/>
    <col min="12586" max="12586" width="10.625" style="70" customWidth="1"/>
    <col min="12587" max="12587" width="11" style="70" customWidth="1"/>
    <col min="12588" max="12588" width="11.125" style="70" customWidth="1"/>
    <col min="12589" max="12589" width="11" style="70" customWidth="1"/>
    <col min="12590" max="12590" width="10.625" style="70" customWidth="1"/>
    <col min="12591" max="12591" width="11.125" style="70" customWidth="1"/>
    <col min="12592" max="12592" width="10.625" style="70" customWidth="1"/>
    <col min="12593" max="12593" width="11" style="70" customWidth="1"/>
    <col min="12594" max="12594" width="11.875" style="70" customWidth="1"/>
    <col min="12595" max="12800" width="9" style="70"/>
    <col min="12801" max="12801" width="11.75" style="70" customWidth="1"/>
    <col min="12802" max="12819" width="0" style="70" hidden="1" customWidth="1"/>
    <col min="12820" max="12820" width="11.625" style="70" customWidth="1"/>
    <col min="12821" max="12824" width="11.125" style="70" customWidth="1"/>
    <col min="12825" max="12825" width="11.5" style="70" customWidth="1"/>
    <col min="12826" max="12826" width="11.125" style="70" customWidth="1"/>
    <col min="12827" max="12827" width="11" style="70" customWidth="1"/>
    <col min="12828" max="12828" width="10.625" style="70" customWidth="1"/>
    <col min="12829" max="12829" width="11.125" style="70" customWidth="1"/>
    <col min="12830" max="12830" width="10.625" style="70" customWidth="1"/>
    <col min="12831" max="12831" width="11" style="70" customWidth="1"/>
    <col min="12832" max="12832" width="11.125" style="70" customWidth="1"/>
    <col min="12833" max="12833" width="11" style="70" customWidth="1"/>
    <col min="12834" max="12834" width="10.625" style="70" customWidth="1"/>
    <col min="12835" max="12835" width="11.125" style="70" customWidth="1"/>
    <col min="12836" max="12836" width="10.625" style="70" customWidth="1"/>
    <col min="12837" max="12837" width="11" style="70" customWidth="1"/>
    <col min="12838" max="12838" width="11.125" style="70" customWidth="1"/>
    <col min="12839" max="12839" width="11" style="70" customWidth="1"/>
    <col min="12840" max="12840" width="10.625" style="70" customWidth="1"/>
    <col min="12841" max="12841" width="11.125" style="70" customWidth="1"/>
    <col min="12842" max="12842" width="10.625" style="70" customWidth="1"/>
    <col min="12843" max="12843" width="11" style="70" customWidth="1"/>
    <col min="12844" max="12844" width="11.125" style="70" customWidth="1"/>
    <col min="12845" max="12845" width="11" style="70" customWidth="1"/>
    <col min="12846" max="12846" width="10.625" style="70" customWidth="1"/>
    <col min="12847" max="12847" width="11.125" style="70" customWidth="1"/>
    <col min="12848" max="12848" width="10.625" style="70" customWidth="1"/>
    <col min="12849" max="12849" width="11" style="70" customWidth="1"/>
    <col min="12850" max="12850" width="11.875" style="70" customWidth="1"/>
    <col min="12851" max="13056" width="9" style="70"/>
    <col min="13057" max="13057" width="11.75" style="70" customWidth="1"/>
    <col min="13058" max="13075" width="0" style="70" hidden="1" customWidth="1"/>
    <col min="13076" max="13076" width="11.625" style="70" customWidth="1"/>
    <col min="13077" max="13080" width="11.125" style="70" customWidth="1"/>
    <col min="13081" max="13081" width="11.5" style="70" customWidth="1"/>
    <col min="13082" max="13082" width="11.125" style="70" customWidth="1"/>
    <col min="13083" max="13083" width="11" style="70" customWidth="1"/>
    <col min="13084" max="13084" width="10.625" style="70" customWidth="1"/>
    <col min="13085" max="13085" width="11.125" style="70" customWidth="1"/>
    <col min="13086" max="13086" width="10.625" style="70" customWidth="1"/>
    <col min="13087" max="13087" width="11" style="70" customWidth="1"/>
    <col min="13088" max="13088" width="11.125" style="70" customWidth="1"/>
    <col min="13089" max="13089" width="11" style="70" customWidth="1"/>
    <col min="13090" max="13090" width="10.625" style="70" customWidth="1"/>
    <col min="13091" max="13091" width="11.125" style="70" customWidth="1"/>
    <col min="13092" max="13092" width="10.625" style="70" customWidth="1"/>
    <col min="13093" max="13093" width="11" style="70" customWidth="1"/>
    <col min="13094" max="13094" width="11.125" style="70" customWidth="1"/>
    <col min="13095" max="13095" width="11" style="70" customWidth="1"/>
    <col min="13096" max="13096" width="10.625" style="70" customWidth="1"/>
    <col min="13097" max="13097" width="11.125" style="70" customWidth="1"/>
    <col min="13098" max="13098" width="10.625" style="70" customWidth="1"/>
    <col min="13099" max="13099" width="11" style="70" customWidth="1"/>
    <col min="13100" max="13100" width="11.125" style="70" customWidth="1"/>
    <col min="13101" max="13101" width="11" style="70" customWidth="1"/>
    <col min="13102" max="13102" width="10.625" style="70" customWidth="1"/>
    <col min="13103" max="13103" width="11.125" style="70" customWidth="1"/>
    <col min="13104" max="13104" width="10.625" style="70" customWidth="1"/>
    <col min="13105" max="13105" width="11" style="70" customWidth="1"/>
    <col min="13106" max="13106" width="11.875" style="70" customWidth="1"/>
    <col min="13107" max="13312" width="9" style="70"/>
    <col min="13313" max="13313" width="11.75" style="70" customWidth="1"/>
    <col min="13314" max="13331" width="0" style="70" hidden="1" customWidth="1"/>
    <col min="13332" max="13332" width="11.625" style="70" customWidth="1"/>
    <col min="13333" max="13336" width="11.125" style="70" customWidth="1"/>
    <col min="13337" max="13337" width="11.5" style="70" customWidth="1"/>
    <col min="13338" max="13338" width="11.125" style="70" customWidth="1"/>
    <col min="13339" max="13339" width="11" style="70" customWidth="1"/>
    <col min="13340" max="13340" width="10.625" style="70" customWidth="1"/>
    <col min="13341" max="13341" width="11.125" style="70" customWidth="1"/>
    <col min="13342" max="13342" width="10.625" style="70" customWidth="1"/>
    <col min="13343" max="13343" width="11" style="70" customWidth="1"/>
    <col min="13344" max="13344" width="11.125" style="70" customWidth="1"/>
    <col min="13345" max="13345" width="11" style="70" customWidth="1"/>
    <col min="13346" max="13346" width="10.625" style="70" customWidth="1"/>
    <col min="13347" max="13347" width="11.125" style="70" customWidth="1"/>
    <col min="13348" max="13348" width="10.625" style="70" customWidth="1"/>
    <col min="13349" max="13349" width="11" style="70" customWidth="1"/>
    <col min="13350" max="13350" width="11.125" style="70" customWidth="1"/>
    <col min="13351" max="13351" width="11" style="70" customWidth="1"/>
    <col min="13352" max="13352" width="10.625" style="70" customWidth="1"/>
    <col min="13353" max="13353" width="11.125" style="70" customWidth="1"/>
    <col min="13354" max="13354" width="10.625" style="70" customWidth="1"/>
    <col min="13355" max="13355" width="11" style="70" customWidth="1"/>
    <col min="13356" max="13356" width="11.125" style="70" customWidth="1"/>
    <col min="13357" max="13357" width="11" style="70" customWidth="1"/>
    <col min="13358" max="13358" width="10.625" style="70" customWidth="1"/>
    <col min="13359" max="13359" width="11.125" style="70" customWidth="1"/>
    <col min="13360" max="13360" width="10.625" style="70" customWidth="1"/>
    <col min="13361" max="13361" width="11" style="70" customWidth="1"/>
    <col min="13362" max="13362" width="11.875" style="70" customWidth="1"/>
    <col min="13363" max="13568" width="9" style="70"/>
    <col min="13569" max="13569" width="11.75" style="70" customWidth="1"/>
    <col min="13570" max="13587" width="0" style="70" hidden="1" customWidth="1"/>
    <col min="13588" max="13588" width="11.625" style="70" customWidth="1"/>
    <col min="13589" max="13592" width="11.125" style="70" customWidth="1"/>
    <col min="13593" max="13593" width="11.5" style="70" customWidth="1"/>
    <col min="13594" max="13594" width="11.125" style="70" customWidth="1"/>
    <col min="13595" max="13595" width="11" style="70" customWidth="1"/>
    <col min="13596" max="13596" width="10.625" style="70" customWidth="1"/>
    <col min="13597" max="13597" width="11.125" style="70" customWidth="1"/>
    <col min="13598" max="13598" width="10.625" style="70" customWidth="1"/>
    <col min="13599" max="13599" width="11" style="70" customWidth="1"/>
    <col min="13600" max="13600" width="11.125" style="70" customWidth="1"/>
    <col min="13601" max="13601" width="11" style="70" customWidth="1"/>
    <col min="13602" max="13602" width="10.625" style="70" customWidth="1"/>
    <col min="13603" max="13603" width="11.125" style="70" customWidth="1"/>
    <col min="13604" max="13604" width="10.625" style="70" customWidth="1"/>
    <col min="13605" max="13605" width="11" style="70" customWidth="1"/>
    <col min="13606" max="13606" width="11.125" style="70" customWidth="1"/>
    <col min="13607" max="13607" width="11" style="70" customWidth="1"/>
    <col min="13608" max="13608" width="10.625" style="70" customWidth="1"/>
    <col min="13609" max="13609" width="11.125" style="70" customWidth="1"/>
    <col min="13610" max="13610" width="10.625" style="70" customWidth="1"/>
    <col min="13611" max="13611" width="11" style="70" customWidth="1"/>
    <col min="13612" max="13612" width="11.125" style="70" customWidth="1"/>
    <col min="13613" max="13613" width="11" style="70" customWidth="1"/>
    <col min="13614" max="13614" width="10.625" style="70" customWidth="1"/>
    <col min="13615" max="13615" width="11.125" style="70" customWidth="1"/>
    <col min="13616" max="13616" width="10.625" style="70" customWidth="1"/>
    <col min="13617" max="13617" width="11" style="70" customWidth="1"/>
    <col min="13618" max="13618" width="11.875" style="70" customWidth="1"/>
    <col min="13619" max="13824" width="9" style="70"/>
    <col min="13825" max="13825" width="11.75" style="70" customWidth="1"/>
    <col min="13826" max="13843" width="0" style="70" hidden="1" customWidth="1"/>
    <col min="13844" max="13844" width="11.625" style="70" customWidth="1"/>
    <col min="13845" max="13848" width="11.125" style="70" customWidth="1"/>
    <col min="13849" max="13849" width="11.5" style="70" customWidth="1"/>
    <col min="13850" max="13850" width="11.125" style="70" customWidth="1"/>
    <col min="13851" max="13851" width="11" style="70" customWidth="1"/>
    <col min="13852" max="13852" width="10.625" style="70" customWidth="1"/>
    <col min="13853" max="13853" width="11.125" style="70" customWidth="1"/>
    <col min="13854" max="13854" width="10.625" style="70" customWidth="1"/>
    <col min="13855" max="13855" width="11" style="70" customWidth="1"/>
    <col min="13856" max="13856" width="11.125" style="70" customWidth="1"/>
    <col min="13857" max="13857" width="11" style="70" customWidth="1"/>
    <col min="13858" max="13858" width="10.625" style="70" customWidth="1"/>
    <col min="13859" max="13859" width="11.125" style="70" customWidth="1"/>
    <col min="13860" max="13860" width="10.625" style="70" customWidth="1"/>
    <col min="13861" max="13861" width="11" style="70" customWidth="1"/>
    <col min="13862" max="13862" width="11.125" style="70" customWidth="1"/>
    <col min="13863" max="13863" width="11" style="70" customWidth="1"/>
    <col min="13864" max="13864" width="10.625" style="70" customWidth="1"/>
    <col min="13865" max="13865" width="11.125" style="70" customWidth="1"/>
    <col min="13866" max="13866" width="10.625" style="70" customWidth="1"/>
    <col min="13867" max="13867" width="11" style="70" customWidth="1"/>
    <col min="13868" max="13868" width="11.125" style="70" customWidth="1"/>
    <col min="13869" max="13869" width="11" style="70" customWidth="1"/>
    <col min="13870" max="13870" width="10.625" style="70" customWidth="1"/>
    <col min="13871" max="13871" width="11.125" style="70" customWidth="1"/>
    <col min="13872" max="13872" width="10.625" style="70" customWidth="1"/>
    <col min="13873" max="13873" width="11" style="70" customWidth="1"/>
    <col min="13874" max="13874" width="11.875" style="70" customWidth="1"/>
    <col min="13875" max="14080" width="9" style="70"/>
    <col min="14081" max="14081" width="11.75" style="70" customWidth="1"/>
    <col min="14082" max="14099" width="0" style="70" hidden="1" customWidth="1"/>
    <col min="14100" max="14100" width="11.625" style="70" customWidth="1"/>
    <col min="14101" max="14104" width="11.125" style="70" customWidth="1"/>
    <col min="14105" max="14105" width="11.5" style="70" customWidth="1"/>
    <col min="14106" max="14106" width="11.125" style="70" customWidth="1"/>
    <col min="14107" max="14107" width="11" style="70" customWidth="1"/>
    <col min="14108" max="14108" width="10.625" style="70" customWidth="1"/>
    <col min="14109" max="14109" width="11.125" style="70" customWidth="1"/>
    <col min="14110" max="14110" width="10.625" style="70" customWidth="1"/>
    <col min="14111" max="14111" width="11" style="70" customWidth="1"/>
    <col min="14112" max="14112" width="11.125" style="70" customWidth="1"/>
    <col min="14113" max="14113" width="11" style="70" customWidth="1"/>
    <col min="14114" max="14114" width="10.625" style="70" customWidth="1"/>
    <col min="14115" max="14115" width="11.125" style="70" customWidth="1"/>
    <col min="14116" max="14116" width="10.625" style="70" customWidth="1"/>
    <col min="14117" max="14117" width="11" style="70" customWidth="1"/>
    <col min="14118" max="14118" width="11.125" style="70" customWidth="1"/>
    <col min="14119" max="14119" width="11" style="70" customWidth="1"/>
    <col min="14120" max="14120" width="10.625" style="70" customWidth="1"/>
    <col min="14121" max="14121" width="11.125" style="70" customWidth="1"/>
    <col min="14122" max="14122" width="10.625" style="70" customWidth="1"/>
    <col min="14123" max="14123" width="11" style="70" customWidth="1"/>
    <col min="14124" max="14124" width="11.125" style="70" customWidth="1"/>
    <col min="14125" max="14125" width="11" style="70" customWidth="1"/>
    <col min="14126" max="14126" width="10.625" style="70" customWidth="1"/>
    <col min="14127" max="14127" width="11.125" style="70" customWidth="1"/>
    <col min="14128" max="14128" width="10.625" style="70" customWidth="1"/>
    <col min="14129" max="14129" width="11" style="70" customWidth="1"/>
    <col min="14130" max="14130" width="11.875" style="70" customWidth="1"/>
    <col min="14131" max="14336" width="9" style="70"/>
    <col min="14337" max="14337" width="11.75" style="70" customWidth="1"/>
    <col min="14338" max="14355" width="0" style="70" hidden="1" customWidth="1"/>
    <col min="14356" max="14356" width="11.625" style="70" customWidth="1"/>
    <col min="14357" max="14360" width="11.125" style="70" customWidth="1"/>
    <col min="14361" max="14361" width="11.5" style="70" customWidth="1"/>
    <col min="14362" max="14362" width="11.125" style="70" customWidth="1"/>
    <col min="14363" max="14363" width="11" style="70" customWidth="1"/>
    <col min="14364" max="14364" width="10.625" style="70" customWidth="1"/>
    <col min="14365" max="14365" width="11.125" style="70" customWidth="1"/>
    <col min="14366" max="14366" width="10.625" style="70" customWidth="1"/>
    <col min="14367" max="14367" width="11" style="70" customWidth="1"/>
    <col min="14368" max="14368" width="11.125" style="70" customWidth="1"/>
    <col min="14369" max="14369" width="11" style="70" customWidth="1"/>
    <col min="14370" max="14370" width="10.625" style="70" customWidth="1"/>
    <col min="14371" max="14371" width="11.125" style="70" customWidth="1"/>
    <col min="14372" max="14372" width="10.625" style="70" customWidth="1"/>
    <col min="14373" max="14373" width="11" style="70" customWidth="1"/>
    <col min="14374" max="14374" width="11.125" style="70" customWidth="1"/>
    <col min="14375" max="14375" width="11" style="70" customWidth="1"/>
    <col min="14376" max="14376" width="10.625" style="70" customWidth="1"/>
    <col min="14377" max="14377" width="11.125" style="70" customWidth="1"/>
    <col min="14378" max="14378" width="10.625" style="70" customWidth="1"/>
    <col min="14379" max="14379" width="11" style="70" customWidth="1"/>
    <col min="14380" max="14380" width="11.125" style="70" customWidth="1"/>
    <col min="14381" max="14381" width="11" style="70" customWidth="1"/>
    <col min="14382" max="14382" width="10.625" style="70" customWidth="1"/>
    <col min="14383" max="14383" width="11.125" style="70" customWidth="1"/>
    <col min="14384" max="14384" width="10.625" style="70" customWidth="1"/>
    <col min="14385" max="14385" width="11" style="70" customWidth="1"/>
    <col min="14386" max="14386" width="11.875" style="70" customWidth="1"/>
    <col min="14387" max="14592" width="9" style="70"/>
    <col min="14593" max="14593" width="11.75" style="70" customWidth="1"/>
    <col min="14594" max="14611" width="0" style="70" hidden="1" customWidth="1"/>
    <col min="14612" max="14612" width="11.625" style="70" customWidth="1"/>
    <col min="14613" max="14616" width="11.125" style="70" customWidth="1"/>
    <col min="14617" max="14617" width="11.5" style="70" customWidth="1"/>
    <col min="14618" max="14618" width="11.125" style="70" customWidth="1"/>
    <col min="14619" max="14619" width="11" style="70" customWidth="1"/>
    <col min="14620" max="14620" width="10.625" style="70" customWidth="1"/>
    <col min="14621" max="14621" width="11.125" style="70" customWidth="1"/>
    <col min="14622" max="14622" width="10.625" style="70" customWidth="1"/>
    <col min="14623" max="14623" width="11" style="70" customWidth="1"/>
    <col min="14624" max="14624" width="11.125" style="70" customWidth="1"/>
    <col min="14625" max="14625" width="11" style="70" customWidth="1"/>
    <col min="14626" max="14626" width="10.625" style="70" customWidth="1"/>
    <col min="14627" max="14627" width="11.125" style="70" customWidth="1"/>
    <col min="14628" max="14628" width="10.625" style="70" customWidth="1"/>
    <col min="14629" max="14629" width="11" style="70" customWidth="1"/>
    <col min="14630" max="14630" width="11.125" style="70" customWidth="1"/>
    <col min="14631" max="14631" width="11" style="70" customWidth="1"/>
    <col min="14632" max="14632" width="10.625" style="70" customWidth="1"/>
    <col min="14633" max="14633" width="11.125" style="70" customWidth="1"/>
    <col min="14634" max="14634" width="10.625" style="70" customWidth="1"/>
    <col min="14635" max="14635" width="11" style="70" customWidth="1"/>
    <col min="14636" max="14636" width="11.125" style="70" customWidth="1"/>
    <col min="14637" max="14637" width="11" style="70" customWidth="1"/>
    <col min="14638" max="14638" width="10.625" style="70" customWidth="1"/>
    <col min="14639" max="14639" width="11.125" style="70" customWidth="1"/>
    <col min="14640" max="14640" width="10.625" style="70" customWidth="1"/>
    <col min="14641" max="14641" width="11" style="70" customWidth="1"/>
    <col min="14642" max="14642" width="11.875" style="70" customWidth="1"/>
    <col min="14643" max="14848" width="9" style="70"/>
    <col min="14849" max="14849" width="11.75" style="70" customWidth="1"/>
    <col min="14850" max="14867" width="0" style="70" hidden="1" customWidth="1"/>
    <col min="14868" max="14868" width="11.625" style="70" customWidth="1"/>
    <col min="14869" max="14872" width="11.125" style="70" customWidth="1"/>
    <col min="14873" max="14873" width="11.5" style="70" customWidth="1"/>
    <col min="14874" max="14874" width="11.125" style="70" customWidth="1"/>
    <col min="14875" max="14875" width="11" style="70" customWidth="1"/>
    <col min="14876" max="14876" width="10.625" style="70" customWidth="1"/>
    <col min="14877" max="14877" width="11.125" style="70" customWidth="1"/>
    <col min="14878" max="14878" width="10.625" style="70" customWidth="1"/>
    <col min="14879" max="14879" width="11" style="70" customWidth="1"/>
    <col min="14880" max="14880" width="11.125" style="70" customWidth="1"/>
    <col min="14881" max="14881" width="11" style="70" customWidth="1"/>
    <col min="14882" max="14882" width="10.625" style="70" customWidth="1"/>
    <col min="14883" max="14883" width="11.125" style="70" customWidth="1"/>
    <col min="14884" max="14884" width="10.625" style="70" customWidth="1"/>
    <col min="14885" max="14885" width="11" style="70" customWidth="1"/>
    <col min="14886" max="14886" width="11.125" style="70" customWidth="1"/>
    <col min="14887" max="14887" width="11" style="70" customWidth="1"/>
    <col min="14888" max="14888" width="10.625" style="70" customWidth="1"/>
    <col min="14889" max="14889" width="11.125" style="70" customWidth="1"/>
    <col min="14890" max="14890" width="10.625" style="70" customWidth="1"/>
    <col min="14891" max="14891" width="11" style="70" customWidth="1"/>
    <col min="14892" max="14892" width="11.125" style="70" customWidth="1"/>
    <col min="14893" max="14893" width="11" style="70" customWidth="1"/>
    <col min="14894" max="14894" width="10.625" style="70" customWidth="1"/>
    <col min="14895" max="14895" width="11.125" style="70" customWidth="1"/>
    <col min="14896" max="14896" width="10.625" style="70" customWidth="1"/>
    <col min="14897" max="14897" width="11" style="70" customWidth="1"/>
    <col min="14898" max="14898" width="11.875" style="70" customWidth="1"/>
    <col min="14899" max="15104" width="9" style="70"/>
    <col min="15105" max="15105" width="11.75" style="70" customWidth="1"/>
    <col min="15106" max="15123" width="0" style="70" hidden="1" customWidth="1"/>
    <col min="15124" max="15124" width="11.625" style="70" customWidth="1"/>
    <col min="15125" max="15128" width="11.125" style="70" customWidth="1"/>
    <col min="15129" max="15129" width="11.5" style="70" customWidth="1"/>
    <col min="15130" max="15130" width="11.125" style="70" customWidth="1"/>
    <col min="15131" max="15131" width="11" style="70" customWidth="1"/>
    <col min="15132" max="15132" width="10.625" style="70" customWidth="1"/>
    <col min="15133" max="15133" width="11.125" style="70" customWidth="1"/>
    <col min="15134" max="15134" width="10.625" style="70" customWidth="1"/>
    <col min="15135" max="15135" width="11" style="70" customWidth="1"/>
    <col min="15136" max="15136" width="11.125" style="70" customWidth="1"/>
    <col min="15137" max="15137" width="11" style="70" customWidth="1"/>
    <col min="15138" max="15138" width="10.625" style="70" customWidth="1"/>
    <col min="15139" max="15139" width="11.125" style="70" customWidth="1"/>
    <col min="15140" max="15140" width="10.625" style="70" customWidth="1"/>
    <col min="15141" max="15141" width="11" style="70" customWidth="1"/>
    <col min="15142" max="15142" width="11.125" style="70" customWidth="1"/>
    <col min="15143" max="15143" width="11" style="70" customWidth="1"/>
    <col min="15144" max="15144" width="10.625" style="70" customWidth="1"/>
    <col min="15145" max="15145" width="11.125" style="70" customWidth="1"/>
    <col min="15146" max="15146" width="10.625" style="70" customWidth="1"/>
    <col min="15147" max="15147" width="11" style="70" customWidth="1"/>
    <col min="15148" max="15148" width="11.125" style="70" customWidth="1"/>
    <col min="15149" max="15149" width="11" style="70" customWidth="1"/>
    <col min="15150" max="15150" width="10.625" style="70" customWidth="1"/>
    <col min="15151" max="15151" width="11.125" style="70" customWidth="1"/>
    <col min="15152" max="15152" width="10.625" style="70" customWidth="1"/>
    <col min="15153" max="15153" width="11" style="70" customWidth="1"/>
    <col min="15154" max="15154" width="11.875" style="70" customWidth="1"/>
    <col min="15155" max="15360" width="9" style="70"/>
    <col min="15361" max="15361" width="11.75" style="70" customWidth="1"/>
    <col min="15362" max="15379" width="0" style="70" hidden="1" customWidth="1"/>
    <col min="15380" max="15380" width="11.625" style="70" customWidth="1"/>
    <col min="15381" max="15384" width="11.125" style="70" customWidth="1"/>
    <col min="15385" max="15385" width="11.5" style="70" customWidth="1"/>
    <col min="15386" max="15386" width="11.125" style="70" customWidth="1"/>
    <col min="15387" max="15387" width="11" style="70" customWidth="1"/>
    <col min="15388" max="15388" width="10.625" style="70" customWidth="1"/>
    <col min="15389" max="15389" width="11.125" style="70" customWidth="1"/>
    <col min="15390" max="15390" width="10.625" style="70" customWidth="1"/>
    <col min="15391" max="15391" width="11" style="70" customWidth="1"/>
    <col min="15392" max="15392" width="11.125" style="70" customWidth="1"/>
    <col min="15393" max="15393" width="11" style="70" customWidth="1"/>
    <col min="15394" max="15394" width="10.625" style="70" customWidth="1"/>
    <col min="15395" max="15395" width="11.125" style="70" customWidth="1"/>
    <col min="15396" max="15396" width="10.625" style="70" customWidth="1"/>
    <col min="15397" max="15397" width="11" style="70" customWidth="1"/>
    <col min="15398" max="15398" width="11.125" style="70" customWidth="1"/>
    <col min="15399" max="15399" width="11" style="70" customWidth="1"/>
    <col min="15400" max="15400" width="10.625" style="70" customWidth="1"/>
    <col min="15401" max="15401" width="11.125" style="70" customWidth="1"/>
    <col min="15402" max="15402" width="10.625" style="70" customWidth="1"/>
    <col min="15403" max="15403" width="11" style="70" customWidth="1"/>
    <col min="15404" max="15404" width="11.125" style="70" customWidth="1"/>
    <col min="15405" max="15405" width="11" style="70" customWidth="1"/>
    <col min="15406" max="15406" width="10.625" style="70" customWidth="1"/>
    <col min="15407" max="15407" width="11.125" style="70" customWidth="1"/>
    <col min="15408" max="15408" width="10.625" style="70" customWidth="1"/>
    <col min="15409" max="15409" width="11" style="70" customWidth="1"/>
    <col min="15410" max="15410" width="11.875" style="70" customWidth="1"/>
    <col min="15411" max="15616" width="9" style="70"/>
    <col min="15617" max="15617" width="11.75" style="70" customWidth="1"/>
    <col min="15618" max="15635" width="0" style="70" hidden="1" customWidth="1"/>
    <col min="15636" max="15636" width="11.625" style="70" customWidth="1"/>
    <col min="15637" max="15640" width="11.125" style="70" customWidth="1"/>
    <col min="15641" max="15641" width="11.5" style="70" customWidth="1"/>
    <col min="15642" max="15642" width="11.125" style="70" customWidth="1"/>
    <col min="15643" max="15643" width="11" style="70" customWidth="1"/>
    <col min="15644" max="15644" width="10.625" style="70" customWidth="1"/>
    <col min="15645" max="15645" width="11.125" style="70" customWidth="1"/>
    <col min="15646" max="15646" width="10.625" style="70" customWidth="1"/>
    <col min="15647" max="15647" width="11" style="70" customWidth="1"/>
    <col min="15648" max="15648" width="11.125" style="70" customWidth="1"/>
    <col min="15649" max="15649" width="11" style="70" customWidth="1"/>
    <col min="15650" max="15650" width="10.625" style="70" customWidth="1"/>
    <col min="15651" max="15651" width="11.125" style="70" customWidth="1"/>
    <col min="15652" max="15652" width="10.625" style="70" customWidth="1"/>
    <col min="15653" max="15653" width="11" style="70" customWidth="1"/>
    <col min="15654" max="15654" width="11.125" style="70" customWidth="1"/>
    <col min="15655" max="15655" width="11" style="70" customWidth="1"/>
    <col min="15656" max="15656" width="10.625" style="70" customWidth="1"/>
    <col min="15657" max="15657" width="11.125" style="70" customWidth="1"/>
    <col min="15658" max="15658" width="10.625" style="70" customWidth="1"/>
    <col min="15659" max="15659" width="11" style="70" customWidth="1"/>
    <col min="15660" max="15660" width="11.125" style="70" customWidth="1"/>
    <col min="15661" max="15661" width="11" style="70" customWidth="1"/>
    <col min="15662" max="15662" width="10.625" style="70" customWidth="1"/>
    <col min="15663" max="15663" width="11.125" style="70" customWidth="1"/>
    <col min="15664" max="15664" width="10.625" style="70" customWidth="1"/>
    <col min="15665" max="15665" width="11" style="70" customWidth="1"/>
    <col min="15666" max="15666" width="11.875" style="70" customWidth="1"/>
    <col min="15667" max="15872" width="9" style="70"/>
    <col min="15873" max="15873" width="11.75" style="70" customWidth="1"/>
    <col min="15874" max="15891" width="0" style="70" hidden="1" customWidth="1"/>
    <col min="15892" max="15892" width="11.625" style="70" customWidth="1"/>
    <col min="15893" max="15896" width="11.125" style="70" customWidth="1"/>
    <col min="15897" max="15897" width="11.5" style="70" customWidth="1"/>
    <col min="15898" max="15898" width="11.125" style="70" customWidth="1"/>
    <col min="15899" max="15899" width="11" style="70" customWidth="1"/>
    <col min="15900" max="15900" width="10.625" style="70" customWidth="1"/>
    <col min="15901" max="15901" width="11.125" style="70" customWidth="1"/>
    <col min="15902" max="15902" width="10.625" style="70" customWidth="1"/>
    <col min="15903" max="15903" width="11" style="70" customWidth="1"/>
    <col min="15904" max="15904" width="11.125" style="70" customWidth="1"/>
    <col min="15905" max="15905" width="11" style="70" customWidth="1"/>
    <col min="15906" max="15906" width="10.625" style="70" customWidth="1"/>
    <col min="15907" max="15907" width="11.125" style="70" customWidth="1"/>
    <col min="15908" max="15908" width="10.625" style="70" customWidth="1"/>
    <col min="15909" max="15909" width="11" style="70" customWidth="1"/>
    <col min="15910" max="15910" width="11.125" style="70" customWidth="1"/>
    <col min="15911" max="15911" width="11" style="70" customWidth="1"/>
    <col min="15912" max="15912" width="10.625" style="70" customWidth="1"/>
    <col min="15913" max="15913" width="11.125" style="70" customWidth="1"/>
    <col min="15914" max="15914" width="10.625" style="70" customWidth="1"/>
    <col min="15915" max="15915" width="11" style="70" customWidth="1"/>
    <col min="15916" max="15916" width="11.125" style="70" customWidth="1"/>
    <col min="15917" max="15917" width="11" style="70" customWidth="1"/>
    <col min="15918" max="15918" width="10.625" style="70" customWidth="1"/>
    <col min="15919" max="15919" width="11.125" style="70" customWidth="1"/>
    <col min="15920" max="15920" width="10.625" style="70" customWidth="1"/>
    <col min="15921" max="15921" width="11" style="70" customWidth="1"/>
    <col min="15922" max="15922" width="11.875" style="70" customWidth="1"/>
    <col min="15923" max="16128" width="9" style="70"/>
    <col min="16129" max="16129" width="11.75" style="70" customWidth="1"/>
    <col min="16130" max="16147" width="0" style="70" hidden="1" customWidth="1"/>
    <col min="16148" max="16148" width="11.625" style="70" customWidth="1"/>
    <col min="16149" max="16152" width="11.125" style="70" customWidth="1"/>
    <col min="16153" max="16153" width="11.5" style="70" customWidth="1"/>
    <col min="16154" max="16154" width="11.125" style="70" customWidth="1"/>
    <col min="16155" max="16155" width="11" style="70" customWidth="1"/>
    <col min="16156" max="16156" width="10.625" style="70" customWidth="1"/>
    <col min="16157" max="16157" width="11.125" style="70" customWidth="1"/>
    <col min="16158" max="16158" width="10.625" style="70" customWidth="1"/>
    <col min="16159" max="16159" width="11" style="70" customWidth="1"/>
    <col min="16160" max="16160" width="11.125" style="70" customWidth="1"/>
    <col min="16161" max="16161" width="11" style="70" customWidth="1"/>
    <col min="16162" max="16162" width="10.625" style="70" customWidth="1"/>
    <col min="16163" max="16163" width="11.125" style="70" customWidth="1"/>
    <col min="16164" max="16164" width="10.625" style="70" customWidth="1"/>
    <col min="16165" max="16165" width="11" style="70" customWidth="1"/>
    <col min="16166" max="16166" width="11.125" style="70" customWidth="1"/>
    <col min="16167" max="16167" width="11" style="70" customWidth="1"/>
    <col min="16168" max="16168" width="10.625" style="70" customWidth="1"/>
    <col min="16169" max="16169" width="11.125" style="70" customWidth="1"/>
    <col min="16170" max="16170" width="10.625" style="70" customWidth="1"/>
    <col min="16171" max="16171" width="11" style="70" customWidth="1"/>
    <col min="16172" max="16172" width="11.125" style="70" customWidth="1"/>
    <col min="16173" max="16173" width="11" style="70" customWidth="1"/>
    <col min="16174" max="16174" width="10.625" style="70" customWidth="1"/>
    <col min="16175" max="16175" width="11.125" style="70" customWidth="1"/>
    <col min="16176" max="16176" width="10.625" style="70" customWidth="1"/>
    <col min="16177" max="16177" width="11" style="70" customWidth="1"/>
    <col min="16178" max="16178" width="11.875" style="70" customWidth="1"/>
    <col min="16179" max="16384" width="9" style="70"/>
  </cols>
  <sheetData>
    <row r="1" spans="1:50" s="177" customFormat="1" ht="9" customHeight="1" x14ac:dyDescent="0.3">
      <c r="A1" s="176"/>
      <c r="AX1" s="178"/>
    </row>
    <row r="2" spans="1:50" s="179" customFormat="1" ht="30.75" customHeight="1" x14ac:dyDescent="0.3">
      <c r="A2" s="179" t="s">
        <v>100</v>
      </c>
      <c r="AX2" s="178"/>
    </row>
    <row r="3" spans="1:50" ht="24" customHeight="1" thickBot="1" x14ac:dyDescent="0.25">
      <c r="A3" s="180"/>
      <c r="B3" s="180"/>
      <c r="C3" s="180"/>
      <c r="D3" s="180"/>
      <c r="E3" s="180"/>
      <c r="F3" s="180"/>
      <c r="G3" s="180"/>
      <c r="H3" s="180"/>
      <c r="I3" s="181"/>
      <c r="J3" s="1646"/>
      <c r="K3" s="1646"/>
      <c r="L3" s="1646"/>
      <c r="M3" s="1646"/>
      <c r="N3" s="180"/>
      <c r="O3" s="181"/>
      <c r="P3" s="1646"/>
      <c r="Q3" s="1646"/>
      <c r="R3" s="1646"/>
      <c r="S3" s="1646"/>
      <c r="T3" s="180"/>
      <c r="U3" s="181"/>
      <c r="V3" s="1646"/>
      <c r="W3" s="1646"/>
      <c r="X3" s="1646"/>
      <c r="Y3" s="1646"/>
      <c r="AB3" s="1638"/>
      <c r="AC3" s="1638"/>
      <c r="AD3" s="1638"/>
      <c r="AE3" s="1638"/>
      <c r="AH3" s="1638"/>
      <c r="AI3" s="1638"/>
      <c r="AJ3" s="1638"/>
      <c r="AK3" s="1638"/>
      <c r="AN3" s="1639"/>
      <c r="AO3" s="1639"/>
      <c r="AP3" s="1639"/>
      <c r="AQ3" s="1639"/>
      <c r="AT3" s="1639" t="s">
        <v>101</v>
      </c>
      <c r="AU3" s="1639"/>
      <c r="AV3" s="1639"/>
      <c r="AW3" s="1639"/>
      <c r="AX3" s="182"/>
    </row>
    <row r="4" spans="1:50" s="185" customFormat="1" ht="50.25" customHeight="1" x14ac:dyDescent="0.15">
      <c r="A4" s="183" t="s">
        <v>102</v>
      </c>
      <c r="B4" s="1643" t="s">
        <v>103</v>
      </c>
      <c r="C4" s="1644"/>
      <c r="D4" s="1644"/>
      <c r="E4" s="1644"/>
      <c r="F4" s="1644"/>
      <c r="G4" s="1645"/>
      <c r="H4" s="1643" t="s">
        <v>104</v>
      </c>
      <c r="I4" s="1644"/>
      <c r="J4" s="1644"/>
      <c r="K4" s="1644"/>
      <c r="L4" s="1644"/>
      <c r="M4" s="1645"/>
      <c r="N4" s="1643" t="s">
        <v>105</v>
      </c>
      <c r="O4" s="1644"/>
      <c r="P4" s="1644"/>
      <c r="Q4" s="1644"/>
      <c r="R4" s="1644"/>
      <c r="S4" s="1645"/>
      <c r="T4" s="1643" t="s">
        <v>106</v>
      </c>
      <c r="U4" s="1644"/>
      <c r="V4" s="1644"/>
      <c r="W4" s="1644"/>
      <c r="X4" s="1644"/>
      <c r="Y4" s="1645"/>
      <c r="Z4" s="1643" t="s">
        <v>107</v>
      </c>
      <c r="AA4" s="1644"/>
      <c r="AB4" s="1644"/>
      <c r="AC4" s="1644"/>
      <c r="AD4" s="1644"/>
      <c r="AE4" s="1645"/>
      <c r="AF4" s="1643" t="s">
        <v>108</v>
      </c>
      <c r="AG4" s="1644"/>
      <c r="AH4" s="1644"/>
      <c r="AI4" s="1644"/>
      <c r="AJ4" s="1644"/>
      <c r="AK4" s="1645"/>
      <c r="AL4" s="1643" t="s">
        <v>109</v>
      </c>
      <c r="AM4" s="1644"/>
      <c r="AN4" s="1644"/>
      <c r="AO4" s="1644"/>
      <c r="AP4" s="1644"/>
      <c r="AQ4" s="1645"/>
      <c r="AR4" s="1643" t="s">
        <v>110</v>
      </c>
      <c r="AS4" s="1644"/>
      <c r="AT4" s="1644"/>
      <c r="AU4" s="1644"/>
      <c r="AV4" s="1644"/>
      <c r="AW4" s="1645"/>
      <c r="AX4" s="184"/>
    </row>
    <row r="5" spans="1:50" s="185" customFormat="1" ht="26.25" customHeight="1" thickBot="1" x14ac:dyDescent="0.2">
      <c r="A5" s="186" t="s">
        <v>111</v>
      </c>
      <c r="B5" s="187" t="s">
        <v>112</v>
      </c>
      <c r="C5" s="188" t="s">
        <v>113</v>
      </c>
      <c r="D5" s="189" t="s">
        <v>114</v>
      </c>
      <c r="E5" s="189" t="s">
        <v>115</v>
      </c>
      <c r="F5" s="190" t="s">
        <v>116</v>
      </c>
      <c r="G5" s="191" t="s">
        <v>117</v>
      </c>
      <c r="H5" s="187" t="s">
        <v>112</v>
      </c>
      <c r="I5" s="188" t="s">
        <v>113</v>
      </c>
      <c r="J5" s="189" t="s">
        <v>114</v>
      </c>
      <c r="K5" s="189" t="s">
        <v>115</v>
      </c>
      <c r="L5" s="190" t="s">
        <v>116</v>
      </c>
      <c r="M5" s="191" t="s">
        <v>117</v>
      </c>
      <c r="N5" s="187" t="s">
        <v>112</v>
      </c>
      <c r="O5" s="188" t="s">
        <v>113</v>
      </c>
      <c r="P5" s="189" t="s">
        <v>114</v>
      </c>
      <c r="Q5" s="189" t="s">
        <v>115</v>
      </c>
      <c r="R5" s="190" t="s">
        <v>116</v>
      </c>
      <c r="S5" s="191" t="s">
        <v>117</v>
      </c>
      <c r="T5" s="192" t="s">
        <v>118</v>
      </c>
      <c r="U5" s="193" t="s">
        <v>119</v>
      </c>
      <c r="V5" s="194" t="s">
        <v>120</v>
      </c>
      <c r="W5" s="194" t="s">
        <v>121</v>
      </c>
      <c r="X5" s="195" t="s">
        <v>122</v>
      </c>
      <c r="Y5" s="196" t="s">
        <v>123</v>
      </c>
      <c r="Z5" s="192" t="s">
        <v>118</v>
      </c>
      <c r="AA5" s="193" t="s">
        <v>119</v>
      </c>
      <c r="AB5" s="194" t="s">
        <v>120</v>
      </c>
      <c r="AC5" s="194" t="s">
        <v>121</v>
      </c>
      <c r="AD5" s="195" t="s">
        <v>122</v>
      </c>
      <c r="AE5" s="196" t="s">
        <v>123</v>
      </c>
      <c r="AF5" s="192" t="s">
        <v>118</v>
      </c>
      <c r="AG5" s="193" t="s">
        <v>119</v>
      </c>
      <c r="AH5" s="194" t="s">
        <v>120</v>
      </c>
      <c r="AI5" s="194" t="s">
        <v>121</v>
      </c>
      <c r="AJ5" s="195" t="s">
        <v>122</v>
      </c>
      <c r="AK5" s="196" t="s">
        <v>123</v>
      </c>
      <c r="AL5" s="192" t="s">
        <v>118</v>
      </c>
      <c r="AM5" s="193" t="s">
        <v>119</v>
      </c>
      <c r="AN5" s="194" t="s">
        <v>120</v>
      </c>
      <c r="AO5" s="194" t="s">
        <v>121</v>
      </c>
      <c r="AP5" s="195" t="s">
        <v>122</v>
      </c>
      <c r="AQ5" s="196" t="s">
        <v>123</v>
      </c>
      <c r="AR5" s="192" t="s">
        <v>118</v>
      </c>
      <c r="AS5" s="193" t="s">
        <v>119</v>
      </c>
      <c r="AT5" s="194" t="s">
        <v>120</v>
      </c>
      <c r="AU5" s="194" t="s">
        <v>121</v>
      </c>
      <c r="AV5" s="195" t="s">
        <v>122</v>
      </c>
      <c r="AW5" s="196" t="s">
        <v>123</v>
      </c>
      <c r="AX5" s="178"/>
    </row>
    <row r="6" spans="1:50" ht="40.5" customHeight="1" x14ac:dyDescent="0.15">
      <c r="A6" s="197" t="s">
        <v>124</v>
      </c>
      <c r="B6" s="198">
        <v>45975</v>
      </c>
      <c r="C6" s="199">
        <v>40394</v>
      </c>
      <c r="D6" s="199">
        <v>5581</v>
      </c>
      <c r="E6" s="199">
        <v>14796</v>
      </c>
      <c r="F6" s="199">
        <v>31179</v>
      </c>
      <c r="G6" s="200">
        <v>312672</v>
      </c>
      <c r="H6" s="201">
        <v>45288</v>
      </c>
      <c r="I6" s="199">
        <v>39969</v>
      </c>
      <c r="J6" s="199">
        <v>5319</v>
      </c>
      <c r="K6" s="199">
        <v>14409</v>
      </c>
      <c r="L6" s="199">
        <v>30879</v>
      </c>
      <c r="M6" s="200">
        <v>312483</v>
      </c>
      <c r="N6" s="201">
        <f>N36</f>
        <v>51678</v>
      </c>
      <c r="O6" s="202">
        <f t="shared" ref="O6:AW6" si="0">O36</f>
        <v>45641</v>
      </c>
      <c r="P6" s="203">
        <f t="shared" si="0"/>
        <v>6037</v>
      </c>
      <c r="Q6" s="202">
        <f t="shared" si="0"/>
        <v>16768</v>
      </c>
      <c r="R6" s="203">
        <f t="shared" si="0"/>
        <v>34910</v>
      </c>
      <c r="S6" s="204">
        <f t="shared" si="0"/>
        <v>334325</v>
      </c>
      <c r="T6" s="201">
        <f t="shared" si="0"/>
        <v>53166</v>
      </c>
      <c r="U6" s="202">
        <f t="shared" si="0"/>
        <v>46964</v>
      </c>
      <c r="V6" s="203">
        <f t="shared" si="0"/>
        <v>6202</v>
      </c>
      <c r="W6" s="202">
        <f t="shared" si="0"/>
        <v>17433</v>
      </c>
      <c r="X6" s="203">
        <f t="shared" si="0"/>
        <v>35733</v>
      </c>
      <c r="Y6" s="204">
        <f t="shared" si="0"/>
        <v>343896</v>
      </c>
      <c r="Z6" s="205">
        <f t="shared" si="0"/>
        <v>53585</v>
      </c>
      <c r="AA6" s="206">
        <f t="shared" si="0"/>
        <v>47126</v>
      </c>
      <c r="AB6" s="207">
        <f t="shared" si="0"/>
        <v>6459</v>
      </c>
      <c r="AC6" s="206">
        <f t="shared" si="0"/>
        <v>17686</v>
      </c>
      <c r="AD6" s="207">
        <f t="shared" si="0"/>
        <v>35899</v>
      </c>
      <c r="AE6" s="204">
        <f t="shared" si="0"/>
        <v>352214</v>
      </c>
      <c r="AF6" s="205">
        <f t="shared" si="0"/>
        <v>55261</v>
      </c>
      <c r="AG6" s="206">
        <f t="shared" si="0"/>
        <v>48280</v>
      </c>
      <c r="AH6" s="207">
        <f t="shared" si="0"/>
        <v>6981</v>
      </c>
      <c r="AI6" s="206">
        <f t="shared" si="0"/>
        <v>18946</v>
      </c>
      <c r="AJ6" s="207">
        <f t="shared" si="0"/>
        <v>36315</v>
      </c>
      <c r="AK6" s="204">
        <f t="shared" si="0"/>
        <v>400629</v>
      </c>
      <c r="AL6" s="205">
        <f t="shared" si="0"/>
        <v>58293</v>
      </c>
      <c r="AM6" s="206">
        <f t="shared" si="0"/>
        <v>50885</v>
      </c>
      <c r="AN6" s="207">
        <f t="shared" si="0"/>
        <v>7408</v>
      </c>
      <c r="AO6" s="206">
        <f t="shared" si="0"/>
        <v>20501</v>
      </c>
      <c r="AP6" s="207">
        <f t="shared" si="0"/>
        <v>37792</v>
      </c>
      <c r="AQ6" s="208">
        <f t="shared" si="0"/>
        <v>410557</v>
      </c>
      <c r="AR6" s="205">
        <f t="shared" si="0"/>
        <v>61557.126000000004</v>
      </c>
      <c r="AS6" s="206">
        <f t="shared" si="0"/>
        <v>52890.324000000001</v>
      </c>
      <c r="AT6" s="207">
        <f t="shared" si="0"/>
        <v>8666.8019999999997</v>
      </c>
      <c r="AU6" s="206">
        <f t="shared" si="0"/>
        <v>20228.248249276643</v>
      </c>
      <c r="AV6" s="207">
        <f t="shared" si="0"/>
        <v>41329.177750723364</v>
      </c>
      <c r="AW6" s="208">
        <f t="shared" si="0"/>
        <v>538456.34123699996</v>
      </c>
    </row>
    <row r="7" spans="1:50" ht="40.5" customHeight="1" x14ac:dyDescent="0.15">
      <c r="A7" s="197" t="s">
        <v>125</v>
      </c>
      <c r="B7" s="209">
        <v>20117</v>
      </c>
      <c r="C7" s="210">
        <v>18881</v>
      </c>
      <c r="D7" s="210">
        <v>1236</v>
      </c>
      <c r="E7" s="210">
        <v>5422</v>
      </c>
      <c r="F7" s="210">
        <v>14695</v>
      </c>
      <c r="G7" s="211">
        <v>36770</v>
      </c>
      <c r="H7" s="209">
        <v>20598</v>
      </c>
      <c r="I7" s="210">
        <v>19538</v>
      </c>
      <c r="J7" s="210">
        <v>1060</v>
      </c>
      <c r="K7" s="210">
        <v>6296</v>
      </c>
      <c r="L7" s="210">
        <v>14302</v>
      </c>
      <c r="M7" s="211">
        <v>36978</v>
      </c>
      <c r="N7" s="212">
        <f>'P6 筑後地区'!I17</f>
        <v>16169</v>
      </c>
      <c r="O7" s="213">
        <f>'P6 筑後地区'!J17</f>
        <v>15287</v>
      </c>
      <c r="P7" s="214">
        <f>'P6 筑後地区'!K17</f>
        <v>882</v>
      </c>
      <c r="Q7" s="213">
        <f>'P6 筑後地区'!L17</f>
        <v>5108</v>
      </c>
      <c r="R7" s="214">
        <f>'P6 筑後地区'!M17</f>
        <v>11061</v>
      </c>
      <c r="S7" s="215">
        <f>'P6 筑後地区'!N17</f>
        <v>28109</v>
      </c>
      <c r="T7" s="212">
        <f>'P6 筑後地区'!O17</f>
        <v>16059</v>
      </c>
      <c r="U7" s="213">
        <f>'P6 筑後地区'!P17</f>
        <v>15163</v>
      </c>
      <c r="V7" s="214">
        <f>'P6 筑後地区'!Q17</f>
        <v>896</v>
      </c>
      <c r="W7" s="213">
        <f>'P6 筑後地区'!R17</f>
        <v>5016</v>
      </c>
      <c r="X7" s="214">
        <f>'P6 筑後地区'!S17</f>
        <v>11043</v>
      </c>
      <c r="Y7" s="215">
        <f>'P6 筑後地区'!T17</f>
        <v>27270</v>
      </c>
      <c r="Z7" s="205">
        <f>'P6 筑後地区'!U17</f>
        <v>15960</v>
      </c>
      <c r="AA7" s="216">
        <f>'P6 筑後地区'!V17</f>
        <v>15016</v>
      </c>
      <c r="AB7" s="217">
        <f>'P6 筑後地区'!W17</f>
        <v>944</v>
      </c>
      <c r="AC7" s="216">
        <f>'P6 筑後地区'!X17</f>
        <v>5088</v>
      </c>
      <c r="AD7" s="217">
        <f>'P6 筑後地区'!Y17</f>
        <v>10872</v>
      </c>
      <c r="AE7" s="215">
        <f>'P6 筑後地区'!Z17</f>
        <v>27754</v>
      </c>
      <c r="AF7" s="205">
        <f>'P6 筑後地区'!AA17</f>
        <v>15892</v>
      </c>
      <c r="AG7" s="216">
        <f>'P6 筑後地区'!AB17</f>
        <v>15063</v>
      </c>
      <c r="AH7" s="217">
        <f>'P6 筑後地区'!AC17</f>
        <v>829</v>
      </c>
      <c r="AI7" s="216">
        <f>'P6 筑後地区'!AD17</f>
        <v>4905</v>
      </c>
      <c r="AJ7" s="217">
        <f>'P6 筑後地区'!AE17</f>
        <v>10987</v>
      </c>
      <c r="AK7" s="215">
        <f>'P6 筑後地区'!AF17</f>
        <v>27813</v>
      </c>
      <c r="AL7" s="205">
        <f>'P6 筑後地区'!AG17</f>
        <v>16356</v>
      </c>
      <c r="AM7" s="216">
        <f>'P6 筑後地区'!AH17</f>
        <v>15531</v>
      </c>
      <c r="AN7" s="217">
        <f>'P6 筑後地区'!AI17</f>
        <v>825</v>
      </c>
      <c r="AO7" s="216">
        <f>'P6 筑後地区'!AJ17</f>
        <v>4767</v>
      </c>
      <c r="AP7" s="217">
        <f>'P6 筑後地区'!AK17</f>
        <v>11589</v>
      </c>
      <c r="AQ7" s="215">
        <f>'P6 筑後地区'!AL17</f>
        <v>29711</v>
      </c>
      <c r="AR7" s="205">
        <f>'P6 筑後地区'!AM17</f>
        <v>16196.473</v>
      </c>
      <c r="AS7" s="216">
        <f>'P6 筑後地区'!AN17</f>
        <v>15370.357</v>
      </c>
      <c r="AT7" s="217">
        <f>'P6 筑後地区'!AO17</f>
        <v>826.11599999999999</v>
      </c>
      <c r="AU7" s="216">
        <f>'P6 筑後地区'!AP17</f>
        <v>4545.5360000000001</v>
      </c>
      <c r="AV7" s="217">
        <f>'P6 筑後地区'!AQ17</f>
        <v>11650.328000000001</v>
      </c>
      <c r="AW7" s="215">
        <f>'P6 筑後地区'!AR17</f>
        <v>32375.225832951997</v>
      </c>
    </row>
    <row r="8" spans="1:50" ht="40.5" customHeight="1" x14ac:dyDescent="0.15">
      <c r="A8" s="197" t="s">
        <v>126</v>
      </c>
      <c r="B8" s="209">
        <v>9593</v>
      </c>
      <c r="C8" s="210">
        <v>8763</v>
      </c>
      <c r="D8" s="210">
        <v>830</v>
      </c>
      <c r="E8" s="210">
        <v>1208</v>
      </c>
      <c r="F8" s="210">
        <v>8385</v>
      </c>
      <c r="G8" s="211">
        <v>11867</v>
      </c>
      <c r="H8" s="209">
        <v>9323</v>
      </c>
      <c r="I8" s="210">
        <v>8518</v>
      </c>
      <c r="J8" s="210">
        <v>805</v>
      </c>
      <c r="K8" s="210">
        <v>1243</v>
      </c>
      <c r="L8" s="210">
        <v>8080</v>
      </c>
      <c r="M8" s="211">
        <v>11310</v>
      </c>
      <c r="N8" s="212">
        <f>'P7 筑豊地区'!I20</f>
        <v>10568</v>
      </c>
      <c r="O8" s="213">
        <f>'P7 筑豊地区'!J20</f>
        <v>9970</v>
      </c>
      <c r="P8" s="214">
        <f>'P7 筑豊地区'!K20</f>
        <v>598</v>
      </c>
      <c r="Q8" s="213">
        <f>'P7 筑豊地区'!L20</f>
        <v>1164</v>
      </c>
      <c r="R8" s="214">
        <f>'P7 筑豊地区'!M20</f>
        <v>9404</v>
      </c>
      <c r="S8" s="215">
        <f>'P7 筑豊地区'!N20</f>
        <v>11281</v>
      </c>
      <c r="T8" s="212">
        <f>'P7 筑豊地区'!O20</f>
        <v>10105</v>
      </c>
      <c r="U8" s="213">
        <f>'P7 筑豊地区'!P20</f>
        <v>9467</v>
      </c>
      <c r="V8" s="214">
        <f>'P7 筑豊地区'!Q20</f>
        <v>638</v>
      </c>
      <c r="W8" s="213">
        <f>'P7 筑豊地区'!R20</f>
        <v>1077</v>
      </c>
      <c r="X8" s="214">
        <f>'P7 筑豊地区'!S20</f>
        <v>9028</v>
      </c>
      <c r="Y8" s="215">
        <f>'P7 筑豊地区'!T20</f>
        <v>11290</v>
      </c>
      <c r="Z8" s="205">
        <f>'P7 筑豊地区'!U20</f>
        <v>9782</v>
      </c>
      <c r="AA8" s="216">
        <f>'P7 筑豊地区'!V20</f>
        <v>9086</v>
      </c>
      <c r="AB8" s="217">
        <f>'P7 筑豊地区'!W20</f>
        <v>696</v>
      </c>
      <c r="AC8" s="216">
        <f>'P7 筑豊地区'!X20</f>
        <v>1940</v>
      </c>
      <c r="AD8" s="217">
        <f>'P7 筑豊地区'!Y20</f>
        <v>7842</v>
      </c>
      <c r="AE8" s="215">
        <f>'P7 筑豊地区'!Z20</f>
        <v>11472</v>
      </c>
      <c r="AF8" s="205">
        <f>'P7 筑豊地区'!AA20</f>
        <v>10071</v>
      </c>
      <c r="AG8" s="216">
        <f>'P7 筑豊地区'!AB20</f>
        <v>9393</v>
      </c>
      <c r="AH8" s="217">
        <f>'P7 筑豊地区'!AC20</f>
        <v>678</v>
      </c>
      <c r="AI8" s="216">
        <f>'P7 筑豊地区'!AD20</f>
        <v>2398</v>
      </c>
      <c r="AJ8" s="217">
        <f>'P7 筑豊地区'!AE20</f>
        <v>7673</v>
      </c>
      <c r="AK8" s="215">
        <f>'P7 筑豊地区'!AF20</f>
        <v>11159</v>
      </c>
      <c r="AL8" s="205">
        <f>'P7 筑豊地区'!AG20</f>
        <v>10178</v>
      </c>
      <c r="AM8" s="216">
        <f>'P7 筑豊地区'!AH20</f>
        <v>9406</v>
      </c>
      <c r="AN8" s="217">
        <f>'P7 筑豊地区'!AI20</f>
        <v>772</v>
      </c>
      <c r="AO8" s="216">
        <f>'P7 筑豊地区'!AJ20</f>
        <v>2290</v>
      </c>
      <c r="AP8" s="217">
        <f>'P7 筑豊地区'!AK20</f>
        <v>7888</v>
      </c>
      <c r="AQ8" s="215">
        <f>'P7 筑豊地区'!AL20</f>
        <v>11153</v>
      </c>
      <c r="AR8" s="205">
        <f>'P7 筑豊地区'!AM20</f>
        <v>9917.973</v>
      </c>
      <c r="AS8" s="216">
        <f>'P7 筑豊地区'!AN20</f>
        <v>9511.9339999999993</v>
      </c>
      <c r="AT8" s="217">
        <f>'P7 筑豊地区'!AO20</f>
        <v>406.03899999999999</v>
      </c>
      <c r="AU8" s="216">
        <f>'P7 筑豊地区'!AP20</f>
        <v>2180</v>
      </c>
      <c r="AV8" s="217">
        <f>'P7 筑豊地区'!AQ20</f>
        <v>7738</v>
      </c>
      <c r="AW8" s="215">
        <f>'P7 筑豊地区'!AR20</f>
        <v>14336.416695</v>
      </c>
    </row>
    <row r="9" spans="1:50" ht="40.5" customHeight="1" thickBot="1" x14ac:dyDescent="0.2">
      <c r="A9" s="218" t="s">
        <v>127</v>
      </c>
      <c r="B9" s="219">
        <v>24221</v>
      </c>
      <c r="C9" s="220">
        <v>23222</v>
      </c>
      <c r="D9" s="220">
        <v>999</v>
      </c>
      <c r="E9" s="220">
        <v>8849</v>
      </c>
      <c r="F9" s="220">
        <v>15372</v>
      </c>
      <c r="G9" s="221">
        <v>66487</v>
      </c>
      <c r="H9" s="219">
        <v>23806</v>
      </c>
      <c r="I9" s="220">
        <v>22812</v>
      </c>
      <c r="J9" s="220">
        <v>994</v>
      </c>
      <c r="K9" s="220">
        <v>8766</v>
      </c>
      <c r="L9" s="220">
        <v>15040</v>
      </c>
      <c r="M9" s="221">
        <v>66514</v>
      </c>
      <c r="N9" s="212">
        <f>'P8 北九州地区'!I17</f>
        <v>24621</v>
      </c>
      <c r="O9" s="222">
        <f>'P8 北九州地区'!J17</f>
        <v>23246</v>
      </c>
      <c r="P9" s="223">
        <f>'P8 北九州地区'!K17</f>
        <v>1375</v>
      </c>
      <c r="Q9" s="222">
        <f>'P8 北九州地区'!L17</f>
        <v>9332</v>
      </c>
      <c r="R9" s="223">
        <f>'P8 北九州地区'!M17</f>
        <v>15289</v>
      </c>
      <c r="S9" s="224">
        <f>'P8 北九州地区'!N17</f>
        <v>83879</v>
      </c>
      <c r="T9" s="212">
        <f>'P8 北九州地区'!O17</f>
        <v>27407</v>
      </c>
      <c r="U9" s="222">
        <f>'P8 北九州地区'!P17</f>
        <v>25992</v>
      </c>
      <c r="V9" s="223">
        <f>'P8 北九州地区'!Q17</f>
        <v>1415</v>
      </c>
      <c r="W9" s="222">
        <f>'P8 北九州地区'!R17</f>
        <v>10468</v>
      </c>
      <c r="X9" s="223">
        <f>'P8 北九州地区'!S17</f>
        <v>16939</v>
      </c>
      <c r="Y9" s="224">
        <f>'P8 北九州地区'!T17</f>
        <v>101995</v>
      </c>
      <c r="Z9" s="205">
        <f>'P8 北九州地区'!U17</f>
        <v>27903</v>
      </c>
      <c r="AA9" s="225">
        <f>'P8 北九州地区'!V17</f>
        <v>26312</v>
      </c>
      <c r="AB9" s="226">
        <f>'P8 北九州地区'!W17</f>
        <v>1591</v>
      </c>
      <c r="AC9" s="225">
        <f>'P8 北九州地区'!X17</f>
        <v>10586</v>
      </c>
      <c r="AD9" s="226">
        <f>'P8 北九州地区'!Y17</f>
        <v>17317</v>
      </c>
      <c r="AE9" s="224">
        <f>'P8 北九州地区'!Z17</f>
        <v>104329</v>
      </c>
      <c r="AF9" s="205">
        <f>'P8 北九州地区'!AA17</f>
        <v>28600</v>
      </c>
      <c r="AG9" s="225">
        <f>'P8 北九州地区'!AB17</f>
        <v>26977</v>
      </c>
      <c r="AH9" s="226">
        <f>'P8 北九州地区'!AC17</f>
        <v>1623</v>
      </c>
      <c r="AI9" s="225">
        <f>'P8 北九州地区'!AD17</f>
        <v>10589</v>
      </c>
      <c r="AJ9" s="226">
        <f>'P8 北九州地区'!AE17</f>
        <v>18011</v>
      </c>
      <c r="AK9" s="224">
        <f>'P8 北九州地区'!AF17</f>
        <v>103544</v>
      </c>
      <c r="AL9" s="205">
        <f>'P8 北九州地区'!AG17</f>
        <v>33243</v>
      </c>
      <c r="AM9" s="225">
        <f>'P8 北九州地区'!AH17</f>
        <v>29373</v>
      </c>
      <c r="AN9" s="226">
        <f>'P8 北九州地区'!AI17</f>
        <v>3870</v>
      </c>
      <c r="AO9" s="225">
        <f>'P8 北九州地区'!AJ17</f>
        <v>12620</v>
      </c>
      <c r="AP9" s="226">
        <f>'P8 北九州地区'!AK17</f>
        <v>20623</v>
      </c>
      <c r="AQ9" s="224">
        <f>'P8 北九州地区'!AL17</f>
        <v>110172</v>
      </c>
      <c r="AR9" s="205">
        <f>'P8 北九州地区'!AM17</f>
        <v>32808.638000000006</v>
      </c>
      <c r="AS9" s="225">
        <f>'P8 北九州地区'!AN17</f>
        <v>28751.738000000001</v>
      </c>
      <c r="AT9" s="226">
        <f>'P8 北九州地区'!AO17</f>
        <v>4056.9</v>
      </c>
      <c r="AU9" s="225">
        <f>'P8 北九州地区'!AP17</f>
        <v>8282</v>
      </c>
      <c r="AV9" s="226">
        <f>'P8 北九州地区'!AQ17</f>
        <v>24526.776000000002</v>
      </c>
      <c r="AW9" s="224">
        <f>'P8 北九州地区'!AR17</f>
        <v>144731</v>
      </c>
    </row>
    <row r="10" spans="1:50" ht="70.5" customHeight="1" thickBot="1" x14ac:dyDescent="0.2">
      <c r="A10" s="218" t="s">
        <v>128</v>
      </c>
      <c r="B10" s="227">
        <f t="shared" ref="B10:M10" si="1">SUM(B6:B9)</f>
        <v>99906</v>
      </c>
      <c r="C10" s="228">
        <f t="shared" si="1"/>
        <v>91260</v>
      </c>
      <c r="D10" s="229">
        <f t="shared" si="1"/>
        <v>8646</v>
      </c>
      <c r="E10" s="228">
        <f t="shared" si="1"/>
        <v>30275</v>
      </c>
      <c r="F10" s="229">
        <f t="shared" si="1"/>
        <v>69631</v>
      </c>
      <c r="G10" s="230">
        <f t="shared" si="1"/>
        <v>427796</v>
      </c>
      <c r="H10" s="227">
        <f t="shared" si="1"/>
        <v>99015</v>
      </c>
      <c r="I10" s="228">
        <f t="shared" si="1"/>
        <v>90837</v>
      </c>
      <c r="J10" s="229">
        <f t="shared" si="1"/>
        <v>8178</v>
      </c>
      <c r="K10" s="228">
        <f t="shared" si="1"/>
        <v>30714</v>
      </c>
      <c r="L10" s="229">
        <f t="shared" si="1"/>
        <v>68301</v>
      </c>
      <c r="M10" s="230">
        <f t="shared" si="1"/>
        <v>427285</v>
      </c>
      <c r="N10" s="227">
        <f>SUM(N6:N9)</f>
        <v>103036</v>
      </c>
      <c r="O10" s="228">
        <f t="shared" ref="O10:AW10" si="2">SUM(O6:O9)</f>
        <v>94144</v>
      </c>
      <c r="P10" s="229">
        <f t="shared" si="2"/>
        <v>8892</v>
      </c>
      <c r="Q10" s="228">
        <f t="shared" si="2"/>
        <v>32372</v>
      </c>
      <c r="R10" s="229">
        <f t="shared" si="2"/>
        <v>70664</v>
      </c>
      <c r="S10" s="230">
        <f t="shared" si="2"/>
        <v>457594</v>
      </c>
      <c r="T10" s="227">
        <f t="shared" si="2"/>
        <v>106737</v>
      </c>
      <c r="U10" s="228">
        <f t="shared" si="2"/>
        <v>97586</v>
      </c>
      <c r="V10" s="229">
        <f t="shared" si="2"/>
        <v>9151</v>
      </c>
      <c r="W10" s="228">
        <f t="shared" si="2"/>
        <v>33994</v>
      </c>
      <c r="X10" s="229">
        <f t="shared" si="2"/>
        <v>72743</v>
      </c>
      <c r="Y10" s="230">
        <f t="shared" si="2"/>
        <v>484451</v>
      </c>
      <c r="Z10" s="231">
        <f t="shared" si="2"/>
        <v>107230</v>
      </c>
      <c r="AA10" s="232">
        <f t="shared" si="2"/>
        <v>97540</v>
      </c>
      <c r="AB10" s="233">
        <f t="shared" si="2"/>
        <v>9690</v>
      </c>
      <c r="AC10" s="232">
        <f t="shared" si="2"/>
        <v>35300</v>
      </c>
      <c r="AD10" s="233">
        <f t="shared" si="2"/>
        <v>71930</v>
      </c>
      <c r="AE10" s="230">
        <f t="shared" si="2"/>
        <v>495769</v>
      </c>
      <c r="AF10" s="231">
        <f t="shared" si="2"/>
        <v>109824</v>
      </c>
      <c r="AG10" s="232">
        <f t="shared" si="2"/>
        <v>99713</v>
      </c>
      <c r="AH10" s="233">
        <f t="shared" si="2"/>
        <v>10111</v>
      </c>
      <c r="AI10" s="232">
        <f t="shared" si="2"/>
        <v>36838</v>
      </c>
      <c r="AJ10" s="233">
        <f t="shared" si="2"/>
        <v>72986</v>
      </c>
      <c r="AK10" s="230">
        <f t="shared" si="2"/>
        <v>543145</v>
      </c>
      <c r="AL10" s="231">
        <f t="shared" si="2"/>
        <v>118070</v>
      </c>
      <c r="AM10" s="232">
        <f t="shared" si="2"/>
        <v>105195</v>
      </c>
      <c r="AN10" s="233">
        <f t="shared" si="2"/>
        <v>12875</v>
      </c>
      <c r="AO10" s="232">
        <f t="shared" si="2"/>
        <v>40178</v>
      </c>
      <c r="AP10" s="233">
        <f t="shared" si="2"/>
        <v>77892</v>
      </c>
      <c r="AQ10" s="234">
        <f t="shared" si="2"/>
        <v>561593</v>
      </c>
      <c r="AR10" s="231">
        <f t="shared" si="2"/>
        <v>120480.21</v>
      </c>
      <c r="AS10" s="232">
        <f t="shared" si="2"/>
        <v>106524.35299999999</v>
      </c>
      <c r="AT10" s="233">
        <f t="shared" si="2"/>
        <v>13955.857</v>
      </c>
      <c r="AU10" s="232">
        <f>SUM(AU6:AU9)</f>
        <v>35235.784249276643</v>
      </c>
      <c r="AV10" s="233">
        <f t="shared" si="2"/>
        <v>85244.28175072337</v>
      </c>
      <c r="AW10" s="234">
        <f t="shared" si="2"/>
        <v>729898.98376495193</v>
      </c>
    </row>
    <row r="11" spans="1:50" ht="30" hidden="1" customHeight="1" x14ac:dyDescent="0.15">
      <c r="A11" s="235"/>
      <c r="B11" s="236" t="e">
        <f>B10/#REF!</f>
        <v>#REF!</v>
      </c>
      <c r="C11" s="237"/>
      <c r="D11" s="237"/>
      <c r="E11" s="237"/>
      <c r="F11" s="237"/>
      <c r="G11" s="237"/>
      <c r="H11" s="236" t="e">
        <f>H10/#REF!</f>
        <v>#REF!</v>
      </c>
      <c r="I11" s="237"/>
      <c r="J11" s="237"/>
      <c r="K11" s="237"/>
      <c r="L11" s="237"/>
      <c r="M11" s="237"/>
      <c r="N11" s="236" t="e">
        <f>N10/#REF!</f>
        <v>#REF!</v>
      </c>
      <c r="O11" s="237"/>
      <c r="P11" s="237"/>
      <c r="Q11" s="237"/>
      <c r="R11" s="237"/>
      <c r="S11" s="237"/>
      <c r="T11" s="236" t="e">
        <f>T10/#REF!</f>
        <v>#REF!</v>
      </c>
      <c r="U11" s="237"/>
      <c r="V11" s="237"/>
      <c r="W11" s="237"/>
      <c r="X11" s="237"/>
      <c r="Y11" s="237"/>
    </row>
    <row r="12" spans="1:50" ht="22.5" customHeight="1" x14ac:dyDescent="0.2">
      <c r="A12" s="181"/>
      <c r="B12" s="238"/>
      <c r="C12" s="238"/>
      <c r="D12" s="238"/>
      <c r="E12" s="238"/>
      <c r="F12" s="238"/>
      <c r="G12" s="238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</row>
    <row r="13" spans="1:50" s="243" customFormat="1" ht="33" customHeight="1" thickBot="1" x14ac:dyDescent="0.35">
      <c r="A13" s="240" t="s">
        <v>129</v>
      </c>
      <c r="B13" s="241"/>
      <c r="C13" s="241"/>
      <c r="D13" s="241"/>
      <c r="E13" s="241"/>
      <c r="F13" s="241"/>
      <c r="G13" s="241"/>
      <c r="H13" s="241"/>
      <c r="I13" s="241"/>
      <c r="J13" s="242"/>
      <c r="K13" s="242"/>
      <c r="L13" s="242"/>
      <c r="M13" s="242"/>
      <c r="N13" s="241"/>
      <c r="O13" s="241"/>
      <c r="P13" s="242"/>
      <c r="Q13" s="242"/>
      <c r="R13" s="242"/>
      <c r="S13" s="242"/>
      <c r="T13" s="241"/>
      <c r="U13" s="241"/>
      <c r="V13" s="1637"/>
      <c r="W13" s="1637"/>
      <c r="X13" s="1637"/>
      <c r="Y13" s="1637"/>
      <c r="AB13" s="1638"/>
      <c r="AC13" s="1638"/>
      <c r="AD13" s="1638"/>
      <c r="AE13" s="1638"/>
      <c r="AH13" s="1638"/>
      <c r="AI13" s="1638"/>
      <c r="AJ13" s="1638"/>
      <c r="AK13" s="1638"/>
      <c r="AN13" s="1638"/>
      <c r="AO13" s="1638"/>
      <c r="AP13" s="1638"/>
      <c r="AQ13" s="1638"/>
      <c r="AT13" s="1639" t="s">
        <v>130</v>
      </c>
      <c r="AU13" s="1639"/>
      <c r="AV13" s="1639"/>
      <c r="AW13" s="1639"/>
      <c r="AX13" s="178"/>
    </row>
    <row r="14" spans="1:50" s="185" customFormat="1" ht="28.5" customHeight="1" x14ac:dyDescent="0.15">
      <c r="A14" s="244" t="s">
        <v>102</v>
      </c>
      <c r="B14" s="1640" t="s">
        <v>131</v>
      </c>
      <c r="C14" s="1641"/>
      <c r="D14" s="1641"/>
      <c r="E14" s="1641"/>
      <c r="F14" s="1641"/>
      <c r="G14" s="1642"/>
      <c r="H14" s="1640" t="s">
        <v>132</v>
      </c>
      <c r="I14" s="1641"/>
      <c r="J14" s="1641"/>
      <c r="K14" s="1641"/>
      <c r="L14" s="1641"/>
      <c r="M14" s="1642"/>
      <c r="N14" s="1634" t="s">
        <v>105</v>
      </c>
      <c r="O14" s="1635"/>
      <c r="P14" s="1635"/>
      <c r="Q14" s="1635"/>
      <c r="R14" s="1635"/>
      <c r="S14" s="1636"/>
      <c r="T14" s="1634" t="s">
        <v>106</v>
      </c>
      <c r="U14" s="1635"/>
      <c r="V14" s="1635"/>
      <c r="W14" s="1635"/>
      <c r="X14" s="1635"/>
      <c r="Y14" s="1636"/>
      <c r="Z14" s="1634" t="s">
        <v>107</v>
      </c>
      <c r="AA14" s="1635"/>
      <c r="AB14" s="1635"/>
      <c r="AC14" s="1635"/>
      <c r="AD14" s="1635"/>
      <c r="AE14" s="1636"/>
      <c r="AF14" s="1634" t="s">
        <v>108</v>
      </c>
      <c r="AG14" s="1635"/>
      <c r="AH14" s="1635"/>
      <c r="AI14" s="1635"/>
      <c r="AJ14" s="1635"/>
      <c r="AK14" s="1636"/>
      <c r="AL14" s="1634" t="s">
        <v>109</v>
      </c>
      <c r="AM14" s="1635"/>
      <c r="AN14" s="1635"/>
      <c r="AO14" s="1635"/>
      <c r="AP14" s="1635"/>
      <c r="AQ14" s="1636"/>
      <c r="AR14" s="1634" t="s">
        <v>110</v>
      </c>
      <c r="AS14" s="1635"/>
      <c r="AT14" s="1635"/>
      <c r="AU14" s="1635"/>
      <c r="AV14" s="1635"/>
      <c r="AW14" s="1636"/>
      <c r="AX14" s="178"/>
    </row>
    <row r="15" spans="1:50" s="185" customFormat="1" ht="28.5" customHeight="1" thickBot="1" x14ac:dyDescent="0.2">
      <c r="A15" s="245" t="s">
        <v>133</v>
      </c>
      <c r="B15" s="246" t="s">
        <v>112</v>
      </c>
      <c r="C15" s="247" t="s">
        <v>113</v>
      </c>
      <c r="D15" s="248" t="s">
        <v>114</v>
      </c>
      <c r="E15" s="248" t="s">
        <v>115</v>
      </c>
      <c r="F15" s="249" t="s">
        <v>116</v>
      </c>
      <c r="G15" s="250" t="s">
        <v>117</v>
      </c>
      <c r="H15" s="246" t="s">
        <v>112</v>
      </c>
      <c r="I15" s="247" t="s">
        <v>113</v>
      </c>
      <c r="J15" s="248" t="s">
        <v>114</v>
      </c>
      <c r="K15" s="248" t="s">
        <v>115</v>
      </c>
      <c r="L15" s="249" t="s">
        <v>116</v>
      </c>
      <c r="M15" s="250" t="s">
        <v>117</v>
      </c>
      <c r="N15" s="251" t="s">
        <v>118</v>
      </c>
      <c r="O15" s="252" t="s">
        <v>119</v>
      </c>
      <c r="P15" s="253" t="s">
        <v>120</v>
      </c>
      <c r="Q15" s="253" t="s">
        <v>121</v>
      </c>
      <c r="R15" s="254" t="s">
        <v>122</v>
      </c>
      <c r="S15" s="255" t="s">
        <v>123</v>
      </c>
      <c r="T15" s="251" t="s">
        <v>118</v>
      </c>
      <c r="U15" s="252" t="s">
        <v>119</v>
      </c>
      <c r="V15" s="253" t="s">
        <v>120</v>
      </c>
      <c r="W15" s="253" t="s">
        <v>121</v>
      </c>
      <c r="X15" s="254" t="s">
        <v>122</v>
      </c>
      <c r="Y15" s="255" t="s">
        <v>123</v>
      </c>
      <c r="Z15" s="251" t="s">
        <v>118</v>
      </c>
      <c r="AA15" s="252" t="s">
        <v>119</v>
      </c>
      <c r="AB15" s="253" t="s">
        <v>120</v>
      </c>
      <c r="AC15" s="253" t="s">
        <v>121</v>
      </c>
      <c r="AD15" s="254" t="s">
        <v>122</v>
      </c>
      <c r="AE15" s="255" t="s">
        <v>123</v>
      </c>
      <c r="AF15" s="251" t="s">
        <v>118</v>
      </c>
      <c r="AG15" s="252" t="s">
        <v>119</v>
      </c>
      <c r="AH15" s="253" t="s">
        <v>120</v>
      </c>
      <c r="AI15" s="253" t="s">
        <v>121</v>
      </c>
      <c r="AJ15" s="254" t="s">
        <v>122</v>
      </c>
      <c r="AK15" s="255" t="s">
        <v>123</v>
      </c>
      <c r="AL15" s="251" t="s">
        <v>118</v>
      </c>
      <c r="AM15" s="252" t="s">
        <v>119</v>
      </c>
      <c r="AN15" s="253" t="s">
        <v>120</v>
      </c>
      <c r="AO15" s="253" t="s">
        <v>121</v>
      </c>
      <c r="AP15" s="254" t="s">
        <v>122</v>
      </c>
      <c r="AQ15" s="255" t="s">
        <v>123</v>
      </c>
      <c r="AR15" s="251" t="s">
        <v>118</v>
      </c>
      <c r="AS15" s="252" t="s">
        <v>119</v>
      </c>
      <c r="AT15" s="253" t="s">
        <v>120</v>
      </c>
      <c r="AU15" s="253" t="s">
        <v>121</v>
      </c>
      <c r="AV15" s="254" t="s">
        <v>122</v>
      </c>
      <c r="AW15" s="255" t="s">
        <v>123</v>
      </c>
      <c r="AX15" s="178"/>
    </row>
    <row r="16" spans="1:50" ht="45" customHeight="1" x14ac:dyDescent="0.15">
      <c r="A16" s="256" t="s">
        <v>134</v>
      </c>
      <c r="B16" s="257">
        <v>16600</v>
      </c>
      <c r="C16" s="258">
        <v>11610</v>
      </c>
      <c r="D16" s="259">
        <v>4990</v>
      </c>
      <c r="E16" s="258">
        <v>9630</v>
      </c>
      <c r="F16" s="259">
        <v>6970</v>
      </c>
      <c r="G16" s="260">
        <v>302200</v>
      </c>
      <c r="H16" s="257">
        <v>16140</v>
      </c>
      <c r="I16" s="258">
        <v>11350</v>
      </c>
      <c r="J16" s="259">
        <v>4790</v>
      </c>
      <c r="K16" s="258">
        <v>9520</v>
      </c>
      <c r="L16" s="259">
        <v>6620</v>
      </c>
      <c r="M16" s="260">
        <v>303000</v>
      </c>
      <c r="N16" s="257">
        <v>16780</v>
      </c>
      <c r="O16" s="258">
        <v>11680</v>
      </c>
      <c r="P16" s="259">
        <v>5100</v>
      </c>
      <c r="Q16" s="258">
        <v>9900</v>
      </c>
      <c r="R16" s="259">
        <v>6880</v>
      </c>
      <c r="S16" s="260">
        <v>316400</v>
      </c>
      <c r="T16" s="257">
        <v>17400</v>
      </c>
      <c r="U16" s="258">
        <v>12140</v>
      </c>
      <c r="V16" s="259">
        <v>5260</v>
      </c>
      <c r="W16" s="258">
        <v>10270</v>
      </c>
      <c r="X16" s="259">
        <v>7130</v>
      </c>
      <c r="Y16" s="260">
        <v>327700</v>
      </c>
      <c r="Z16" s="257">
        <v>17820</v>
      </c>
      <c r="AA16" s="258">
        <v>12430</v>
      </c>
      <c r="AB16" s="259">
        <v>5390</v>
      </c>
      <c r="AC16" s="258">
        <v>10510</v>
      </c>
      <c r="AD16" s="259">
        <v>7310</v>
      </c>
      <c r="AE16" s="260">
        <v>335700</v>
      </c>
      <c r="AF16" s="261">
        <v>18550</v>
      </c>
      <c r="AG16" s="262">
        <v>12750</v>
      </c>
      <c r="AH16" s="263">
        <v>5800</v>
      </c>
      <c r="AI16" s="262">
        <v>11250</v>
      </c>
      <c r="AJ16" s="263">
        <v>7300</v>
      </c>
      <c r="AK16" s="264">
        <v>377300</v>
      </c>
      <c r="AL16" s="261">
        <f>SUM(AM16:AN16)</f>
        <v>19740</v>
      </c>
      <c r="AM16" s="262">
        <v>13430</v>
      </c>
      <c r="AN16" s="263">
        <v>6310</v>
      </c>
      <c r="AO16" s="262">
        <v>11970</v>
      </c>
      <c r="AP16" s="263">
        <v>7770</v>
      </c>
      <c r="AQ16" s="264">
        <v>394600</v>
      </c>
      <c r="AR16" s="261">
        <f>SUM(AS16:AT16)</f>
        <v>20500</v>
      </c>
      <c r="AS16" s="262">
        <v>13230</v>
      </c>
      <c r="AT16" s="263">
        <v>7270</v>
      </c>
      <c r="AU16" s="262">
        <v>12430</v>
      </c>
      <c r="AV16" s="263">
        <v>8070</v>
      </c>
      <c r="AW16" s="264">
        <v>453400</v>
      </c>
      <c r="AX16" s="265"/>
    </row>
    <row r="17" spans="1:50" ht="45" customHeight="1" x14ac:dyDescent="0.15">
      <c r="A17" s="256" t="s">
        <v>135</v>
      </c>
      <c r="B17" s="257">
        <v>1929</v>
      </c>
      <c r="C17" s="258">
        <v>1854</v>
      </c>
      <c r="D17" s="259">
        <v>75</v>
      </c>
      <c r="E17" s="258">
        <v>197</v>
      </c>
      <c r="F17" s="259">
        <v>1732</v>
      </c>
      <c r="G17" s="266">
        <v>4318</v>
      </c>
      <c r="H17" s="257">
        <v>1931</v>
      </c>
      <c r="I17" s="258">
        <v>1859</v>
      </c>
      <c r="J17" s="259">
        <v>72</v>
      </c>
      <c r="K17" s="258">
        <v>223</v>
      </c>
      <c r="L17" s="259">
        <v>1708</v>
      </c>
      <c r="M17" s="266">
        <v>3805</v>
      </c>
      <c r="N17" s="257">
        <v>1860</v>
      </c>
      <c r="O17" s="258">
        <v>1792</v>
      </c>
      <c r="P17" s="259">
        <v>68</v>
      </c>
      <c r="Q17" s="258">
        <v>219</v>
      </c>
      <c r="R17" s="259">
        <v>1641</v>
      </c>
      <c r="S17" s="266">
        <v>4216</v>
      </c>
      <c r="T17" s="257">
        <v>1856</v>
      </c>
      <c r="U17" s="258">
        <v>1784</v>
      </c>
      <c r="V17" s="259">
        <v>72</v>
      </c>
      <c r="W17" s="258">
        <v>262</v>
      </c>
      <c r="X17" s="259">
        <v>1594</v>
      </c>
      <c r="Y17" s="266">
        <v>3418</v>
      </c>
      <c r="Z17" s="257">
        <v>1881</v>
      </c>
      <c r="AA17" s="258">
        <v>1814</v>
      </c>
      <c r="AB17" s="259">
        <v>67</v>
      </c>
      <c r="AC17" s="258">
        <v>267</v>
      </c>
      <c r="AD17" s="259">
        <v>1614</v>
      </c>
      <c r="AE17" s="266">
        <v>3401</v>
      </c>
      <c r="AF17" s="257">
        <v>1883</v>
      </c>
      <c r="AG17" s="262">
        <v>1818</v>
      </c>
      <c r="AH17" s="263">
        <v>65</v>
      </c>
      <c r="AI17" s="262">
        <v>278</v>
      </c>
      <c r="AJ17" s="263">
        <v>1605</v>
      </c>
      <c r="AK17" s="267">
        <v>3480</v>
      </c>
      <c r="AL17" s="261">
        <f t="shared" ref="AL17:AL22" si="3">SUM(AM17:AN17)</f>
        <v>1824</v>
      </c>
      <c r="AM17" s="262">
        <v>1741</v>
      </c>
      <c r="AN17" s="263">
        <v>83</v>
      </c>
      <c r="AO17" s="262">
        <v>277</v>
      </c>
      <c r="AP17" s="263">
        <v>1547</v>
      </c>
      <c r="AQ17" s="267">
        <v>3621</v>
      </c>
      <c r="AR17" s="261">
        <f t="shared" ref="AR17:AR22" si="4">SUM(AS17:AT17)</f>
        <v>1919</v>
      </c>
      <c r="AS17" s="262">
        <v>1840</v>
      </c>
      <c r="AT17" s="263">
        <v>79</v>
      </c>
      <c r="AU17" s="262">
        <v>238</v>
      </c>
      <c r="AV17" s="263">
        <v>1681</v>
      </c>
      <c r="AW17" s="267">
        <v>3713</v>
      </c>
      <c r="AX17" s="265"/>
    </row>
    <row r="18" spans="1:50" ht="45" customHeight="1" x14ac:dyDescent="0.15">
      <c r="A18" s="256" t="s">
        <v>136</v>
      </c>
      <c r="B18" s="268">
        <v>565</v>
      </c>
      <c r="C18" s="269">
        <v>555</v>
      </c>
      <c r="D18" s="270">
        <v>10</v>
      </c>
      <c r="E18" s="269">
        <v>0</v>
      </c>
      <c r="F18" s="270">
        <v>565</v>
      </c>
      <c r="G18" s="271">
        <v>252</v>
      </c>
      <c r="H18" s="268">
        <v>607</v>
      </c>
      <c r="I18" s="269">
        <v>601</v>
      </c>
      <c r="J18" s="270">
        <v>6</v>
      </c>
      <c r="K18" s="269">
        <v>0</v>
      </c>
      <c r="L18" s="270">
        <v>607</v>
      </c>
      <c r="M18" s="271">
        <v>153</v>
      </c>
      <c r="N18" s="268">
        <v>488</v>
      </c>
      <c r="O18" s="269">
        <v>482</v>
      </c>
      <c r="P18" s="270">
        <v>6</v>
      </c>
      <c r="Q18" s="269">
        <v>0</v>
      </c>
      <c r="R18" s="270">
        <v>488</v>
      </c>
      <c r="S18" s="271">
        <v>82</v>
      </c>
      <c r="T18" s="268">
        <v>465</v>
      </c>
      <c r="U18" s="269">
        <v>459</v>
      </c>
      <c r="V18" s="270">
        <v>6</v>
      </c>
      <c r="W18" s="269">
        <v>0</v>
      </c>
      <c r="X18" s="270">
        <v>465</v>
      </c>
      <c r="Y18" s="271">
        <v>50</v>
      </c>
      <c r="Z18" s="268">
        <v>421</v>
      </c>
      <c r="AA18" s="269">
        <v>414</v>
      </c>
      <c r="AB18" s="270">
        <v>7</v>
      </c>
      <c r="AC18" s="269">
        <v>0</v>
      </c>
      <c r="AD18" s="270">
        <v>421</v>
      </c>
      <c r="AE18" s="271">
        <v>45</v>
      </c>
      <c r="AF18" s="268">
        <v>373</v>
      </c>
      <c r="AG18" s="272">
        <v>367</v>
      </c>
      <c r="AH18" s="273">
        <v>6</v>
      </c>
      <c r="AI18" s="272">
        <v>0</v>
      </c>
      <c r="AJ18" s="273">
        <v>373</v>
      </c>
      <c r="AK18" s="274">
        <v>53</v>
      </c>
      <c r="AL18" s="275">
        <f t="shared" si="3"/>
        <v>429</v>
      </c>
      <c r="AM18" s="272">
        <v>420</v>
      </c>
      <c r="AN18" s="273">
        <v>9</v>
      </c>
      <c r="AO18" s="272">
        <v>0</v>
      </c>
      <c r="AP18" s="273">
        <v>429</v>
      </c>
      <c r="AQ18" s="274">
        <v>59</v>
      </c>
      <c r="AR18" s="275">
        <f t="shared" si="4"/>
        <v>340</v>
      </c>
      <c r="AS18" s="272">
        <v>329</v>
      </c>
      <c r="AT18" s="273">
        <v>11</v>
      </c>
      <c r="AU18" s="272">
        <v>11</v>
      </c>
      <c r="AV18" s="273">
        <v>329</v>
      </c>
      <c r="AW18" s="274">
        <v>73</v>
      </c>
      <c r="AX18" s="265"/>
    </row>
    <row r="19" spans="1:50" ht="45" customHeight="1" x14ac:dyDescent="0.15">
      <c r="A19" s="256" t="s">
        <v>137</v>
      </c>
      <c r="B19" s="268">
        <v>143</v>
      </c>
      <c r="C19" s="269">
        <v>122</v>
      </c>
      <c r="D19" s="270">
        <v>21</v>
      </c>
      <c r="E19" s="269">
        <v>0</v>
      </c>
      <c r="F19" s="270">
        <v>143</v>
      </c>
      <c r="G19" s="271">
        <v>88</v>
      </c>
      <c r="H19" s="268">
        <v>143</v>
      </c>
      <c r="I19" s="269">
        <v>121</v>
      </c>
      <c r="J19" s="270">
        <v>22</v>
      </c>
      <c r="K19" s="269">
        <v>0</v>
      </c>
      <c r="L19" s="270">
        <v>143</v>
      </c>
      <c r="M19" s="271">
        <v>53</v>
      </c>
      <c r="N19" s="268">
        <v>232</v>
      </c>
      <c r="O19" s="269">
        <v>214</v>
      </c>
      <c r="P19" s="270">
        <v>18</v>
      </c>
      <c r="Q19" s="269">
        <v>0</v>
      </c>
      <c r="R19" s="270">
        <v>232</v>
      </c>
      <c r="S19" s="271">
        <v>190</v>
      </c>
      <c r="T19" s="268">
        <v>238</v>
      </c>
      <c r="U19" s="269">
        <v>219</v>
      </c>
      <c r="V19" s="270">
        <v>19</v>
      </c>
      <c r="W19" s="269">
        <v>0</v>
      </c>
      <c r="X19" s="270">
        <v>238</v>
      </c>
      <c r="Y19" s="271">
        <v>162</v>
      </c>
      <c r="Z19" s="268">
        <v>229</v>
      </c>
      <c r="AA19" s="269">
        <v>208</v>
      </c>
      <c r="AB19" s="270">
        <v>21</v>
      </c>
      <c r="AC19" s="269">
        <v>0</v>
      </c>
      <c r="AD19" s="270">
        <v>229</v>
      </c>
      <c r="AE19" s="271">
        <v>155</v>
      </c>
      <c r="AF19" s="268">
        <v>233</v>
      </c>
      <c r="AG19" s="272">
        <v>215</v>
      </c>
      <c r="AH19" s="273">
        <v>18</v>
      </c>
      <c r="AI19" s="272">
        <v>0</v>
      </c>
      <c r="AJ19" s="273">
        <v>233</v>
      </c>
      <c r="AK19" s="274">
        <v>853</v>
      </c>
      <c r="AL19" s="275">
        <f t="shared" si="3"/>
        <v>239</v>
      </c>
      <c r="AM19" s="272">
        <v>226</v>
      </c>
      <c r="AN19" s="273">
        <v>13</v>
      </c>
      <c r="AO19" s="272">
        <v>0</v>
      </c>
      <c r="AP19" s="273">
        <v>239</v>
      </c>
      <c r="AQ19" s="274">
        <v>148</v>
      </c>
      <c r="AR19" s="275">
        <f t="shared" si="4"/>
        <v>364</v>
      </c>
      <c r="AS19" s="272">
        <v>345</v>
      </c>
      <c r="AT19" s="273">
        <v>19</v>
      </c>
      <c r="AU19" s="272">
        <v>0</v>
      </c>
      <c r="AV19" s="273">
        <v>364</v>
      </c>
      <c r="AW19" s="274">
        <v>438</v>
      </c>
      <c r="AX19" s="265"/>
    </row>
    <row r="20" spans="1:50" ht="45" customHeight="1" x14ac:dyDescent="0.15">
      <c r="A20" s="256" t="s">
        <v>138</v>
      </c>
      <c r="B20" s="257">
        <v>6320</v>
      </c>
      <c r="C20" s="258">
        <v>6062</v>
      </c>
      <c r="D20" s="259">
        <v>258</v>
      </c>
      <c r="E20" s="258">
        <v>532</v>
      </c>
      <c r="F20" s="259">
        <v>5788</v>
      </c>
      <c r="G20" s="266">
        <v>3766</v>
      </c>
      <c r="H20" s="257">
        <v>6389</v>
      </c>
      <c r="I20" s="258">
        <v>6144</v>
      </c>
      <c r="J20" s="259">
        <v>245</v>
      </c>
      <c r="K20" s="258">
        <v>515</v>
      </c>
      <c r="L20" s="259">
        <v>5874</v>
      </c>
      <c r="M20" s="266">
        <v>3409</v>
      </c>
      <c r="N20" s="257">
        <v>6635</v>
      </c>
      <c r="O20" s="258">
        <v>6294</v>
      </c>
      <c r="P20" s="259">
        <v>341</v>
      </c>
      <c r="Q20" s="258">
        <v>646</v>
      </c>
      <c r="R20" s="259">
        <v>5989</v>
      </c>
      <c r="S20" s="266">
        <v>3608</v>
      </c>
      <c r="T20" s="257">
        <v>6646</v>
      </c>
      <c r="U20" s="258">
        <v>6304</v>
      </c>
      <c r="V20" s="259">
        <v>342</v>
      </c>
      <c r="W20" s="258">
        <v>725</v>
      </c>
      <c r="X20" s="259">
        <v>5921</v>
      </c>
      <c r="Y20" s="266">
        <v>3622</v>
      </c>
      <c r="Z20" s="257">
        <v>6361</v>
      </c>
      <c r="AA20" s="258">
        <v>5947</v>
      </c>
      <c r="AB20" s="259">
        <v>414</v>
      </c>
      <c r="AC20" s="258">
        <v>795</v>
      </c>
      <c r="AD20" s="259">
        <v>5566</v>
      </c>
      <c r="AE20" s="266">
        <v>4216</v>
      </c>
      <c r="AF20" s="257">
        <v>6425</v>
      </c>
      <c r="AG20" s="262">
        <v>6008</v>
      </c>
      <c r="AH20" s="263">
        <v>417</v>
      </c>
      <c r="AI20" s="262">
        <v>803</v>
      </c>
      <c r="AJ20" s="263">
        <v>5622</v>
      </c>
      <c r="AK20" s="267">
        <v>4461</v>
      </c>
      <c r="AL20" s="261">
        <f t="shared" si="3"/>
        <v>6516</v>
      </c>
      <c r="AM20" s="262">
        <v>6182</v>
      </c>
      <c r="AN20" s="263">
        <v>334</v>
      </c>
      <c r="AO20" s="276">
        <v>1174</v>
      </c>
      <c r="AP20" s="277">
        <v>5342</v>
      </c>
      <c r="AQ20" s="267">
        <v>4503</v>
      </c>
      <c r="AR20" s="261">
        <f t="shared" si="4"/>
        <v>6946.201</v>
      </c>
      <c r="AS20" s="262">
        <v>6586.799</v>
      </c>
      <c r="AT20" s="263">
        <v>359.40199999999999</v>
      </c>
      <c r="AU20" s="276">
        <v>1255.1882492766408</v>
      </c>
      <c r="AV20" s="277">
        <v>5691.0127507233592</v>
      </c>
      <c r="AW20" s="267">
        <v>7307.3359410000003</v>
      </c>
      <c r="AX20" s="265"/>
    </row>
    <row r="21" spans="1:50" ht="45" customHeight="1" x14ac:dyDescent="0.15">
      <c r="A21" s="256" t="s">
        <v>139</v>
      </c>
      <c r="B21" s="257">
        <v>6669</v>
      </c>
      <c r="C21" s="258">
        <v>6658</v>
      </c>
      <c r="D21" s="259">
        <v>11</v>
      </c>
      <c r="E21" s="258">
        <v>1615</v>
      </c>
      <c r="F21" s="259">
        <v>5054</v>
      </c>
      <c r="G21" s="278" t="s">
        <v>140</v>
      </c>
      <c r="H21" s="257">
        <v>6566</v>
      </c>
      <c r="I21" s="258">
        <v>6555</v>
      </c>
      <c r="J21" s="259">
        <v>11</v>
      </c>
      <c r="K21" s="258">
        <v>1265</v>
      </c>
      <c r="L21" s="259">
        <v>5301</v>
      </c>
      <c r="M21" s="278" t="s">
        <v>140</v>
      </c>
      <c r="N21" s="257">
        <v>7238</v>
      </c>
      <c r="O21" s="258">
        <v>7215</v>
      </c>
      <c r="P21" s="259">
        <v>23</v>
      </c>
      <c r="Q21" s="258">
        <v>1395</v>
      </c>
      <c r="R21" s="259">
        <v>5843</v>
      </c>
      <c r="S21" s="278" t="s">
        <v>140</v>
      </c>
      <c r="T21" s="257">
        <v>7477</v>
      </c>
      <c r="U21" s="258">
        <v>7449</v>
      </c>
      <c r="V21" s="259">
        <v>28</v>
      </c>
      <c r="W21" s="258">
        <v>1482</v>
      </c>
      <c r="X21" s="259">
        <v>5995</v>
      </c>
      <c r="Y21" s="278" t="s">
        <v>140</v>
      </c>
      <c r="Z21" s="257">
        <v>7545</v>
      </c>
      <c r="AA21" s="258">
        <v>7512</v>
      </c>
      <c r="AB21" s="259">
        <v>33</v>
      </c>
      <c r="AC21" s="258">
        <v>1521</v>
      </c>
      <c r="AD21" s="259">
        <v>6024</v>
      </c>
      <c r="AE21" s="278" t="s">
        <v>140</v>
      </c>
      <c r="AF21" s="257">
        <v>7999</v>
      </c>
      <c r="AG21" s="262">
        <v>7967</v>
      </c>
      <c r="AH21" s="263">
        <v>32</v>
      </c>
      <c r="AI21" s="262">
        <v>1721</v>
      </c>
      <c r="AJ21" s="263">
        <v>6278</v>
      </c>
      <c r="AK21" s="279" t="s">
        <v>140</v>
      </c>
      <c r="AL21" s="261">
        <f t="shared" si="3"/>
        <v>8677</v>
      </c>
      <c r="AM21" s="262">
        <v>8638</v>
      </c>
      <c r="AN21" s="263">
        <v>39</v>
      </c>
      <c r="AO21" s="262">
        <v>2419</v>
      </c>
      <c r="AP21" s="263">
        <v>6258</v>
      </c>
      <c r="AQ21" s="279" t="s">
        <v>141</v>
      </c>
      <c r="AR21" s="261">
        <f t="shared" si="4"/>
        <v>9126</v>
      </c>
      <c r="AS21" s="262">
        <v>9082</v>
      </c>
      <c r="AT21" s="263">
        <v>44</v>
      </c>
      <c r="AU21" s="262">
        <v>2394</v>
      </c>
      <c r="AV21" s="263">
        <v>6732</v>
      </c>
      <c r="AW21" s="279" t="s">
        <v>141</v>
      </c>
      <c r="AX21" s="265"/>
    </row>
    <row r="22" spans="1:50" ht="45" customHeight="1" x14ac:dyDescent="0.15">
      <c r="A22" s="256" t="s">
        <v>142</v>
      </c>
      <c r="B22" s="257">
        <v>618</v>
      </c>
      <c r="C22" s="258">
        <v>616</v>
      </c>
      <c r="D22" s="259">
        <v>2</v>
      </c>
      <c r="E22" s="258">
        <v>2</v>
      </c>
      <c r="F22" s="259">
        <v>616</v>
      </c>
      <c r="G22" s="278">
        <v>619</v>
      </c>
      <c r="H22" s="257">
        <v>600</v>
      </c>
      <c r="I22" s="258">
        <v>597</v>
      </c>
      <c r="J22" s="259">
        <v>3</v>
      </c>
      <c r="K22" s="258">
        <v>2</v>
      </c>
      <c r="L22" s="259">
        <v>598</v>
      </c>
      <c r="M22" s="260">
        <v>681</v>
      </c>
      <c r="N22" s="257">
        <v>589</v>
      </c>
      <c r="O22" s="258">
        <v>586</v>
      </c>
      <c r="P22" s="259">
        <v>3</v>
      </c>
      <c r="Q22" s="258">
        <v>5</v>
      </c>
      <c r="R22" s="259">
        <v>584</v>
      </c>
      <c r="S22" s="260">
        <v>1187</v>
      </c>
      <c r="T22" s="257">
        <v>608</v>
      </c>
      <c r="U22" s="258">
        <v>605</v>
      </c>
      <c r="V22" s="259">
        <v>3</v>
      </c>
      <c r="W22" s="258">
        <v>5</v>
      </c>
      <c r="X22" s="259">
        <v>603</v>
      </c>
      <c r="Y22" s="278">
        <v>1059</v>
      </c>
      <c r="Z22" s="257">
        <v>627</v>
      </c>
      <c r="AA22" s="258">
        <v>624</v>
      </c>
      <c r="AB22" s="259">
        <v>3</v>
      </c>
      <c r="AC22" s="258">
        <v>5</v>
      </c>
      <c r="AD22" s="259">
        <v>622</v>
      </c>
      <c r="AE22" s="278">
        <v>425</v>
      </c>
      <c r="AF22" s="257">
        <v>621</v>
      </c>
      <c r="AG22" s="262">
        <v>621</v>
      </c>
      <c r="AH22" s="263">
        <v>0</v>
      </c>
      <c r="AI22" s="262">
        <v>0</v>
      </c>
      <c r="AJ22" s="263">
        <v>621</v>
      </c>
      <c r="AK22" s="279">
        <v>6903</v>
      </c>
      <c r="AL22" s="261">
        <f t="shared" si="3"/>
        <v>657</v>
      </c>
      <c r="AM22" s="262">
        <v>657</v>
      </c>
      <c r="AN22" s="263">
        <v>0</v>
      </c>
      <c r="AO22" s="262">
        <v>0</v>
      </c>
      <c r="AP22" s="263">
        <v>657</v>
      </c>
      <c r="AQ22" s="279" t="s">
        <v>141</v>
      </c>
      <c r="AR22" s="261">
        <f t="shared" si="4"/>
        <v>651</v>
      </c>
      <c r="AS22" s="262">
        <v>651</v>
      </c>
      <c r="AT22" s="263">
        <v>0</v>
      </c>
      <c r="AU22" s="262">
        <v>0</v>
      </c>
      <c r="AV22" s="263">
        <v>651</v>
      </c>
      <c r="AW22" s="279" t="s">
        <v>141</v>
      </c>
      <c r="AX22" s="265"/>
    </row>
    <row r="23" spans="1:50" ht="45" customHeight="1" x14ac:dyDescent="0.15">
      <c r="A23" s="256" t="s">
        <v>143</v>
      </c>
      <c r="B23" s="257">
        <v>4877</v>
      </c>
      <c r="C23" s="258">
        <v>4847</v>
      </c>
      <c r="D23" s="259">
        <v>30</v>
      </c>
      <c r="E23" s="258">
        <v>1017</v>
      </c>
      <c r="F23" s="259">
        <v>3860</v>
      </c>
      <c r="G23" s="278" t="s">
        <v>140</v>
      </c>
      <c r="H23" s="257">
        <v>4742</v>
      </c>
      <c r="I23" s="258">
        <v>4719</v>
      </c>
      <c r="J23" s="259">
        <v>23</v>
      </c>
      <c r="K23" s="258">
        <v>1021</v>
      </c>
      <c r="L23" s="259">
        <v>3721</v>
      </c>
      <c r="M23" s="278" t="s">
        <v>140</v>
      </c>
      <c r="N23" s="257">
        <v>4871</v>
      </c>
      <c r="O23" s="258">
        <v>4854</v>
      </c>
      <c r="P23" s="259">
        <v>17</v>
      </c>
      <c r="Q23" s="258">
        <v>1105</v>
      </c>
      <c r="R23" s="259">
        <v>3766</v>
      </c>
      <c r="S23" s="278" t="s">
        <v>140</v>
      </c>
      <c r="T23" s="257">
        <v>4981</v>
      </c>
      <c r="U23" s="258">
        <v>4964</v>
      </c>
      <c r="V23" s="259">
        <v>17</v>
      </c>
      <c r="W23" s="258">
        <v>1141</v>
      </c>
      <c r="X23" s="259">
        <v>3840</v>
      </c>
      <c r="Y23" s="278" t="s">
        <v>140</v>
      </c>
      <c r="Z23" s="257">
        <v>4929</v>
      </c>
      <c r="AA23" s="258">
        <v>4909</v>
      </c>
      <c r="AB23" s="259">
        <v>20</v>
      </c>
      <c r="AC23" s="258">
        <v>1136</v>
      </c>
      <c r="AD23" s="259">
        <v>3793</v>
      </c>
      <c r="AE23" s="278" t="s">
        <v>140</v>
      </c>
      <c r="AF23" s="257">
        <v>4913</v>
      </c>
      <c r="AG23" s="262">
        <v>4893</v>
      </c>
      <c r="AH23" s="263">
        <v>20</v>
      </c>
      <c r="AI23" s="262">
        <v>1128</v>
      </c>
      <c r="AJ23" s="263">
        <v>3785</v>
      </c>
      <c r="AK23" s="279" t="s">
        <v>140</v>
      </c>
      <c r="AL23" s="261">
        <f t="shared" ref="AL23:AL33" si="5">SUM(AM23:AN23)</f>
        <v>5016</v>
      </c>
      <c r="AM23" s="262">
        <v>5008</v>
      </c>
      <c r="AN23" s="263">
        <v>8</v>
      </c>
      <c r="AO23" s="262">
        <v>1146</v>
      </c>
      <c r="AP23" s="263">
        <v>3870</v>
      </c>
      <c r="AQ23" s="279" t="s">
        <v>141</v>
      </c>
      <c r="AR23" s="261">
        <f>SUM(AS23:AT23)</f>
        <v>5622</v>
      </c>
      <c r="AS23" s="262">
        <v>5615</v>
      </c>
      <c r="AT23" s="263">
        <v>7</v>
      </c>
      <c r="AU23" s="262">
        <v>910</v>
      </c>
      <c r="AV23" s="263">
        <v>4712</v>
      </c>
      <c r="AW23" s="279" t="s">
        <v>141</v>
      </c>
      <c r="AX23" s="265"/>
    </row>
    <row r="24" spans="1:50" ht="45" customHeight="1" x14ac:dyDescent="0.15">
      <c r="A24" s="280" t="s">
        <v>144</v>
      </c>
      <c r="B24" s="281">
        <v>2985</v>
      </c>
      <c r="C24" s="282">
        <v>2697</v>
      </c>
      <c r="D24" s="283">
        <v>288</v>
      </c>
      <c r="E24" s="283">
        <v>682</v>
      </c>
      <c r="F24" s="284">
        <v>2303</v>
      </c>
      <c r="G24" s="285">
        <v>6375</v>
      </c>
      <c r="H24" s="281">
        <v>2914</v>
      </c>
      <c r="I24" s="282">
        <v>2670</v>
      </c>
      <c r="J24" s="283">
        <v>244</v>
      </c>
      <c r="K24" s="283">
        <v>878</v>
      </c>
      <c r="L24" s="284">
        <v>2036</v>
      </c>
      <c r="M24" s="285">
        <v>5415</v>
      </c>
      <c r="N24" s="281">
        <v>2914</v>
      </c>
      <c r="O24" s="282">
        <v>2670</v>
      </c>
      <c r="P24" s="283">
        <v>244</v>
      </c>
      <c r="Q24" s="283">
        <v>878</v>
      </c>
      <c r="R24" s="284">
        <v>2036</v>
      </c>
      <c r="S24" s="285">
        <v>5415</v>
      </c>
      <c r="T24" s="281">
        <v>2941</v>
      </c>
      <c r="U24" s="282">
        <v>2653</v>
      </c>
      <c r="V24" s="283">
        <v>288</v>
      </c>
      <c r="W24" s="283">
        <v>881</v>
      </c>
      <c r="X24" s="284">
        <v>2060</v>
      </c>
      <c r="Y24" s="285">
        <v>5223</v>
      </c>
      <c r="Z24" s="281">
        <v>2999</v>
      </c>
      <c r="AA24" s="282">
        <v>2724</v>
      </c>
      <c r="AB24" s="283">
        <v>275</v>
      </c>
      <c r="AC24" s="283">
        <v>897</v>
      </c>
      <c r="AD24" s="284">
        <v>2102</v>
      </c>
      <c r="AE24" s="285">
        <v>5357</v>
      </c>
      <c r="AF24" s="281">
        <v>2967</v>
      </c>
      <c r="AG24" s="286">
        <v>2634</v>
      </c>
      <c r="AH24" s="287">
        <v>333</v>
      </c>
      <c r="AI24" s="287">
        <v>881</v>
      </c>
      <c r="AJ24" s="288">
        <v>2086</v>
      </c>
      <c r="AK24" s="289">
        <v>5259</v>
      </c>
      <c r="AL24" s="290">
        <f>SUM(AM24:AN24)</f>
        <v>3152</v>
      </c>
      <c r="AM24" s="286">
        <v>2733</v>
      </c>
      <c r="AN24" s="287">
        <v>419</v>
      </c>
      <c r="AO24" s="287">
        <v>935</v>
      </c>
      <c r="AP24" s="288">
        <v>2217</v>
      </c>
      <c r="AQ24" s="289">
        <v>5866</v>
      </c>
      <c r="AR24" s="290">
        <f>SUM(AS24:AT24)</f>
        <v>3167</v>
      </c>
      <c r="AS24" s="286">
        <v>2734</v>
      </c>
      <c r="AT24" s="287">
        <v>433</v>
      </c>
      <c r="AU24" s="287">
        <v>936</v>
      </c>
      <c r="AV24" s="288">
        <v>2231</v>
      </c>
      <c r="AW24" s="289">
        <v>6397</v>
      </c>
      <c r="AX24" s="265"/>
    </row>
    <row r="25" spans="1:50" ht="45" customHeight="1" x14ac:dyDescent="0.15">
      <c r="A25" s="291" t="s">
        <v>145</v>
      </c>
      <c r="B25" s="257" t="s">
        <v>140</v>
      </c>
      <c r="C25" s="258" t="s">
        <v>140</v>
      </c>
      <c r="D25" s="259" t="s">
        <v>140</v>
      </c>
      <c r="E25" s="258" t="s">
        <v>140</v>
      </c>
      <c r="F25" s="259" t="s">
        <v>140</v>
      </c>
      <c r="G25" s="278" t="s">
        <v>140</v>
      </c>
      <c r="H25" s="257" t="s">
        <v>140</v>
      </c>
      <c r="I25" s="258" t="s">
        <v>140</v>
      </c>
      <c r="J25" s="259" t="s">
        <v>140</v>
      </c>
      <c r="K25" s="258" t="s">
        <v>140</v>
      </c>
      <c r="L25" s="259" t="s">
        <v>140</v>
      </c>
      <c r="M25" s="278" t="s">
        <v>140</v>
      </c>
      <c r="N25" s="257">
        <v>4564</v>
      </c>
      <c r="O25" s="258">
        <v>4527</v>
      </c>
      <c r="P25" s="259">
        <v>37</v>
      </c>
      <c r="Q25" s="258">
        <v>956</v>
      </c>
      <c r="R25" s="259">
        <v>3608</v>
      </c>
      <c r="S25" s="278" t="s">
        <v>140</v>
      </c>
      <c r="T25" s="257">
        <v>5038</v>
      </c>
      <c r="U25" s="258">
        <v>5003</v>
      </c>
      <c r="V25" s="259">
        <v>35</v>
      </c>
      <c r="W25" s="258">
        <v>1052</v>
      </c>
      <c r="X25" s="259">
        <v>3986</v>
      </c>
      <c r="Y25" s="278" t="s">
        <v>140</v>
      </c>
      <c r="Z25" s="257">
        <v>5332</v>
      </c>
      <c r="AA25" s="258">
        <v>5270</v>
      </c>
      <c r="AB25" s="259">
        <v>62</v>
      </c>
      <c r="AC25" s="258">
        <v>1141</v>
      </c>
      <c r="AD25" s="259">
        <v>4191</v>
      </c>
      <c r="AE25" s="278" t="s">
        <v>140</v>
      </c>
      <c r="AF25" s="257">
        <v>5801</v>
      </c>
      <c r="AG25" s="262">
        <v>5708</v>
      </c>
      <c r="AH25" s="263">
        <v>93</v>
      </c>
      <c r="AI25" s="262">
        <v>1444</v>
      </c>
      <c r="AJ25" s="263">
        <v>4357</v>
      </c>
      <c r="AK25" s="279" t="s">
        <v>140</v>
      </c>
      <c r="AL25" s="261">
        <f t="shared" si="5"/>
        <v>6137</v>
      </c>
      <c r="AM25" s="262">
        <v>6032</v>
      </c>
      <c r="AN25" s="263">
        <v>105</v>
      </c>
      <c r="AO25" s="262">
        <v>1023</v>
      </c>
      <c r="AP25" s="263">
        <v>5114</v>
      </c>
      <c r="AQ25" s="279" t="s">
        <v>141</v>
      </c>
      <c r="AR25" s="257">
        <f t="shared" ref="AR25:AR33" si="6">SUM(AS25:AT25)</f>
        <v>6328.6</v>
      </c>
      <c r="AS25" s="258">
        <v>6212.1</v>
      </c>
      <c r="AT25" s="259">
        <v>116.5</v>
      </c>
      <c r="AU25" s="258">
        <v>1296</v>
      </c>
      <c r="AV25" s="259">
        <v>5033.2</v>
      </c>
      <c r="AW25" s="278" t="s">
        <v>140</v>
      </c>
      <c r="AX25" s="265"/>
    </row>
    <row r="26" spans="1:50" ht="45" customHeight="1" x14ac:dyDescent="0.15">
      <c r="A26" s="256" t="s">
        <v>146</v>
      </c>
      <c r="B26" s="257">
        <v>477</v>
      </c>
      <c r="C26" s="258">
        <v>474</v>
      </c>
      <c r="D26" s="259">
        <v>3</v>
      </c>
      <c r="E26" s="258">
        <v>66</v>
      </c>
      <c r="F26" s="259">
        <v>411</v>
      </c>
      <c r="G26" s="278" t="s">
        <v>140</v>
      </c>
      <c r="H26" s="257">
        <v>314</v>
      </c>
      <c r="I26" s="258">
        <v>313</v>
      </c>
      <c r="J26" s="259">
        <v>1</v>
      </c>
      <c r="K26" s="258">
        <v>41</v>
      </c>
      <c r="L26" s="259">
        <v>273</v>
      </c>
      <c r="M26" s="278" t="s">
        <v>140</v>
      </c>
      <c r="N26" s="257">
        <v>325</v>
      </c>
      <c r="O26" s="258">
        <v>318</v>
      </c>
      <c r="P26" s="259">
        <v>7</v>
      </c>
      <c r="Q26" s="258">
        <v>42</v>
      </c>
      <c r="R26" s="259">
        <v>283</v>
      </c>
      <c r="S26" s="278" t="s">
        <v>140</v>
      </c>
      <c r="T26" s="257">
        <v>343</v>
      </c>
      <c r="U26" s="258">
        <v>335</v>
      </c>
      <c r="V26" s="259">
        <v>8</v>
      </c>
      <c r="W26" s="258">
        <v>44</v>
      </c>
      <c r="X26" s="259">
        <v>299</v>
      </c>
      <c r="Y26" s="278" t="s">
        <v>140</v>
      </c>
      <c r="Z26" s="257">
        <v>356</v>
      </c>
      <c r="AA26" s="258">
        <v>349</v>
      </c>
      <c r="AB26" s="259">
        <v>7</v>
      </c>
      <c r="AC26" s="258">
        <v>54</v>
      </c>
      <c r="AD26" s="259">
        <v>302</v>
      </c>
      <c r="AE26" s="278" t="s">
        <v>140</v>
      </c>
      <c r="AF26" s="257">
        <v>352</v>
      </c>
      <c r="AG26" s="262">
        <v>345</v>
      </c>
      <c r="AH26" s="263">
        <v>7</v>
      </c>
      <c r="AI26" s="262">
        <v>57</v>
      </c>
      <c r="AJ26" s="263">
        <v>295</v>
      </c>
      <c r="AK26" s="279" t="s">
        <v>140</v>
      </c>
      <c r="AL26" s="261">
        <f t="shared" si="5"/>
        <v>358</v>
      </c>
      <c r="AM26" s="262">
        <v>349</v>
      </c>
      <c r="AN26" s="263">
        <v>9</v>
      </c>
      <c r="AO26" s="262">
        <v>58</v>
      </c>
      <c r="AP26" s="263">
        <v>300</v>
      </c>
      <c r="AQ26" s="279" t="s">
        <v>141</v>
      </c>
      <c r="AR26" s="261">
        <f t="shared" si="6"/>
        <v>308</v>
      </c>
      <c r="AS26" s="262">
        <v>302</v>
      </c>
      <c r="AT26" s="263">
        <v>6</v>
      </c>
      <c r="AU26" s="262">
        <v>46</v>
      </c>
      <c r="AV26" s="263">
        <v>262</v>
      </c>
      <c r="AW26" s="279">
        <v>840</v>
      </c>
      <c r="AX26" s="265"/>
    </row>
    <row r="27" spans="1:50" ht="45" customHeight="1" x14ac:dyDescent="0.15">
      <c r="A27" s="256" t="s">
        <v>147</v>
      </c>
      <c r="B27" s="257">
        <v>885</v>
      </c>
      <c r="C27" s="258">
        <v>883</v>
      </c>
      <c r="D27" s="259">
        <v>2</v>
      </c>
      <c r="E27" s="258">
        <v>37</v>
      </c>
      <c r="F27" s="259">
        <v>848</v>
      </c>
      <c r="G27" s="260">
        <v>1</v>
      </c>
      <c r="H27" s="257">
        <v>935</v>
      </c>
      <c r="I27" s="258">
        <v>934</v>
      </c>
      <c r="J27" s="259">
        <v>1</v>
      </c>
      <c r="K27" s="258">
        <v>41</v>
      </c>
      <c r="L27" s="259">
        <v>894</v>
      </c>
      <c r="M27" s="260">
        <v>1</v>
      </c>
      <c r="N27" s="257">
        <v>885</v>
      </c>
      <c r="O27" s="258">
        <v>883</v>
      </c>
      <c r="P27" s="259">
        <v>2</v>
      </c>
      <c r="Q27" s="258">
        <v>80</v>
      </c>
      <c r="R27" s="259">
        <v>805</v>
      </c>
      <c r="S27" s="260">
        <v>0</v>
      </c>
      <c r="T27" s="257">
        <v>895</v>
      </c>
      <c r="U27" s="258">
        <v>891</v>
      </c>
      <c r="V27" s="259">
        <v>4</v>
      </c>
      <c r="W27" s="258">
        <v>81</v>
      </c>
      <c r="X27" s="259">
        <v>814</v>
      </c>
      <c r="Y27" s="260">
        <v>0</v>
      </c>
      <c r="Z27" s="257">
        <v>899</v>
      </c>
      <c r="AA27" s="258">
        <v>896</v>
      </c>
      <c r="AB27" s="259">
        <v>3</v>
      </c>
      <c r="AC27" s="258">
        <v>81</v>
      </c>
      <c r="AD27" s="259">
        <v>818</v>
      </c>
      <c r="AE27" s="260">
        <v>0</v>
      </c>
      <c r="AF27" s="257">
        <v>899</v>
      </c>
      <c r="AG27" s="262">
        <v>898</v>
      </c>
      <c r="AH27" s="263">
        <v>1</v>
      </c>
      <c r="AI27" s="262">
        <v>81</v>
      </c>
      <c r="AJ27" s="263">
        <v>818</v>
      </c>
      <c r="AK27" s="264">
        <v>0</v>
      </c>
      <c r="AL27" s="261">
        <f t="shared" si="5"/>
        <v>954</v>
      </c>
      <c r="AM27" s="262">
        <v>953</v>
      </c>
      <c r="AN27" s="263">
        <v>1</v>
      </c>
      <c r="AO27" s="262">
        <v>95</v>
      </c>
      <c r="AP27" s="263">
        <v>859</v>
      </c>
      <c r="AQ27" s="264" t="s">
        <v>141</v>
      </c>
      <c r="AR27" s="261">
        <f t="shared" si="6"/>
        <v>1113</v>
      </c>
      <c r="AS27" s="262">
        <v>1113</v>
      </c>
      <c r="AT27" s="263">
        <v>0</v>
      </c>
      <c r="AU27" s="262">
        <v>112</v>
      </c>
      <c r="AV27" s="263">
        <v>1001</v>
      </c>
      <c r="AW27" s="264" t="s">
        <v>140</v>
      </c>
      <c r="AX27" s="265"/>
    </row>
    <row r="28" spans="1:50" ht="45" customHeight="1" x14ac:dyDescent="0.15">
      <c r="A28" s="256" t="s">
        <v>148</v>
      </c>
      <c r="B28" s="257">
        <v>1689</v>
      </c>
      <c r="C28" s="258">
        <v>1602</v>
      </c>
      <c r="D28" s="259">
        <v>87</v>
      </c>
      <c r="E28" s="258">
        <v>966</v>
      </c>
      <c r="F28" s="259">
        <v>723</v>
      </c>
      <c r="G28" s="278" t="s">
        <v>140</v>
      </c>
      <c r="H28" s="257">
        <v>1705</v>
      </c>
      <c r="I28" s="258">
        <v>1626</v>
      </c>
      <c r="J28" s="259">
        <v>79</v>
      </c>
      <c r="K28" s="258">
        <v>984</v>
      </c>
      <c r="L28" s="259">
        <v>721</v>
      </c>
      <c r="M28" s="278" t="s">
        <v>140</v>
      </c>
      <c r="N28" s="257">
        <v>1753</v>
      </c>
      <c r="O28" s="258">
        <v>1681</v>
      </c>
      <c r="P28" s="259">
        <v>72</v>
      </c>
      <c r="Q28" s="258">
        <v>1008</v>
      </c>
      <c r="R28" s="259">
        <v>745</v>
      </c>
      <c r="S28" s="278" t="s">
        <v>140</v>
      </c>
      <c r="T28" s="257">
        <v>1764</v>
      </c>
      <c r="U28" s="258">
        <v>1690</v>
      </c>
      <c r="V28" s="259">
        <v>74</v>
      </c>
      <c r="W28" s="258">
        <v>1015</v>
      </c>
      <c r="X28" s="259">
        <v>749</v>
      </c>
      <c r="Y28" s="278" t="s">
        <v>140</v>
      </c>
      <c r="Z28" s="257">
        <v>1732</v>
      </c>
      <c r="AA28" s="258">
        <v>1654</v>
      </c>
      <c r="AB28" s="259">
        <v>78</v>
      </c>
      <c r="AC28" s="258">
        <v>897</v>
      </c>
      <c r="AD28" s="259">
        <v>835</v>
      </c>
      <c r="AE28" s="278" t="s">
        <v>140</v>
      </c>
      <c r="AF28" s="257">
        <v>1756</v>
      </c>
      <c r="AG28" s="262">
        <v>1647</v>
      </c>
      <c r="AH28" s="263">
        <v>109</v>
      </c>
      <c r="AI28" s="262">
        <v>917</v>
      </c>
      <c r="AJ28" s="263">
        <v>839</v>
      </c>
      <c r="AK28" s="279" t="s">
        <v>140</v>
      </c>
      <c r="AL28" s="261">
        <f t="shared" si="5"/>
        <v>1870</v>
      </c>
      <c r="AM28" s="262">
        <v>1870</v>
      </c>
      <c r="AN28" s="263">
        <v>0</v>
      </c>
      <c r="AO28" s="262">
        <v>985</v>
      </c>
      <c r="AP28" s="263">
        <v>885</v>
      </c>
      <c r="AQ28" s="279" t="s">
        <v>141</v>
      </c>
      <c r="AR28" s="261">
        <f t="shared" si="6"/>
        <v>1891</v>
      </c>
      <c r="AS28" s="262">
        <v>1753</v>
      </c>
      <c r="AT28" s="263">
        <v>138</v>
      </c>
      <c r="AU28" s="262">
        <v>302.55999999999995</v>
      </c>
      <c r="AV28" s="263">
        <v>1588.44</v>
      </c>
      <c r="AW28" s="279">
        <v>52412</v>
      </c>
      <c r="AX28" s="265"/>
    </row>
    <row r="29" spans="1:50" ht="45" customHeight="1" x14ac:dyDescent="0.15">
      <c r="A29" s="256" t="s">
        <v>149</v>
      </c>
      <c r="B29" s="257">
        <v>17</v>
      </c>
      <c r="C29" s="258">
        <v>17</v>
      </c>
      <c r="D29" s="292">
        <v>0</v>
      </c>
      <c r="E29" s="258">
        <v>0</v>
      </c>
      <c r="F29" s="259">
        <v>17</v>
      </c>
      <c r="G29" s="278" t="s">
        <v>140</v>
      </c>
      <c r="H29" s="257">
        <v>14</v>
      </c>
      <c r="I29" s="258">
        <v>14</v>
      </c>
      <c r="J29" s="292">
        <v>0</v>
      </c>
      <c r="K29" s="258">
        <v>0</v>
      </c>
      <c r="L29" s="259">
        <v>14</v>
      </c>
      <c r="M29" s="278" t="s">
        <v>140</v>
      </c>
      <c r="N29" s="257">
        <v>14</v>
      </c>
      <c r="O29" s="258">
        <v>14</v>
      </c>
      <c r="P29" s="292">
        <v>0</v>
      </c>
      <c r="Q29" s="258">
        <v>0</v>
      </c>
      <c r="R29" s="259">
        <v>14</v>
      </c>
      <c r="S29" s="278" t="s">
        <v>140</v>
      </c>
      <c r="T29" s="257">
        <v>19</v>
      </c>
      <c r="U29" s="258">
        <v>19</v>
      </c>
      <c r="V29" s="292">
        <v>0</v>
      </c>
      <c r="W29" s="258">
        <v>0</v>
      </c>
      <c r="X29" s="259">
        <v>19</v>
      </c>
      <c r="Y29" s="278" t="s">
        <v>140</v>
      </c>
      <c r="Z29" s="257">
        <v>19</v>
      </c>
      <c r="AA29" s="258">
        <v>19</v>
      </c>
      <c r="AB29" s="292">
        <v>0</v>
      </c>
      <c r="AC29" s="258">
        <v>0</v>
      </c>
      <c r="AD29" s="259">
        <v>19</v>
      </c>
      <c r="AE29" s="278" t="s">
        <v>140</v>
      </c>
      <c r="AF29" s="257">
        <v>20</v>
      </c>
      <c r="AG29" s="262">
        <v>20</v>
      </c>
      <c r="AH29" s="293">
        <v>0</v>
      </c>
      <c r="AI29" s="262">
        <v>0</v>
      </c>
      <c r="AJ29" s="263">
        <v>20</v>
      </c>
      <c r="AK29" s="279" t="s">
        <v>140</v>
      </c>
      <c r="AL29" s="261">
        <f t="shared" si="5"/>
        <v>4</v>
      </c>
      <c r="AM29" s="262">
        <v>4</v>
      </c>
      <c r="AN29" s="293">
        <v>0</v>
      </c>
      <c r="AO29" s="262">
        <v>0</v>
      </c>
      <c r="AP29" s="263">
        <v>4</v>
      </c>
      <c r="AQ29" s="279" t="s">
        <v>141</v>
      </c>
      <c r="AR29" s="261">
        <v>5</v>
      </c>
      <c r="AS29" s="262">
        <v>5</v>
      </c>
      <c r="AT29" s="293">
        <v>0</v>
      </c>
      <c r="AU29" s="262">
        <v>0</v>
      </c>
      <c r="AV29" s="263">
        <v>5</v>
      </c>
      <c r="AW29" s="279" t="s">
        <v>140</v>
      </c>
      <c r="AX29" s="265"/>
    </row>
    <row r="30" spans="1:50" ht="45" customHeight="1" x14ac:dyDescent="0.15">
      <c r="A30" s="256" t="s">
        <v>150</v>
      </c>
      <c r="B30" s="257">
        <v>90</v>
      </c>
      <c r="C30" s="258">
        <v>90</v>
      </c>
      <c r="D30" s="292">
        <v>0</v>
      </c>
      <c r="E30" s="294">
        <v>9</v>
      </c>
      <c r="F30" s="259">
        <v>81</v>
      </c>
      <c r="G30" s="260" t="s">
        <v>140</v>
      </c>
      <c r="H30" s="257">
        <v>92</v>
      </c>
      <c r="I30" s="258">
        <v>92</v>
      </c>
      <c r="J30" s="292">
        <v>0</v>
      </c>
      <c r="K30" s="294">
        <v>9</v>
      </c>
      <c r="L30" s="259">
        <v>83</v>
      </c>
      <c r="M30" s="260" t="s">
        <v>140</v>
      </c>
      <c r="N30" s="257">
        <v>95</v>
      </c>
      <c r="O30" s="258">
        <v>95</v>
      </c>
      <c r="P30" s="292">
        <v>0</v>
      </c>
      <c r="Q30" s="294">
        <v>1</v>
      </c>
      <c r="R30" s="259">
        <v>94</v>
      </c>
      <c r="S30" s="260" t="s">
        <v>140</v>
      </c>
      <c r="T30" s="257">
        <v>106</v>
      </c>
      <c r="U30" s="258">
        <v>106</v>
      </c>
      <c r="V30" s="292">
        <v>0</v>
      </c>
      <c r="W30" s="294">
        <v>1</v>
      </c>
      <c r="X30" s="259">
        <v>105</v>
      </c>
      <c r="Y30" s="260" t="s">
        <v>140</v>
      </c>
      <c r="Z30" s="257">
        <v>100</v>
      </c>
      <c r="AA30" s="258">
        <v>100</v>
      </c>
      <c r="AB30" s="292">
        <v>0</v>
      </c>
      <c r="AC30" s="294">
        <v>1</v>
      </c>
      <c r="AD30" s="259">
        <v>99</v>
      </c>
      <c r="AE30" s="260" t="s">
        <v>140</v>
      </c>
      <c r="AF30" s="257">
        <v>60</v>
      </c>
      <c r="AG30" s="262">
        <v>60</v>
      </c>
      <c r="AH30" s="293">
        <v>0</v>
      </c>
      <c r="AI30" s="295">
        <v>1</v>
      </c>
      <c r="AJ30" s="263">
        <v>59</v>
      </c>
      <c r="AK30" s="264" t="s">
        <v>140</v>
      </c>
      <c r="AL30" s="261">
        <f t="shared" si="5"/>
        <v>54</v>
      </c>
      <c r="AM30" s="262">
        <v>54</v>
      </c>
      <c r="AN30" s="293">
        <v>0</v>
      </c>
      <c r="AO30" s="295">
        <v>1</v>
      </c>
      <c r="AP30" s="263">
        <v>53</v>
      </c>
      <c r="AQ30" s="264" t="s">
        <v>141</v>
      </c>
      <c r="AR30" s="261">
        <f t="shared" si="6"/>
        <v>47</v>
      </c>
      <c r="AS30" s="262">
        <v>47</v>
      </c>
      <c r="AT30" s="293">
        <v>0</v>
      </c>
      <c r="AU30" s="295">
        <v>1</v>
      </c>
      <c r="AV30" s="263">
        <v>46</v>
      </c>
      <c r="AW30" s="264" t="s">
        <v>141</v>
      </c>
      <c r="AX30" s="265"/>
    </row>
    <row r="31" spans="1:50" ht="45" customHeight="1" x14ac:dyDescent="0.15">
      <c r="A31" s="256" t="s">
        <v>151</v>
      </c>
      <c r="B31" s="257">
        <v>312</v>
      </c>
      <c r="C31" s="258">
        <v>312</v>
      </c>
      <c r="D31" s="259">
        <v>0</v>
      </c>
      <c r="E31" s="258">
        <v>8</v>
      </c>
      <c r="F31" s="259">
        <v>304</v>
      </c>
      <c r="G31" s="266">
        <v>32</v>
      </c>
      <c r="H31" s="257">
        <v>318</v>
      </c>
      <c r="I31" s="258">
        <v>318</v>
      </c>
      <c r="J31" s="259">
        <v>0</v>
      </c>
      <c r="K31" s="258">
        <v>8</v>
      </c>
      <c r="L31" s="259">
        <v>310</v>
      </c>
      <c r="M31" s="266">
        <v>32</v>
      </c>
      <c r="N31" s="257">
        <v>291</v>
      </c>
      <c r="O31" s="258">
        <v>291</v>
      </c>
      <c r="P31" s="259">
        <v>0</v>
      </c>
      <c r="Q31" s="258">
        <v>8</v>
      </c>
      <c r="R31" s="259">
        <v>283</v>
      </c>
      <c r="S31" s="266">
        <v>29</v>
      </c>
      <c r="T31" s="257">
        <v>298</v>
      </c>
      <c r="U31" s="258">
        <v>298</v>
      </c>
      <c r="V31" s="259">
        <v>0</v>
      </c>
      <c r="W31" s="258">
        <v>7</v>
      </c>
      <c r="X31" s="259">
        <v>291</v>
      </c>
      <c r="Y31" s="266">
        <v>31</v>
      </c>
      <c r="Z31" s="257">
        <v>305</v>
      </c>
      <c r="AA31" s="258">
        <v>305</v>
      </c>
      <c r="AB31" s="259">
        <v>0</v>
      </c>
      <c r="AC31" s="258">
        <v>9</v>
      </c>
      <c r="AD31" s="259">
        <v>296</v>
      </c>
      <c r="AE31" s="266">
        <v>28</v>
      </c>
      <c r="AF31" s="257">
        <v>368</v>
      </c>
      <c r="AG31" s="262">
        <v>368</v>
      </c>
      <c r="AH31" s="263">
        <v>0</v>
      </c>
      <c r="AI31" s="262">
        <v>10</v>
      </c>
      <c r="AJ31" s="263">
        <v>358</v>
      </c>
      <c r="AK31" s="267">
        <v>30</v>
      </c>
      <c r="AL31" s="261">
        <f t="shared" si="5"/>
        <v>381</v>
      </c>
      <c r="AM31" s="262">
        <v>381</v>
      </c>
      <c r="AN31" s="263">
        <v>0</v>
      </c>
      <c r="AO31" s="262">
        <v>10</v>
      </c>
      <c r="AP31" s="263">
        <v>371</v>
      </c>
      <c r="AQ31" s="264">
        <v>34</v>
      </c>
      <c r="AR31" s="261">
        <v>383</v>
      </c>
      <c r="AS31" s="262">
        <v>383</v>
      </c>
      <c r="AT31" s="263">
        <v>0</v>
      </c>
      <c r="AU31" s="262">
        <v>10</v>
      </c>
      <c r="AV31" s="263">
        <v>373</v>
      </c>
      <c r="AW31" s="264">
        <v>68</v>
      </c>
      <c r="AX31" s="265"/>
    </row>
    <row r="32" spans="1:50" ht="45" customHeight="1" x14ac:dyDescent="0.15">
      <c r="A32" s="296" t="s">
        <v>152</v>
      </c>
      <c r="B32" s="257">
        <v>390</v>
      </c>
      <c r="C32" s="258">
        <v>343</v>
      </c>
      <c r="D32" s="259">
        <v>47</v>
      </c>
      <c r="E32" s="258">
        <v>32</v>
      </c>
      <c r="F32" s="259">
        <v>358</v>
      </c>
      <c r="G32" s="266">
        <v>1396</v>
      </c>
      <c r="H32" s="257">
        <v>276</v>
      </c>
      <c r="I32" s="258">
        <v>248</v>
      </c>
      <c r="J32" s="259">
        <v>28</v>
      </c>
      <c r="K32" s="258">
        <v>24</v>
      </c>
      <c r="L32" s="259">
        <v>252</v>
      </c>
      <c r="M32" s="266">
        <v>1349</v>
      </c>
      <c r="N32" s="257">
        <v>253</v>
      </c>
      <c r="O32" s="258">
        <v>253</v>
      </c>
      <c r="P32" s="259">
        <v>0</v>
      </c>
      <c r="Q32" s="258">
        <v>0</v>
      </c>
      <c r="R32" s="259">
        <v>253</v>
      </c>
      <c r="S32" s="266">
        <v>1304</v>
      </c>
      <c r="T32" s="257">
        <v>269</v>
      </c>
      <c r="U32" s="258">
        <v>269</v>
      </c>
      <c r="V32" s="259">
        <v>0</v>
      </c>
      <c r="W32" s="258">
        <v>0</v>
      </c>
      <c r="X32" s="259">
        <v>269</v>
      </c>
      <c r="Y32" s="266">
        <v>1236</v>
      </c>
      <c r="Z32" s="261">
        <v>282</v>
      </c>
      <c r="AA32" s="262">
        <v>219</v>
      </c>
      <c r="AB32" s="263">
        <v>63</v>
      </c>
      <c r="AC32" s="262">
        <v>0</v>
      </c>
      <c r="AD32" s="263">
        <v>282</v>
      </c>
      <c r="AE32" s="267">
        <v>1171</v>
      </c>
      <c r="AF32" s="261">
        <v>279</v>
      </c>
      <c r="AG32" s="262">
        <v>216</v>
      </c>
      <c r="AH32" s="263">
        <v>63</v>
      </c>
      <c r="AI32" s="262">
        <v>0</v>
      </c>
      <c r="AJ32" s="263">
        <v>279</v>
      </c>
      <c r="AK32" s="267">
        <v>1189</v>
      </c>
      <c r="AL32" s="261">
        <f t="shared" si="5"/>
        <v>334</v>
      </c>
      <c r="AM32" s="262">
        <v>275</v>
      </c>
      <c r="AN32" s="263">
        <v>59</v>
      </c>
      <c r="AO32" s="262">
        <v>0</v>
      </c>
      <c r="AP32" s="263">
        <v>334</v>
      </c>
      <c r="AQ32" s="267">
        <v>1161</v>
      </c>
      <c r="AR32" s="257">
        <f t="shared" si="6"/>
        <v>498</v>
      </c>
      <c r="AS32" s="258">
        <v>448</v>
      </c>
      <c r="AT32" s="259">
        <v>50</v>
      </c>
      <c r="AU32" s="258">
        <v>0</v>
      </c>
      <c r="AV32" s="259">
        <v>498</v>
      </c>
      <c r="AW32" s="266">
        <v>1232.8292960000001</v>
      </c>
      <c r="AX32" s="265"/>
    </row>
    <row r="33" spans="1:50" ht="45" customHeight="1" x14ac:dyDescent="0.15">
      <c r="A33" s="297" t="s">
        <v>153</v>
      </c>
      <c r="B33" s="257">
        <v>56</v>
      </c>
      <c r="C33" s="258">
        <v>56</v>
      </c>
      <c r="D33" s="259">
        <v>0</v>
      </c>
      <c r="E33" s="258">
        <v>3</v>
      </c>
      <c r="F33" s="259">
        <v>53</v>
      </c>
      <c r="G33" s="278" t="s">
        <v>140</v>
      </c>
      <c r="H33" s="257">
        <v>55</v>
      </c>
      <c r="I33" s="258">
        <v>55</v>
      </c>
      <c r="J33" s="259">
        <v>0</v>
      </c>
      <c r="K33" s="258">
        <v>3</v>
      </c>
      <c r="L33" s="259">
        <v>52</v>
      </c>
      <c r="M33" s="278" t="s">
        <v>140</v>
      </c>
      <c r="N33" s="257">
        <v>54</v>
      </c>
      <c r="O33" s="258">
        <v>54</v>
      </c>
      <c r="P33" s="259">
        <v>0</v>
      </c>
      <c r="Q33" s="258">
        <v>0</v>
      </c>
      <c r="R33" s="259">
        <v>54</v>
      </c>
      <c r="S33" s="278" t="s">
        <v>140</v>
      </c>
      <c r="T33" s="257">
        <v>67</v>
      </c>
      <c r="U33" s="258">
        <v>67</v>
      </c>
      <c r="V33" s="259">
        <v>0</v>
      </c>
      <c r="W33" s="258">
        <v>0</v>
      </c>
      <c r="X33" s="259">
        <v>67</v>
      </c>
      <c r="Y33" s="278" t="s">
        <v>140</v>
      </c>
      <c r="Z33" s="257">
        <v>53</v>
      </c>
      <c r="AA33" s="258">
        <v>53</v>
      </c>
      <c r="AB33" s="259">
        <v>0</v>
      </c>
      <c r="AC33" s="258">
        <v>0</v>
      </c>
      <c r="AD33" s="259">
        <v>53</v>
      </c>
      <c r="AE33" s="278" t="s">
        <v>140</v>
      </c>
      <c r="AF33" s="257">
        <v>56</v>
      </c>
      <c r="AG33" s="262">
        <v>56</v>
      </c>
      <c r="AH33" s="263">
        <v>0</v>
      </c>
      <c r="AI33" s="262">
        <v>0</v>
      </c>
      <c r="AJ33" s="263">
        <v>56</v>
      </c>
      <c r="AK33" s="279" t="s">
        <v>140</v>
      </c>
      <c r="AL33" s="261">
        <f t="shared" si="5"/>
        <v>46</v>
      </c>
      <c r="AM33" s="262">
        <v>46</v>
      </c>
      <c r="AN33" s="263">
        <v>0</v>
      </c>
      <c r="AO33" s="262">
        <v>0</v>
      </c>
      <c r="AP33" s="263">
        <v>46</v>
      </c>
      <c r="AQ33" s="279" t="s">
        <v>141</v>
      </c>
      <c r="AR33" s="261">
        <f t="shared" si="6"/>
        <v>29</v>
      </c>
      <c r="AS33" s="262">
        <v>29</v>
      </c>
      <c r="AT33" s="263">
        <v>0</v>
      </c>
      <c r="AU33" s="262">
        <v>0</v>
      </c>
      <c r="AV33" s="263">
        <v>29</v>
      </c>
      <c r="AW33" s="279" t="s">
        <v>141</v>
      </c>
      <c r="AX33" s="265"/>
    </row>
    <row r="34" spans="1:50" ht="45" customHeight="1" x14ac:dyDescent="0.15">
      <c r="A34" s="291" t="s">
        <v>154</v>
      </c>
      <c r="B34" s="257">
        <v>56</v>
      </c>
      <c r="C34" s="258">
        <v>56</v>
      </c>
      <c r="D34" s="259">
        <v>0</v>
      </c>
      <c r="E34" s="258">
        <v>3</v>
      </c>
      <c r="F34" s="259">
        <v>53</v>
      </c>
      <c r="G34" s="278" t="s">
        <v>140</v>
      </c>
      <c r="H34" s="257">
        <v>55</v>
      </c>
      <c r="I34" s="258">
        <v>55</v>
      </c>
      <c r="J34" s="259">
        <v>0</v>
      </c>
      <c r="K34" s="258">
        <v>3</v>
      </c>
      <c r="L34" s="259">
        <v>52</v>
      </c>
      <c r="M34" s="278" t="s">
        <v>140</v>
      </c>
      <c r="N34" s="257">
        <v>967</v>
      </c>
      <c r="O34" s="258">
        <v>878</v>
      </c>
      <c r="P34" s="259">
        <v>89</v>
      </c>
      <c r="Q34" s="258">
        <v>212</v>
      </c>
      <c r="R34" s="259">
        <v>755</v>
      </c>
      <c r="S34" s="278">
        <v>1657</v>
      </c>
      <c r="T34" s="257">
        <v>939</v>
      </c>
      <c r="U34" s="258">
        <v>933</v>
      </c>
      <c r="V34" s="259">
        <v>6</v>
      </c>
      <c r="W34" s="258">
        <v>228</v>
      </c>
      <c r="X34" s="259">
        <v>711</v>
      </c>
      <c r="Y34" s="278">
        <v>1155</v>
      </c>
      <c r="Z34" s="257">
        <v>965</v>
      </c>
      <c r="AA34" s="258">
        <v>961</v>
      </c>
      <c r="AB34" s="259">
        <v>4</v>
      </c>
      <c r="AC34" s="258">
        <v>144</v>
      </c>
      <c r="AD34" s="259">
        <v>821</v>
      </c>
      <c r="AE34" s="278">
        <v>1716</v>
      </c>
      <c r="AF34" s="257">
        <v>997</v>
      </c>
      <c r="AG34" s="262">
        <v>992</v>
      </c>
      <c r="AH34" s="263">
        <v>5</v>
      </c>
      <c r="AI34" s="262">
        <v>156</v>
      </c>
      <c r="AJ34" s="263">
        <v>841</v>
      </c>
      <c r="AK34" s="279">
        <v>1101</v>
      </c>
      <c r="AL34" s="261">
        <v>1108</v>
      </c>
      <c r="AM34" s="262">
        <v>1102</v>
      </c>
      <c r="AN34" s="263">
        <v>6</v>
      </c>
      <c r="AO34" s="262">
        <v>163</v>
      </c>
      <c r="AP34" s="263">
        <v>945</v>
      </c>
      <c r="AQ34" s="279">
        <v>565</v>
      </c>
      <c r="AR34" s="261">
        <f>SUM(AS34:AT34)</f>
        <v>1616.425</v>
      </c>
      <c r="AS34" s="262">
        <v>1496.425</v>
      </c>
      <c r="AT34" s="263">
        <v>120</v>
      </c>
      <c r="AU34" s="262">
        <v>71</v>
      </c>
      <c r="AV34" s="263">
        <v>1545.425</v>
      </c>
      <c r="AW34" s="279">
        <v>12575.175999999999</v>
      </c>
      <c r="AX34" s="265"/>
    </row>
    <row r="35" spans="1:50" ht="45" customHeight="1" thickBot="1" x14ac:dyDescent="0.2">
      <c r="A35" s="298" t="s">
        <v>155</v>
      </c>
      <c r="B35" s="257">
        <v>56</v>
      </c>
      <c r="C35" s="258">
        <v>56</v>
      </c>
      <c r="D35" s="259">
        <v>0</v>
      </c>
      <c r="E35" s="258">
        <v>3</v>
      </c>
      <c r="F35" s="259">
        <v>53</v>
      </c>
      <c r="G35" s="278" t="s">
        <v>140</v>
      </c>
      <c r="H35" s="257">
        <v>55</v>
      </c>
      <c r="I35" s="258">
        <v>55</v>
      </c>
      <c r="J35" s="259">
        <v>0</v>
      </c>
      <c r="K35" s="258">
        <v>3</v>
      </c>
      <c r="L35" s="259">
        <v>52</v>
      </c>
      <c r="M35" s="278" t="s">
        <v>140</v>
      </c>
      <c r="N35" s="257">
        <v>870</v>
      </c>
      <c r="O35" s="258">
        <v>860</v>
      </c>
      <c r="P35" s="259">
        <v>10</v>
      </c>
      <c r="Q35" s="258">
        <v>313</v>
      </c>
      <c r="R35" s="259">
        <v>557</v>
      </c>
      <c r="S35" s="278">
        <v>237</v>
      </c>
      <c r="T35" s="257">
        <v>816</v>
      </c>
      <c r="U35" s="258">
        <v>776</v>
      </c>
      <c r="V35" s="259">
        <v>40</v>
      </c>
      <c r="W35" s="258">
        <v>239</v>
      </c>
      <c r="X35" s="259">
        <v>577</v>
      </c>
      <c r="Y35" s="278">
        <v>240</v>
      </c>
      <c r="Z35" s="257">
        <v>730</v>
      </c>
      <c r="AA35" s="258">
        <v>718</v>
      </c>
      <c r="AB35" s="259">
        <v>12</v>
      </c>
      <c r="AC35" s="258">
        <v>228</v>
      </c>
      <c r="AD35" s="259">
        <v>502</v>
      </c>
      <c r="AE35" s="278" t="s">
        <v>140</v>
      </c>
      <c r="AF35" s="257">
        <v>709</v>
      </c>
      <c r="AG35" s="262">
        <v>697</v>
      </c>
      <c r="AH35" s="263">
        <v>12</v>
      </c>
      <c r="AI35" s="262">
        <v>219</v>
      </c>
      <c r="AJ35" s="263">
        <v>490</v>
      </c>
      <c r="AK35" s="279" t="s">
        <v>140</v>
      </c>
      <c r="AL35" s="261">
        <f>SUM(AM35:AN35)</f>
        <v>797</v>
      </c>
      <c r="AM35" s="262">
        <v>784</v>
      </c>
      <c r="AN35" s="263">
        <v>13</v>
      </c>
      <c r="AO35" s="262">
        <v>245</v>
      </c>
      <c r="AP35" s="263">
        <v>552</v>
      </c>
      <c r="AQ35" s="279" t="s">
        <v>140</v>
      </c>
      <c r="AR35" s="261">
        <f>SUM(AS35:AT35)</f>
        <v>702.9</v>
      </c>
      <c r="AS35" s="262">
        <v>689</v>
      </c>
      <c r="AT35" s="263">
        <v>13.9</v>
      </c>
      <c r="AU35" s="262">
        <v>215.5</v>
      </c>
      <c r="AV35" s="263">
        <v>487.1</v>
      </c>
      <c r="AW35" s="279" t="s">
        <v>140</v>
      </c>
      <c r="AX35" s="265"/>
    </row>
    <row r="36" spans="1:50" ht="45" customHeight="1" thickBot="1" x14ac:dyDescent="0.2">
      <c r="A36" s="299" t="s">
        <v>156</v>
      </c>
      <c r="B36" s="300">
        <f t="shared" ref="B36:M36" si="7">SUM(B16:B33)</f>
        <v>44622</v>
      </c>
      <c r="C36" s="301">
        <f t="shared" si="7"/>
        <v>38798</v>
      </c>
      <c r="D36" s="301">
        <f t="shared" si="7"/>
        <v>5824</v>
      </c>
      <c r="E36" s="301">
        <f t="shared" si="7"/>
        <v>14796</v>
      </c>
      <c r="F36" s="301">
        <f t="shared" si="7"/>
        <v>29826</v>
      </c>
      <c r="G36" s="302">
        <f t="shared" si="7"/>
        <v>319047</v>
      </c>
      <c r="H36" s="300">
        <f t="shared" si="7"/>
        <v>43741</v>
      </c>
      <c r="I36" s="301">
        <f t="shared" si="7"/>
        <v>38216</v>
      </c>
      <c r="J36" s="301">
        <f t="shared" si="7"/>
        <v>5525</v>
      </c>
      <c r="K36" s="301">
        <f t="shared" si="7"/>
        <v>14534</v>
      </c>
      <c r="L36" s="301">
        <f t="shared" si="7"/>
        <v>29207</v>
      </c>
      <c r="M36" s="302">
        <f t="shared" si="7"/>
        <v>317898</v>
      </c>
      <c r="N36" s="300">
        <f>SUM(N16:N35)</f>
        <v>51678</v>
      </c>
      <c r="O36" s="301">
        <f t="shared" ref="O36:AW36" si="8">SUM(O16:O35)</f>
        <v>45641</v>
      </c>
      <c r="P36" s="301">
        <f t="shared" si="8"/>
        <v>6037</v>
      </c>
      <c r="Q36" s="301">
        <f t="shared" si="8"/>
        <v>16768</v>
      </c>
      <c r="R36" s="301">
        <f t="shared" si="8"/>
        <v>34910</v>
      </c>
      <c r="S36" s="302">
        <f t="shared" si="8"/>
        <v>334325</v>
      </c>
      <c r="T36" s="300">
        <f t="shared" si="8"/>
        <v>53166</v>
      </c>
      <c r="U36" s="301">
        <f t="shared" si="8"/>
        <v>46964</v>
      </c>
      <c r="V36" s="301">
        <f t="shared" si="8"/>
        <v>6202</v>
      </c>
      <c r="W36" s="301">
        <f t="shared" si="8"/>
        <v>17433</v>
      </c>
      <c r="X36" s="301">
        <f t="shared" si="8"/>
        <v>35733</v>
      </c>
      <c r="Y36" s="302">
        <f t="shared" si="8"/>
        <v>343896</v>
      </c>
      <c r="Z36" s="300">
        <f t="shared" si="8"/>
        <v>53585</v>
      </c>
      <c r="AA36" s="301">
        <f t="shared" si="8"/>
        <v>47126</v>
      </c>
      <c r="AB36" s="301">
        <f t="shared" si="8"/>
        <v>6459</v>
      </c>
      <c r="AC36" s="301">
        <f t="shared" si="8"/>
        <v>17686</v>
      </c>
      <c r="AD36" s="301">
        <f t="shared" si="8"/>
        <v>35899</v>
      </c>
      <c r="AE36" s="302">
        <f t="shared" si="8"/>
        <v>352214</v>
      </c>
      <c r="AF36" s="300">
        <f t="shared" si="8"/>
        <v>55261</v>
      </c>
      <c r="AG36" s="301">
        <f t="shared" si="8"/>
        <v>48280</v>
      </c>
      <c r="AH36" s="301">
        <f t="shared" si="8"/>
        <v>6981</v>
      </c>
      <c r="AI36" s="301">
        <f t="shared" si="8"/>
        <v>18946</v>
      </c>
      <c r="AJ36" s="301">
        <f t="shared" si="8"/>
        <v>36315</v>
      </c>
      <c r="AK36" s="302">
        <f t="shared" si="8"/>
        <v>400629</v>
      </c>
      <c r="AL36" s="300">
        <f t="shared" si="8"/>
        <v>58293</v>
      </c>
      <c r="AM36" s="301">
        <f t="shared" si="8"/>
        <v>50885</v>
      </c>
      <c r="AN36" s="301">
        <f t="shared" si="8"/>
        <v>7408</v>
      </c>
      <c r="AO36" s="301">
        <f t="shared" si="8"/>
        <v>20501</v>
      </c>
      <c r="AP36" s="301">
        <f t="shared" si="8"/>
        <v>37792</v>
      </c>
      <c r="AQ36" s="302">
        <f t="shared" si="8"/>
        <v>410557</v>
      </c>
      <c r="AR36" s="300">
        <f t="shared" si="8"/>
        <v>61557.126000000004</v>
      </c>
      <c r="AS36" s="301">
        <f>SUM(AS16:AS35)</f>
        <v>52890.324000000001</v>
      </c>
      <c r="AT36" s="301">
        <f>SUM(AT16:AT35)</f>
        <v>8666.8019999999997</v>
      </c>
      <c r="AU36" s="301">
        <f t="shared" si="8"/>
        <v>20228.248249276643</v>
      </c>
      <c r="AV36" s="301">
        <f t="shared" si="8"/>
        <v>41329.177750723364</v>
      </c>
      <c r="AW36" s="302">
        <f t="shared" si="8"/>
        <v>538456.34123699996</v>
      </c>
      <c r="AX36" s="265"/>
    </row>
  </sheetData>
  <mergeCells count="28">
    <mergeCell ref="AT3:AW3"/>
    <mergeCell ref="B4:G4"/>
    <mergeCell ref="H4:M4"/>
    <mergeCell ref="N4:S4"/>
    <mergeCell ref="T4:Y4"/>
    <mergeCell ref="Z4:AE4"/>
    <mergeCell ref="AF4:AK4"/>
    <mergeCell ref="AL4:AQ4"/>
    <mergeCell ref="AR4:AW4"/>
    <mergeCell ref="J3:M3"/>
    <mergeCell ref="P3:S3"/>
    <mergeCell ref="V3:Y3"/>
    <mergeCell ref="AB3:AE3"/>
    <mergeCell ref="AH3:AK3"/>
    <mergeCell ref="AN3:AQ3"/>
    <mergeCell ref="B14:G14"/>
    <mergeCell ref="H14:M14"/>
    <mergeCell ref="N14:S14"/>
    <mergeCell ref="T14:Y14"/>
    <mergeCell ref="Z14:AE14"/>
    <mergeCell ref="AF14:AK14"/>
    <mergeCell ref="AL14:AQ14"/>
    <mergeCell ref="AR14:AW14"/>
    <mergeCell ref="V13:Y13"/>
    <mergeCell ref="AB13:AE13"/>
    <mergeCell ref="AH13:AK13"/>
    <mergeCell ref="AN13:AQ13"/>
    <mergeCell ref="AT13:AW13"/>
  </mergeCells>
  <phoneticPr fontId="2"/>
  <pageMargins left="0.98425196850393704" right="0.31496062992125984" top="0.70866141732283472" bottom="0.31496062992125984" header="0.27559055118110237" footer="0.19685039370078741"/>
  <pageSetup paperSize="9" scale="39" firstPageNumber="5" fitToHeight="0" orientation="landscape" useFirstPageNumber="1" r:id="rId1"/>
  <headerFooter alignWithMargins="0">
    <oddFooter>&amp;C&amp;24&amp;P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18"/>
  <sheetViews>
    <sheetView view="pageBreakPreview" topLeftCell="A2" zoomScale="60" zoomScaleNormal="75" workbookViewId="0">
      <pane xSplit="2" ySplit="3" topLeftCell="AA5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32.1" customHeight="1" x14ac:dyDescent="0.2"/>
  <cols>
    <col min="1" max="1" width="3.25" style="334" customWidth="1"/>
    <col min="2" max="2" width="11.625" style="334" customWidth="1"/>
    <col min="3" max="3" width="11.625" style="334" hidden="1" customWidth="1"/>
    <col min="4" max="7" width="11.125" style="334" hidden="1" customWidth="1"/>
    <col min="8" max="9" width="11.625" style="334" hidden="1" customWidth="1"/>
    <col min="10" max="13" width="11.125" style="334" hidden="1" customWidth="1"/>
    <col min="14" max="14" width="11.625" style="334" hidden="1" customWidth="1"/>
    <col min="15" max="15" width="11.625" style="334" customWidth="1"/>
    <col min="16" max="19" width="11.125" style="334" customWidth="1"/>
    <col min="20" max="21" width="11.625" style="334" customWidth="1"/>
    <col min="22" max="22" width="11.25" style="334" customWidth="1"/>
    <col min="23" max="23" width="11.625" style="334" customWidth="1"/>
    <col min="24" max="24" width="12" style="334" customWidth="1"/>
    <col min="25" max="25" width="11.375" style="334" customWidth="1"/>
    <col min="26" max="26" width="11" style="334" customWidth="1"/>
    <col min="27" max="27" width="11.625" style="334" customWidth="1"/>
    <col min="28" max="28" width="11.25" style="334" customWidth="1"/>
    <col min="29" max="29" width="11.625" style="334" customWidth="1"/>
    <col min="30" max="30" width="12" style="334" customWidth="1"/>
    <col min="31" max="31" width="11.375" style="334" customWidth="1"/>
    <col min="32" max="32" width="11" style="334" customWidth="1"/>
    <col min="33" max="33" width="11.625" style="334" customWidth="1"/>
    <col min="34" max="34" width="11.25" style="334" customWidth="1"/>
    <col min="35" max="35" width="11.625" style="334" customWidth="1"/>
    <col min="36" max="36" width="12" style="334" customWidth="1"/>
    <col min="37" max="37" width="11.375" style="334" customWidth="1"/>
    <col min="38" max="38" width="11" style="334" customWidth="1"/>
    <col min="39" max="39" width="11.625" style="334" customWidth="1"/>
    <col min="40" max="40" width="11.25" style="334" customWidth="1"/>
    <col min="41" max="41" width="11.625" style="334" customWidth="1"/>
    <col min="42" max="42" width="12" style="334" customWidth="1"/>
    <col min="43" max="43" width="11.375" style="334" customWidth="1"/>
    <col min="44" max="44" width="11" style="334" customWidth="1"/>
    <col min="45" max="45" width="14" style="334" customWidth="1"/>
    <col min="46" max="256" width="9" style="334"/>
    <col min="257" max="257" width="3.25" style="334" customWidth="1"/>
    <col min="258" max="258" width="11.625" style="334" customWidth="1"/>
    <col min="259" max="270" width="0" style="334" hidden="1" customWidth="1"/>
    <col min="271" max="271" width="11.625" style="334" customWidth="1"/>
    <col min="272" max="275" width="11.125" style="334" customWidth="1"/>
    <col min="276" max="277" width="11.625" style="334" customWidth="1"/>
    <col min="278" max="278" width="11.25" style="334" customWidth="1"/>
    <col min="279" max="279" width="11.625" style="334" customWidth="1"/>
    <col min="280" max="280" width="12" style="334" customWidth="1"/>
    <col min="281" max="281" width="11.375" style="334" customWidth="1"/>
    <col min="282" max="282" width="11" style="334" customWidth="1"/>
    <col min="283" max="283" width="11.625" style="334" customWidth="1"/>
    <col min="284" max="284" width="11.25" style="334" customWidth="1"/>
    <col min="285" max="285" width="11.625" style="334" customWidth="1"/>
    <col min="286" max="286" width="12" style="334" customWidth="1"/>
    <col min="287" max="287" width="11.375" style="334" customWidth="1"/>
    <col min="288" max="288" width="11" style="334" customWidth="1"/>
    <col min="289" max="289" width="11.625" style="334" customWidth="1"/>
    <col min="290" max="290" width="11.25" style="334" customWidth="1"/>
    <col min="291" max="291" width="11.625" style="334" customWidth="1"/>
    <col min="292" max="292" width="12" style="334" customWidth="1"/>
    <col min="293" max="293" width="11.375" style="334" customWidth="1"/>
    <col min="294" max="294" width="11" style="334" customWidth="1"/>
    <col min="295" max="295" width="11.625" style="334" customWidth="1"/>
    <col min="296" max="296" width="11.25" style="334" customWidth="1"/>
    <col min="297" max="297" width="11.625" style="334" customWidth="1"/>
    <col min="298" max="298" width="12" style="334" customWidth="1"/>
    <col min="299" max="299" width="11.375" style="334" customWidth="1"/>
    <col min="300" max="300" width="11" style="334" customWidth="1"/>
    <col min="301" max="301" width="14" style="334" customWidth="1"/>
    <col min="302" max="512" width="9" style="334"/>
    <col min="513" max="513" width="3.25" style="334" customWidth="1"/>
    <col min="514" max="514" width="11.625" style="334" customWidth="1"/>
    <col min="515" max="526" width="0" style="334" hidden="1" customWidth="1"/>
    <col min="527" max="527" width="11.625" style="334" customWidth="1"/>
    <col min="528" max="531" width="11.125" style="334" customWidth="1"/>
    <col min="532" max="533" width="11.625" style="334" customWidth="1"/>
    <col min="534" max="534" width="11.25" style="334" customWidth="1"/>
    <col min="535" max="535" width="11.625" style="334" customWidth="1"/>
    <col min="536" max="536" width="12" style="334" customWidth="1"/>
    <col min="537" max="537" width="11.375" style="334" customWidth="1"/>
    <col min="538" max="538" width="11" style="334" customWidth="1"/>
    <col min="539" max="539" width="11.625" style="334" customWidth="1"/>
    <col min="540" max="540" width="11.25" style="334" customWidth="1"/>
    <col min="541" max="541" width="11.625" style="334" customWidth="1"/>
    <col min="542" max="542" width="12" style="334" customWidth="1"/>
    <col min="543" max="543" width="11.375" style="334" customWidth="1"/>
    <col min="544" max="544" width="11" style="334" customWidth="1"/>
    <col min="545" max="545" width="11.625" style="334" customWidth="1"/>
    <col min="546" max="546" width="11.25" style="334" customWidth="1"/>
    <col min="547" max="547" width="11.625" style="334" customWidth="1"/>
    <col min="548" max="548" width="12" style="334" customWidth="1"/>
    <col min="549" max="549" width="11.375" style="334" customWidth="1"/>
    <col min="550" max="550" width="11" style="334" customWidth="1"/>
    <col min="551" max="551" width="11.625" style="334" customWidth="1"/>
    <col min="552" max="552" width="11.25" style="334" customWidth="1"/>
    <col min="553" max="553" width="11.625" style="334" customWidth="1"/>
    <col min="554" max="554" width="12" style="334" customWidth="1"/>
    <col min="555" max="555" width="11.375" style="334" customWidth="1"/>
    <col min="556" max="556" width="11" style="334" customWidth="1"/>
    <col min="557" max="557" width="14" style="334" customWidth="1"/>
    <col min="558" max="768" width="9" style="334"/>
    <col min="769" max="769" width="3.25" style="334" customWidth="1"/>
    <col min="770" max="770" width="11.625" style="334" customWidth="1"/>
    <col min="771" max="782" width="0" style="334" hidden="1" customWidth="1"/>
    <col min="783" max="783" width="11.625" style="334" customWidth="1"/>
    <col min="784" max="787" width="11.125" style="334" customWidth="1"/>
    <col min="788" max="789" width="11.625" style="334" customWidth="1"/>
    <col min="790" max="790" width="11.25" style="334" customWidth="1"/>
    <col min="791" max="791" width="11.625" style="334" customWidth="1"/>
    <col min="792" max="792" width="12" style="334" customWidth="1"/>
    <col min="793" max="793" width="11.375" style="334" customWidth="1"/>
    <col min="794" max="794" width="11" style="334" customWidth="1"/>
    <col min="795" max="795" width="11.625" style="334" customWidth="1"/>
    <col min="796" max="796" width="11.25" style="334" customWidth="1"/>
    <col min="797" max="797" width="11.625" style="334" customWidth="1"/>
    <col min="798" max="798" width="12" style="334" customWidth="1"/>
    <col min="799" max="799" width="11.375" style="334" customWidth="1"/>
    <col min="800" max="800" width="11" style="334" customWidth="1"/>
    <col min="801" max="801" width="11.625" style="334" customWidth="1"/>
    <col min="802" max="802" width="11.25" style="334" customWidth="1"/>
    <col min="803" max="803" width="11.625" style="334" customWidth="1"/>
    <col min="804" max="804" width="12" style="334" customWidth="1"/>
    <col min="805" max="805" width="11.375" style="334" customWidth="1"/>
    <col min="806" max="806" width="11" style="334" customWidth="1"/>
    <col min="807" max="807" width="11.625" style="334" customWidth="1"/>
    <col min="808" max="808" width="11.25" style="334" customWidth="1"/>
    <col min="809" max="809" width="11.625" style="334" customWidth="1"/>
    <col min="810" max="810" width="12" style="334" customWidth="1"/>
    <col min="811" max="811" width="11.375" style="334" customWidth="1"/>
    <col min="812" max="812" width="11" style="334" customWidth="1"/>
    <col min="813" max="813" width="14" style="334" customWidth="1"/>
    <col min="814" max="1024" width="9" style="334"/>
    <col min="1025" max="1025" width="3.25" style="334" customWidth="1"/>
    <col min="1026" max="1026" width="11.625" style="334" customWidth="1"/>
    <col min="1027" max="1038" width="0" style="334" hidden="1" customWidth="1"/>
    <col min="1039" max="1039" width="11.625" style="334" customWidth="1"/>
    <col min="1040" max="1043" width="11.125" style="334" customWidth="1"/>
    <col min="1044" max="1045" width="11.625" style="334" customWidth="1"/>
    <col min="1046" max="1046" width="11.25" style="334" customWidth="1"/>
    <col min="1047" max="1047" width="11.625" style="334" customWidth="1"/>
    <col min="1048" max="1048" width="12" style="334" customWidth="1"/>
    <col min="1049" max="1049" width="11.375" style="334" customWidth="1"/>
    <col min="1050" max="1050" width="11" style="334" customWidth="1"/>
    <col min="1051" max="1051" width="11.625" style="334" customWidth="1"/>
    <col min="1052" max="1052" width="11.25" style="334" customWidth="1"/>
    <col min="1053" max="1053" width="11.625" style="334" customWidth="1"/>
    <col min="1054" max="1054" width="12" style="334" customWidth="1"/>
    <col min="1055" max="1055" width="11.375" style="334" customWidth="1"/>
    <col min="1056" max="1056" width="11" style="334" customWidth="1"/>
    <col min="1057" max="1057" width="11.625" style="334" customWidth="1"/>
    <col min="1058" max="1058" width="11.25" style="334" customWidth="1"/>
    <col min="1059" max="1059" width="11.625" style="334" customWidth="1"/>
    <col min="1060" max="1060" width="12" style="334" customWidth="1"/>
    <col min="1061" max="1061" width="11.375" style="334" customWidth="1"/>
    <col min="1062" max="1062" width="11" style="334" customWidth="1"/>
    <col min="1063" max="1063" width="11.625" style="334" customWidth="1"/>
    <col min="1064" max="1064" width="11.25" style="334" customWidth="1"/>
    <col min="1065" max="1065" width="11.625" style="334" customWidth="1"/>
    <col min="1066" max="1066" width="12" style="334" customWidth="1"/>
    <col min="1067" max="1067" width="11.375" style="334" customWidth="1"/>
    <col min="1068" max="1068" width="11" style="334" customWidth="1"/>
    <col min="1069" max="1069" width="14" style="334" customWidth="1"/>
    <col min="1070" max="1280" width="9" style="334"/>
    <col min="1281" max="1281" width="3.25" style="334" customWidth="1"/>
    <col min="1282" max="1282" width="11.625" style="334" customWidth="1"/>
    <col min="1283" max="1294" width="0" style="334" hidden="1" customWidth="1"/>
    <col min="1295" max="1295" width="11.625" style="334" customWidth="1"/>
    <col min="1296" max="1299" width="11.125" style="334" customWidth="1"/>
    <col min="1300" max="1301" width="11.625" style="334" customWidth="1"/>
    <col min="1302" max="1302" width="11.25" style="334" customWidth="1"/>
    <col min="1303" max="1303" width="11.625" style="334" customWidth="1"/>
    <col min="1304" max="1304" width="12" style="334" customWidth="1"/>
    <col min="1305" max="1305" width="11.375" style="334" customWidth="1"/>
    <col min="1306" max="1306" width="11" style="334" customWidth="1"/>
    <col min="1307" max="1307" width="11.625" style="334" customWidth="1"/>
    <col min="1308" max="1308" width="11.25" style="334" customWidth="1"/>
    <col min="1309" max="1309" width="11.625" style="334" customWidth="1"/>
    <col min="1310" max="1310" width="12" style="334" customWidth="1"/>
    <col min="1311" max="1311" width="11.375" style="334" customWidth="1"/>
    <col min="1312" max="1312" width="11" style="334" customWidth="1"/>
    <col min="1313" max="1313" width="11.625" style="334" customWidth="1"/>
    <col min="1314" max="1314" width="11.25" style="334" customWidth="1"/>
    <col min="1315" max="1315" width="11.625" style="334" customWidth="1"/>
    <col min="1316" max="1316" width="12" style="334" customWidth="1"/>
    <col min="1317" max="1317" width="11.375" style="334" customWidth="1"/>
    <col min="1318" max="1318" width="11" style="334" customWidth="1"/>
    <col min="1319" max="1319" width="11.625" style="334" customWidth="1"/>
    <col min="1320" max="1320" width="11.25" style="334" customWidth="1"/>
    <col min="1321" max="1321" width="11.625" style="334" customWidth="1"/>
    <col min="1322" max="1322" width="12" style="334" customWidth="1"/>
    <col min="1323" max="1323" width="11.375" style="334" customWidth="1"/>
    <col min="1324" max="1324" width="11" style="334" customWidth="1"/>
    <col min="1325" max="1325" width="14" style="334" customWidth="1"/>
    <col min="1326" max="1536" width="9" style="334"/>
    <col min="1537" max="1537" width="3.25" style="334" customWidth="1"/>
    <col min="1538" max="1538" width="11.625" style="334" customWidth="1"/>
    <col min="1539" max="1550" width="0" style="334" hidden="1" customWidth="1"/>
    <col min="1551" max="1551" width="11.625" style="334" customWidth="1"/>
    <col min="1552" max="1555" width="11.125" style="334" customWidth="1"/>
    <col min="1556" max="1557" width="11.625" style="334" customWidth="1"/>
    <col min="1558" max="1558" width="11.25" style="334" customWidth="1"/>
    <col min="1559" max="1559" width="11.625" style="334" customWidth="1"/>
    <col min="1560" max="1560" width="12" style="334" customWidth="1"/>
    <col min="1561" max="1561" width="11.375" style="334" customWidth="1"/>
    <col min="1562" max="1562" width="11" style="334" customWidth="1"/>
    <col min="1563" max="1563" width="11.625" style="334" customWidth="1"/>
    <col min="1564" max="1564" width="11.25" style="334" customWidth="1"/>
    <col min="1565" max="1565" width="11.625" style="334" customWidth="1"/>
    <col min="1566" max="1566" width="12" style="334" customWidth="1"/>
    <col min="1567" max="1567" width="11.375" style="334" customWidth="1"/>
    <col min="1568" max="1568" width="11" style="334" customWidth="1"/>
    <col min="1569" max="1569" width="11.625" style="334" customWidth="1"/>
    <col min="1570" max="1570" width="11.25" style="334" customWidth="1"/>
    <col min="1571" max="1571" width="11.625" style="334" customWidth="1"/>
    <col min="1572" max="1572" width="12" style="334" customWidth="1"/>
    <col min="1573" max="1573" width="11.375" style="334" customWidth="1"/>
    <col min="1574" max="1574" width="11" style="334" customWidth="1"/>
    <col min="1575" max="1575" width="11.625" style="334" customWidth="1"/>
    <col min="1576" max="1576" width="11.25" style="334" customWidth="1"/>
    <col min="1577" max="1577" width="11.625" style="334" customWidth="1"/>
    <col min="1578" max="1578" width="12" style="334" customWidth="1"/>
    <col min="1579" max="1579" width="11.375" style="334" customWidth="1"/>
    <col min="1580" max="1580" width="11" style="334" customWidth="1"/>
    <col min="1581" max="1581" width="14" style="334" customWidth="1"/>
    <col min="1582" max="1792" width="9" style="334"/>
    <col min="1793" max="1793" width="3.25" style="334" customWidth="1"/>
    <col min="1794" max="1794" width="11.625" style="334" customWidth="1"/>
    <col min="1795" max="1806" width="0" style="334" hidden="1" customWidth="1"/>
    <col min="1807" max="1807" width="11.625" style="334" customWidth="1"/>
    <col min="1808" max="1811" width="11.125" style="334" customWidth="1"/>
    <col min="1812" max="1813" width="11.625" style="334" customWidth="1"/>
    <col min="1814" max="1814" width="11.25" style="334" customWidth="1"/>
    <col min="1815" max="1815" width="11.625" style="334" customWidth="1"/>
    <col min="1816" max="1816" width="12" style="334" customWidth="1"/>
    <col min="1817" max="1817" width="11.375" style="334" customWidth="1"/>
    <col min="1818" max="1818" width="11" style="334" customWidth="1"/>
    <col min="1819" max="1819" width="11.625" style="334" customWidth="1"/>
    <col min="1820" max="1820" width="11.25" style="334" customWidth="1"/>
    <col min="1821" max="1821" width="11.625" style="334" customWidth="1"/>
    <col min="1822" max="1822" width="12" style="334" customWidth="1"/>
    <col min="1823" max="1823" width="11.375" style="334" customWidth="1"/>
    <col min="1824" max="1824" width="11" style="334" customWidth="1"/>
    <col min="1825" max="1825" width="11.625" style="334" customWidth="1"/>
    <col min="1826" max="1826" width="11.25" style="334" customWidth="1"/>
    <col min="1827" max="1827" width="11.625" style="334" customWidth="1"/>
    <col min="1828" max="1828" width="12" style="334" customWidth="1"/>
    <col min="1829" max="1829" width="11.375" style="334" customWidth="1"/>
    <col min="1830" max="1830" width="11" style="334" customWidth="1"/>
    <col min="1831" max="1831" width="11.625" style="334" customWidth="1"/>
    <col min="1832" max="1832" width="11.25" style="334" customWidth="1"/>
    <col min="1833" max="1833" width="11.625" style="334" customWidth="1"/>
    <col min="1834" max="1834" width="12" style="334" customWidth="1"/>
    <col min="1835" max="1835" width="11.375" style="334" customWidth="1"/>
    <col min="1836" max="1836" width="11" style="334" customWidth="1"/>
    <col min="1837" max="1837" width="14" style="334" customWidth="1"/>
    <col min="1838" max="2048" width="9" style="334"/>
    <col min="2049" max="2049" width="3.25" style="334" customWidth="1"/>
    <col min="2050" max="2050" width="11.625" style="334" customWidth="1"/>
    <col min="2051" max="2062" width="0" style="334" hidden="1" customWidth="1"/>
    <col min="2063" max="2063" width="11.625" style="334" customWidth="1"/>
    <col min="2064" max="2067" width="11.125" style="334" customWidth="1"/>
    <col min="2068" max="2069" width="11.625" style="334" customWidth="1"/>
    <col min="2070" max="2070" width="11.25" style="334" customWidth="1"/>
    <col min="2071" max="2071" width="11.625" style="334" customWidth="1"/>
    <col min="2072" max="2072" width="12" style="334" customWidth="1"/>
    <col min="2073" max="2073" width="11.375" style="334" customWidth="1"/>
    <col min="2074" max="2074" width="11" style="334" customWidth="1"/>
    <col min="2075" max="2075" width="11.625" style="334" customWidth="1"/>
    <col min="2076" max="2076" width="11.25" style="334" customWidth="1"/>
    <col min="2077" max="2077" width="11.625" style="334" customWidth="1"/>
    <col min="2078" max="2078" width="12" style="334" customWidth="1"/>
    <col min="2079" max="2079" width="11.375" style="334" customWidth="1"/>
    <col min="2080" max="2080" width="11" style="334" customWidth="1"/>
    <col min="2081" max="2081" width="11.625" style="334" customWidth="1"/>
    <col min="2082" max="2082" width="11.25" style="334" customWidth="1"/>
    <col min="2083" max="2083" width="11.625" style="334" customWidth="1"/>
    <col min="2084" max="2084" width="12" style="334" customWidth="1"/>
    <col min="2085" max="2085" width="11.375" style="334" customWidth="1"/>
    <col min="2086" max="2086" width="11" style="334" customWidth="1"/>
    <col min="2087" max="2087" width="11.625" style="334" customWidth="1"/>
    <col min="2088" max="2088" width="11.25" style="334" customWidth="1"/>
    <col min="2089" max="2089" width="11.625" style="334" customWidth="1"/>
    <col min="2090" max="2090" width="12" style="334" customWidth="1"/>
    <col min="2091" max="2091" width="11.375" style="334" customWidth="1"/>
    <col min="2092" max="2092" width="11" style="334" customWidth="1"/>
    <col min="2093" max="2093" width="14" style="334" customWidth="1"/>
    <col min="2094" max="2304" width="9" style="334"/>
    <col min="2305" max="2305" width="3.25" style="334" customWidth="1"/>
    <col min="2306" max="2306" width="11.625" style="334" customWidth="1"/>
    <col min="2307" max="2318" width="0" style="334" hidden="1" customWidth="1"/>
    <col min="2319" max="2319" width="11.625" style="334" customWidth="1"/>
    <col min="2320" max="2323" width="11.125" style="334" customWidth="1"/>
    <col min="2324" max="2325" width="11.625" style="334" customWidth="1"/>
    <col min="2326" max="2326" width="11.25" style="334" customWidth="1"/>
    <col min="2327" max="2327" width="11.625" style="334" customWidth="1"/>
    <col min="2328" max="2328" width="12" style="334" customWidth="1"/>
    <col min="2329" max="2329" width="11.375" style="334" customWidth="1"/>
    <col min="2330" max="2330" width="11" style="334" customWidth="1"/>
    <col min="2331" max="2331" width="11.625" style="334" customWidth="1"/>
    <col min="2332" max="2332" width="11.25" style="334" customWidth="1"/>
    <col min="2333" max="2333" width="11.625" style="334" customWidth="1"/>
    <col min="2334" max="2334" width="12" style="334" customWidth="1"/>
    <col min="2335" max="2335" width="11.375" style="334" customWidth="1"/>
    <col min="2336" max="2336" width="11" style="334" customWidth="1"/>
    <col min="2337" max="2337" width="11.625" style="334" customWidth="1"/>
    <col min="2338" max="2338" width="11.25" style="334" customWidth="1"/>
    <col min="2339" max="2339" width="11.625" style="334" customWidth="1"/>
    <col min="2340" max="2340" width="12" style="334" customWidth="1"/>
    <col min="2341" max="2341" width="11.375" style="334" customWidth="1"/>
    <col min="2342" max="2342" width="11" style="334" customWidth="1"/>
    <col min="2343" max="2343" width="11.625" style="334" customWidth="1"/>
    <col min="2344" max="2344" width="11.25" style="334" customWidth="1"/>
    <col min="2345" max="2345" width="11.625" style="334" customWidth="1"/>
    <col min="2346" max="2346" width="12" style="334" customWidth="1"/>
    <col min="2347" max="2347" width="11.375" style="334" customWidth="1"/>
    <col min="2348" max="2348" width="11" style="334" customWidth="1"/>
    <col min="2349" max="2349" width="14" style="334" customWidth="1"/>
    <col min="2350" max="2560" width="9" style="334"/>
    <col min="2561" max="2561" width="3.25" style="334" customWidth="1"/>
    <col min="2562" max="2562" width="11.625" style="334" customWidth="1"/>
    <col min="2563" max="2574" width="0" style="334" hidden="1" customWidth="1"/>
    <col min="2575" max="2575" width="11.625" style="334" customWidth="1"/>
    <col min="2576" max="2579" width="11.125" style="334" customWidth="1"/>
    <col min="2580" max="2581" width="11.625" style="334" customWidth="1"/>
    <col min="2582" max="2582" width="11.25" style="334" customWidth="1"/>
    <col min="2583" max="2583" width="11.625" style="334" customWidth="1"/>
    <col min="2584" max="2584" width="12" style="334" customWidth="1"/>
    <col min="2585" max="2585" width="11.375" style="334" customWidth="1"/>
    <col min="2586" max="2586" width="11" style="334" customWidth="1"/>
    <col min="2587" max="2587" width="11.625" style="334" customWidth="1"/>
    <col min="2588" max="2588" width="11.25" style="334" customWidth="1"/>
    <col min="2589" max="2589" width="11.625" style="334" customWidth="1"/>
    <col min="2590" max="2590" width="12" style="334" customWidth="1"/>
    <col min="2591" max="2591" width="11.375" style="334" customWidth="1"/>
    <col min="2592" max="2592" width="11" style="334" customWidth="1"/>
    <col min="2593" max="2593" width="11.625" style="334" customWidth="1"/>
    <col min="2594" max="2594" width="11.25" style="334" customWidth="1"/>
    <col min="2595" max="2595" width="11.625" style="334" customWidth="1"/>
    <col min="2596" max="2596" width="12" style="334" customWidth="1"/>
    <col min="2597" max="2597" width="11.375" style="334" customWidth="1"/>
    <col min="2598" max="2598" width="11" style="334" customWidth="1"/>
    <col min="2599" max="2599" width="11.625" style="334" customWidth="1"/>
    <col min="2600" max="2600" width="11.25" style="334" customWidth="1"/>
    <col min="2601" max="2601" width="11.625" style="334" customWidth="1"/>
    <col min="2602" max="2602" width="12" style="334" customWidth="1"/>
    <col min="2603" max="2603" width="11.375" style="334" customWidth="1"/>
    <col min="2604" max="2604" width="11" style="334" customWidth="1"/>
    <col min="2605" max="2605" width="14" style="334" customWidth="1"/>
    <col min="2606" max="2816" width="9" style="334"/>
    <col min="2817" max="2817" width="3.25" style="334" customWidth="1"/>
    <col min="2818" max="2818" width="11.625" style="334" customWidth="1"/>
    <col min="2819" max="2830" width="0" style="334" hidden="1" customWidth="1"/>
    <col min="2831" max="2831" width="11.625" style="334" customWidth="1"/>
    <col min="2832" max="2835" width="11.125" style="334" customWidth="1"/>
    <col min="2836" max="2837" width="11.625" style="334" customWidth="1"/>
    <col min="2838" max="2838" width="11.25" style="334" customWidth="1"/>
    <col min="2839" max="2839" width="11.625" style="334" customWidth="1"/>
    <col min="2840" max="2840" width="12" style="334" customWidth="1"/>
    <col min="2841" max="2841" width="11.375" style="334" customWidth="1"/>
    <col min="2842" max="2842" width="11" style="334" customWidth="1"/>
    <col min="2843" max="2843" width="11.625" style="334" customWidth="1"/>
    <col min="2844" max="2844" width="11.25" style="334" customWidth="1"/>
    <col min="2845" max="2845" width="11.625" style="334" customWidth="1"/>
    <col min="2846" max="2846" width="12" style="334" customWidth="1"/>
    <col min="2847" max="2847" width="11.375" style="334" customWidth="1"/>
    <col min="2848" max="2848" width="11" style="334" customWidth="1"/>
    <col min="2849" max="2849" width="11.625" style="334" customWidth="1"/>
    <col min="2850" max="2850" width="11.25" style="334" customWidth="1"/>
    <col min="2851" max="2851" width="11.625" style="334" customWidth="1"/>
    <col min="2852" max="2852" width="12" style="334" customWidth="1"/>
    <col min="2853" max="2853" width="11.375" style="334" customWidth="1"/>
    <col min="2854" max="2854" width="11" style="334" customWidth="1"/>
    <col min="2855" max="2855" width="11.625" style="334" customWidth="1"/>
    <col min="2856" max="2856" width="11.25" style="334" customWidth="1"/>
    <col min="2857" max="2857" width="11.625" style="334" customWidth="1"/>
    <col min="2858" max="2858" width="12" style="334" customWidth="1"/>
    <col min="2859" max="2859" width="11.375" style="334" customWidth="1"/>
    <col min="2860" max="2860" width="11" style="334" customWidth="1"/>
    <col min="2861" max="2861" width="14" style="334" customWidth="1"/>
    <col min="2862" max="3072" width="9" style="334"/>
    <col min="3073" max="3073" width="3.25" style="334" customWidth="1"/>
    <col min="3074" max="3074" width="11.625" style="334" customWidth="1"/>
    <col min="3075" max="3086" width="0" style="334" hidden="1" customWidth="1"/>
    <col min="3087" max="3087" width="11.625" style="334" customWidth="1"/>
    <col min="3088" max="3091" width="11.125" style="334" customWidth="1"/>
    <col min="3092" max="3093" width="11.625" style="334" customWidth="1"/>
    <col min="3094" max="3094" width="11.25" style="334" customWidth="1"/>
    <col min="3095" max="3095" width="11.625" style="334" customWidth="1"/>
    <col min="3096" max="3096" width="12" style="334" customWidth="1"/>
    <col min="3097" max="3097" width="11.375" style="334" customWidth="1"/>
    <col min="3098" max="3098" width="11" style="334" customWidth="1"/>
    <col min="3099" max="3099" width="11.625" style="334" customWidth="1"/>
    <col min="3100" max="3100" width="11.25" style="334" customWidth="1"/>
    <col min="3101" max="3101" width="11.625" style="334" customWidth="1"/>
    <col min="3102" max="3102" width="12" style="334" customWidth="1"/>
    <col min="3103" max="3103" width="11.375" style="334" customWidth="1"/>
    <col min="3104" max="3104" width="11" style="334" customWidth="1"/>
    <col min="3105" max="3105" width="11.625" style="334" customWidth="1"/>
    <col min="3106" max="3106" width="11.25" style="334" customWidth="1"/>
    <col min="3107" max="3107" width="11.625" style="334" customWidth="1"/>
    <col min="3108" max="3108" width="12" style="334" customWidth="1"/>
    <col min="3109" max="3109" width="11.375" style="334" customWidth="1"/>
    <col min="3110" max="3110" width="11" style="334" customWidth="1"/>
    <col min="3111" max="3111" width="11.625" style="334" customWidth="1"/>
    <col min="3112" max="3112" width="11.25" style="334" customWidth="1"/>
    <col min="3113" max="3113" width="11.625" style="334" customWidth="1"/>
    <col min="3114" max="3114" width="12" style="334" customWidth="1"/>
    <col min="3115" max="3115" width="11.375" style="334" customWidth="1"/>
    <col min="3116" max="3116" width="11" style="334" customWidth="1"/>
    <col min="3117" max="3117" width="14" style="334" customWidth="1"/>
    <col min="3118" max="3328" width="9" style="334"/>
    <col min="3329" max="3329" width="3.25" style="334" customWidth="1"/>
    <col min="3330" max="3330" width="11.625" style="334" customWidth="1"/>
    <col min="3331" max="3342" width="0" style="334" hidden="1" customWidth="1"/>
    <col min="3343" max="3343" width="11.625" style="334" customWidth="1"/>
    <col min="3344" max="3347" width="11.125" style="334" customWidth="1"/>
    <col min="3348" max="3349" width="11.625" style="334" customWidth="1"/>
    <col min="3350" max="3350" width="11.25" style="334" customWidth="1"/>
    <col min="3351" max="3351" width="11.625" style="334" customWidth="1"/>
    <col min="3352" max="3352" width="12" style="334" customWidth="1"/>
    <col min="3353" max="3353" width="11.375" style="334" customWidth="1"/>
    <col min="3354" max="3354" width="11" style="334" customWidth="1"/>
    <col min="3355" max="3355" width="11.625" style="334" customWidth="1"/>
    <col min="3356" max="3356" width="11.25" style="334" customWidth="1"/>
    <col min="3357" max="3357" width="11.625" style="334" customWidth="1"/>
    <col min="3358" max="3358" width="12" style="334" customWidth="1"/>
    <col min="3359" max="3359" width="11.375" style="334" customWidth="1"/>
    <col min="3360" max="3360" width="11" style="334" customWidth="1"/>
    <col min="3361" max="3361" width="11.625" style="334" customWidth="1"/>
    <col min="3362" max="3362" width="11.25" style="334" customWidth="1"/>
    <col min="3363" max="3363" width="11.625" style="334" customWidth="1"/>
    <col min="3364" max="3364" width="12" style="334" customWidth="1"/>
    <col min="3365" max="3365" width="11.375" style="334" customWidth="1"/>
    <col min="3366" max="3366" width="11" style="334" customWidth="1"/>
    <col min="3367" max="3367" width="11.625" style="334" customWidth="1"/>
    <col min="3368" max="3368" width="11.25" style="334" customWidth="1"/>
    <col min="3369" max="3369" width="11.625" style="334" customWidth="1"/>
    <col min="3370" max="3370" width="12" style="334" customWidth="1"/>
    <col min="3371" max="3371" width="11.375" style="334" customWidth="1"/>
    <col min="3372" max="3372" width="11" style="334" customWidth="1"/>
    <col min="3373" max="3373" width="14" style="334" customWidth="1"/>
    <col min="3374" max="3584" width="9" style="334"/>
    <col min="3585" max="3585" width="3.25" style="334" customWidth="1"/>
    <col min="3586" max="3586" width="11.625" style="334" customWidth="1"/>
    <col min="3587" max="3598" width="0" style="334" hidden="1" customWidth="1"/>
    <col min="3599" max="3599" width="11.625" style="334" customWidth="1"/>
    <col min="3600" max="3603" width="11.125" style="334" customWidth="1"/>
    <col min="3604" max="3605" width="11.625" style="334" customWidth="1"/>
    <col min="3606" max="3606" width="11.25" style="334" customWidth="1"/>
    <col min="3607" max="3607" width="11.625" style="334" customWidth="1"/>
    <col min="3608" max="3608" width="12" style="334" customWidth="1"/>
    <col min="3609" max="3609" width="11.375" style="334" customWidth="1"/>
    <col min="3610" max="3610" width="11" style="334" customWidth="1"/>
    <col min="3611" max="3611" width="11.625" style="334" customWidth="1"/>
    <col min="3612" max="3612" width="11.25" style="334" customWidth="1"/>
    <col min="3613" max="3613" width="11.625" style="334" customWidth="1"/>
    <col min="3614" max="3614" width="12" style="334" customWidth="1"/>
    <col min="3615" max="3615" width="11.375" style="334" customWidth="1"/>
    <col min="3616" max="3616" width="11" style="334" customWidth="1"/>
    <col min="3617" max="3617" width="11.625" style="334" customWidth="1"/>
    <col min="3618" max="3618" width="11.25" style="334" customWidth="1"/>
    <col min="3619" max="3619" width="11.625" style="334" customWidth="1"/>
    <col min="3620" max="3620" width="12" style="334" customWidth="1"/>
    <col min="3621" max="3621" width="11.375" style="334" customWidth="1"/>
    <col min="3622" max="3622" width="11" style="334" customWidth="1"/>
    <col min="3623" max="3623" width="11.625" style="334" customWidth="1"/>
    <col min="3624" max="3624" width="11.25" style="334" customWidth="1"/>
    <col min="3625" max="3625" width="11.625" style="334" customWidth="1"/>
    <col min="3626" max="3626" width="12" style="334" customWidth="1"/>
    <col min="3627" max="3627" width="11.375" style="334" customWidth="1"/>
    <col min="3628" max="3628" width="11" style="334" customWidth="1"/>
    <col min="3629" max="3629" width="14" style="334" customWidth="1"/>
    <col min="3630" max="3840" width="9" style="334"/>
    <col min="3841" max="3841" width="3.25" style="334" customWidth="1"/>
    <col min="3842" max="3842" width="11.625" style="334" customWidth="1"/>
    <col min="3843" max="3854" width="0" style="334" hidden="1" customWidth="1"/>
    <col min="3855" max="3855" width="11.625" style="334" customWidth="1"/>
    <col min="3856" max="3859" width="11.125" style="334" customWidth="1"/>
    <col min="3860" max="3861" width="11.625" style="334" customWidth="1"/>
    <col min="3862" max="3862" width="11.25" style="334" customWidth="1"/>
    <col min="3863" max="3863" width="11.625" style="334" customWidth="1"/>
    <col min="3864" max="3864" width="12" style="334" customWidth="1"/>
    <col min="3865" max="3865" width="11.375" style="334" customWidth="1"/>
    <col min="3866" max="3866" width="11" style="334" customWidth="1"/>
    <col min="3867" max="3867" width="11.625" style="334" customWidth="1"/>
    <col min="3868" max="3868" width="11.25" style="334" customWidth="1"/>
    <col min="3869" max="3869" width="11.625" style="334" customWidth="1"/>
    <col min="3870" max="3870" width="12" style="334" customWidth="1"/>
    <col min="3871" max="3871" width="11.375" style="334" customWidth="1"/>
    <col min="3872" max="3872" width="11" style="334" customWidth="1"/>
    <col min="3873" max="3873" width="11.625" style="334" customWidth="1"/>
    <col min="3874" max="3874" width="11.25" style="334" customWidth="1"/>
    <col min="3875" max="3875" width="11.625" style="334" customWidth="1"/>
    <col min="3876" max="3876" width="12" style="334" customWidth="1"/>
    <col min="3877" max="3877" width="11.375" style="334" customWidth="1"/>
    <col min="3878" max="3878" width="11" style="334" customWidth="1"/>
    <col min="3879" max="3879" width="11.625" style="334" customWidth="1"/>
    <col min="3880" max="3880" width="11.25" style="334" customWidth="1"/>
    <col min="3881" max="3881" width="11.625" style="334" customWidth="1"/>
    <col min="3882" max="3882" width="12" style="334" customWidth="1"/>
    <col min="3883" max="3883" width="11.375" style="334" customWidth="1"/>
    <col min="3884" max="3884" width="11" style="334" customWidth="1"/>
    <col min="3885" max="3885" width="14" style="334" customWidth="1"/>
    <col min="3886" max="4096" width="9" style="334"/>
    <col min="4097" max="4097" width="3.25" style="334" customWidth="1"/>
    <col min="4098" max="4098" width="11.625" style="334" customWidth="1"/>
    <col min="4099" max="4110" width="0" style="334" hidden="1" customWidth="1"/>
    <col min="4111" max="4111" width="11.625" style="334" customWidth="1"/>
    <col min="4112" max="4115" width="11.125" style="334" customWidth="1"/>
    <col min="4116" max="4117" width="11.625" style="334" customWidth="1"/>
    <col min="4118" max="4118" width="11.25" style="334" customWidth="1"/>
    <col min="4119" max="4119" width="11.625" style="334" customWidth="1"/>
    <col min="4120" max="4120" width="12" style="334" customWidth="1"/>
    <col min="4121" max="4121" width="11.375" style="334" customWidth="1"/>
    <col min="4122" max="4122" width="11" style="334" customWidth="1"/>
    <col min="4123" max="4123" width="11.625" style="334" customWidth="1"/>
    <col min="4124" max="4124" width="11.25" style="334" customWidth="1"/>
    <col min="4125" max="4125" width="11.625" style="334" customWidth="1"/>
    <col min="4126" max="4126" width="12" style="334" customWidth="1"/>
    <col min="4127" max="4127" width="11.375" style="334" customWidth="1"/>
    <col min="4128" max="4128" width="11" style="334" customWidth="1"/>
    <col min="4129" max="4129" width="11.625" style="334" customWidth="1"/>
    <col min="4130" max="4130" width="11.25" style="334" customWidth="1"/>
    <col min="4131" max="4131" width="11.625" style="334" customWidth="1"/>
    <col min="4132" max="4132" width="12" style="334" customWidth="1"/>
    <col min="4133" max="4133" width="11.375" style="334" customWidth="1"/>
    <col min="4134" max="4134" width="11" style="334" customWidth="1"/>
    <col min="4135" max="4135" width="11.625" style="334" customWidth="1"/>
    <col min="4136" max="4136" width="11.25" style="334" customWidth="1"/>
    <col min="4137" max="4137" width="11.625" style="334" customWidth="1"/>
    <col min="4138" max="4138" width="12" style="334" customWidth="1"/>
    <col min="4139" max="4139" width="11.375" style="334" customWidth="1"/>
    <col min="4140" max="4140" width="11" style="334" customWidth="1"/>
    <col min="4141" max="4141" width="14" style="334" customWidth="1"/>
    <col min="4142" max="4352" width="9" style="334"/>
    <col min="4353" max="4353" width="3.25" style="334" customWidth="1"/>
    <col min="4354" max="4354" width="11.625" style="334" customWidth="1"/>
    <col min="4355" max="4366" width="0" style="334" hidden="1" customWidth="1"/>
    <col min="4367" max="4367" width="11.625" style="334" customWidth="1"/>
    <col min="4368" max="4371" width="11.125" style="334" customWidth="1"/>
    <col min="4372" max="4373" width="11.625" style="334" customWidth="1"/>
    <col min="4374" max="4374" width="11.25" style="334" customWidth="1"/>
    <col min="4375" max="4375" width="11.625" style="334" customWidth="1"/>
    <col min="4376" max="4376" width="12" style="334" customWidth="1"/>
    <col min="4377" max="4377" width="11.375" style="334" customWidth="1"/>
    <col min="4378" max="4378" width="11" style="334" customWidth="1"/>
    <col min="4379" max="4379" width="11.625" style="334" customWidth="1"/>
    <col min="4380" max="4380" width="11.25" style="334" customWidth="1"/>
    <col min="4381" max="4381" width="11.625" style="334" customWidth="1"/>
    <col min="4382" max="4382" width="12" style="334" customWidth="1"/>
    <col min="4383" max="4383" width="11.375" style="334" customWidth="1"/>
    <col min="4384" max="4384" width="11" style="334" customWidth="1"/>
    <col min="4385" max="4385" width="11.625" style="334" customWidth="1"/>
    <col min="4386" max="4386" width="11.25" style="334" customWidth="1"/>
    <col min="4387" max="4387" width="11.625" style="334" customWidth="1"/>
    <col min="4388" max="4388" width="12" style="334" customWidth="1"/>
    <col min="4389" max="4389" width="11.375" style="334" customWidth="1"/>
    <col min="4390" max="4390" width="11" style="334" customWidth="1"/>
    <col min="4391" max="4391" width="11.625" style="334" customWidth="1"/>
    <col min="4392" max="4392" width="11.25" style="334" customWidth="1"/>
    <col min="4393" max="4393" width="11.625" style="334" customWidth="1"/>
    <col min="4394" max="4394" width="12" style="334" customWidth="1"/>
    <col min="4395" max="4395" width="11.375" style="334" customWidth="1"/>
    <col min="4396" max="4396" width="11" style="334" customWidth="1"/>
    <col min="4397" max="4397" width="14" style="334" customWidth="1"/>
    <col min="4398" max="4608" width="9" style="334"/>
    <col min="4609" max="4609" width="3.25" style="334" customWidth="1"/>
    <col min="4610" max="4610" width="11.625" style="334" customWidth="1"/>
    <col min="4611" max="4622" width="0" style="334" hidden="1" customWidth="1"/>
    <col min="4623" max="4623" width="11.625" style="334" customWidth="1"/>
    <col min="4624" max="4627" width="11.125" style="334" customWidth="1"/>
    <col min="4628" max="4629" width="11.625" style="334" customWidth="1"/>
    <col min="4630" max="4630" width="11.25" style="334" customWidth="1"/>
    <col min="4631" max="4631" width="11.625" style="334" customWidth="1"/>
    <col min="4632" max="4632" width="12" style="334" customWidth="1"/>
    <col min="4633" max="4633" width="11.375" style="334" customWidth="1"/>
    <col min="4634" max="4634" width="11" style="334" customWidth="1"/>
    <col min="4635" max="4635" width="11.625" style="334" customWidth="1"/>
    <col min="4636" max="4636" width="11.25" style="334" customWidth="1"/>
    <col min="4637" max="4637" width="11.625" style="334" customWidth="1"/>
    <col min="4638" max="4638" width="12" style="334" customWidth="1"/>
    <col min="4639" max="4639" width="11.375" style="334" customWidth="1"/>
    <col min="4640" max="4640" width="11" style="334" customWidth="1"/>
    <col min="4641" max="4641" width="11.625" style="334" customWidth="1"/>
    <col min="4642" max="4642" width="11.25" style="334" customWidth="1"/>
    <col min="4643" max="4643" width="11.625" style="334" customWidth="1"/>
    <col min="4644" max="4644" width="12" style="334" customWidth="1"/>
    <col min="4645" max="4645" width="11.375" style="334" customWidth="1"/>
    <col min="4646" max="4646" width="11" style="334" customWidth="1"/>
    <col min="4647" max="4647" width="11.625" style="334" customWidth="1"/>
    <col min="4648" max="4648" width="11.25" style="334" customWidth="1"/>
    <col min="4649" max="4649" width="11.625" style="334" customWidth="1"/>
    <col min="4650" max="4650" width="12" style="334" customWidth="1"/>
    <col min="4651" max="4651" width="11.375" style="334" customWidth="1"/>
    <col min="4652" max="4652" width="11" style="334" customWidth="1"/>
    <col min="4653" max="4653" width="14" style="334" customWidth="1"/>
    <col min="4654" max="4864" width="9" style="334"/>
    <col min="4865" max="4865" width="3.25" style="334" customWidth="1"/>
    <col min="4866" max="4866" width="11.625" style="334" customWidth="1"/>
    <col min="4867" max="4878" width="0" style="334" hidden="1" customWidth="1"/>
    <col min="4879" max="4879" width="11.625" style="334" customWidth="1"/>
    <col min="4880" max="4883" width="11.125" style="334" customWidth="1"/>
    <col min="4884" max="4885" width="11.625" style="334" customWidth="1"/>
    <col min="4886" max="4886" width="11.25" style="334" customWidth="1"/>
    <col min="4887" max="4887" width="11.625" style="334" customWidth="1"/>
    <col min="4888" max="4888" width="12" style="334" customWidth="1"/>
    <col min="4889" max="4889" width="11.375" style="334" customWidth="1"/>
    <col min="4890" max="4890" width="11" style="334" customWidth="1"/>
    <col min="4891" max="4891" width="11.625" style="334" customWidth="1"/>
    <col min="4892" max="4892" width="11.25" style="334" customWidth="1"/>
    <col min="4893" max="4893" width="11.625" style="334" customWidth="1"/>
    <col min="4894" max="4894" width="12" style="334" customWidth="1"/>
    <col min="4895" max="4895" width="11.375" style="334" customWidth="1"/>
    <col min="4896" max="4896" width="11" style="334" customWidth="1"/>
    <col min="4897" max="4897" width="11.625" style="334" customWidth="1"/>
    <col min="4898" max="4898" width="11.25" style="334" customWidth="1"/>
    <col min="4899" max="4899" width="11.625" style="334" customWidth="1"/>
    <col min="4900" max="4900" width="12" style="334" customWidth="1"/>
    <col min="4901" max="4901" width="11.375" style="334" customWidth="1"/>
    <col min="4902" max="4902" width="11" style="334" customWidth="1"/>
    <col min="4903" max="4903" width="11.625" style="334" customWidth="1"/>
    <col min="4904" max="4904" width="11.25" style="334" customWidth="1"/>
    <col min="4905" max="4905" width="11.625" style="334" customWidth="1"/>
    <col min="4906" max="4906" width="12" style="334" customWidth="1"/>
    <col min="4907" max="4907" width="11.375" style="334" customWidth="1"/>
    <col min="4908" max="4908" width="11" style="334" customWidth="1"/>
    <col min="4909" max="4909" width="14" style="334" customWidth="1"/>
    <col min="4910" max="5120" width="9" style="334"/>
    <col min="5121" max="5121" width="3.25" style="334" customWidth="1"/>
    <col min="5122" max="5122" width="11.625" style="334" customWidth="1"/>
    <col min="5123" max="5134" width="0" style="334" hidden="1" customWidth="1"/>
    <col min="5135" max="5135" width="11.625" style="334" customWidth="1"/>
    <col min="5136" max="5139" width="11.125" style="334" customWidth="1"/>
    <col min="5140" max="5141" width="11.625" style="334" customWidth="1"/>
    <col min="5142" max="5142" width="11.25" style="334" customWidth="1"/>
    <col min="5143" max="5143" width="11.625" style="334" customWidth="1"/>
    <col min="5144" max="5144" width="12" style="334" customWidth="1"/>
    <col min="5145" max="5145" width="11.375" style="334" customWidth="1"/>
    <col min="5146" max="5146" width="11" style="334" customWidth="1"/>
    <col min="5147" max="5147" width="11.625" style="334" customWidth="1"/>
    <col min="5148" max="5148" width="11.25" style="334" customWidth="1"/>
    <col min="5149" max="5149" width="11.625" style="334" customWidth="1"/>
    <col min="5150" max="5150" width="12" style="334" customWidth="1"/>
    <col min="5151" max="5151" width="11.375" style="334" customWidth="1"/>
    <col min="5152" max="5152" width="11" style="334" customWidth="1"/>
    <col min="5153" max="5153" width="11.625" style="334" customWidth="1"/>
    <col min="5154" max="5154" width="11.25" style="334" customWidth="1"/>
    <col min="5155" max="5155" width="11.625" style="334" customWidth="1"/>
    <col min="5156" max="5156" width="12" style="334" customWidth="1"/>
    <col min="5157" max="5157" width="11.375" style="334" customWidth="1"/>
    <col min="5158" max="5158" width="11" style="334" customWidth="1"/>
    <col min="5159" max="5159" width="11.625" style="334" customWidth="1"/>
    <col min="5160" max="5160" width="11.25" style="334" customWidth="1"/>
    <col min="5161" max="5161" width="11.625" style="334" customWidth="1"/>
    <col min="5162" max="5162" width="12" style="334" customWidth="1"/>
    <col min="5163" max="5163" width="11.375" style="334" customWidth="1"/>
    <col min="5164" max="5164" width="11" style="334" customWidth="1"/>
    <col min="5165" max="5165" width="14" style="334" customWidth="1"/>
    <col min="5166" max="5376" width="9" style="334"/>
    <col min="5377" max="5377" width="3.25" style="334" customWidth="1"/>
    <col min="5378" max="5378" width="11.625" style="334" customWidth="1"/>
    <col min="5379" max="5390" width="0" style="334" hidden="1" customWidth="1"/>
    <col min="5391" max="5391" width="11.625" style="334" customWidth="1"/>
    <col min="5392" max="5395" width="11.125" style="334" customWidth="1"/>
    <col min="5396" max="5397" width="11.625" style="334" customWidth="1"/>
    <col min="5398" max="5398" width="11.25" style="334" customWidth="1"/>
    <col min="5399" max="5399" width="11.625" style="334" customWidth="1"/>
    <col min="5400" max="5400" width="12" style="334" customWidth="1"/>
    <col min="5401" max="5401" width="11.375" style="334" customWidth="1"/>
    <col min="5402" max="5402" width="11" style="334" customWidth="1"/>
    <col min="5403" max="5403" width="11.625" style="334" customWidth="1"/>
    <col min="5404" max="5404" width="11.25" style="334" customWidth="1"/>
    <col min="5405" max="5405" width="11.625" style="334" customWidth="1"/>
    <col min="5406" max="5406" width="12" style="334" customWidth="1"/>
    <col min="5407" max="5407" width="11.375" style="334" customWidth="1"/>
    <col min="5408" max="5408" width="11" style="334" customWidth="1"/>
    <col min="5409" max="5409" width="11.625" style="334" customWidth="1"/>
    <col min="5410" max="5410" width="11.25" style="334" customWidth="1"/>
    <col min="5411" max="5411" width="11.625" style="334" customWidth="1"/>
    <col min="5412" max="5412" width="12" style="334" customWidth="1"/>
    <col min="5413" max="5413" width="11.375" style="334" customWidth="1"/>
    <col min="5414" max="5414" width="11" style="334" customWidth="1"/>
    <col min="5415" max="5415" width="11.625" style="334" customWidth="1"/>
    <col min="5416" max="5416" width="11.25" style="334" customWidth="1"/>
    <col min="5417" max="5417" width="11.625" style="334" customWidth="1"/>
    <col min="5418" max="5418" width="12" style="334" customWidth="1"/>
    <col min="5419" max="5419" width="11.375" style="334" customWidth="1"/>
    <col min="5420" max="5420" width="11" style="334" customWidth="1"/>
    <col min="5421" max="5421" width="14" style="334" customWidth="1"/>
    <col min="5422" max="5632" width="9" style="334"/>
    <col min="5633" max="5633" width="3.25" style="334" customWidth="1"/>
    <col min="5634" max="5634" width="11.625" style="334" customWidth="1"/>
    <col min="5635" max="5646" width="0" style="334" hidden="1" customWidth="1"/>
    <col min="5647" max="5647" width="11.625" style="334" customWidth="1"/>
    <col min="5648" max="5651" width="11.125" style="334" customWidth="1"/>
    <col min="5652" max="5653" width="11.625" style="334" customWidth="1"/>
    <col min="5654" max="5654" width="11.25" style="334" customWidth="1"/>
    <col min="5655" max="5655" width="11.625" style="334" customWidth="1"/>
    <col min="5656" max="5656" width="12" style="334" customWidth="1"/>
    <col min="5657" max="5657" width="11.375" style="334" customWidth="1"/>
    <col min="5658" max="5658" width="11" style="334" customWidth="1"/>
    <col min="5659" max="5659" width="11.625" style="334" customWidth="1"/>
    <col min="5660" max="5660" width="11.25" style="334" customWidth="1"/>
    <col min="5661" max="5661" width="11.625" style="334" customWidth="1"/>
    <col min="5662" max="5662" width="12" style="334" customWidth="1"/>
    <col min="5663" max="5663" width="11.375" style="334" customWidth="1"/>
    <col min="5664" max="5664" width="11" style="334" customWidth="1"/>
    <col min="5665" max="5665" width="11.625" style="334" customWidth="1"/>
    <col min="5666" max="5666" width="11.25" style="334" customWidth="1"/>
    <col min="5667" max="5667" width="11.625" style="334" customWidth="1"/>
    <col min="5668" max="5668" width="12" style="334" customWidth="1"/>
    <col min="5669" max="5669" width="11.375" style="334" customWidth="1"/>
    <col min="5670" max="5670" width="11" style="334" customWidth="1"/>
    <col min="5671" max="5671" width="11.625" style="334" customWidth="1"/>
    <col min="5672" max="5672" width="11.25" style="334" customWidth="1"/>
    <col min="5673" max="5673" width="11.625" style="334" customWidth="1"/>
    <col min="5674" max="5674" width="12" style="334" customWidth="1"/>
    <col min="5675" max="5675" width="11.375" style="334" customWidth="1"/>
    <col min="5676" max="5676" width="11" style="334" customWidth="1"/>
    <col min="5677" max="5677" width="14" style="334" customWidth="1"/>
    <col min="5678" max="5888" width="9" style="334"/>
    <col min="5889" max="5889" width="3.25" style="334" customWidth="1"/>
    <col min="5890" max="5890" width="11.625" style="334" customWidth="1"/>
    <col min="5891" max="5902" width="0" style="334" hidden="1" customWidth="1"/>
    <col min="5903" max="5903" width="11.625" style="334" customWidth="1"/>
    <col min="5904" max="5907" width="11.125" style="334" customWidth="1"/>
    <col min="5908" max="5909" width="11.625" style="334" customWidth="1"/>
    <col min="5910" max="5910" width="11.25" style="334" customWidth="1"/>
    <col min="5911" max="5911" width="11.625" style="334" customWidth="1"/>
    <col min="5912" max="5912" width="12" style="334" customWidth="1"/>
    <col min="5913" max="5913" width="11.375" style="334" customWidth="1"/>
    <col min="5914" max="5914" width="11" style="334" customWidth="1"/>
    <col min="5915" max="5915" width="11.625" style="334" customWidth="1"/>
    <col min="5916" max="5916" width="11.25" style="334" customWidth="1"/>
    <col min="5917" max="5917" width="11.625" style="334" customWidth="1"/>
    <col min="5918" max="5918" width="12" style="334" customWidth="1"/>
    <col min="5919" max="5919" width="11.375" style="334" customWidth="1"/>
    <col min="5920" max="5920" width="11" style="334" customWidth="1"/>
    <col min="5921" max="5921" width="11.625" style="334" customWidth="1"/>
    <col min="5922" max="5922" width="11.25" style="334" customWidth="1"/>
    <col min="5923" max="5923" width="11.625" style="334" customWidth="1"/>
    <col min="5924" max="5924" width="12" style="334" customWidth="1"/>
    <col min="5925" max="5925" width="11.375" style="334" customWidth="1"/>
    <col min="5926" max="5926" width="11" style="334" customWidth="1"/>
    <col min="5927" max="5927" width="11.625" style="334" customWidth="1"/>
    <col min="5928" max="5928" width="11.25" style="334" customWidth="1"/>
    <col min="5929" max="5929" width="11.625" style="334" customWidth="1"/>
    <col min="5930" max="5930" width="12" style="334" customWidth="1"/>
    <col min="5931" max="5931" width="11.375" style="334" customWidth="1"/>
    <col min="5932" max="5932" width="11" style="334" customWidth="1"/>
    <col min="5933" max="5933" width="14" style="334" customWidth="1"/>
    <col min="5934" max="6144" width="9" style="334"/>
    <col min="6145" max="6145" width="3.25" style="334" customWidth="1"/>
    <col min="6146" max="6146" width="11.625" style="334" customWidth="1"/>
    <col min="6147" max="6158" width="0" style="334" hidden="1" customWidth="1"/>
    <col min="6159" max="6159" width="11.625" style="334" customWidth="1"/>
    <col min="6160" max="6163" width="11.125" style="334" customWidth="1"/>
    <col min="6164" max="6165" width="11.625" style="334" customWidth="1"/>
    <col min="6166" max="6166" width="11.25" style="334" customWidth="1"/>
    <col min="6167" max="6167" width="11.625" style="334" customWidth="1"/>
    <col min="6168" max="6168" width="12" style="334" customWidth="1"/>
    <col min="6169" max="6169" width="11.375" style="334" customWidth="1"/>
    <col min="6170" max="6170" width="11" style="334" customWidth="1"/>
    <col min="6171" max="6171" width="11.625" style="334" customWidth="1"/>
    <col min="6172" max="6172" width="11.25" style="334" customWidth="1"/>
    <col min="6173" max="6173" width="11.625" style="334" customWidth="1"/>
    <col min="6174" max="6174" width="12" style="334" customWidth="1"/>
    <col min="6175" max="6175" width="11.375" style="334" customWidth="1"/>
    <col min="6176" max="6176" width="11" style="334" customWidth="1"/>
    <col min="6177" max="6177" width="11.625" style="334" customWidth="1"/>
    <col min="6178" max="6178" width="11.25" style="334" customWidth="1"/>
    <col min="6179" max="6179" width="11.625" style="334" customWidth="1"/>
    <col min="6180" max="6180" width="12" style="334" customWidth="1"/>
    <col min="6181" max="6181" width="11.375" style="334" customWidth="1"/>
    <col min="6182" max="6182" width="11" style="334" customWidth="1"/>
    <col min="6183" max="6183" width="11.625" style="334" customWidth="1"/>
    <col min="6184" max="6184" width="11.25" style="334" customWidth="1"/>
    <col min="6185" max="6185" width="11.625" style="334" customWidth="1"/>
    <col min="6186" max="6186" width="12" style="334" customWidth="1"/>
    <col min="6187" max="6187" width="11.375" style="334" customWidth="1"/>
    <col min="6188" max="6188" width="11" style="334" customWidth="1"/>
    <col min="6189" max="6189" width="14" style="334" customWidth="1"/>
    <col min="6190" max="6400" width="9" style="334"/>
    <col min="6401" max="6401" width="3.25" style="334" customWidth="1"/>
    <col min="6402" max="6402" width="11.625" style="334" customWidth="1"/>
    <col min="6403" max="6414" width="0" style="334" hidden="1" customWidth="1"/>
    <col min="6415" max="6415" width="11.625" style="334" customWidth="1"/>
    <col min="6416" max="6419" width="11.125" style="334" customWidth="1"/>
    <col min="6420" max="6421" width="11.625" style="334" customWidth="1"/>
    <col min="6422" max="6422" width="11.25" style="334" customWidth="1"/>
    <col min="6423" max="6423" width="11.625" style="334" customWidth="1"/>
    <col min="6424" max="6424" width="12" style="334" customWidth="1"/>
    <col min="6425" max="6425" width="11.375" style="334" customWidth="1"/>
    <col min="6426" max="6426" width="11" style="334" customWidth="1"/>
    <col min="6427" max="6427" width="11.625" style="334" customWidth="1"/>
    <col min="6428" max="6428" width="11.25" style="334" customWidth="1"/>
    <col min="6429" max="6429" width="11.625" style="334" customWidth="1"/>
    <col min="6430" max="6430" width="12" style="334" customWidth="1"/>
    <col min="6431" max="6431" width="11.375" style="334" customWidth="1"/>
    <col min="6432" max="6432" width="11" style="334" customWidth="1"/>
    <col min="6433" max="6433" width="11.625" style="334" customWidth="1"/>
    <col min="6434" max="6434" width="11.25" style="334" customWidth="1"/>
    <col min="6435" max="6435" width="11.625" style="334" customWidth="1"/>
    <col min="6436" max="6436" width="12" style="334" customWidth="1"/>
    <col min="6437" max="6437" width="11.375" style="334" customWidth="1"/>
    <col min="6438" max="6438" width="11" style="334" customWidth="1"/>
    <col min="6439" max="6439" width="11.625" style="334" customWidth="1"/>
    <col min="6440" max="6440" width="11.25" style="334" customWidth="1"/>
    <col min="6441" max="6441" width="11.625" style="334" customWidth="1"/>
    <col min="6442" max="6442" width="12" style="334" customWidth="1"/>
    <col min="6443" max="6443" width="11.375" style="334" customWidth="1"/>
    <col min="6444" max="6444" width="11" style="334" customWidth="1"/>
    <col min="6445" max="6445" width="14" style="334" customWidth="1"/>
    <col min="6446" max="6656" width="9" style="334"/>
    <col min="6657" max="6657" width="3.25" style="334" customWidth="1"/>
    <col min="6658" max="6658" width="11.625" style="334" customWidth="1"/>
    <col min="6659" max="6670" width="0" style="334" hidden="1" customWidth="1"/>
    <col min="6671" max="6671" width="11.625" style="334" customWidth="1"/>
    <col min="6672" max="6675" width="11.125" style="334" customWidth="1"/>
    <col min="6676" max="6677" width="11.625" style="334" customWidth="1"/>
    <col min="6678" max="6678" width="11.25" style="334" customWidth="1"/>
    <col min="6679" max="6679" width="11.625" style="334" customWidth="1"/>
    <col min="6680" max="6680" width="12" style="334" customWidth="1"/>
    <col min="6681" max="6681" width="11.375" style="334" customWidth="1"/>
    <col min="6682" max="6682" width="11" style="334" customWidth="1"/>
    <col min="6683" max="6683" width="11.625" style="334" customWidth="1"/>
    <col min="6684" max="6684" width="11.25" style="334" customWidth="1"/>
    <col min="6685" max="6685" width="11.625" style="334" customWidth="1"/>
    <col min="6686" max="6686" width="12" style="334" customWidth="1"/>
    <col min="6687" max="6687" width="11.375" style="334" customWidth="1"/>
    <col min="6688" max="6688" width="11" style="334" customWidth="1"/>
    <col min="6689" max="6689" width="11.625" style="334" customWidth="1"/>
    <col min="6690" max="6690" width="11.25" style="334" customWidth="1"/>
    <col min="6691" max="6691" width="11.625" style="334" customWidth="1"/>
    <col min="6692" max="6692" width="12" style="334" customWidth="1"/>
    <col min="6693" max="6693" width="11.375" style="334" customWidth="1"/>
    <col min="6694" max="6694" width="11" style="334" customWidth="1"/>
    <col min="6695" max="6695" width="11.625" style="334" customWidth="1"/>
    <col min="6696" max="6696" width="11.25" style="334" customWidth="1"/>
    <col min="6697" max="6697" width="11.625" style="334" customWidth="1"/>
    <col min="6698" max="6698" width="12" style="334" customWidth="1"/>
    <col min="6699" max="6699" width="11.375" style="334" customWidth="1"/>
    <col min="6700" max="6700" width="11" style="334" customWidth="1"/>
    <col min="6701" max="6701" width="14" style="334" customWidth="1"/>
    <col min="6702" max="6912" width="9" style="334"/>
    <col min="6913" max="6913" width="3.25" style="334" customWidth="1"/>
    <col min="6914" max="6914" width="11.625" style="334" customWidth="1"/>
    <col min="6915" max="6926" width="0" style="334" hidden="1" customWidth="1"/>
    <col min="6927" max="6927" width="11.625" style="334" customWidth="1"/>
    <col min="6928" max="6931" width="11.125" style="334" customWidth="1"/>
    <col min="6932" max="6933" width="11.625" style="334" customWidth="1"/>
    <col min="6934" max="6934" width="11.25" style="334" customWidth="1"/>
    <col min="6935" max="6935" width="11.625" style="334" customWidth="1"/>
    <col min="6936" max="6936" width="12" style="334" customWidth="1"/>
    <col min="6937" max="6937" width="11.375" style="334" customWidth="1"/>
    <col min="6938" max="6938" width="11" style="334" customWidth="1"/>
    <col min="6939" max="6939" width="11.625" style="334" customWidth="1"/>
    <col min="6940" max="6940" width="11.25" style="334" customWidth="1"/>
    <col min="6941" max="6941" width="11.625" style="334" customWidth="1"/>
    <col min="6942" max="6942" width="12" style="334" customWidth="1"/>
    <col min="6943" max="6943" width="11.375" style="334" customWidth="1"/>
    <col min="6944" max="6944" width="11" style="334" customWidth="1"/>
    <col min="6945" max="6945" width="11.625" style="334" customWidth="1"/>
    <col min="6946" max="6946" width="11.25" style="334" customWidth="1"/>
    <col min="6947" max="6947" width="11.625" style="334" customWidth="1"/>
    <col min="6948" max="6948" width="12" style="334" customWidth="1"/>
    <col min="6949" max="6949" width="11.375" style="334" customWidth="1"/>
    <col min="6950" max="6950" width="11" style="334" customWidth="1"/>
    <col min="6951" max="6951" width="11.625" style="334" customWidth="1"/>
    <col min="6952" max="6952" width="11.25" style="334" customWidth="1"/>
    <col min="6953" max="6953" width="11.625" style="334" customWidth="1"/>
    <col min="6954" max="6954" width="12" style="334" customWidth="1"/>
    <col min="6955" max="6955" width="11.375" style="334" customWidth="1"/>
    <col min="6956" max="6956" width="11" style="334" customWidth="1"/>
    <col min="6957" max="6957" width="14" style="334" customWidth="1"/>
    <col min="6958" max="7168" width="9" style="334"/>
    <col min="7169" max="7169" width="3.25" style="334" customWidth="1"/>
    <col min="7170" max="7170" width="11.625" style="334" customWidth="1"/>
    <col min="7171" max="7182" width="0" style="334" hidden="1" customWidth="1"/>
    <col min="7183" max="7183" width="11.625" style="334" customWidth="1"/>
    <col min="7184" max="7187" width="11.125" style="334" customWidth="1"/>
    <col min="7188" max="7189" width="11.625" style="334" customWidth="1"/>
    <col min="7190" max="7190" width="11.25" style="334" customWidth="1"/>
    <col min="7191" max="7191" width="11.625" style="334" customWidth="1"/>
    <col min="7192" max="7192" width="12" style="334" customWidth="1"/>
    <col min="7193" max="7193" width="11.375" style="334" customWidth="1"/>
    <col min="7194" max="7194" width="11" style="334" customWidth="1"/>
    <col min="7195" max="7195" width="11.625" style="334" customWidth="1"/>
    <col min="7196" max="7196" width="11.25" style="334" customWidth="1"/>
    <col min="7197" max="7197" width="11.625" style="334" customWidth="1"/>
    <col min="7198" max="7198" width="12" style="334" customWidth="1"/>
    <col min="7199" max="7199" width="11.375" style="334" customWidth="1"/>
    <col min="7200" max="7200" width="11" style="334" customWidth="1"/>
    <col min="7201" max="7201" width="11.625" style="334" customWidth="1"/>
    <col min="7202" max="7202" width="11.25" style="334" customWidth="1"/>
    <col min="7203" max="7203" width="11.625" style="334" customWidth="1"/>
    <col min="7204" max="7204" width="12" style="334" customWidth="1"/>
    <col min="7205" max="7205" width="11.375" style="334" customWidth="1"/>
    <col min="7206" max="7206" width="11" style="334" customWidth="1"/>
    <col min="7207" max="7207" width="11.625" style="334" customWidth="1"/>
    <col min="7208" max="7208" width="11.25" style="334" customWidth="1"/>
    <col min="7209" max="7209" width="11.625" style="334" customWidth="1"/>
    <col min="7210" max="7210" width="12" style="334" customWidth="1"/>
    <col min="7211" max="7211" width="11.375" style="334" customWidth="1"/>
    <col min="7212" max="7212" width="11" style="334" customWidth="1"/>
    <col min="7213" max="7213" width="14" style="334" customWidth="1"/>
    <col min="7214" max="7424" width="9" style="334"/>
    <col min="7425" max="7425" width="3.25" style="334" customWidth="1"/>
    <col min="7426" max="7426" width="11.625" style="334" customWidth="1"/>
    <col min="7427" max="7438" width="0" style="334" hidden="1" customWidth="1"/>
    <col min="7439" max="7439" width="11.625" style="334" customWidth="1"/>
    <col min="7440" max="7443" width="11.125" style="334" customWidth="1"/>
    <col min="7444" max="7445" width="11.625" style="334" customWidth="1"/>
    <col min="7446" max="7446" width="11.25" style="334" customWidth="1"/>
    <col min="7447" max="7447" width="11.625" style="334" customWidth="1"/>
    <col min="7448" max="7448" width="12" style="334" customWidth="1"/>
    <col min="7449" max="7449" width="11.375" style="334" customWidth="1"/>
    <col min="7450" max="7450" width="11" style="334" customWidth="1"/>
    <col min="7451" max="7451" width="11.625" style="334" customWidth="1"/>
    <col min="7452" max="7452" width="11.25" style="334" customWidth="1"/>
    <col min="7453" max="7453" width="11.625" style="334" customWidth="1"/>
    <col min="7454" max="7454" width="12" style="334" customWidth="1"/>
    <col min="7455" max="7455" width="11.375" style="334" customWidth="1"/>
    <col min="7456" max="7456" width="11" style="334" customWidth="1"/>
    <col min="7457" max="7457" width="11.625" style="334" customWidth="1"/>
    <col min="7458" max="7458" width="11.25" style="334" customWidth="1"/>
    <col min="7459" max="7459" width="11.625" style="334" customWidth="1"/>
    <col min="7460" max="7460" width="12" style="334" customWidth="1"/>
    <col min="7461" max="7461" width="11.375" style="334" customWidth="1"/>
    <col min="7462" max="7462" width="11" style="334" customWidth="1"/>
    <col min="7463" max="7463" width="11.625" style="334" customWidth="1"/>
    <col min="7464" max="7464" width="11.25" style="334" customWidth="1"/>
    <col min="7465" max="7465" width="11.625" style="334" customWidth="1"/>
    <col min="7466" max="7466" width="12" style="334" customWidth="1"/>
    <col min="7467" max="7467" width="11.375" style="334" customWidth="1"/>
    <col min="7468" max="7468" width="11" style="334" customWidth="1"/>
    <col min="7469" max="7469" width="14" style="334" customWidth="1"/>
    <col min="7470" max="7680" width="9" style="334"/>
    <col min="7681" max="7681" width="3.25" style="334" customWidth="1"/>
    <col min="7682" max="7682" width="11.625" style="334" customWidth="1"/>
    <col min="7683" max="7694" width="0" style="334" hidden="1" customWidth="1"/>
    <col min="7695" max="7695" width="11.625" style="334" customWidth="1"/>
    <col min="7696" max="7699" width="11.125" style="334" customWidth="1"/>
    <col min="7700" max="7701" width="11.625" style="334" customWidth="1"/>
    <col min="7702" max="7702" width="11.25" style="334" customWidth="1"/>
    <col min="7703" max="7703" width="11.625" style="334" customWidth="1"/>
    <col min="7704" max="7704" width="12" style="334" customWidth="1"/>
    <col min="7705" max="7705" width="11.375" style="334" customWidth="1"/>
    <col min="7706" max="7706" width="11" style="334" customWidth="1"/>
    <col min="7707" max="7707" width="11.625" style="334" customWidth="1"/>
    <col min="7708" max="7708" width="11.25" style="334" customWidth="1"/>
    <col min="7709" max="7709" width="11.625" style="334" customWidth="1"/>
    <col min="7710" max="7710" width="12" style="334" customWidth="1"/>
    <col min="7711" max="7711" width="11.375" style="334" customWidth="1"/>
    <col min="7712" max="7712" width="11" style="334" customWidth="1"/>
    <col min="7713" max="7713" width="11.625" style="334" customWidth="1"/>
    <col min="7714" max="7714" width="11.25" style="334" customWidth="1"/>
    <col min="7715" max="7715" width="11.625" style="334" customWidth="1"/>
    <col min="7716" max="7716" width="12" style="334" customWidth="1"/>
    <col min="7717" max="7717" width="11.375" style="334" customWidth="1"/>
    <col min="7718" max="7718" width="11" style="334" customWidth="1"/>
    <col min="7719" max="7719" width="11.625" style="334" customWidth="1"/>
    <col min="7720" max="7720" width="11.25" style="334" customWidth="1"/>
    <col min="7721" max="7721" width="11.625" style="334" customWidth="1"/>
    <col min="7722" max="7722" width="12" style="334" customWidth="1"/>
    <col min="7723" max="7723" width="11.375" style="334" customWidth="1"/>
    <col min="7724" max="7724" width="11" style="334" customWidth="1"/>
    <col min="7725" max="7725" width="14" style="334" customWidth="1"/>
    <col min="7726" max="7936" width="9" style="334"/>
    <col min="7937" max="7937" width="3.25" style="334" customWidth="1"/>
    <col min="7938" max="7938" width="11.625" style="334" customWidth="1"/>
    <col min="7939" max="7950" width="0" style="334" hidden="1" customWidth="1"/>
    <col min="7951" max="7951" width="11.625" style="334" customWidth="1"/>
    <col min="7952" max="7955" width="11.125" style="334" customWidth="1"/>
    <col min="7956" max="7957" width="11.625" style="334" customWidth="1"/>
    <col min="7958" max="7958" width="11.25" style="334" customWidth="1"/>
    <col min="7959" max="7959" width="11.625" style="334" customWidth="1"/>
    <col min="7960" max="7960" width="12" style="334" customWidth="1"/>
    <col min="7961" max="7961" width="11.375" style="334" customWidth="1"/>
    <col min="7962" max="7962" width="11" style="334" customWidth="1"/>
    <col min="7963" max="7963" width="11.625" style="334" customWidth="1"/>
    <col min="7964" max="7964" width="11.25" style="334" customWidth="1"/>
    <col min="7965" max="7965" width="11.625" style="334" customWidth="1"/>
    <col min="7966" max="7966" width="12" style="334" customWidth="1"/>
    <col min="7967" max="7967" width="11.375" style="334" customWidth="1"/>
    <col min="7968" max="7968" width="11" style="334" customWidth="1"/>
    <col min="7969" max="7969" width="11.625" style="334" customWidth="1"/>
    <col min="7970" max="7970" width="11.25" style="334" customWidth="1"/>
    <col min="7971" max="7971" width="11.625" style="334" customWidth="1"/>
    <col min="7972" max="7972" width="12" style="334" customWidth="1"/>
    <col min="7973" max="7973" width="11.375" style="334" customWidth="1"/>
    <col min="7974" max="7974" width="11" style="334" customWidth="1"/>
    <col min="7975" max="7975" width="11.625" style="334" customWidth="1"/>
    <col min="7976" max="7976" width="11.25" style="334" customWidth="1"/>
    <col min="7977" max="7977" width="11.625" style="334" customWidth="1"/>
    <col min="7978" max="7978" width="12" style="334" customWidth="1"/>
    <col min="7979" max="7979" width="11.375" style="334" customWidth="1"/>
    <col min="7980" max="7980" width="11" style="334" customWidth="1"/>
    <col min="7981" max="7981" width="14" style="334" customWidth="1"/>
    <col min="7982" max="8192" width="9" style="334"/>
    <col min="8193" max="8193" width="3.25" style="334" customWidth="1"/>
    <col min="8194" max="8194" width="11.625" style="334" customWidth="1"/>
    <col min="8195" max="8206" width="0" style="334" hidden="1" customWidth="1"/>
    <col min="8207" max="8207" width="11.625" style="334" customWidth="1"/>
    <col min="8208" max="8211" width="11.125" style="334" customWidth="1"/>
    <col min="8212" max="8213" width="11.625" style="334" customWidth="1"/>
    <col min="8214" max="8214" width="11.25" style="334" customWidth="1"/>
    <col min="8215" max="8215" width="11.625" style="334" customWidth="1"/>
    <col min="8216" max="8216" width="12" style="334" customWidth="1"/>
    <col min="8217" max="8217" width="11.375" style="334" customWidth="1"/>
    <col min="8218" max="8218" width="11" style="334" customWidth="1"/>
    <col min="8219" max="8219" width="11.625" style="334" customWidth="1"/>
    <col min="8220" max="8220" width="11.25" style="334" customWidth="1"/>
    <col min="8221" max="8221" width="11.625" style="334" customWidth="1"/>
    <col min="8222" max="8222" width="12" style="334" customWidth="1"/>
    <col min="8223" max="8223" width="11.375" style="334" customWidth="1"/>
    <col min="8224" max="8224" width="11" style="334" customWidth="1"/>
    <col min="8225" max="8225" width="11.625" style="334" customWidth="1"/>
    <col min="8226" max="8226" width="11.25" style="334" customWidth="1"/>
    <col min="8227" max="8227" width="11.625" style="334" customWidth="1"/>
    <col min="8228" max="8228" width="12" style="334" customWidth="1"/>
    <col min="8229" max="8229" width="11.375" style="334" customWidth="1"/>
    <col min="8230" max="8230" width="11" style="334" customWidth="1"/>
    <col min="8231" max="8231" width="11.625" style="334" customWidth="1"/>
    <col min="8232" max="8232" width="11.25" style="334" customWidth="1"/>
    <col min="8233" max="8233" width="11.625" style="334" customWidth="1"/>
    <col min="8234" max="8234" width="12" style="334" customWidth="1"/>
    <col min="8235" max="8235" width="11.375" style="334" customWidth="1"/>
    <col min="8236" max="8236" width="11" style="334" customWidth="1"/>
    <col min="8237" max="8237" width="14" style="334" customWidth="1"/>
    <col min="8238" max="8448" width="9" style="334"/>
    <col min="8449" max="8449" width="3.25" style="334" customWidth="1"/>
    <col min="8450" max="8450" width="11.625" style="334" customWidth="1"/>
    <col min="8451" max="8462" width="0" style="334" hidden="1" customWidth="1"/>
    <col min="8463" max="8463" width="11.625" style="334" customWidth="1"/>
    <col min="8464" max="8467" width="11.125" style="334" customWidth="1"/>
    <col min="8468" max="8469" width="11.625" style="334" customWidth="1"/>
    <col min="8470" max="8470" width="11.25" style="334" customWidth="1"/>
    <col min="8471" max="8471" width="11.625" style="334" customWidth="1"/>
    <col min="8472" max="8472" width="12" style="334" customWidth="1"/>
    <col min="8473" max="8473" width="11.375" style="334" customWidth="1"/>
    <col min="8474" max="8474" width="11" style="334" customWidth="1"/>
    <col min="8475" max="8475" width="11.625" style="334" customWidth="1"/>
    <col min="8476" max="8476" width="11.25" style="334" customWidth="1"/>
    <col min="8477" max="8477" width="11.625" style="334" customWidth="1"/>
    <col min="8478" max="8478" width="12" style="334" customWidth="1"/>
    <col min="8479" max="8479" width="11.375" style="334" customWidth="1"/>
    <col min="8480" max="8480" width="11" style="334" customWidth="1"/>
    <col min="8481" max="8481" width="11.625" style="334" customWidth="1"/>
    <col min="8482" max="8482" width="11.25" style="334" customWidth="1"/>
    <col min="8483" max="8483" width="11.625" style="334" customWidth="1"/>
    <col min="8484" max="8484" width="12" style="334" customWidth="1"/>
    <col min="8485" max="8485" width="11.375" style="334" customWidth="1"/>
    <col min="8486" max="8486" width="11" style="334" customWidth="1"/>
    <col min="8487" max="8487" width="11.625" style="334" customWidth="1"/>
    <col min="8488" max="8488" width="11.25" style="334" customWidth="1"/>
    <col min="8489" max="8489" width="11.625" style="334" customWidth="1"/>
    <col min="8490" max="8490" width="12" style="334" customWidth="1"/>
    <col min="8491" max="8491" width="11.375" style="334" customWidth="1"/>
    <col min="8492" max="8492" width="11" style="334" customWidth="1"/>
    <col min="8493" max="8493" width="14" style="334" customWidth="1"/>
    <col min="8494" max="8704" width="9" style="334"/>
    <col min="8705" max="8705" width="3.25" style="334" customWidth="1"/>
    <col min="8706" max="8706" width="11.625" style="334" customWidth="1"/>
    <col min="8707" max="8718" width="0" style="334" hidden="1" customWidth="1"/>
    <col min="8719" max="8719" width="11.625" style="334" customWidth="1"/>
    <col min="8720" max="8723" width="11.125" style="334" customWidth="1"/>
    <col min="8724" max="8725" width="11.625" style="334" customWidth="1"/>
    <col min="8726" max="8726" width="11.25" style="334" customWidth="1"/>
    <col min="8727" max="8727" width="11.625" style="334" customWidth="1"/>
    <col min="8728" max="8728" width="12" style="334" customWidth="1"/>
    <col min="8729" max="8729" width="11.375" style="334" customWidth="1"/>
    <col min="8730" max="8730" width="11" style="334" customWidth="1"/>
    <col min="8731" max="8731" width="11.625" style="334" customWidth="1"/>
    <col min="8732" max="8732" width="11.25" style="334" customWidth="1"/>
    <col min="8733" max="8733" width="11.625" style="334" customWidth="1"/>
    <col min="8734" max="8734" width="12" style="334" customWidth="1"/>
    <col min="8735" max="8735" width="11.375" style="334" customWidth="1"/>
    <col min="8736" max="8736" width="11" style="334" customWidth="1"/>
    <col min="8737" max="8737" width="11.625" style="334" customWidth="1"/>
    <col min="8738" max="8738" width="11.25" style="334" customWidth="1"/>
    <col min="8739" max="8739" width="11.625" style="334" customWidth="1"/>
    <col min="8740" max="8740" width="12" style="334" customWidth="1"/>
    <col min="8741" max="8741" width="11.375" style="334" customWidth="1"/>
    <col min="8742" max="8742" width="11" style="334" customWidth="1"/>
    <col min="8743" max="8743" width="11.625" style="334" customWidth="1"/>
    <col min="8744" max="8744" width="11.25" style="334" customWidth="1"/>
    <col min="8745" max="8745" width="11.625" style="334" customWidth="1"/>
    <col min="8746" max="8746" width="12" style="334" customWidth="1"/>
    <col min="8747" max="8747" width="11.375" style="334" customWidth="1"/>
    <col min="8748" max="8748" width="11" style="334" customWidth="1"/>
    <col min="8749" max="8749" width="14" style="334" customWidth="1"/>
    <col min="8750" max="8960" width="9" style="334"/>
    <col min="8961" max="8961" width="3.25" style="334" customWidth="1"/>
    <col min="8962" max="8962" width="11.625" style="334" customWidth="1"/>
    <col min="8963" max="8974" width="0" style="334" hidden="1" customWidth="1"/>
    <col min="8975" max="8975" width="11.625" style="334" customWidth="1"/>
    <col min="8976" max="8979" width="11.125" style="334" customWidth="1"/>
    <col min="8980" max="8981" width="11.625" style="334" customWidth="1"/>
    <col min="8982" max="8982" width="11.25" style="334" customWidth="1"/>
    <col min="8983" max="8983" width="11.625" style="334" customWidth="1"/>
    <col min="8984" max="8984" width="12" style="334" customWidth="1"/>
    <col min="8985" max="8985" width="11.375" style="334" customWidth="1"/>
    <col min="8986" max="8986" width="11" style="334" customWidth="1"/>
    <col min="8987" max="8987" width="11.625" style="334" customWidth="1"/>
    <col min="8988" max="8988" width="11.25" style="334" customWidth="1"/>
    <col min="8989" max="8989" width="11.625" style="334" customWidth="1"/>
    <col min="8990" max="8990" width="12" style="334" customWidth="1"/>
    <col min="8991" max="8991" width="11.375" style="334" customWidth="1"/>
    <col min="8992" max="8992" width="11" style="334" customWidth="1"/>
    <col min="8993" max="8993" width="11.625" style="334" customWidth="1"/>
    <col min="8994" max="8994" width="11.25" style="334" customWidth="1"/>
    <col min="8995" max="8995" width="11.625" style="334" customWidth="1"/>
    <col min="8996" max="8996" width="12" style="334" customWidth="1"/>
    <col min="8997" max="8997" width="11.375" style="334" customWidth="1"/>
    <col min="8998" max="8998" width="11" style="334" customWidth="1"/>
    <col min="8999" max="8999" width="11.625" style="334" customWidth="1"/>
    <col min="9000" max="9000" width="11.25" style="334" customWidth="1"/>
    <col min="9001" max="9001" width="11.625" style="334" customWidth="1"/>
    <col min="9002" max="9002" width="12" style="334" customWidth="1"/>
    <col min="9003" max="9003" width="11.375" style="334" customWidth="1"/>
    <col min="9004" max="9004" width="11" style="334" customWidth="1"/>
    <col min="9005" max="9005" width="14" style="334" customWidth="1"/>
    <col min="9006" max="9216" width="9" style="334"/>
    <col min="9217" max="9217" width="3.25" style="334" customWidth="1"/>
    <col min="9218" max="9218" width="11.625" style="334" customWidth="1"/>
    <col min="9219" max="9230" width="0" style="334" hidden="1" customWidth="1"/>
    <col min="9231" max="9231" width="11.625" style="334" customWidth="1"/>
    <col min="9232" max="9235" width="11.125" style="334" customWidth="1"/>
    <col min="9236" max="9237" width="11.625" style="334" customWidth="1"/>
    <col min="9238" max="9238" width="11.25" style="334" customWidth="1"/>
    <col min="9239" max="9239" width="11.625" style="334" customWidth="1"/>
    <col min="9240" max="9240" width="12" style="334" customWidth="1"/>
    <col min="9241" max="9241" width="11.375" style="334" customWidth="1"/>
    <col min="9242" max="9242" width="11" style="334" customWidth="1"/>
    <col min="9243" max="9243" width="11.625" style="334" customWidth="1"/>
    <col min="9244" max="9244" width="11.25" style="334" customWidth="1"/>
    <col min="9245" max="9245" width="11.625" style="334" customWidth="1"/>
    <col min="9246" max="9246" width="12" style="334" customWidth="1"/>
    <col min="9247" max="9247" width="11.375" style="334" customWidth="1"/>
    <col min="9248" max="9248" width="11" style="334" customWidth="1"/>
    <col min="9249" max="9249" width="11.625" style="334" customWidth="1"/>
    <col min="9250" max="9250" width="11.25" style="334" customWidth="1"/>
    <col min="9251" max="9251" width="11.625" style="334" customWidth="1"/>
    <col min="9252" max="9252" width="12" style="334" customWidth="1"/>
    <col min="9253" max="9253" width="11.375" style="334" customWidth="1"/>
    <col min="9254" max="9254" width="11" style="334" customWidth="1"/>
    <col min="9255" max="9255" width="11.625" style="334" customWidth="1"/>
    <col min="9256" max="9256" width="11.25" style="334" customWidth="1"/>
    <col min="9257" max="9257" width="11.625" style="334" customWidth="1"/>
    <col min="9258" max="9258" width="12" style="334" customWidth="1"/>
    <col min="9259" max="9259" width="11.375" style="334" customWidth="1"/>
    <col min="9260" max="9260" width="11" style="334" customWidth="1"/>
    <col min="9261" max="9261" width="14" style="334" customWidth="1"/>
    <col min="9262" max="9472" width="9" style="334"/>
    <col min="9473" max="9473" width="3.25" style="334" customWidth="1"/>
    <col min="9474" max="9474" width="11.625" style="334" customWidth="1"/>
    <col min="9475" max="9486" width="0" style="334" hidden="1" customWidth="1"/>
    <col min="9487" max="9487" width="11.625" style="334" customWidth="1"/>
    <col min="9488" max="9491" width="11.125" style="334" customWidth="1"/>
    <col min="9492" max="9493" width="11.625" style="334" customWidth="1"/>
    <col min="9494" max="9494" width="11.25" style="334" customWidth="1"/>
    <col min="9495" max="9495" width="11.625" style="334" customWidth="1"/>
    <col min="9496" max="9496" width="12" style="334" customWidth="1"/>
    <col min="9497" max="9497" width="11.375" style="334" customWidth="1"/>
    <col min="9498" max="9498" width="11" style="334" customWidth="1"/>
    <col min="9499" max="9499" width="11.625" style="334" customWidth="1"/>
    <col min="9500" max="9500" width="11.25" style="334" customWidth="1"/>
    <col min="9501" max="9501" width="11.625" style="334" customWidth="1"/>
    <col min="9502" max="9502" width="12" style="334" customWidth="1"/>
    <col min="9503" max="9503" width="11.375" style="334" customWidth="1"/>
    <col min="9504" max="9504" width="11" style="334" customWidth="1"/>
    <col min="9505" max="9505" width="11.625" style="334" customWidth="1"/>
    <col min="9506" max="9506" width="11.25" style="334" customWidth="1"/>
    <col min="9507" max="9507" width="11.625" style="334" customWidth="1"/>
    <col min="9508" max="9508" width="12" style="334" customWidth="1"/>
    <col min="9509" max="9509" width="11.375" style="334" customWidth="1"/>
    <col min="9510" max="9510" width="11" style="334" customWidth="1"/>
    <col min="9511" max="9511" width="11.625" style="334" customWidth="1"/>
    <col min="9512" max="9512" width="11.25" style="334" customWidth="1"/>
    <col min="9513" max="9513" width="11.625" style="334" customWidth="1"/>
    <col min="9514" max="9514" width="12" style="334" customWidth="1"/>
    <col min="9515" max="9515" width="11.375" style="334" customWidth="1"/>
    <col min="9516" max="9516" width="11" style="334" customWidth="1"/>
    <col min="9517" max="9517" width="14" style="334" customWidth="1"/>
    <col min="9518" max="9728" width="9" style="334"/>
    <col min="9729" max="9729" width="3.25" style="334" customWidth="1"/>
    <col min="9730" max="9730" width="11.625" style="334" customWidth="1"/>
    <col min="9731" max="9742" width="0" style="334" hidden="1" customWidth="1"/>
    <col min="9743" max="9743" width="11.625" style="334" customWidth="1"/>
    <col min="9744" max="9747" width="11.125" style="334" customWidth="1"/>
    <col min="9748" max="9749" width="11.625" style="334" customWidth="1"/>
    <col min="9750" max="9750" width="11.25" style="334" customWidth="1"/>
    <col min="9751" max="9751" width="11.625" style="334" customWidth="1"/>
    <col min="9752" max="9752" width="12" style="334" customWidth="1"/>
    <col min="9753" max="9753" width="11.375" style="334" customWidth="1"/>
    <col min="9754" max="9754" width="11" style="334" customWidth="1"/>
    <col min="9755" max="9755" width="11.625" style="334" customWidth="1"/>
    <col min="9756" max="9756" width="11.25" style="334" customWidth="1"/>
    <col min="9757" max="9757" width="11.625" style="334" customWidth="1"/>
    <col min="9758" max="9758" width="12" style="334" customWidth="1"/>
    <col min="9759" max="9759" width="11.375" style="334" customWidth="1"/>
    <col min="9760" max="9760" width="11" style="334" customWidth="1"/>
    <col min="9761" max="9761" width="11.625" style="334" customWidth="1"/>
    <col min="9762" max="9762" width="11.25" style="334" customWidth="1"/>
    <col min="9763" max="9763" width="11.625" style="334" customWidth="1"/>
    <col min="9764" max="9764" width="12" style="334" customWidth="1"/>
    <col min="9765" max="9765" width="11.375" style="334" customWidth="1"/>
    <col min="9766" max="9766" width="11" style="334" customWidth="1"/>
    <col min="9767" max="9767" width="11.625" style="334" customWidth="1"/>
    <col min="9768" max="9768" width="11.25" style="334" customWidth="1"/>
    <col min="9769" max="9769" width="11.625" style="334" customWidth="1"/>
    <col min="9770" max="9770" width="12" style="334" customWidth="1"/>
    <col min="9771" max="9771" width="11.375" style="334" customWidth="1"/>
    <col min="9772" max="9772" width="11" style="334" customWidth="1"/>
    <col min="9773" max="9773" width="14" style="334" customWidth="1"/>
    <col min="9774" max="9984" width="9" style="334"/>
    <col min="9985" max="9985" width="3.25" style="334" customWidth="1"/>
    <col min="9986" max="9986" width="11.625" style="334" customWidth="1"/>
    <col min="9987" max="9998" width="0" style="334" hidden="1" customWidth="1"/>
    <col min="9999" max="9999" width="11.625" style="334" customWidth="1"/>
    <col min="10000" max="10003" width="11.125" style="334" customWidth="1"/>
    <col min="10004" max="10005" width="11.625" style="334" customWidth="1"/>
    <col min="10006" max="10006" width="11.25" style="334" customWidth="1"/>
    <col min="10007" max="10007" width="11.625" style="334" customWidth="1"/>
    <col min="10008" max="10008" width="12" style="334" customWidth="1"/>
    <col min="10009" max="10009" width="11.375" style="334" customWidth="1"/>
    <col min="10010" max="10010" width="11" style="334" customWidth="1"/>
    <col min="10011" max="10011" width="11.625" style="334" customWidth="1"/>
    <col min="10012" max="10012" width="11.25" style="334" customWidth="1"/>
    <col min="10013" max="10013" width="11.625" style="334" customWidth="1"/>
    <col min="10014" max="10014" width="12" style="334" customWidth="1"/>
    <col min="10015" max="10015" width="11.375" style="334" customWidth="1"/>
    <col min="10016" max="10016" width="11" style="334" customWidth="1"/>
    <col min="10017" max="10017" width="11.625" style="334" customWidth="1"/>
    <col min="10018" max="10018" width="11.25" style="334" customWidth="1"/>
    <col min="10019" max="10019" width="11.625" style="334" customWidth="1"/>
    <col min="10020" max="10020" width="12" style="334" customWidth="1"/>
    <col min="10021" max="10021" width="11.375" style="334" customWidth="1"/>
    <col min="10022" max="10022" width="11" style="334" customWidth="1"/>
    <col min="10023" max="10023" width="11.625" style="334" customWidth="1"/>
    <col min="10024" max="10024" width="11.25" style="334" customWidth="1"/>
    <col min="10025" max="10025" width="11.625" style="334" customWidth="1"/>
    <col min="10026" max="10026" width="12" style="334" customWidth="1"/>
    <col min="10027" max="10027" width="11.375" style="334" customWidth="1"/>
    <col min="10028" max="10028" width="11" style="334" customWidth="1"/>
    <col min="10029" max="10029" width="14" style="334" customWidth="1"/>
    <col min="10030" max="10240" width="9" style="334"/>
    <col min="10241" max="10241" width="3.25" style="334" customWidth="1"/>
    <col min="10242" max="10242" width="11.625" style="334" customWidth="1"/>
    <col min="10243" max="10254" width="0" style="334" hidden="1" customWidth="1"/>
    <col min="10255" max="10255" width="11.625" style="334" customWidth="1"/>
    <col min="10256" max="10259" width="11.125" style="334" customWidth="1"/>
    <col min="10260" max="10261" width="11.625" style="334" customWidth="1"/>
    <col min="10262" max="10262" width="11.25" style="334" customWidth="1"/>
    <col min="10263" max="10263" width="11.625" style="334" customWidth="1"/>
    <col min="10264" max="10264" width="12" style="334" customWidth="1"/>
    <col min="10265" max="10265" width="11.375" style="334" customWidth="1"/>
    <col min="10266" max="10266" width="11" style="334" customWidth="1"/>
    <col min="10267" max="10267" width="11.625" style="334" customWidth="1"/>
    <col min="10268" max="10268" width="11.25" style="334" customWidth="1"/>
    <col min="10269" max="10269" width="11.625" style="334" customWidth="1"/>
    <col min="10270" max="10270" width="12" style="334" customWidth="1"/>
    <col min="10271" max="10271" width="11.375" style="334" customWidth="1"/>
    <col min="10272" max="10272" width="11" style="334" customWidth="1"/>
    <col min="10273" max="10273" width="11.625" style="334" customWidth="1"/>
    <col min="10274" max="10274" width="11.25" style="334" customWidth="1"/>
    <col min="10275" max="10275" width="11.625" style="334" customWidth="1"/>
    <col min="10276" max="10276" width="12" style="334" customWidth="1"/>
    <col min="10277" max="10277" width="11.375" style="334" customWidth="1"/>
    <col min="10278" max="10278" width="11" style="334" customWidth="1"/>
    <col min="10279" max="10279" width="11.625" style="334" customWidth="1"/>
    <col min="10280" max="10280" width="11.25" style="334" customWidth="1"/>
    <col min="10281" max="10281" width="11.625" style="334" customWidth="1"/>
    <col min="10282" max="10282" width="12" style="334" customWidth="1"/>
    <col min="10283" max="10283" width="11.375" style="334" customWidth="1"/>
    <col min="10284" max="10284" width="11" style="334" customWidth="1"/>
    <col min="10285" max="10285" width="14" style="334" customWidth="1"/>
    <col min="10286" max="10496" width="9" style="334"/>
    <col min="10497" max="10497" width="3.25" style="334" customWidth="1"/>
    <col min="10498" max="10498" width="11.625" style="334" customWidth="1"/>
    <col min="10499" max="10510" width="0" style="334" hidden="1" customWidth="1"/>
    <col min="10511" max="10511" width="11.625" style="334" customWidth="1"/>
    <col min="10512" max="10515" width="11.125" style="334" customWidth="1"/>
    <col min="10516" max="10517" width="11.625" style="334" customWidth="1"/>
    <col min="10518" max="10518" width="11.25" style="334" customWidth="1"/>
    <col min="10519" max="10519" width="11.625" style="334" customWidth="1"/>
    <col min="10520" max="10520" width="12" style="334" customWidth="1"/>
    <col min="10521" max="10521" width="11.375" style="334" customWidth="1"/>
    <col min="10522" max="10522" width="11" style="334" customWidth="1"/>
    <col min="10523" max="10523" width="11.625" style="334" customWidth="1"/>
    <col min="10524" max="10524" width="11.25" style="334" customWidth="1"/>
    <col min="10525" max="10525" width="11.625" style="334" customWidth="1"/>
    <col min="10526" max="10526" width="12" style="334" customWidth="1"/>
    <col min="10527" max="10527" width="11.375" style="334" customWidth="1"/>
    <col min="10528" max="10528" width="11" style="334" customWidth="1"/>
    <col min="10529" max="10529" width="11.625" style="334" customWidth="1"/>
    <col min="10530" max="10530" width="11.25" style="334" customWidth="1"/>
    <col min="10531" max="10531" width="11.625" style="334" customWidth="1"/>
    <col min="10532" max="10532" width="12" style="334" customWidth="1"/>
    <col min="10533" max="10533" width="11.375" style="334" customWidth="1"/>
    <col min="10534" max="10534" width="11" style="334" customWidth="1"/>
    <col min="10535" max="10535" width="11.625" style="334" customWidth="1"/>
    <col min="10536" max="10536" width="11.25" style="334" customWidth="1"/>
    <col min="10537" max="10537" width="11.625" style="334" customWidth="1"/>
    <col min="10538" max="10538" width="12" style="334" customWidth="1"/>
    <col min="10539" max="10539" width="11.375" style="334" customWidth="1"/>
    <col min="10540" max="10540" width="11" style="334" customWidth="1"/>
    <col min="10541" max="10541" width="14" style="334" customWidth="1"/>
    <col min="10542" max="10752" width="9" style="334"/>
    <col min="10753" max="10753" width="3.25" style="334" customWidth="1"/>
    <col min="10754" max="10754" width="11.625" style="334" customWidth="1"/>
    <col min="10755" max="10766" width="0" style="334" hidden="1" customWidth="1"/>
    <col min="10767" max="10767" width="11.625" style="334" customWidth="1"/>
    <col min="10768" max="10771" width="11.125" style="334" customWidth="1"/>
    <col min="10772" max="10773" width="11.625" style="334" customWidth="1"/>
    <col min="10774" max="10774" width="11.25" style="334" customWidth="1"/>
    <col min="10775" max="10775" width="11.625" style="334" customWidth="1"/>
    <col min="10776" max="10776" width="12" style="334" customWidth="1"/>
    <col min="10777" max="10777" width="11.375" style="334" customWidth="1"/>
    <col min="10778" max="10778" width="11" style="334" customWidth="1"/>
    <col min="10779" max="10779" width="11.625" style="334" customWidth="1"/>
    <col min="10780" max="10780" width="11.25" style="334" customWidth="1"/>
    <col min="10781" max="10781" width="11.625" style="334" customWidth="1"/>
    <col min="10782" max="10782" width="12" style="334" customWidth="1"/>
    <col min="10783" max="10783" width="11.375" style="334" customWidth="1"/>
    <col min="10784" max="10784" width="11" style="334" customWidth="1"/>
    <col min="10785" max="10785" width="11.625" style="334" customWidth="1"/>
    <col min="10786" max="10786" width="11.25" style="334" customWidth="1"/>
    <col min="10787" max="10787" width="11.625" style="334" customWidth="1"/>
    <col min="10788" max="10788" width="12" style="334" customWidth="1"/>
    <col min="10789" max="10789" width="11.375" style="334" customWidth="1"/>
    <col min="10790" max="10790" width="11" style="334" customWidth="1"/>
    <col min="10791" max="10791" width="11.625" style="334" customWidth="1"/>
    <col min="10792" max="10792" width="11.25" style="334" customWidth="1"/>
    <col min="10793" max="10793" width="11.625" style="334" customWidth="1"/>
    <col min="10794" max="10794" width="12" style="334" customWidth="1"/>
    <col min="10795" max="10795" width="11.375" style="334" customWidth="1"/>
    <col min="10796" max="10796" width="11" style="334" customWidth="1"/>
    <col min="10797" max="10797" width="14" style="334" customWidth="1"/>
    <col min="10798" max="11008" width="9" style="334"/>
    <col min="11009" max="11009" width="3.25" style="334" customWidth="1"/>
    <col min="11010" max="11010" width="11.625" style="334" customWidth="1"/>
    <col min="11011" max="11022" width="0" style="334" hidden="1" customWidth="1"/>
    <col min="11023" max="11023" width="11.625" style="334" customWidth="1"/>
    <col min="11024" max="11027" width="11.125" style="334" customWidth="1"/>
    <col min="11028" max="11029" width="11.625" style="334" customWidth="1"/>
    <col min="11030" max="11030" width="11.25" style="334" customWidth="1"/>
    <col min="11031" max="11031" width="11.625" style="334" customWidth="1"/>
    <col min="11032" max="11032" width="12" style="334" customWidth="1"/>
    <col min="11033" max="11033" width="11.375" style="334" customWidth="1"/>
    <col min="11034" max="11034" width="11" style="334" customWidth="1"/>
    <col min="11035" max="11035" width="11.625" style="334" customWidth="1"/>
    <col min="11036" max="11036" width="11.25" style="334" customWidth="1"/>
    <col min="11037" max="11037" width="11.625" style="334" customWidth="1"/>
    <col min="11038" max="11038" width="12" style="334" customWidth="1"/>
    <col min="11039" max="11039" width="11.375" style="334" customWidth="1"/>
    <col min="11040" max="11040" width="11" style="334" customWidth="1"/>
    <col min="11041" max="11041" width="11.625" style="334" customWidth="1"/>
    <col min="11042" max="11042" width="11.25" style="334" customWidth="1"/>
    <col min="11043" max="11043" width="11.625" style="334" customWidth="1"/>
    <col min="11044" max="11044" width="12" style="334" customWidth="1"/>
    <col min="11045" max="11045" width="11.375" style="334" customWidth="1"/>
    <col min="11046" max="11046" width="11" style="334" customWidth="1"/>
    <col min="11047" max="11047" width="11.625" style="334" customWidth="1"/>
    <col min="11048" max="11048" width="11.25" style="334" customWidth="1"/>
    <col min="11049" max="11049" width="11.625" style="334" customWidth="1"/>
    <col min="11050" max="11050" width="12" style="334" customWidth="1"/>
    <col min="11051" max="11051" width="11.375" style="334" customWidth="1"/>
    <col min="11052" max="11052" width="11" style="334" customWidth="1"/>
    <col min="11053" max="11053" width="14" style="334" customWidth="1"/>
    <col min="11054" max="11264" width="9" style="334"/>
    <col min="11265" max="11265" width="3.25" style="334" customWidth="1"/>
    <col min="11266" max="11266" width="11.625" style="334" customWidth="1"/>
    <col min="11267" max="11278" width="0" style="334" hidden="1" customWidth="1"/>
    <col min="11279" max="11279" width="11.625" style="334" customWidth="1"/>
    <col min="11280" max="11283" width="11.125" style="334" customWidth="1"/>
    <col min="11284" max="11285" width="11.625" style="334" customWidth="1"/>
    <col min="11286" max="11286" width="11.25" style="334" customWidth="1"/>
    <col min="11287" max="11287" width="11.625" style="334" customWidth="1"/>
    <col min="11288" max="11288" width="12" style="334" customWidth="1"/>
    <col min="11289" max="11289" width="11.375" style="334" customWidth="1"/>
    <col min="11290" max="11290" width="11" style="334" customWidth="1"/>
    <col min="11291" max="11291" width="11.625" style="334" customWidth="1"/>
    <col min="11292" max="11292" width="11.25" style="334" customWidth="1"/>
    <col min="11293" max="11293" width="11.625" style="334" customWidth="1"/>
    <col min="11294" max="11294" width="12" style="334" customWidth="1"/>
    <col min="11295" max="11295" width="11.375" style="334" customWidth="1"/>
    <col min="11296" max="11296" width="11" style="334" customWidth="1"/>
    <col min="11297" max="11297" width="11.625" style="334" customWidth="1"/>
    <col min="11298" max="11298" width="11.25" style="334" customWidth="1"/>
    <col min="11299" max="11299" width="11.625" style="334" customWidth="1"/>
    <col min="11300" max="11300" width="12" style="334" customWidth="1"/>
    <col min="11301" max="11301" width="11.375" style="334" customWidth="1"/>
    <col min="11302" max="11302" width="11" style="334" customWidth="1"/>
    <col min="11303" max="11303" width="11.625" style="334" customWidth="1"/>
    <col min="11304" max="11304" width="11.25" style="334" customWidth="1"/>
    <col min="11305" max="11305" width="11.625" style="334" customWidth="1"/>
    <col min="11306" max="11306" width="12" style="334" customWidth="1"/>
    <col min="11307" max="11307" width="11.375" style="334" customWidth="1"/>
    <col min="11308" max="11308" width="11" style="334" customWidth="1"/>
    <col min="11309" max="11309" width="14" style="334" customWidth="1"/>
    <col min="11310" max="11520" width="9" style="334"/>
    <col min="11521" max="11521" width="3.25" style="334" customWidth="1"/>
    <col min="11522" max="11522" width="11.625" style="334" customWidth="1"/>
    <col min="11523" max="11534" width="0" style="334" hidden="1" customWidth="1"/>
    <col min="11535" max="11535" width="11.625" style="334" customWidth="1"/>
    <col min="11536" max="11539" width="11.125" style="334" customWidth="1"/>
    <col min="11540" max="11541" width="11.625" style="334" customWidth="1"/>
    <col min="11542" max="11542" width="11.25" style="334" customWidth="1"/>
    <col min="11543" max="11543" width="11.625" style="334" customWidth="1"/>
    <col min="11544" max="11544" width="12" style="334" customWidth="1"/>
    <col min="11545" max="11545" width="11.375" style="334" customWidth="1"/>
    <col min="11546" max="11546" width="11" style="334" customWidth="1"/>
    <col min="11547" max="11547" width="11.625" style="334" customWidth="1"/>
    <col min="11548" max="11548" width="11.25" style="334" customWidth="1"/>
    <col min="11549" max="11549" width="11.625" style="334" customWidth="1"/>
    <col min="11550" max="11550" width="12" style="334" customWidth="1"/>
    <col min="11551" max="11551" width="11.375" style="334" customWidth="1"/>
    <col min="11552" max="11552" width="11" style="334" customWidth="1"/>
    <col min="11553" max="11553" width="11.625" style="334" customWidth="1"/>
    <col min="11554" max="11554" width="11.25" style="334" customWidth="1"/>
    <col min="11555" max="11555" width="11.625" style="334" customWidth="1"/>
    <col min="11556" max="11556" width="12" style="334" customWidth="1"/>
    <col min="11557" max="11557" width="11.375" style="334" customWidth="1"/>
    <col min="11558" max="11558" width="11" style="334" customWidth="1"/>
    <col min="11559" max="11559" width="11.625" style="334" customWidth="1"/>
    <col min="11560" max="11560" width="11.25" style="334" customWidth="1"/>
    <col min="11561" max="11561" width="11.625" style="334" customWidth="1"/>
    <col min="11562" max="11562" width="12" style="334" customWidth="1"/>
    <col min="11563" max="11563" width="11.375" style="334" customWidth="1"/>
    <col min="11564" max="11564" width="11" style="334" customWidth="1"/>
    <col min="11565" max="11565" width="14" style="334" customWidth="1"/>
    <col min="11566" max="11776" width="9" style="334"/>
    <col min="11777" max="11777" width="3.25" style="334" customWidth="1"/>
    <col min="11778" max="11778" width="11.625" style="334" customWidth="1"/>
    <col min="11779" max="11790" width="0" style="334" hidden="1" customWidth="1"/>
    <col min="11791" max="11791" width="11.625" style="334" customWidth="1"/>
    <col min="11792" max="11795" width="11.125" style="334" customWidth="1"/>
    <col min="11796" max="11797" width="11.625" style="334" customWidth="1"/>
    <col min="11798" max="11798" width="11.25" style="334" customWidth="1"/>
    <col min="11799" max="11799" width="11.625" style="334" customWidth="1"/>
    <col min="11800" max="11800" width="12" style="334" customWidth="1"/>
    <col min="11801" max="11801" width="11.375" style="334" customWidth="1"/>
    <col min="11802" max="11802" width="11" style="334" customWidth="1"/>
    <col min="11803" max="11803" width="11.625" style="334" customWidth="1"/>
    <col min="11804" max="11804" width="11.25" style="334" customWidth="1"/>
    <col min="11805" max="11805" width="11.625" style="334" customWidth="1"/>
    <col min="11806" max="11806" width="12" style="334" customWidth="1"/>
    <col min="11807" max="11807" width="11.375" style="334" customWidth="1"/>
    <col min="11808" max="11808" width="11" style="334" customWidth="1"/>
    <col min="11809" max="11809" width="11.625" style="334" customWidth="1"/>
    <col min="11810" max="11810" width="11.25" style="334" customWidth="1"/>
    <col min="11811" max="11811" width="11.625" style="334" customWidth="1"/>
    <col min="11812" max="11812" width="12" style="334" customWidth="1"/>
    <col min="11813" max="11813" width="11.375" style="334" customWidth="1"/>
    <col min="11814" max="11814" width="11" style="334" customWidth="1"/>
    <col min="11815" max="11815" width="11.625" style="334" customWidth="1"/>
    <col min="11816" max="11816" width="11.25" style="334" customWidth="1"/>
    <col min="11817" max="11817" width="11.625" style="334" customWidth="1"/>
    <col min="11818" max="11818" width="12" style="334" customWidth="1"/>
    <col min="11819" max="11819" width="11.375" style="334" customWidth="1"/>
    <col min="11820" max="11820" width="11" style="334" customWidth="1"/>
    <col min="11821" max="11821" width="14" style="334" customWidth="1"/>
    <col min="11822" max="12032" width="9" style="334"/>
    <col min="12033" max="12033" width="3.25" style="334" customWidth="1"/>
    <col min="12034" max="12034" width="11.625" style="334" customWidth="1"/>
    <col min="12035" max="12046" width="0" style="334" hidden="1" customWidth="1"/>
    <col min="12047" max="12047" width="11.625" style="334" customWidth="1"/>
    <col min="12048" max="12051" width="11.125" style="334" customWidth="1"/>
    <col min="12052" max="12053" width="11.625" style="334" customWidth="1"/>
    <col min="12054" max="12054" width="11.25" style="334" customWidth="1"/>
    <col min="12055" max="12055" width="11.625" style="334" customWidth="1"/>
    <col min="12056" max="12056" width="12" style="334" customWidth="1"/>
    <col min="12057" max="12057" width="11.375" style="334" customWidth="1"/>
    <col min="12058" max="12058" width="11" style="334" customWidth="1"/>
    <col min="12059" max="12059" width="11.625" style="334" customWidth="1"/>
    <col min="12060" max="12060" width="11.25" style="334" customWidth="1"/>
    <col min="12061" max="12061" width="11.625" style="334" customWidth="1"/>
    <col min="12062" max="12062" width="12" style="334" customWidth="1"/>
    <col min="12063" max="12063" width="11.375" style="334" customWidth="1"/>
    <col min="12064" max="12064" width="11" style="334" customWidth="1"/>
    <col min="12065" max="12065" width="11.625" style="334" customWidth="1"/>
    <col min="12066" max="12066" width="11.25" style="334" customWidth="1"/>
    <col min="12067" max="12067" width="11.625" style="334" customWidth="1"/>
    <col min="12068" max="12068" width="12" style="334" customWidth="1"/>
    <col min="12069" max="12069" width="11.375" style="334" customWidth="1"/>
    <col min="12070" max="12070" width="11" style="334" customWidth="1"/>
    <col min="12071" max="12071" width="11.625" style="334" customWidth="1"/>
    <col min="12072" max="12072" width="11.25" style="334" customWidth="1"/>
    <col min="12073" max="12073" width="11.625" style="334" customWidth="1"/>
    <col min="12074" max="12074" width="12" style="334" customWidth="1"/>
    <col min="12075" max="12075" width="11.375" style="334" customWidth="1"/>
    <col min="12076" max="12076" width="11" style="334" customWidth="1"/>
    <col min="12077" max="12077" width="14" style="334" customWidth="1"/>
    <col min="12078" max="12288" width="9" style="334"/>
    <col min="12289" max="12289" width="3.25" style="334" customWidth="1"/>
    <col min="12290" max="12290" width="11.625" style="334" customWidth="1"/>
    <col min="12291" max="12302" width="0" style="334" hidden="1" customWidth="1"/>
    <col min="12303" max="12303" width="11.625" style="334" customWidth="1"/>
    <col min="12304" max="12307" width="11.125" style="334" customWidth="1"/>
    <col min="12308" max="12309" width="11.625" style="334" customWidth="1"/>
    <col min="12310" max="12310" width="11.25" style="334" customWidth="1"/>
    <col min="12311" max="12311" width="11.625" style="334" customWidth="1"/>
    <col min="12312" max="12312" width="12" style="334" customWidth="1"/>
    <col min="12313" max="12313" width="11.375" style="334" customWidth="1"/>
    <col min="12314" max="12314" width="11" style="334" customWidth="1"/>
    <col min="12315" max="12315" width="11.625" style="334" customWidth="1"/>
    <col min="12316" max="12316" width="11.25" style="334" customWidth="1"/>
    <col min="12317" max="12317" width="11.625" style="334" customWidth="1"/>
    <col min="12318" max="12318" width="12" style="334" customWidth="1"/>
    <col min="12319" max="12319" width="11.375" style="334" customWidth="1"/>
    <col min="12320" max="12320" width="11" style="334" customWidth="1"/>
    <col min="12321" max="12321" width="11.625" style="334" customWidth="1"/>
    <col min="12322" max="12322" width="11.25" style="334" customWidth="1"/>
    <col min="12323" max="12323" width="11.625" style="334" customWidth="1"/>
    <col min="12324" max="12324" width="12" style="334" customWidth="1"/>
    <col min="12325" max="12325" width="11.375" style="334" customWidth="1"/>
    <col min="12326" max="12326" width="11" style="334" customWidth="1"/>
    <col min="12327" max="12327" width="11.625" style="334" customWidth="1"/>
    <col min="12328" max="12328" width="11.25" style="334" customWidth="1"/>
    <col min="12329" max="12329" width="11.625" style="334" customWidth="1"/>
    <col min="12330" max="12330" width="12" style="334" customWidth="1"/>
    <col min="12331" max="12331" width="11.375" style="334" customWidth="1"/>
    <col min="12332" max="12332" width="11" style="334" customWidth="1"/>
    <col min="12333" max="12333" width="14" style="334" customWidth="1"/>
    <col min="12334" max="12544" width="9" style="334"/>
    <col min="12545" max="12545" width="3.25" style="334" customWidth="1"/>
    <col min="12546" max="12546" width="11.625" style="334" customWidth="1"/>
    <col min="12547" max="12558" width="0" style="334" hidden="1" customWidth="1"/>
    <col min="12559" max="12559" width="11.625" style="334" customWidth="1"/>
    <col min="12560" max="12563" width="11.125" style="334" customWidth="1"/>
    <col min="12564" max="12565" width="11.625" style="334" customWidth="1"/>
    <col min="12566" max="12566" width="11.25" style="334" customWidth="1"/>
    <col min="12567" max="12567" width="11.625" style="334" customWidth="1"/>
    <col min="12568" max="12568" width="12" style="334" customWidth="1"/>
    <col min="12569" max="12569" width="11.375" style="334" customWidth="1"/>
    <col min="12570" max="12570" width="11" style="334" customWidth="1"/>
    <col min="12571" max="12571" width="11.625" style="334" customWidth="1"/>
    <col min="12572" max="12572" width="11.25" style="334" customWidth="1"/>
    <col min="12573" max="12573" width="11.625" style="334" customWidth="1"/>
    <col min="12574" max="12574" width="12" style="334" customWidth="1"/>
    <col min="12575" max="12575" width="11.375" style="334" customWidth="1"/>
    <col min="12576" max="12576" width="11" style="334" customWidth="1"/>
    <col min="12577" max="12577" width="11.625" style="334" customWidth="1"/>
    <col min="12578" max="12578" width="11.25" style="334" customWidth="1"/>
    <col min="12579" max="12579" width="11.625" style="334" customWidth="1"/>
    <col min="12580" max="12580" width="12" style="334" customWidth="1"/>
    <col min="12581" max="12581" width="11.375" style="334" customWidth="1"/>
    <col min="12582" max="12582" width="11" style="334" customWidth="1"/>
    <col min="12583" max="12583" width="11.625" style="334" customWidth="1"/>
    <col min="12584" max="12584" width="11.25" style="334" customWidth="1"/>
    <col min="12585" max="12585" width="11.625" style="334" customWidth="1"/>
    <col min="12586" max="12586" width="12" style="334" customWidth="1"/>
    <col min="12587" max="12587" width="11.375" style="334" customWidth="1"/>
    <col min="12588" max="12588" width="11" style="334" customWidth="1"/>
    <col min="12589" max="12589" width="14" style="334" customWidth="1"/>
    <col min="12590" max="12800" width="9" style="334"/>
    <col min="12801" max="12801" width="3.25" style="334" customWidth="1"/>
    <col min="12802" max="12802" width="11.625" style="334" customWidth="1"/>
    <col min="12803" max="12814" width="0" style="334" hidden="1" customWidth="1"/>
    <col min="12815" max="12815" width="11.625" style="334" customWidth="1"/>
    <col min="12816" max="12819" width="11.125" style="334" customWidth="1"/>
    <col min="12820" max="12821" width="11.625" style="334" customWidth="1"/>
    <col min="12822" max="12822" width="11.25" style="334" customWidth="1"/>
    <col min="12823" max="12823" width="11.625" style="334" customWidth="1"/>
    <col min="12824" max="12824" width="12" style="334" customWidth="1"/>
    <col min="12825" max="12825" width="11.375" style="334" customWidth="1"/>
    <col min="12826" max="12826" width="11" style="334" customWidth="1"/>
    <col min="12827" max="12827" width="11.625" style="334" customWidth="1"/>
    <col min="12828" max="12828" width="11.25" style="334" customWidth="1"/>
    <col min="12829" max="12829" width="11.625" style="334" customWidth="1"/>
    <col min="12830" max="12830" width="12" style="334" customWidth="1"/>
    <col min="12831" max="12831" width="11.375" style="334" customWidth="1"/>
    <col min="12832" max="12832" width="11" style="334" customWidth="1"/>
    <col min="12833" max="12833" width="11.625" style="334" customWidth="1"/>
    <col min="12834" max="12834" width="11.25" style="334" customWidth="1"/>
    <col min="12835" max="12835" width="11.625" style="334" customWidth="1"/>
    <col min="12836" max="12836" width="12" style="334" customWidth="1"/>
    <col min="12837" max="12837" width="11.375" style="334" customWidth="1"/>
    <col min="12838" max="12838" width="11" style="334" customWidth="1"/>
    <col min="12839" max="12839" width="11.625" style="334" customWidth="1"/>
    <col min="12840" max="12840" width="11.25" style="334" customWidth="1"/>
    <col min="12841" max="12841" width="11.625" style="334" customWidth="1"/>
    <col min="12842" max="12842" width="12" style="334" customWidth="1"/>
    <col min="12843" max="12843" width="11.375" style="334" customWidth="1"/>
    <col min="12844" max="12844" width="11" style="334" customWidth="1"/>
    <col min="12845" max="12845" width="14" style="334" customWidth="1"/>
    <col min="12846" max="13056" width="9" style="334"/>
    <col min="13057" max="13057" width="3.25" style="334" customWidth="1"/>
    <col min="13058" max="13058" width="11.625" style="334" customWidth="1"/>
    <col min="13059" max="13070" width="0" style="334" hidden="1" customWidth="1"/>
    <col min="13071" max="13071" width="11.625" style="334" customWidth="1"/>
    <col min="13072" max="13075" width="11.125" style="334" customWidth="1"/>
    <col min="13076" max="13077" width="11.625" style="334" customWidth="1"/>
    <col min="13078" max="13078" width="11.25" style="334" customWidth="1"/>
    <col min="13079" max="13079" width="11.625" style="334" customWidth="1"/>
    <col min="13080" max="13080" width="12" style="334" customWidth="1"/>
    <col min="13081" max="13081" width="11.375" style="334" customWidth="1"/>
    <col min="13082" max="13082" width="11" style="334" customWidth="1"/>
    <col min="13083" max="13083" width="11.625" style="334" customWidth="1"/>
    <col min="13084" max="13084" width="11.25" style="334" customWidth="1"/>
    <col min="13085" max="13085" width="11.625" style="334" customWidth="1"/>
    <col min="13086" max="13086" width="12" style="334" customWidth="1"/>
    <col min="13087" max="13087" width="11.375" style="334" customWidth="1"/>
    <col min="13088" max="13088" width="11" style="334" customWidth="1"/>
    <col min="13089" max="13089" width="11.625" style="334" customWidth="1"/>
    <col min="13090" max="13090" width="11.25" style="334" customWidth="1"/>
    <col min="13091" max="13091" width="11.625" style="334" customWidth="1"/>
    <col min="13092" max="13092" width="12" style="334" customWidth="1"/>
    <col min="13093" max="13093" width="11.375" style="334" customWidth="1"/>
    <col min="13094" max="13094" width="11" style="334" customWidth="1"/>
    <col min="13095" max="13095" width="11.625" style="334" customWidth="1"/>
    <col min="13096" max="13096" width="11.25" style="334" customWidth="1"/>
    <col min="13097" max="13097" width="11.625" style="334" customWidth="1"/>
    <col min="13098" max="13098" width="12" style="334" customWidth="1"/>
    <col min="13099" max="13099" width="11.375" style="334" customWidth="1"/>
    <col min="13100" max="13100" width="11" style="334" customWidth="1"/>
    <col min="13101" max="13101" width="14" style="334" customWidth="1"/>
    <col min="13102" max="13312" width="9" style="334"/>
    <col min="13313" max="13313" width="3.25" style="334" customWidth="1"/>
    <col min="13314" max="13314" width="11.625" style="334" customWidth="1"/>
    <col min="13315" max="13326" width="0" style="334" hidden="1" customWidth="1"/>
    <col min="13327" max="13327" width="11.625" style="334" customWidth="1"/>
    <col min="13328" max="13331" width="11.125" style="334" customWidth="1"/>
    <col min="13332" max="13333" width="11.625" style="334" customWidth="1"/>
    <col min="13334" max="13334" width="11.25" style="334" customWidth="1"/>
    <col min="13335" max="13335" width="11.625" style="334" customWidth="1"/>
    <col min="13336" max="13336" width="12" style="334" customWidth="1"/>
    <col min="13337" max="13337" width="11.375" style="334" customWidth="1"/>
    <col min="13338" max="13338" width="11" style="334" customWidth="1"/>
    <col min="13339" max="13339" width="11.625" style="334" customWidth="1"/>
    <col min="13340" max="13340" width="11.25" style="334" customWidth="1"/>
    <col min="13341" max="13341" width="11.625" style="334" customWidth="1"/>
    <col min="13342" max="13342" width="12" style="334" customWidth="1"/>
    <col min="13343" max="13343" width="11.375" style="334" customWidth="1"/>
    <col min="13344" max="13344" width="11" style="334" customWidth="1"/>
    <col min="13345" max="13345" width="11.625" style="334" customWidth="1"/>
    <col min="13346" max="13346" width="11.25" style="334" customWidth="1"/>
    <col min="13347" max="13347" width="11.625" style="334" customWidth="1"/>
    <col min="13348" max="13348" width="12" style="334" customWidth="1"/>
    <col min="13349" max="13349" width="11.375" style="334" customWidth="1"/>
    <col min="13350" max="13350" width="11" style="334" customWidth="1"/>
    <col min="13351" max="13351" width="11.625" style="334" customWidth="1"/>
    <col min="13352" max="13352" width="11.25" style="334" customWidth="1"/>
    <col min="13353" max="13353" width="11.625" style="334" customWidth="1"/>
    <col min="13354" max="13354" width="12" style="334" customWidth="1"/>
    <col min="13355" max="13355" width="11.375" style="334" customWidth="1"/>
    <col min="13356" max="13356" width="11" style="334" customWidth="1"/>
    <col min="13357" max="13357" width="14" style="334" customWidth="1"/>
    <col min="13358" max="13568" width="9" style="334"/>
    <col min="13569" max="13569" width="3.25" style="334" customWidth="1"/>
    <col min="13570" max="13570" width="11.625" style="334" customWidth="1"/>
    <col min="13571" max="13582" width="0" style="334" hidden="1" customWidth="1"/>
    <col min="13583" max="13583" width="11.625" style="334" customWidth="1"/>
    <col min="13584" max="13587" width="11.125" style="334" customWidth="1"/>
    <col min="13588" max="13589" width="11.625" style="334" customWidth="1"/>
    <col min="13590" max="13590" width="11.25" style="334" customWidth="1"/>
    <col min="13591" max="13591" width="11.625" style="334" customWidth="1"/>
    <col min="13592" max="13592" width="12" style="334" customWidth="1"/>
    <col min="13593" max="13593" width="11.375" style="334" customWidth="1"/>
    <col min="13594" max="13594" width="11" style="334" customWidth="1"/>
    <col min="13595" max="13595" width="11.625" style="334" customWidth="1"/>
    <col min="13596" max="13596" width="11.25" style="334" customWidth="1"/>
    <col min="13597" max="13597" width="11.625" style="334" customWidth="1"/>
    <col min="13598" max="13598" width="12" style="334" customWidth="1"/>
    <col min="13599" max="13599" width="11.375" style="334" customWidth="1"/>
    <col min="13600" max="13600" width="11" style="334" customWidth="1"/>
    <col min="13601" max="13601" width="11.625" style="334" customWidth="1"/>
    <col min="13602" max="13602" width="11.25" style="334" customWidth="1"/>
    <col min="13603" max="13603" width="11.625" style="334" customWidth="1"/>
    <col min="13604" max="13604" width="12" style="334" customWidth="1"/>
    <col min="13605" max="13605" width="11.375" style="334" customWidth="1"/>
    <col min="13606" max="13606" width="11" style="334" customWidth="1"/>
    <col min="13607" max="13607" width="11.625" style="334" customWidth="1"/>
    <col min="13608" max="13608" width="11.25" style="334" customWidth="1"/>
    <col min="13609" max="13609" width="11.625" style="334" customWidth="1"/>
    <col min="13610" max="13610" width="12" style="334" customWidth="1"/>
    <col min="13611" max="13611" width="11.375" style="334" customWidth="1"/>
    <col min="13612" max="13612" width="11" style="334" customWidth="1"/>
    <col min="13613" max="13613" width="14" style="334" customWidth="1"/>
    <col min="13614" max="13824" width="9" style="334"/>
    <col min="13825" max="13825" width="3.25" style="334" customWidth="1"/>
    <col min="13826" max="13826" width="11.625" style="334" customWidth="1"/>
    <col min="13827" max="13838" width="0" style="334" hidden="1" customWidth="1"/>
    <col min="13839" max="13839" width="11.625" style="334" customWidth="1"/>
    <col min="13840" max="13843" width="11.125" style="334" customWidth="1"/>
    <col min="13844" max="13845" width="11.625" style="334" customWidth="1"/>
    <col min="13846" max="13846" width="11.25" style="334" customWidth="1"/>
    <col min="13847" max="13847" width="11.625" style="334" customWidth="1"/>
    <col min="13848" max="13848" width="12" style="334" customWidth="1"/>
    <col min="13849" max="13849" width="11.375" style="334" customWidth="1"/>
    <col min="13850" max="13850" width="11" style="334" customWidth="1"/>
    <col min="13851" max="13851" width="11.625" style="334" customWidth="1"/>
    <col min="13852" max="13852" width="11.25" style="334" customWidth="1"/>
    <col min="13853" max="13853" width="11.625" style="334" customWidth="1"/>
    <col min="13854" max="13854" width="12" style="334" customWidth="1"/>
    <col min="13855" max="13855" width="11.375" style="334" customWidth="1"/>
    <col min="13856" max="13856" width="11" style="334" customWidth="1"/>
    <col min="13857" max="13857" width="11.625" style="334" customWidth="1"/>
    <col min="13858" max="13858" width="11.25" style="334" customWidth="1"/>
    <col min="13859" max="13859" width="11.625" style="334" customWidth="1"/>
    <col min="13860" max="13860" width="12" style="334" customWidth="1"/>
    <col min="13861" max="13861" width="11.375" style="334" customWidth="1"/>
    <col min="13862" max="13862" width="11" style="334" customWidth="1"/>
    <col min="13863" max="13863" width="11.625" style="334" customWidth="1"/>
    <col min="13864" max="13864" width="11.25" style="334" customWidth="1"/>
    <col min="13865" max="13865" width="11.625" style="334" customWidth="1"/>
    <col min="13866" max="13866" width="12" style="334" customWidth="1"/>
    <col min="13867" max="13867" width="11.375" style="334" customWidth="1"/>
    <col min="13868" max="13868" width="11" style="334" customWidth="1"/>
    <col min="13869" max="13869" width="14" style="334" customWidth="1"/>
    <col min="13870" max="14080" width="9" style="334"/>
    <col min="14081" max="14081" width="3.25" style="334" customWidth="1"/>
    <col min="14082" max="14082" width="11.625" style="334" customWidth="1"/>
    <col min="14083" max="14094" width="0" style="334" hidden="1" customWidth="1"/>
    <col min="14095" max="14095" width="11.625" style="334" customWidth="1"/>
    <col min="14096" max="14099" width="11.125" style="334" customWidth="1"/>
    <col min="14100" max="14101" width="11.625" style="334" customWidth="1"/>
    <col min="14102" max="14102" width="11.25" style="334" customWidth="1"/>
    <col min="14103" max="14103" width="11.625" style="334" customWidth="1"/>
    <col min="14104" max="14104" width="12" style="334" customWidth="1"/>
    <col min="14105" max="14105" width="11.375" style="334" customWidth="1"/>
    <col min="14106" max="14106" width="11" style="334" customWidth="1"/>
    <col min="14107" max="14107" width="11.625" style="334" customWidth="1"/>
    <col min="14108" max="14108" width="11.25" style="334" customWidth="1"/>
    <col min="14109" max="14109" width="11.625" style="334" customWidth="1"/>
    <col min="14110" max="14110" width="12" style="334" customWidth="1"/>
    <col min="14111" max="14111" width="11.375" style="334" customWidth="1"/>
    <col min="14112" max="14112" width="11" style="334" customWidth="1"/>
    <col min="14113" max="14113" width="11.625" style="334" customWidth="1"/>
    <col min="14114" max="14114" width="11.25" style="334" customWidth="1"/>
    <col min="14115" max="14115" width="11.625" style="334" customWidth="1"/>
    <col min="14116" max="14116" width="12" style="334" customWidth="1"/>
    <col min="14117" max="14117" width="11.375" style="334" customWidth="1"/>
    <col min="14118" max="14118" width="11" style="334" customWidth="1"/>
    <col min="14119" max="14119" width="11.625" style="334" customWidth="1"/>
    <col min="14120" max="14120" width="11.25" style="334" customWidth="1"/>
    <col min="14121" max="14121" width="11.625" style="334" customWidth="1"/>
    <col min="14122" max="14122" width="12" style="334" customWidth="1"/>
    <col min="14123" max="14123" width="11.375" style="334" customWidth="1"/>
    <col min="14124" max="14124" width="11" style="334" customWidth="1"/>
    <col min="14125" max="14125" width="14" style="334" customWidth="1"/>
    <col min="14126" max="14336" width="9" style="334"/>
    <col min="14337" max="14337" width="3.25" style="334" customWidth="1"/>
    <col min="14338" max="14338" width="11.625" style="334" customWidth="1"/>
    <col min="14339" max="14350" width="0" style="334" hidden="1" customWidth="1"/>
    <col min="14351" max="14351" width="11.625" style="334" customWidth="1"/>
    <col min="14352" max="14355" width="11.125" style="334" customWidth="1"/>
    <col min="14356" max="14357" width="11.625" style="334" customWidth="1"/>
    <col min="14358" max="14358" width="11.25" style="334" customWidth="1"/>
    <col min="14359" max="14359" width="11.625" style="334" customWidth="1"/>
    <col min="14360" max="14360" width="12" style="334" customWidth="1"/>
    <col min="14361" max="14361" width="11.375" style="334" customWidth="1"/>
    <col min="14362" max="14362" width="11" style="334" customWidth="1"/>
    <col min="14363" max="14363" width="11.625" style="334" customWidth="1"/>
    <col min="14364" max="14364" width="11.25" style="334" customWidth="1"/>
    <col min="14365" max="14365" width="11.625" style="334" customWidth="1"/>
    <col min="14366" max="14366" width="12" style="334" customWidth="1"/>
    <col min="14367" max="14367" width="11.375" style="334" customWidth="1"/>
    <col min="14368" max="14368" width="11" style="334" customWidth="1"/>
    <col min="14369" max="14369" width="11.625" style="334" customWidth="1"/>
    <col min="14370" max="14370" width="11.25" style="334" customWidth="1"/>
    <col min="14371" max="14371" width="11.625" style="334" customWidth="1"/>
    <col min="14372" max="14372" width="12" style="334" customWidth="1"/>
    <col min="14373" max="14373" width="11.375" style="334" customWidth="1"/>
    <col min="14374" max="14374" width="11" style="334" customWidth="1"/>
    <col min="14375" max="14375" width="11.625" style="334" customWidth="1"/>
    <col min="14376" max="14376" width="11.25" style="334" customWidth="1"/>
    <col min="14377" max="14377" width="11.625" style="334" customWidth="1"/>
    <col min="14378" max="14378" width="12" style="334" customWidth="1"/>
    <col min="14379" max="14379" width="11.375" style="334" customWidth="1"/>
    <col min="14380" max="14380" width="11" style="334" customWidth="1"/>
    <col min="14381" max="14381" width="14" style="334" customWidth="1"/>
    <col min="14382" max="14592" width="9" style="334"/>
    <col min="14593" max="14593" width="3.25" style="334" customWidth="1"/>
    <col min="14594" max="14594" width="11.625" style="334" customWidth="1"/>
    <col min="14595" max="14606" width="0" style="334" hidden="1" customWidth="1"/>
    <col min="14607" max="14607" width="11.625" style="334" customWidth="1"/>
    <col min="14608" max="14611" width="11.125" style="334" customWidth="1"/>
    <col min="14612" max="14613" width="11.625" style="334" customWidth="1"/>
    <col min="14614" max="14614" width="11.25" style="334" customWidth="1"/>
    <col min="14615" max="14615" width="11.625" style="334" customWidth="1"/>
    <col min="14616" max="14616" width="12" style="334" customWidth="1"/>
    <col min="14617" max="14617" width="11.375" style="334" customWidth="1"/>
    <col min="14618" max="14618" width="11" style="334" customWidth="1"/>
    <col min="14619" max="14619" width="11.625" style="334" customWidth="1"/>
    <col min="14620" max="14620" width="11.25" style="334" customWidth="1"/>
    <col min="14621" max="14621" width="11.625" style="334" customWidth="1"/>
    <col min="14622" max="14622" width="12" style="334" customWidth="1"/>
    <col min="14623" max="14623" width="11.375" style="334" customWidth="1"/>
    <col min="14624" max="14624" width="11" style="334" customWidth="1"/>
    <col min="14625" max="14625" width="11.625" style="334" customWidth="1"/>
    <col min="14626" max="14626" width="11.25" style="334" customWidth="1"/>
    <col min="14627" max="14627" width="11.625" style="334" customWidth="1"/>
    <col min="14628" max="14628" width="12" style="334" customWidth="1"/>
    <col min="14629" max="14629" width="11.375" style="334" customWidth="1"/>
    <col min="14630" max="14630" width="11" style="334" customWidth="1"/>
    <col min="14631" max="14631" width="11.625" style="334" customWidth="1"/>
    <col min="14632" max="14632" width="11.25" style="334" customWidth="1"/>
    <col min="14633" max="14633" width="11.625" style="334" customWidth="1"/>
    <col min="14634" max="14634" width="12" style="334" customWidth="1"/>
    <col min="14635" max="14635" width="11.375" style="334" customWidth="1"/>
    <col min="14636" max="14636" width="11" style="334" customWidth="1"/>
    <col min="14637" max="14637" width="14" style="334" customWidth="1"/>
    <col min="14638" max="14848" width="9" style="334"/>
    <col min="14849" max="14849" width="3.25" style="334" customWidth="1"/>
    <col min="14850" max="14850" width="11.625" style="334" customWidth="1"/>
    <col min="14851" max="14862" width="0" style="334" hidden="1" customWidth="1"/>
    <col min="14863" max="14863" width="11.625" style="334" customWidth="1"/>
    <col min="14864" max="14867" width="11.125" style="334" customWidth="1"/>
    <col min="14868" max="14869" width="11.625" style="334" customWidth="1"/>
    <col min="14870" max="14870" width="11.25" style="334" customWidth="1"/>
    <col min="14871" max="14871" width="11.625" style="334" customWidth="1"/>
    <col min="14872" max="14872" width="12" style="334" customWidth="1"/>
    <col min="14873" max="14873" width="11.375" style="334" customWidth="1"/>
    <col min="14874" max="14874" width="11" style="334" customWidth="1"/>
    <col min="14875" max="14875" width="11.625" style="334" customWidth="1"/>
    <col min="14876" max="14876" width="11.25" style="334" customWidth="1"/>
    <col min="14877" max="14877" width="11.625" style="334" customWidth="1"/>
    <col min="14878" max="14878" width="12" style="334" customWidth="1"/>
    <col min="14879" max="14879" width="11.375" style="334" customWidth="1"/>
    <col min="14880" max="14880" width="11" style="334" customWidth="1"/>
    <col min="14881" max="14881" width="11.625" style="334" customWidth="1"/>
    <col min="14882" max="14882" width="11.25" style="334" customWidth="1"/>
    <col min="14883" max="14883" width="11.625" style="334" customWidth="1"/>
    <col min="14884" max="14884" width="12" style="334" customWidth="1"/>
    <col min="14885" max="14885" width="11.375" style="334" customWidth="1"/>
    <col min="14886" max="14886" width="11" style="334" customWidth="1"/>
    <col min="14887" max="14887" width="11.625" style="334" customWidth="1"/>
    <col min="14888" max="14888" width="11.25" style="334" customWidth="1"/>
    <col min="14889" max="14889" width="11.625" style="334" customWidth="1"/>
    <col min="14890" max="14890" width="12" style="334" customWidth="1"/>
    <col min="14891" max="14891" width="11.375" style="334" customWidth="1"/>
    <col min="14892" max="14892" width="11" style="334" customWidth="1"/>
    <col min="14893" max="14893" width="14" style="334" customWidth="1"/>
    <col min="14894" max="15104" width="9" style="334"/>
    <col min="15105" max="15105" width="3.25" style="334" customWidth="1"/>
    <col min="15106" max="15106" width="11.625" style="334" customWidth="1"/>
    <col min="15107" max="15118" width="0" style="334" hidden="1" customWidth="1"/>
    <col min="15119" max="15119" width="11.625" style="334" customWidth="1"/>
    <col min="15120" max="15123" width="11.125" style="334" customWidth="1"/>
    <col min="15124" max="15125" width="11.625" style="334" customWidth="1"/>
    <col min="15126" max="15126" width="11.25" style="334" customWidth="1"/>
    <col min="15127" max="15127" width="11.625" style="334" customWidth="1"/>
    <col min="15128" max="15128" width="12" style="334" customWidth="1"/>
    <col min="15129" max="15129" width="11.375" style="334" customWidth="1"/>
    <col min="15130" max="15130" width="11" style="334" customWidth="1"/>
    <col min="15131" max="15131" width="11.625" style="334" customWidth="1"/>
    <col min="15132" max="15132" width="11.25" style="334" customWidth="1"/>
    <col min="15133" max="15133" width="11.625" style="334" customWidth="1"/>
    <col min="15134" max="15134" width="12" style="334" customWidth="1"/>
    <col min="15135" max="15135" width="11.375" style="334" customWidth="1"/>
    <col min="15136" max="15136" width="11" style="334" customWidth="1"/>
    <col min="15137" max="15137" width="11.625" style="334" customWidth="1"/>
    <col min="15138" max="15138" width="11.25" style="334" customWidth="1"/>
    <col min="15139" max="15139" width="11.625" style="334" customWidth="1"/>
    <col min="15140" max="15140" width="12" style="334" customWidth="1"/>
    <col min="15141" max="15141" width="11.375" style="334" customWidth="1"/>
    <col min="15142" max="15142" width="11" style="334" customWidth="1"/>
    <col min="15143" max="15143" width="11.625" style="334" customWidth="1"/>
    <col min="15144" max="15144" width="11.25" style="334" customWidth="1"/>
    <col min="15145" max="15145" width="11.625" style="334" customWidth="1"/>
    <col min="15146" max="15146" width="12" style="334" customWidth="1"/>
    <col min="15147" max="15147" width="11.375" style="334" customWidth="1"/>
    <col min="15148" max="15148" width="11" style="334" customWidth="1"/>
    <col min="15149" max="15149" width="14" style="334" customWidth="1"/>
    <col min="15150" max="15360" width="9" style="334"/>
    <col min="15361" max="15361" width="3.25" style="334" customWidth="1"/>
    <col min="15362" max="15362" width="11.625" style="334" customWidth="1"/>
    <col min="15363" max="15374" width="0" style="334" hidden="1" customWidth="1"/>
    <col min="15375" max="15375" width="11.625" style="334" customWidth="1"/>
    <col min="15376" max="15379" width="11.125" style="334" customWidth="1"/>
    <col min="15380" max="15381" width="11.625" style="334" customWidth="1"/>
    <col min="15382" max="15382" width="11.25" style="334" customWidth="1"/>
    <col min="15383" max="15383" width="11.625" style="334" customWidth="1"/>
    <col min="15384" max="15384" width="12" style="334" customWidth="1"/>
    <col min="15385" max="15385" width="11.375" style="334" customWidth="1"/>
    <col min="15386" max="15386" width="11" style="334" customWidth="1"/>
    <col min="15387" max="15387" width="11.625" style="334" customWidth="1"/>
    <col min="15388" max="15388" width="11.25" style="334" customWidth="1"/>
    <col min="15389" max="15389" width="11.625" style="334" customWidth="1"/>
    <col min="15390" max="15390" width="12" style="334" customWidth="1"/>
    <col min="15391" max="15391" width="11.375" style="334" customWidth="1"/>
    <col min="15392" max="15392" width="11" style="334" customWidth="1"/>
    <col min="15393" max="15393" width="11.625" style="334" customWidth="1"/>
    <col min="15394" max="15394" width="11.25" style="334" customWidth="1"/>
    <col min="15395" max="15395" width="11.625" style="334" customWidth="1"/>
    <col min="15396" max="15396" width="12" style="334" customWidth="1"/>
    <col min="15397" max="15397" width="11.375" style="334" customWidth="1"/>
    <col min="15398" max="15398" width="11" style="334" customWidth="1"/>
    <col min="15399" max="15399" width="11.625" style="334" customWidth="1"/>
    <col min="15400" max="15400" width="11.25" style="334" customWidth="1"/>
    <col min="15401" max="15401" width="11.625" style="334" customWidth="1"/>
    <col min="15402" max="15402" width="12" style="334" customWidth="1"/>
    <col min="15403" max="15403" width="11.375" style="334" customWidth="1"/>
    <col min="15404" max="15404" width="11" style="334" customWidth="1"/>
    <col min="15405" max="15405" width="14" style="334" customWidth="1"/>
    <col min="15406" max="15616" width="9" style="334"/>
    <col min="15617" max="15617" width="3.25" style="334" customWidth="1"/>
    <col min="15618" max="15618" width="11.625" style="334" customWidth="1"/>
    <col min="15619" max="15630" width="0" style="334" hidden="1" customWidth="1"/>
    <col min="15631" max="15631" width="11.625" style="334" customWidth="1"/>
    <col min="15632" max="15635" width="11.125" style="334" customWidth="1"/>
    <col min="15636" max="15637" width="11.625" style="334" customWidth="1"/>
    <col min="15638" max="15638" width="11.25" style="334" customWidth="1"/>
    <col min="15639" max="15639" width="11.625" style="334" customWidth="1"/>
    <col min="15640" max="15640" width="12" style="334" customWidth="1"/>
    <col min="15641" max="15641" width="11.375" style="334" customWidth="1"/>
    <col min="15642" max="15642" width="11" style="334" customWidth="1"/>
    <col min="15643" max="15643" width="11.625" style="334" customWidth="1"/>
    <col min="15644" max="15644" width="11.25" style="334" customWidth="1"/>
    <col min="15645" max="15645" width="11.625" style="334" customWidth="1"/>
    <col min="15646" max="15646" width="12" style="334" customWidth="1"/>
    <col min="15647" max="15647" width="11.375" style="334" customWidth="1"/>
    <col min="15648" max="15648" width="11" style="334" customWidth="1"/>
    <col min="15649" max="15649" width="11.625" style="334" customWidth="1"/>
    <col min="15650" max="15650" width="11.25" style="334" customWidth="1"/>
    <col min="15651" max="15651" width="11.625" style="334" customWidth="1"/>
    <col min="15652" max="15652" width="12" style="334" customWidth="1"/>
    <col min="15653" max="15653" width="11.375" style="334" customWidth="1"/>
    <col min="15654" max="15654" width="11" style="334" customWidth="1"/>
    <col min="15655" max="15655" width="11.625" style="334" customWidth="1"/>
    <col min="15656" max="15656" width="11.25" style="334" customWidth="1"/>
    <col min="15657" max="15657" width="11.625" style="334" customWidth="1"/>
    <col min="15658" max="15658" width="12" style="334" customWidth="1"/>
    <col min="15659" max="15659" width="11.375" style="334" customWidth="1"/>
    <col min="15660" max="15660" width="11" style="334" customWidth="1"/>
    <col min="15661" max="15661" width="14" style="334" customWidth="1"/>
    <col min="15662" max="15872" width="9" style="334"/>
    <col min="15873" max="15873" width="3.25" style="334" customWidth="1"/>
    <col min="15874" max="15874" width="11.625" style="334" customWidth="1"/>
    <col min="15875" max="15886" width="0" style="334" hidden="1" customWidth="1"/>
    <col min="15887" max="15887" width="11.625" style="334" customWidth="1"/>
    <col min="15888" max="15891" width="11.125" style="334" customWidth="1"/>
    <col min="15892" max="15893" width="11.625" style="334" customWidth="1"/>
    <col min="15894" max="15894" width="11.25" style="334" customWidth="1"/>
    <col min="15895" max="15895" width="11.625" style="334" customWidth="1"/>
    <col min="15896" max="15896" width="12" style="334" customWidth="1"/>
    <col min="15897" max="15897" width="11.375" style="334" customWidth="1"/>
    <col min="15898" max="15898" width="11" style="334" customWidth="1"/>
    <col min="15899" max="15899" width="11.625" style="334" customWidth="1"/>
    <col min="15900" max="15900" width="11.25" style="334" customWidth="1"/>
    <col min="15901" max="15901" width="11.625" style="334" customWidth="1"/>
    <col min="15902" max="15902" width="12" style="334" customWidth="1"/>
    <col min="15903" max="15903" width="11.375" style="334" customWidth="1"/>
    <col min="15904" max="15904" width="11" style="334" customWidth="1"/>
    <col min="15905" max="15905" width="11.625" style="334" customWidth="1"/>
    <col min="15906" max="15906" width="11.25" style="334" customWidth="1"/>
    <col min="15907" max="15907" width="11.625" style="334" customWidth="1"/>
    <col min="15908" max="15908" width="12" style="334" customWidth="1"/>
    <col min="15909" max="15909" width="11.375" style="334" customWidth="1"/>
    <col min="15910" max="15910" width="11" style="334" customWidth="1"/>
    <col min="15911" max="15911" width="11.625" style="334" customWidth="1"/>
    <col min="15912" max="15912" width="11.25" style="334" customWidth="1"/>
    <col min="15913" max="15913" width="11.625" style="334" customWidth="1"/>
    <col min="15914" max="15914" width="12" style="334" customWidth="1"/>
    <col min="15915" max="15915" width="11.375" style="334" customWidth="1"/>
    <col min="15916" max="15916" width="11" style="334" customWidth="1"/>
    <col min="15917" max="15917" width="14" style="334" customWidth="1"/>
    <col min="15918" max="16128" width="9" style="334"/>
    <col min="16129" max="16129" width="3.25" style="334" customWidth="1"/>
    <col min="16130" max="16130" width="11.625" style="334" customWidth="1"/>
    <col min="16131" max="16142" width="0" style="334" hidden="1" customWidth="1"/>
    <col min="16143" max="16143" width="11.625" style="334" customWidth="1"/>
    <col min="16144" max="16147" width="11.125" style="334" customWidth="1"/>
    <col min="16148" max="16149" width="11.625" style="334" customWidth="1"/>
    <col min="16150" max="16150" width="11.25" style="334" customWidth="1"/>
    <col min="16151" max="16151" width="11.625" style="334" customWidth="1"/>
    <col min="16152" max="16152" width="12" style="334" customWidth="1"/>
    <col min="16153" max="16153" width="11.375" style="334" customWidth="1"/>
    <col min="16154" max="16154" width="11" style="334" customWidth="1"/>
    <col min="16155" max="16155" width="11.625" style="334" customWidth="1"/>
    <col min="16156" max="16156" width="11.25" style="334" customWidth="1"/>
    <col min="16157" max="16157" width="11.625" style="334" customWidth="1"/>
    <col min="16158" max="16158" width="12" style="334" customWidth="1"/>
    <col min="16159" max="16159" width="11.375" style="334" customWidth="1"/>
    <col min="16160" max="16160" width="11" style="334" customWidth="1"/>
    <col min="16161" max="16161" width="11.625" style="334" customWidth="1"/>
    <col min="16162" max="16162" width="11.25" style="334" customWidth="1"/>
    <col min="16163" max="16163" width="11.625" style="334" customWidth="1"/>
    <col min="16164" max="16164" width="12" style="334" customWidth="1"/>
    <col min="16165" max="16165" width="11.375" style="334" customWidth="1"/>
    <col min="16166" max="16166" width="11" style="334" customWidth="1"/>
    <col min="16167" max="16167" width="11.625" style="334" customWidth="1"/>
    <col min="16168" max="16168" width="11.25" style="334" customWidth="1"/>
    <col min="16169" max="16169" width="11.625" style="334" customWidth="1"/>
    <col min="16170" max="16170" width="12" style="334" customWidth="1"/>
    <col min="16171" max="16171" width="11.375" style="334" customWidth="1"/>
    <col min="16172" max="16172" width="11" style="334" customWidth="1"/>
    <col min="16173" max="16173" width="14" style="334" customWidth="1"/>
    <col min="16174" max="16384" width="9" style="334"/>
  </cols>
  <sheetData>
    <row r="2" spans="1:45" s="303" customFormat="1" ht="38.25" customHeight="1" thickBot="1" x14ac:dyDescent="0.25">
      <c r="B2" s="304" t="s">
        <v>157</v>
      </c>
      <c r="C2" s="305"/>
      <c r="D2" s="305"/>
      <c r="E2" s="305"/>
      <c r="F2" s="305"/>
      <c r="G2" s="305"/>
      <c r="H2" s="305"/>
      <c r="I2" s="305"/>
      <c r="J2" s="305"/>
      <c r="K2" s="306"/>
      <c r="L2" s="306"/>
      <c r="M2" s="306"/>
      <c r="N2" s="306"/>
      <c r="O2" s="305"/>
      <c r="P2" s="305"/>
      <c r="Q2" s="307"/>
      <c r="R2" s="307"/>
      <c r="S2" s="307"/>
      <c r="T2" s="307"/>
      <c r="W2" s="1650"/>
      <c r="X2" s="1650"/>
      <c r="Y2" s="1650"/>
      <c r="Z2" s="1650"/>
      <c r="AC2" s="1650"/>
      <c r="AD2" s="1650"/>
      <c r="AE2" s="1650"/>
      <c r="AF2" s="1650"/>
      <c r="AI2" s="1651"/>
      <c r="AJ2" s="1651"/>
      <c r="AK2" s="1651"/>
      <c r="AL2" s="1651"/>
      <c r="AO2" s="1651" t="s">
        <v>101</v>
      </c>
      <c r="AP2" s="1651"/>
      <c r="AQ2" s="1651"/>
      <c r="AR2" s="1651"/>
    </row>
    <row r="3" spans="1:45" s="303" customFormat="1" ht="32.1" customHeight="1" x14ac:dyDescent="0.15">
      <c r="A3" s="308"/>
      <c r="B3" s="244" t="s">
        <v>102</v>
      </c>
      <c r="C3" s="1640" t="s">
        <v>131</v>
      </c>
      <c r="D3" s="1641"/>
      <c r="E3" s="1641"/>
      <c r="F3" s="1641"/>
      <c r="G3" s="1641"/>
      <c r="H3" s="1642"/>
      <c r="I3" s="1647" t="s">
        <v>105</v>
      </c>
      <c r="J3" s="1648"/>
      <c r="K3" s="1648"/>
      <c r="L3" s="1648"/>
      <c r="M3" s="1648"/>
      <c r="N3" s="1649"/>
      <c r="O3" s="1647" t="s">
        <v>106</v>
      </c>
      <c r="P3" s="1648"/>
      <c r="Q3" s="1648"/>
      <c r="R3" s="1648"/>
      <c r="S3" s="1648"/>
      <c r="T3" s="1649"/>
      <c r="U3" s="1647" t="s">
        <v>107</v>
      </c>
      <c r="V3" s="1648"/>
      <c r="W3" s="1648"/>
      <c r="X3" s="1648"/>
      <c r="Y3" s="1648"/>
      <c r="Z3" s="1649"/>
      <c r="AA3" s="1647" t="s">
        <v>108</v>
      </c>
      <c r="AB3" s="1648"/>
      <c r="AC3" s="1648"/>
      <c r="AD3" s="1648"/>
      <c r="AE3" s="1648"/>
      <c r="AF3" s="1649"/>
      <c r="AG3" s="1647" t="s">
        <v>158</v>
      </c>
      <c r="AH3" s="1648"/>
      <c r="AI3" s="1648"/>
      <c r="AJ3" s="1648"/>
      <c r="AK3" s="1648"/>
      <c r="AL3" s="1649"/>
      <c r="AM3" s="1647" t="s">
        <v>159</v>
      </c>
      <c r="AN3" s="1648"/>
      <c r="AO3" s="1648"/>
      <c r="AP3" s="1648"/>
      <c r="AQ3" s="1648"/>
      <c r="AR3" s="1649"/>
    </row>
    <row r="4" spans="1:45" s="303" customFormat="1" ht="32.1" customHeight="1" thickBot="1" x14ac:dyDescent="0.2">
      <c r="A4" s="308"/>
      <c r="B4" s="245" t="s">
        <v>160</v>
      </c>
      <c r="C4" s="246" t="s">
        <v>112</v>
      </c>
      <c r="D4" s="247" t="s">
        <v>113</v>
      </c>
      <c r="E4" s="248" t="s">
        <v>114</v>
      </c>
      <c r="F4" s="248" t="s">
        <v>115</v>
      </c>
      <c r="G4" s="249" t="s">
        <v>116</v>
      </c>
      <c r="H4" s="250" t="s">
        <v>117</v>
      </c>
      <c r="I4" s="251" t="s">
        <v>161</v>
      </c>
      <c r="J4" s="252" t="s">
        <v>162</v>
      </c>
      <c r="K4" s="253" t="s">
        <v>163</v>
      </c>
      <c r="L4" s="253" t="s">
        <v>164</v>
      </c>
      <c r="M4" s="254" t="s">
        <v>165</v>
      </c>
      <c r="N4" s="255" t="s">
        <v>166</v>
      </c>
      <c r="O4" s="251" t="s">
        <v>161</v>
      </c>
      <c r="P4" s="252" t="s">
        <v>162</v>
      </c>
      <c r="Q4" s="253" t="s">
        <v>163</v>
      </c>
      <c r="R4" s="253" t="s">
        <v>164</v>
      </c>
      <c r="S4" s="254" t="s">
        <v>165</v>
      </c>
      <c r="T4" s="255" t="s">
        <v>166</v>
      </c>
      <c r="U4" s="251" t="s">
        <v>161</v>
      </c>
      <c r="V4" s="252" t="s">
        <v>162</v>
      </c>
      <c r="W4" s="253" t="s">
        <v>163</v>
      </c>
      <c r="X4" s="253" t="s">
        <v>164</v>
      </c>
      <c r="Y4" s="254" t="s">
        <v>165</v>
      </c>
      <c r="Z4" s="255" t="s">
        <v>166</v>
      </c>
      <c r="AA4" s="251" t="s">
        <v>161</v>
      </c>
      <c r="AB4" s="252" t="s">
        <v>162</v>
      </c>
      <c r="AC4" s="253" t="s">
        <v>163</v>
      </c>
      <c r="AD4" s="253" t="s">
        <v>164</v>
      </c>
      <c r="AE4" s="254" t="s">
        <v>165</v>
      </c>
      <c r="AF4" s="255" t="s">
        <v>166</v>
      </c>
      <c r="AG4" s="251" t="s">
        <v>161</v>
      </c>
      <c r="AH4" s="252" t="s">
        <v>162</v>
      </c>
      <c r="AI4" s="253" t="s">
        <v>163</v>
      </c>
      <c r="AJ4" s="253" t="s">
        <v>164</v>
      </c>
      <c r="AK4" s="254" t="s">
        <v>165</v>
      </c>
      <c r="AL4" s="255" t="s">
        <v>166</v>
      </c>
      <c r="AM4" s="251" t="s">
        <v>161</v>
      </c>
      <c r="AN4" s="252" t="s">
        <v>162</v>
      </c>
      <c r="AO4" s="253" t="s">
        <v>163</v>
      </c>
      <c r="AP4" s="253" t="s">
        <v>164</v>
      </c>
      <c r="AQ4" s="254" t="s">
        <v>165</v>
      </c>
      <c r="AR4" s="255" t="s">
        <v>166</v>
      </c>
    </row>
    <row r="5" spans="1:45" s="322" customFormat="1" ht="51" customHeight="1" x14ac:dyDescent="0.2">
      <c r="A5" s="309"/>
      <c r="B5" s="310" t="s">
        <v>167</v>
      </c>
      <c r="C5" s="290">
        <v>2389</v>
      </c>
      <c r="D5" s="286">
        <v>2214</v>
      </c>
      <c r="E5" s="287">
        <v>175</v>
      </c>
      <c r="F5" s="287">
        <v>1045</v>
      </c>
      <c r="G5" s="288">
        <v>1344</v>
      </c>
      <c r="H5" s="289">
        <v>2676</v>
      </c>
      <c r="I5" s="311">
        <v>2277</v>
      </c>
      <c r="J5" s="312">
        <v>2112</v>
      </c>
      <c r="K5" s="313">
        <v>165</v>
      </c>
      <c r="L5" s="313">
        <v>1617</v>
      </c>
      <c r="M5" s="314">
        <v>660</v>
      </c>
      <c r="N5" s="315">
        <v>2135</v>
      </c>
      <c r="O5" s="311">
        <v>2145</v>
      </c>
      <c r="P5" s="312">
        <v>1976</v>
      </c>
      <c r="Q5" s="313">
        <v>169</v>
      </c>
      <c r="R5" s="316">
        <v>1558</v>
      </c>
      <c r="S5" s="317">
        <v>587</v>
      </c>
      <c r="T5" s="318">
        <v>1958</v>
      </c>
      <c r="U5" s="319">
        <v>2118</v>
      </c>
      <c r="V5" s="320">
        <v>1938</v>
      </c>
      <c r="W5" s="316">
        <v>180</v>
      </c>
      <c r="X5" s="316">
        <v>1574</v>
      </c>
      <c r="Y5" s="317">
        <v>544</v>
      </c>
      <c r="Z5" s="318">
        <v>1997</v>
      </c>
      <c r="AA5" s="319">
        <v>1997</v>
      </c>
      <c r="AB5" s="320">
        <v>1819</v>
      </c>
      <c r="AC5" s="316">
        <v>178</v>
      </c>
      <c r="AD5" s="316">
        <v>1509</v>
      </c>
      <c r="AE5" s="317">
        <v>488</v>
      </c>
      <c r="AF5" s="318">
        <v>2009</v>
      </c>
      <c r="AG5" s="319">
        <f>SUM(AH5:AI5)</f>
        <v>1846</v>
      </c>
      <c r="AH5" s="320">
        <v>1755</v>
      </c>
      <c r="AI5" s="316">
        <v>91</v>
      </c>
      <c r="AJ5" s="316">
        <v>1361</v>
      </c>
      <c r="AK5" s="317">
        <v>485</v>
      </c>
      <c r="AL5" s="318">
        <v>2342</v>
      </c>
      <c r="AM5" s="319">
        <f>SUM(AN5:AO5)</f>
        <v>1401</v>
      </c>
      <c r="AN5" s="320">
        <v>1303</v>
      </c>
      <c r="AO5" s="316">
        <v>98</v>
      </c>
      <c r="AP5" s="316">
        <v>941.47199999999998</v>
      </c>
      <c r="AQ5" s="317">
        <v>459.52800000000002</v>
      </c>
      <c r="AR5" s="318">
        <v>2346</v>
      </c>
      <c r="AS5" s="321"/>
    </row>
    <row r="6" spans="1:45" ht="51" customHeight="1" x14ac:dyDescent="0.2">
      <c r="A6" s="323"/>
      <c r="B6" s="280" t="s">
        <v>168</v>
      </c>
      <c r="C6" s="281">
        <v>5092</v>
      </c>
      <c r="D6" s="282">
        <v>4590</v>
      </c>
      <c r="E6" s="283">
        <v>502</v>
      </c>
      <c r="F6" s="283">
        <v>1408</v>
      </c>
      <c r="G6" s="284">
        <v>3684</v>
      </c>
      <c r="H6" s="285">
        <v>12317</v>
      </c>
      <c r="I6" s="324">
        <v>5333</v>
      </c>
      <c r="J6" s="325">
        <v>4860</v>
      </c>
      <c r="K6" s="326">
        <v>473</v>
      </c>
      <c r="L6" s="326">
        <v>1499</v>
      </c>
      <c r="M6" s="327">
        <v>3834</v>
      </c>
      <c r="N6" s="328">
        <v>12415</v>
      </c>
      <c r="O6" s="324">
        <v>5307</v>
      </c>
      <c r="P6" s="325">
        <v>4823</v>
      </c>
      <c r="Q6" s="326">
        <v>484</v>
      </c>
      <c r="R6" s="329">
        <v>1466</v>
      </c>
      <c r="S6" s="330">
        <v>3841</v>
      </c>
      <c r="T6" s="331">
        <v>12457</v>
      </c>
      <c r="U6" s="332">
        <v>5149</v>
      </c>
      <c r="V6" s="333">
        <v>4637</v>
      </c>
      <c r="W6" s="329">
        <v>512</v>
      </c>
      <c r="X6" s="329">
        <v>1482</v>
      </c>
      <c r="Y6" s="330">
        <v>3667</v>
      </c>
      <c r="Z6" s="331">
        <v>12703</v>
      </c>
      <c r="AA6" s="332">
        <v>5180</v>
      </c>
      <c r="AB6" s="320">
        <v>4793</v>
      </c>
      <c r="AC6" s="316">
        <v>387</v>
      </c>
      <c r="AD6" s="316">
        <v>1357</v>
      </c>
      <c r="AE6" s="317">
        <v>3823</v>
      </c>
      <c r="AF6" s="318">
        <v>11358</v>
      </c>
      <c r="AG6" s="319">
        <f>SUM(AH6:AI6)</f>
        <v>5253</v>
      </c>
      <c r="AH6" s="320">
        <v>4818</v>
      </c>
      <c r="AI6" s="316">
        <v>435</v>
      </c>
      <c r="AJ6" s="316">
        <v>1274</v>
      </c>
      <c r="AK6" s="317">
        <v>3979</v>
      </c>
      <c r="AL6" s="318">
        <v>11930</v>
      </c>
      <c r="AM6" s="319">
        <f>SUM(AN6:AO6)</f>
        <v>5367.473</v>
      </c>
      <c r="AN6" s="320">
        <v>4924.357</v>
      </c>
      <c r="AO6" s="316">
        <v>443.11599999999999</v>
      </c>
      <c r="AP6" s="316">
        <v>1347.864</v>
      </c>
      <c r="AQ6" s="317">
        <v>4019</v>
      </c>
      <c r="AR6" s="318">
        <v>12218.225832951999</v>
      </c>
      <c r="AS6" s="321"/>
    </row>
    <row r="7" spans="1:45" ht="51" customHeight="1" x14ac:dyDescent="0.2">
      <c r="A7" s="323"/>
      <c r="B7" s="280" t="s">
        <v>169</v>
      </c>
      <c r="C7" s="281">
        <v>1171</v>
      </c>
      <c r="D7" s="282">
        <v>1119</v>
      </c>
      <c r="E7" s="283">
        <v>52</v>
      </c>
      <c r="F7" s="283">
        <v>527</v>
      </c>
      <c r="G7" s="284">
        <v>644</v>
      </c>
      <c r="H7" s="285">
        <v>4837</v>
      </c>
      <c r="I7" s="324">
        <v>1055</v>
      </c>
      <c r="J7" s="325">
        <v>1016</v>
      </c>
      <c r="K7" s="326">
        <v>39</v>
      </c>
      <c r="L7" s="326">
        <v>475</v>
      </c>
      <c r="M7" s="327">
        <v>580</v>
      </c>
      <c r="N7" s="328">
        <v>4350</v>
      </c>
      <c r="O7" s="324">
        <v>1173</v>
      </c>
      <c r="P7" s="325">
        <v>1131</v>
      </c>
      <c r="Q7" s="326">
        <v>42</v>
      </c>
      <c r="R7" s="329">
        <v>528</v>
      </c>
      <c r="S7" s="330">
        <v>645</v>
      </c>
      <c r="T7" s="331">
        <v>4538</v>
      </c>
      <c r="U7" s="332">
        <v>1245</v>
      </c>
      <c r="V7" s="333">
        <v>1203</v>
      </c>
      <c r="W7" s="329">
        <v>42</v>
      </c>
      <c r="X7" s="329">
        <v>560</v>
      </c>
      <c r="Y7" s="330">
        <v>685</v>
      </c>
      <c r="Z7" s="331">
        <v>4856</v>
      </c>
      <c r="AA7" s="332">
        <v>1260</v>
      </c>
      <c r="AB7" s="320">
        <v>1218</v>
      </c>
      <c r="AC7" s="316">
        <v>42</v>
      </c>
      <c r="AD7" s="316">
        <v>567</v>
      </c>
      <c r="AE7" s="317">
        <v>693</v>
      </c>
      <c r="AF7" s="318">
        <v>5229</v>
      </c>
      <c r="AG7" s="319">
        <f t="shared" ref="AG7:AG15" si="0">SUM(AH7:AI7)</f>
        <v>1367</v>
      </c>
      <c r="AH7" s="320">
        <v>1320</v>
      </c>
      <c r="AI7" s="316">
        <v>47</v>
      </c>
      <c r="AJ7" s="316">
        <v>615</v>
      </c>
      <c r="AK7" s="317">
        <v>752</v>
      </c>
      <c r="AL7" s="318">
        <v>6064</v>
      </c>
      <c r="AM7" s="319">
        <f t="shared" ref="AM7:AM15" si="1">SUM(AN7:AO7)</f>
        <v>1316</v>
      </c>
      <c r="AN7" s="320">
        <v>1264</v>
      </c>
      <c r="AO7" s="316">
        <v>52</v>
      </c>
      <c r="AP7" s="316">
        <v>592.20000000000005</v>
      </c>
      <c r="AQ7" s="317">
        <v>723.80000000000007</v>
      </c>
      <c r="AR7" s="318">
        <v>6120</v>
      </c>
      <c r="AS7" s="321"/>
    </row>
    <row r="8" spans="1:45" s="322" customFormat="1" ht="51" customHeight="1" x14ac:dyDescent="0.2">
      <c r="A8" s="309"/>
      <c r="B8" s="310" t="s">
        <v>170</v>
      </c>
      <c r="C8" s="290">
        <v>823</v>
      </c>
      <c r="D8" s="286">
        <v>811</v>
      </c>
      <c r="E8" s="287">
        <v>12</v>
      </c>
      <c r="F8" s="287">
        <v>99</v>
      </c>
      <c r="G8" s="288">
        <v>724</v>
      </c>
      <c r="H8" s="289">
        <v>1314</v>
      </c>
      <c r="I8" s="311">
        <v>2283</v>
      </c>
      <c r="J8" s="312">
        <v>2188</v>
      </c>
      <c r="K8" s="313">
        <v>95</v>
      </c>
      <c r="L8" s="313">
        <v>388</v>
      </c>
      <c r="M8" s="314">
        <v>1895</v>
      </c>
      <c r="N8" s="315">
        <v>3550</v>
      </c>
      <c r="O8" s="311">
        <v>2105</v>
      </c>
      <c r="P8" s="312">
        <v>2018</v>
      </c>
      <c r="Q8" s="313">
        <v>87</v>
      </c>
      <c r="R8" s="316">
        <v>327</v>
      </c>
      <c r="S8" s="317">
        <v>1778</v>
      </c>
      <c r="T8" s="318">
        <v>3074</v>
      </c>
      <c r="U8" s="319">
        <v>2089</v>
      </c>
      <c r="V8" s="320">
        <v>1994</v>
      </c>
      <c r="W8" s="316">
        <v>95</v>
      </c>
      <c r="X8" s="316">
        <v>337</v>
      </c>
      <c r="Y8" s="317">
        <v>1752</v>
      </c>
      <c r="Z8" s="318">
        <v>2973</v>
      </c>
      <c r="AA8" s="319">
        <v>2101</v>
      </c>
      <c r="AB8" s="320">
        <v>2003</v>
      </c>
      <c r="AC8" s="316">
        <v>98</v>
      </c>
      <c r="AD8" s="316">
        <v>341</v>
      </c>
      <c r="AE8" s="317">
        <v>1760</v>
      </c>
      <c r="AF8" s="318">
        <v>2832</v>
      </c>
      <c r="AG8" s="319">
        <f t="shared" si="0"/>
        <v>2128</v>
      </c>
      <c r="AH8" s="320">
        <v>2029</v>
      </c>
      <c r="AI8" s="316">
        <v>99</v>
      </c>
      <c r="AJ8" s="316">
        <v>283</v>
      </c>
      <c r="AK8" s="317">
        <v>1845</v>
      </c>
      <c r="AL8" s="318">
        <v>2844</v>
      </c>
      <c r="AM8" s="319">
        <f t="shared" si="1"/>
        <v>1965</v>
      </c>
      <c r="AN8" s="320">
        <v>1890</v>
      </c>
      <c r="AO8" s="316">
        <v>75</v>
      </c>
      <c r="AP8" s="316">
        <v>262</v>
      </c>
      <c r="AQ8" s="317">
        <v>1703</v>
      </c>
      <c r="AR8" s="318">
        <v>3103</v>
      </c>
      <c r="AS8" s="321"/>
    </row>
    <row r="9" spans="1:45" ht="51" customHeight="1" x14ac:dyDescent="0.2">
      <c r="A9" s="323"/>
      <c r="B9" s="280" t="s">
        <v>171</v>
      </c>
      <c r="C9" s="281">
        <v>712</v>
      </c>
      <c r="D9" s="282">
        <v>663</v>
      </c>
      <c r="E9" s="283">
        <v>49</v>
      </c>
      <c r="F9" s="283">
        <v>100</v>
      </c>
      <c r="G9" s="284">
        <v>612</v>
      </c>
      <c r="H9" s="278" t="s">
        <v>140</v>
      </c>
      <c r="I9" s="324">
        <v>752</v>
      </c>
      <c r="J9" s="325">
        <v>711</v>
      </c>
      <c r="K9" s="326">
        <v>41</v>
      </c>
      <c r="L9" s="326">
        <v>105</v>
      </c>
      <c r="M9" s="327">
        <v>647</v>
      </c>
      <c r="N9" s="335" t="s">
        <v>140</v>
      </c>
      <c r="O9" s="324">
        <v>995</v>
      </c>
      <c r="P9" s="325">
        <v>951</v>
      </c>
      <c r="Q9" s="326">
        <v>44</v>
      </c>
      <c r="R9" s="329">
        <v>139</v>
      </c>
      <c r="S9" s="330">
        <v>856</v>
      </c>
      <c r="T9" s="336" t="s">
        <v>140</v>
      </c>
      <c r="U9" s="332">
        <v>1116</v>
      </c>
      <c r="V9" s="333">
        <v>1067</v>
      </c>
      <c r="W9" s="329">
        <v>49</v>
      </c>
      <c r="X9" s="329">
        <v>156</v>
      </c>
      <c r="Y9" s="330">
        <v>960</v>
      </c>
      <c r="Z9" s="336" t="s">
        <v>140</v>
      </c>
      <c r="AA9" s="332">
        <v>1066</v>
      </c>
      <c r="AB9" s="320">
        <v>1004</v>
      </c>
      <c r="AC9" s="316">
        <v>62</v>
      </c>
      <c r="AD9" s="316">
        <v>149</v>
      </c>
      <c r="AE9" s="317">
        <v>917</v>
      </c>
      <c r="AF9" s="337" t="s">
        <v>140</v>
      </c>
      <c r="AG9" s="319">
        <f t="shared" si="0"/>
        <v>1020</v>
      </c>
      <c r="AH9" s="320">
        <v>950</v>
      </c>
      <c r="AI9" s="316">
        <v>70</v>
      </c>
      <c r="AJ9" s="316">
        <v>143</v>
      </c>
      <c r="AK9" s="317">
        <v>877</v>
      </c>
      <c r="AL9" s="337">
        <v>17</v>
      </c>
      <c r="AM9" s="319">
        <f t="shared" si="1"/>
        <v>1039</v>
      </c>
      <c r="AN9" s="320">
        <v>964</v>
      </c>
      <c r="AO9" s="316">
        <v>75</v>
      </c>
      <c r="AP9" s="316">
        <v>145</v>
      </c>
      <c r="AQ9" s="317">
        <v>894</v>
      </c>
      <c r="AR9" s="337">
        <v>1863</v>
      </c>
      <c r="AS9" s="321"/>
    </row>
    <row r="10" spans="1:45" ht="51" customHeight="1" x14ac:dyDescent="0.2">
      <c r="A10" s="323"/>
      <c r="B10" s="280" t="s">
        <v>172</v>
      </c>
      <c r="C10" s="281">
        <v>694</v>
      </c>
      <c r="D10" s="282">
        <v>665</v>
      </c>
      <c r="E10" s="283">
        <v>29</v>
      </c>
      <c r="F10" s="283">
        <v>162</v>
      </c>
      <c r="G10" s="284">
        <v>532</v>
      </c>
      <c r="H10" s="285">
        <v>2775</v>
      </c>
      <c r="I10" s="324">
        <v>701</v>
      </c>
      <c r="J10" s="325">
        <v>675</v>
      </c>
      <c r="K10" s="326">
        <v>26</v>
      </c>
      <c r="L10" s="326">
        <v>193</v>
      </c>
      <c r="M10" s="327">
        <v>508</v>
      </c>
      <c r="N10" s="328">
        <v>2365</v>
      </c>
      <c r="O10" s="324">
        <v>673</v>
      </c>
      <c r="P10" s="325">
        <v>646</v>
      </c>
      <c r="Q10" s="326">
        <v>27</v>
      </c>
      <c r="R10" s="329">
        <v>181</v>
      </c>
      <c r="S10" s="330">
        <v>492</v>
      </c>
      <c r="T10" s="331">
        <v>2300</v>
      </c>
      <c r="U10" s="332">
        <v>684</v>
      </c>
      <c r="V10" s="333">
        <v>660</v>
      </c>
      <c r="W10" s="329">
        <v>24</v>
      </c>
      <c r="X10" s="329">
        <v>185</v>
      </c>
      <c r="Y10" s="330">
        <v>499</v>
      </c>
      <c r="Z10" s="331">
        <v>2306</v>
      </c>
      <c r="AA10" s="332">
        <v>714</v>
      </c>
      <c r="AB10" s="320">
        <v>690</v>
      </c>
      <c r="AC10" s="316">
        <v>24</v>
      </c>
      <c r="AD10" s="316">
        <v>186</v>
      </c>
      <c r="AE10" s="317">
        <v>528</v>
      </c>
      <c r="AF10" s="318">
        <v>2326</v>
      </c>
      <c r="AG10" s="319">
        <f t="shared" si="0"/>
        <v>708</v>
      </c>
      <c r="AH10" s="320">
        <v>662</v>
      </c>
      <c r="AI10" s="316">
        <v>46</v>
      </c>
      <c r="AJ10" s="316">
        <v>187</v>
      </c>
      <c r="AK10" s="317">
        <v>521</v>
      </c>
      <c r="AL10" s="318">
        <v>2419</v>
      </c>
      <c r="AM10" s="332">
        <f t="shared" si="1"/>
        <v>793</v>
      </c>
      <c r="AN10" s="333">
        <v>748</v>
      </c>
      <c r="AO10" s="329">
        <v>45</v>
      </c>
      <c r="AP10" s="329">
        <v>198</v>
      </c>
      <c r="AQ10" s="330">
        <v>595</v>
      </c>
      <c r="AR10" s="331">
        <v>2604</v>
      </c>
      <c r="AS10" s="321"/>
    </row>
    <row r="11" spans="1:45" ht="51" customHeight="1" x14ac:dyDescent="0.2">
      <c r="A11" s="323"/>
      <c r="B11" s="280" t="s">
        <v>173</v>
      </c>
      <c r="C11" s="281">
        <v>626</v>
      </c>
      <c r="D11" s="282">
        <v>626</v>
      </c>
      <c r="E11" s="283">
        <v>0</v>
      </c>
      <c r="F11" s="283">
        <v>144</v>
      </c>
      <c r="G11" s="284">
        <v>482</v>
      </c>
      <c r="H11" s="278">
        <v>869</v>
      </c>
      <c r="I11" s="324">
        <v>669</v>
      </c>
      <c r="J11" s="325">
        <v>669</v>
      </c>
      <c r="K11" s="326">
        <v>0</v>
      </c>
      <c r="L11" s="326">
        <v>134</v>
      </c>
      <c r="M11" s="327">
        <v>535</v>
      </c>
      <c r="N11" s="335">
        <v>807</v>
      </c>
      <c r="O11" s="324">
        <v>600</v>
      </c>
      <c r="P11" s="325">
        <v>600</v>
      </c>
      <c r="Q11" s="326">
        <v>0</v>
      </c>
      <c r="R11" s="329">
        <v>120</v>
      </c>
      <c r="S11" s="330">
        <v>480</v>
      </c>
      <c r="T11" s="336">
        <v>815</v>
      </c>
      <c r="U11" s="332">
        <v>520</v>
      </c>
      <c r="V11" s="333">
        <v>520</v>
      </c>
      <c r="W11" s="329">
        <v>0</v>
      </c>
      <c r="X11" s="329">
        <v>104</v>
      </c>
      <c r="Y11" s="330">
        <v>416</v>
      </c>
      <c r="Z11" s="336">
        <v>766</v>
      </c>
      <c r="AA11" s="332">
        <v>456</v>
      </c>
      <c r="AB11" s="320">
        <v>456</v>
      </c>
      <c r="AC11" s="316">
        <v>0</v>
      </c>
      <c r="AD11" s="316">
        <v>91</v>
      </c>
      <c r="AE11" s="317">
        <v>365</v>
      </c>
      <c r="AF11" s="337">
        <v>899</v>
      </c>
      <c r="AG11" s="319">
        <f t="shared" si="0"/>
        <v>736</v>
      </c>
      <c r="AH11" s="320">
        <v>736</v>
      </c>
      <c r="AI11" s="316">
        <v>0</v>
      </c>
      <c r="AJ11" s="316">
        <v>147</v>
      </c>
      <c r="AK11" s="317">
        <v>589</v>
      </c>
      <c r="AL11" s="337">
        <v>874</v>
      </c>
      <c r="AM11" s="319">
        <f t="shared" si="1"/>
        <v>789</v>
      </c>
      <c r="AN11" s="320">
        <v>789</v>
      </c>
      <c r="AO11" s="316">
        <v>0</v>
      </c>
      <c r="AP11" s="316">
        <v>237</v>
      </c>
      <c r="AQ11" s="317">
        <v>552</v>
      </c>
      <c r="AR11" s="337">
        <v>946</v>
      </c>
      <c r="AS11" s="321"/>
    </row>
    <row r="12" spans="1:45" ht="51" customHeight="1" x14ac:dyDescent="0.2">
      <c r="A12" s="323"/>
      <c r="B12" s="338" t="s">
        <v>174</v>
      </c>
      <c r="C12" s="281">
        <v>1813</v>
      </c>
      <c r="D12" s="282">
        <v>1785</v>
      </c>
      <c r="E12" s="283">
        <v>28</v>
      </c>
      <c r="F12" s="283">
        <v>470</v>
      </c>
      <c r="G12" s="284">
        <v>1343</v>
      </c>
      <c r="H12" s="278">
        <v>1231</v>
      </c>
      <c r="I12" s="324">
        <v>1921</v>
      </c>
      <c r="J12" s="325">
        <v>1881</v>
      </c>
      <c r="K12" s="326">
        <v>40</v>
      </c>
      <c r="L12" s="326">
        <v>488</v>
      </c>
      <c r="M12" s="327">
        <v>1433</v>
      </c>
      <c r="N12" s="335">
        <v>1268</v>
      </c>
      <c r="O12" s="324">
        <v>1885</v>
      </c>
      <c r="P12" s="325">
        <v>1846</v>
      </c>
      <c r="Q12" s="326">
        <v>39</v>
      </c>
      <c r="R12" s="329">
        <v>488</v>
      </c>
      <c r="S12" s="330">
        <v>1397</v>
      </c>
      <c r="T12" s="336">
        <v>939</v>
      </c>
      <c r="U12" s="332">
        <v>1907</v>
      </c>
      <c r="V12" s="333">
        <v>1866</v>
      </c>
      <c r="W12" s="329">
        <v>41</v>
      </c>
      <c r="X12" s="329">
        <v>488</v>
      </c>
      <c r="Y12" s="330">
        <v>1419</v>
      </c>
      <c r="Z12" s="336">
        <v>939</v>
      </c>
      <c r="AA12" s="332">
        <v>1930</v>
      </c>
      <c r="AB12" s="320">
        <v>1893</v>
      </c>
      <c r="AC12" s="316">
        <v>37</v>
      </c>
      <c r="AD12" s="316">
        <v>482</v>
      </c>
      <c r="AE12" s="317">
        <v>1448</v>
      </c>
      <c r="AF12" s="337">
        <v>1675</v>
      </c>
      <c r="AG12" s="319">
        <f t="shared" si="0"/>
        <v>2016</v>
      </c>
      <c r="AH12" s="320">
        <v>1980</v>
      </c>
      <c r="AI12" s="316">
        <v>36</v>
      </c>
      <c r="AJ12" s="316">
        <v>504</v>
      </c>
      <c r="AK12" s="317">
        <v>1512</v>
      </c>
      <c r="AL12" s="337">
        <v>1627</v>
      </c>
      <c r="AM12" s="319">
        <f t="shared" si="1"/>
        <v>2229</v>
      </c>
      <c r="AN12" s="320">
        <v>2193</v>
      </c>
      <c r="AO12" s="316">
        <v>36</v>
      </c>
      <c r="AP12" s="316">
        <v>557</v>
      </c>
      <c r="AQ12" s="317">
        <v>1672</v>
      </c>
      <c r="AR12" s="337">
        <v>1620</v>
      </c>
      <c r="AS12" s="321"/>
    </row>
    <row r="13" spans="1:45" ht="51" customHeight="1" x14ac:dyDescent="0.2">
      <c r="A13" s="323"/>
      <c r="B13" s="338" t="s">
        <v>175</v>
      </c>
      <c r="C13" s="281">
        <v>550</v>
      </c>
      <c r="D13" s="282">
        <v>548</v>
      </c>
      <c r="E13" s="283">
        <v>2</v>
      </c>
      <c r="F13" s="283">
        <v>97</v>
      </c>
      <c r="G13" s="284">
        <v>453</v>
      </c>
      <c r="H13" s="278">
        <v>473</v>
      </c>
      <c r="I13" s="324">
        <v>610</v>
      </c>
      <c r="J13" s="325">
        <v>608</v>
      </c>
      <c r="K13" s="326">
        <v>2</v>
      </c>
      <c r="L13" s="326">
        <v>125</v>
      </c>
      <c r="M13" s="327">
        <v>485</v>
      </c>
      <c r="N13" s="335">
        <v>504</v>
      </c>
      <c r="O13" s="324">
        <v>611</v>
      </c>
      <c r="P13" s="325">
        <v>609</v>
      </c>
      <c r="Q13" s="326">
        <v>2</v>
      </c>
      <c r="R13" s="329">
        <v>126</v>
      </c>
      <c r="S13" s="330">
        <v>485</v>
      </c>
      <c r="T13" s="336">
        <v>504</v>
      </c>
      <c r="U13" s="332">
        <v>533</v>
      </c>
      <c r="V13" s="333">
        <v>532</v>
      </c>
      <c r="W13" s="329">
        <v>1</v>
      </c>
      <c r="X13" s="329">
        <v>119</v>
      </c>
      <c r="Y13" s="330">
        <v>414</v>
      </c>
      <c r="Z13" s="336">
        <v>712</v>
      </c>
      <c r="AA13" s="332">
        <v>590</v>
      </c>
      <c r="AB13" s="320">
        <v>589</v>
      </c>
      <c r="AC13" s="316">
        <v>1</v>
      </c>
      <c r="AD13" s="316">
        <v>140</v>
      </c>
      <c r="AE13" s="317">
        <v>450</v>
      </c>
      <c r="AF13" s="337">
        <v>730</v>
      </c>
      <c r="AG13" s="319">
        <f t="shared" si="0"/>
        <v>665</v>
      </c>
      <c r="AH13" s="320">
        <v>664</v>
      </c>
      <c r="AI13" s="316">
        <v>1</v>
      </c>
      <c r="AJ13" s="316">
        <v>161</v>
      </c>
      <c r="AK13" s="317">
        <v>504</v>
      </c>
      <c r="AL13" s="337">
        <v>820</v>
      </c>
      <c r="AM13" s="319">
        <f t="shared" si="1"/>
        <v>676</v>
      </c>
      <c r="AN13" s="320">
        <v>674</v>
      </c>
      <c r="AO13" s="316">
        <v>2</v>
      </c>
      <c r="AP13" s="316">
        <v>168</v>
      </c>
      <c r="AQ13" s="317">
        <v>508</v>
      </c>
      <c r="AR13" s="337">
        <v>804</v>
      </c>
      <c r="AS13" s="321"/>
    </row>
    <row r="14" spans="1:45" ht="51" customHeight="1" x14ac:dyDescent="0.2">
      <c r="A14" s="323"/>
      <c r="B14" s="280" t="s">
        <v>176</v>
      </c>
      <c r="C14" s="281">
        <v>8</v>
      </c>
      <c r="D14" s="282">
        <v>8</v>
      </c>
      <c r="E14" s="283">
        <v>0</v>
      </c>
      <c r="F14" s="339">
        <v>1</v>
      </c>
      <c r="G14" s="284">
        <v>7</v>
      </c>
      <c r="H14" s="278" t="s">
        <v>140</v>
      </c>
      <c r="I14" s="324">
        <v>24</v>
      </c>
      <c r="J14" s="325">
        <v>24</v>
      </c>
      <c r="K14" s="326">
        <v>0</v>
      </c>
      <c r="L14" s="340">
        <v>6</v>
      </c>
      <c r="M14" s="327">
        <v>18</v>
      </c>
      <c r="N14" s="335" t="s">
        <v>140</v>
      </c>
      <c r="O14" s="324">
        <v>24</v>
      </c>
      <c r="P14" s="325">
        <v>24</v>
      </c>
      <c r="Q14" s="326">
        <v>0</v>
      </c>
      <c r="R14" s="341">
        <v>6</v>
      </c>
      <c r="S14" s="330">
        <v>18</v>
      </c>
      <c r="T14" s="336" t="s">
        <v>140</v>
      </c>
      <c r="U14" s="332">
        <v>24</v>
      </c>
      <c r="V14" s="333">
        <v>24</v>
      </c>
      <c r="W14" s="329">
        <v>0</v>
      </c>
      <c r="X14" s="341">
        <v>6</v>
      </c>
      <c r="Y14" s="330">
        <v>18</v>
      </c>
      <c r="Z14" s="336" t="s">
        <v>140</v>
      </c>
      <c r="AA14" s="332">
        <v>24</v>
      </c>
      <c r="AB14" s="320">
        <v>24</v>
      </c>
      <c r="AC14" s="316">
        <v>0</v>
      </c>
      <c r="AD14" s="342">
        <v>0</v>
      </c>
      <c r="AE14" s="317">
        <v>24</v>
      </c>
      <c r="AF14" s="337" t="s">
        <v>140</v>
      </c>
      <c r="AG14" s="319">
        <f t="shared" si="0"/>
        <v>27</v>
      </c>
      <c r="AH14" s="343">
        <v>27</v>
      </c>
      <c r="AI14" s="344">
        <v>0</v>
      </c>
      <c r="AJ14" s="345">
        <v>0</v>
      </c>
      <c r="AK14" s="346">
        <v>27</v>
      </c>
      <c r="AL14" s="347" t="s">
        <v>141</v>
      </c>
      <c r="AM14" s="319">
        <f t="shared" si="1"/>
        <v>44</v>
      </c>
      <c r="AN14" s="343">
        <v>44</v>
      </c>
      <c r="AO14" s="344"/>
      <c r="AP14" s="345">
        <v>13</v>
      </c>
      <c r="AQ14" s="346">
        <v>31</v>
      </c>
      <c r="AR14" s="347">
        <v>13</v>
      </c>
      <c r="AS14" s="321"/>
    </row>
    <row r="15" spans="1:45" ht="51" customHeight="1" x14ac:dyDescent="0.2">
      <c r="A15" s="323"/>
      <c r="B15" s="280" t="s">
        <v>177</v>
      </c>
      <c r="C15" s="281">
        <v>182</v>
      </c>
      <c r="D15" s="282">
        <v>182</v>
      </c>
      <c r="E15" s="283">
        <v>0</v>
      </c>
      <c r="F15" s="283">
        <v>18</v>
      </c>
      <c r="G15" s="284">
        <v>164</v>
      </c>
      <c r="H15" s="278">
        <v>163</v>
      </c>
      <c r="I15" s="324">
        <v>398</v>
      </c>
      <c r="J15" s="325">
        <v>397</v>
      </c>
      <c r="K15" s="326">
        <v>1</v>
      </c>
      <c r="L15" s="326">
        <v>64</v>
      </c>
      <c r="M15" s="327">
        <v>334</v>
      </c>
      <c r="N15" s="335">
        <v>361</v>
      </c>
      <c r="O15" s="324">
        <v>399</v>
      </c>
      <c r="P15" s="325">
        <v>397</v>
      </c>
      <c r="Q15" s="326">
        <v>2</v>
      </c>
      <c r="R15" s="329">
        <v>64</v>
      </c>
      <c r="S15" s="330">
        <v>335</v>
      </c>
      <c r="T15" s="336">
        <v>309</v>
      </c>
      <c r="U15" s="332">
        <v>412</v>
      </c>
      <c r="V15" s="333">
        <v>412</v>
      </c>
      <c r="W15" s="329">
        <v>0</v>
      </c>
      <c r="X15" s="329">
        <v>62</v>
      </c>
      <c r="Y15" s="330">
        <v>350</v>
      </c>
      <c r="Z15" s="336">
        <v>122</v>
      </c>
      <c r="AA15" s="332">
        <v>410</v>
      </c>
      <c r="AB15" s="320">
        <v>410</v>
      </c>
      <c r="AC15" s="316">
        <v>0</v>
      </c>
      <c r="AD15" s="316">
        <v>61</v>
      </c>
      <c r="AE15" s="317">
        <v>349</v>
      </c>
      <c r="AF15" s="337">
        <v>363</v>
      </c>
      <c r="AG15" s="319">
        <f t="shared" si="0"/>
        <v>422</v>
      </c>
      <c r="AH15" s="320">
        <v>422</v>
      </c>
      <c r="AI15" s="316">
        <v>0</v>
      </c>
      <c r="AJ15" s="316">
        <v>63</v>
      </c>
      <c r="AK15" s="317">
        <v>359</v>
      </c>
      <c r="AL15" s="337">
        <v>370</v>
      </c>
      <c r="AM15" s="319">
        <f t="shared" si="1"/>
        <v>400</v>
      </c>
      <c r="AN15" s="320">
        <v>400</v>
      </c>
      <c r="AO15" s="316">
        <v>0</v>
      </c>
      <c r="AP15" s="316">
        <v>60</v>
      </c>
      <c r="AQ15" s="317">
        <v>340</v>
      </c>
      <c r="AR15" s="337">
        <v>365</v>
      </c>
      <c r="AS15" s="321"/>
    </row>
    <row r="16" spans="1:45" ht="51" customHeight="1" thickBot="1" x14ac:dyDescent="0.25">
      <c r="A16" s="323"/>
      <c r="B16" s="348" t="s">
        <v>178</v>
      </c>
      <c r="C16" s="281">
        <v>173</v>
      </c>
      <c r="D16" s="282">
        <v>173</v>
      </c>
      <c r="E16" s="283">
        <v>0</v>
      </c>
      <c r="F16" s="283">
        <v>8</v>
      </c>
      <c r="G16" s="284">
        <v>165</v>
      </c>
      <c r="H16" s="285">
        <v>403</v>
      </c>
      <c r="I16" s="324">
        <v>146</v>
      </c>
      <c r="J16" s="325">
        <v>146</v>
      </c>
      <c r="K16" s="326">
        <v>0</v>
      </c>
      <c r="L16" s="326">
        <v>14</v>
      </c>
      <c r="M16" s="327">
        <v>132</v>
      </c>
      <c r="N16" s="328">
        <v>354</v>
      </c>
      <c r="O16" s="324">
        <v>142</v>
      </c>
      <c r="P16" s="325">
        <v>142</v>
      </c>
      <c r="Q16" s="326">
        <v>0</v>
      </c>
      <c r="R16" s="329">
        <v>13</v>
      </c>
      <c r="S16" s="330">
        <v>129</v>
      </c>
      <c r="T16" s="331">
        <v>376</v>
      </c>
      <c r="U16" s="332">
        <v>163</v>
      </c>
      <c r="V16" s="333">
        <v>163</v>
      </c>
      <c r="W16" s="329">
        <v>0</v>
      </c>
      <c r="X16" s="329">
        <v>15</v>
      </c>
      <c r="Y16" s="330">
        <v>148</v>
      </c>
      <c r="Z16" s="331">
        <v>380</v>
      </c>
      <c r="AA16" s="332">
        <v>164</v>
      </c>
      <c r="AB16" s="320">
        <v>164</v>
      </c>
      <c r="AC16" s="316">
        <v>0</v>
      </c>
      <c r="AD16" s="316">
        <v>22</v>
      </c>
      <c r="AE16" s="317">
        <v>142</v>
      </c>
      <c r="AF16" s="318">
        <v>392</v>
      </c>
      <c r="AG16" s="319">
        <f>SUM(AH16:AI16)</f>
        <v>168</v>
      </c>
      <c r="AH16" s="320">
        <v>168</v>
      </c>
      <c r="AI16" s="316">
        <v>0</v>
      </c>
      <c r="AJ16" s="316">
        <v>29</v>
      </c>
      <c r="AK16" s="317">
        <v>139</v>
      </c>
      <c r="AL16" s="318">
        <v>404</v>
      </c>
      <c r="AM16" s="319">
        <f>SUM(AN16:AO16)</f>
        <v>177</v>
      </c>
      <c r="AN16" s="320">
        <v>177</v>
      </c>
      <c r="AO16" s="316">
        <v>0</v>
      </c>
      <c r="AP16" s="316">
        <v>24</v>
      </c>
      <c r="AQ16" s="317">
        <v>153</v>
      </c>
      <c r="AR16" s="318">
        <v>373</v>
      </c>
      <c r="AS16" s="321"/>
    </row>
    <row r="17" spans="1:45" ht="51" customHeight="1" thickBot="1" x14ac:dyDescent="0.25">
      <c r="A17" s="323"/>
      <c r="B17" s="349" t="s">
        <v>179</v>
      </c>
      <c r="C17" s="350">
        <f t="shared" ref="C17:H17" si="2">SUM(C5:C16)</f>
        <v>14233</v>
      </c>
      <c r="D17" s="351">
        <f t="shared" si="2"/>
        <v>13384</v>
      </c>
      <c r="E17" s="352">
        <f t="shared" si="2"/>
        <v>849</v>
      </c>
      <c r="F17" s="352">
        <f t="shared" si="2"/>
        <v>4079</v>
      </c>
      <c r="G17" s="353">
        <f t="shared" si="2"/>
        <v>10154</v>
      </c>
      <c r="H17" s="354">
        <f t="shared" si="2"/>
        <v>27058</v>
      </c>
      <c r="I17" s="355">
        <f>SUM(I5:I16)</f>
        <v>16169</v>
      </c>
      <c r="J17" s="356">
        <f t="shared" ref="J17:AR17" si="3">SUM(J5:J16)</f>
        <v>15287</v>
      </c>
      <c r="K17" s="357">
        <f t="shared" si="3"/>
        <v>882</v>
      </c>
      <c r="L17" s="357">
        <f t="shared" si="3"/>
        <v>5108</v>
      </c>
      <c r="M17" s="358">
        <f t="shared" si="3"/>
        <v>11061</v>
      </c>
      <c r="N17" s="359">
        <f t="shared" si="3"/>
        <v>28109</v>
      </c>
      <c r="O17" s="355">
        <f t="shared" si="3"/>
        <v>16059</v>
      </c>
      <c r="P17" s="356">
        <f t="shared" si="3"/>
        <v>15163</v>
      </c>
      <c r="Q17" s="357">
        <f t="shared" si="3"/>
        <v>896</v>
      </c>
      <c r="R17" s="360">
        <f t="shared" si="3"/>
        <v>5016</v>
      </c>
      <c r="S17" s="361">
        <f t="shared" si="3"/>
        <v>11043</v>
      </c>
      <c r="T17" s="362">
        <f t="shared" si="3"/>
        <v>27270</v>
      </c>
      <c r="U17" s="363">
        <f t="shared" si="3"/>
        <v>15960</v>
      </c>
      <c r="V17" s="364">
        <f t="shared" si="3"/>
        <v>15016</v>
      </c>
      <c r="W17" s="360">
        <f t="shared" si="3"/>
        <v>944</v>
      </c>
      <c r="X17" s="360">
        <f t="shared" si="3"/>
        <v>5088</v>
      </c>
      <c r="Y17" s="361">
        <f t="shared" si="3"/>
        <v>10872</v>
      </c>
      <c r="Z17" s="362">
        <f t="shared" si="3"/>
        <v>27754</v>
      </c>
      <c r="AA17" s="363">
        <f t="shared" si="3"/>
        <v>15892</v>
      </c>
      <c r="AB17" s="364">
        <f t="shared" si="3"/>
        <v>15063</v>
      </c>
      <c r="AC17" s="360">
        <f t="shared" si="3"/>
        <v>829</v>
      </c>
      <c r="AD17" s="360">
        <f t="shared" si="3"/>
        <v>4905</v>
      </c>
      <c r="AE17" s="361">
        <f t="shared" si="3"/>
        <v>10987</v>
      </c>
      <c r="AF17" s="362">
        <f t="shared" si="3"/>
        <v>27813</v>
      </c>
      <c r="AG17" s="363">
        <f t="shared" si="3"/>
        <v>16356</v>
      </c>
      <c r="AH17" s="364">
        <f t="shared" si="3"/>
        <v>15531</v>
      </c>
      <c r="AI17" s="360">
        <f t="shared" si="3"/>
        <v>825</v>
      </c>
      <c r="AJ17" s="360">
        <f t="shared" si="3"/>
        <v>4767</v>
      </c>
      <c r="AK17" s="361">
        <f t="shared" si="3"/>
        <v>11589</v>
      </c>
      <c r="AL17" s="362">
        <f t="shared" si="3"/>
        <v>29711</v>
      </c>
      <c r="AM17" s="363">
        <f t="shared" si="3"/>
        <v>16196.473</v>
      </c>
      <c r="AN17" s="364">
        <f t="shared" si="3"/>
        <v>15370.357</v>
      </c>
      <c r="AO17" s="360">
        <f t="shared" si="3"/>
        <v>826.11599999999999</v>
      </c>
      <c r="AP17" s="360">
        <f t="shared" si="3"/>
        <v>4545.5360000000001</v>
      </c>
      <c r="AQ17" s="361">
        <f t="shared" si="3"/>
        <v>11650.328000000001</v>
      </c>
      <c r="AR17" s="362">
        <f t="shared" si="3"/>
        <v>32375.225832951997</v>
      </c>
      <c r="AS17" s="321"/>
    </row>
    <row r="18" spans="1:45" ht="40.5" customHeight="1" x14ac:dyDescent="0.2"/>
  </sheetData>
  <mergeCells count="11">
    <mergeCell ref="C3:H3"/>
    <mergeCell ref="I3:N3"/>
    <mergeCell ref="O3:T3"/>
    <mergeCell ref="U3:Z3"/>
    <mergeCell ref="AA3:AF3"/>
    <mergeCell ref="AM3:AR3"/>
    <mergeCell ref="W2:Z2"/>
    <mergeCell ref="AC2:AF2"/>
    <mergeCell ref="AI2:AL2"/>
    <mergeCell ref="AO2:AR2"/>
    <mergeCell ref="AG3:AL3"/>
  </mergeCells>
  <phoneticPr fontId="2"/>
  <pageMargins left="0.98425196850393704" right="0.31496062992125984" top="0.78740157480314965" bottom="0.27559055118110237" header="0.15748031496062992" footer="0.15748031496062992"/>
  <pageSetup paperSize="9" scale="37" firstPageNumber="6" fitToHeight="0" orientation="landscape" useFirstPageNumber="1" r:id="rId1"/>
  <headerFooter alignWithMargins="0">
    <oddFooter>&amp;C&amp;24&amp;P</oddFooter>
  </headerFooter>
  <rowBreaks count="1" manualBreakCount="1">
    <brk id="17" max="3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"/>
  <sheetViews>
    <sheetView view="pageBreakPreview" topLeftCell="A2" zoomScale="60" zoomScaleNormal="75" workbookViewId="0">
      <pane xSplit="2" ySplit="3" topLeftCell="X5" activePane="bottomRight" state="frozen"/>
      <selection activeCell="M32" sqref="M32"/>
      <selection pane="topRight" activeCell="M32" sqref="M32"/>
      <selection pane="bottomLeft" activeCell="M32" sqref="M32"/>
      <selection pane="bottomRight" activeCell="M32" sqref="M32"/>
    </sheetView>
  </sheetViews>
  <sheetFormatPr defaultRowHeight="17.25" x14ac:dyDescent="0.2"/>
  <cols>
    <col min="1" max="1" width="0.75" style="365" customWidth="1"/>
    <col min="2" max="2" width="11.625" style="365" customWidth="1"/>
    <col min="3" max="3" width="11.625" style="365" hidden="1" customWidth="1"/>
    <col min="4" max="7" width="11.125" style="365" hidden="1" customWidth="1"/>
    <col min="8" max="9" width="11.625" style="365" hidden="1" customWidth="1"/>
    <col min="10" max="13" width="11.125" style="365" hidden="1" customWidth="1"/>
    <col min="14" max="14" width="11.625" style="365" hidden="1" customWidth="1"/>
    <col min="15" max="15" width="11.625" style="365" customWidth="1"/>
    <col min="16" max="19" width="11.125" style="365" customWidth="1"/>
    <col min="20" max="20" width="11.625" style="365" customWidth="1"/>
    <col min="21" max="21" width="12.5" style="365" customWidth="1"/>
    <col min="22" max="22" width="11.375" style="365" customWidth="1"/>
    <col min="23" max="23" width="11.5" style="365" customWidth="1"/>
    <col min="24" max="24" width="11.75" style="365" customWidth="1"/>
    <col min="25" max="26" width="11.625" style="365" customWidth="1"/>
    <col min="27" max="27" width="12.5" style="365" customWidth="1"/>
    <col min="28" max="28" width="11.375" style="365" customWidth="1"/>
    <col min="29" max="29" width="11.5" style="365" customWidth="1"/>
    <col min="30" max="30" width="11.75" style="365" customWidth="1"/>
    <col min="31" max="32" width="11.625" style="365" customWidth="1"/>
    <col min="33" max="33" width="12.5" style="365" customWidth="1"/>
    <col min="34" max="34" width="11.375" style="365" customWidth="1"/>
    <col min="35" max="35" width="11.5" style="365" customWidth="1"/>
    <col min="36" max="36" width="11.75" style="365" customWidth="1"/>
    <col min="37" max="38" width="11.625" style="365" customWidth="1"/>
    <col min="39" max="39" width="12.5" style="365" customWidth="1"/>
    <col min="40" max="40" width="11.375" style="365" customWidth="1"/>
    <col min="41" max="41" width="11.5" style="365" customWidth="1"/>
    <col min="42" max="42" width="11.75" style="365" customWidth="1"/>
    <col min="43" max="44" width="11.625" style="365" customWidth="1"/>
    <col min="45" max="45" width="14.625" style="365" customWidth="1"/>
    <col min="46" max="256" width="9" style="365"/>
    <col min="257" max="257" width="0.75" style="365" customWidth="1"/>
    <col min="258" max="258" width="11.625" style="365" customWidth="1"/>
    <col min="259" max="270" width="0" style="365" hidden="1" customWidth="1"/>
    <col min="271" max="271" width="11.625" style="365" customWidth="1"/>
    <col min="272" max="275" width="11.125" style="365" customWidth="1"/>
    <col min="276" max="276" width="11.625" style="365" customWidth="1"/>
    <col min="277" max="277" width="12.5" style="365" customWidth="1"/>
    <col min="278" max="278" width="11.375" style="365" customWidth="1"/>
    <col min="279" max="279" width="11.5" style="365" customWidth="1"/>
    <col min="280" max="280" width="11.75" style="365" customWidth="1"/>
    <col min="281" max="282" width="11.625" style="365" customWidth="1"/>
    <col min="283" max="283" width="12.5" style="365" customWidth="1"/>
    <col min="284" max="284" width="11.375" style="365" customWidth="1"/>
    <col min="285" max="285" width="11.5" style="365" customWidth="1"/>
    <col min="286" max="286" width="11.75" style="365" customWidth="1"/>
    <col min="287" max="288" width="11.625" style="365" customWidth="1"/>
    <col min="289" max="289" width="12.5" style="365" customWidth="1"/>
    <col min="290" max="290" width="11.375" style="365" customWidth="1"/>
    <col min="291" max="291" width="11.5" style="365" customWidth="1"/>
    <col min="292" max="292" width="11.75" style="365" customWidth="1"/>
    <col min="293" max="294" width="11.625" style="365" customWidth="1"/>
    <col min="295" max="295" width="12.5" style="365" customWidth="1"/>
    <col min="296" max="296" width="11.375" style="365" customWidth="1"/>
    <col min="297" max="297" width="11.5" style="365" customWidth="1"/>
    <col min="298" max="298" width="11.75" style="365" customWidth="1"/>
    <col min="299" max="300" width="11.625" style="365" customWidth="1"/>
    <col min="301" max="301" width="14.625" style="365" customWidth="1"/>
    <col min="302" max="512" width="9" style="365"/>
    <col min="513" max="513" width="0.75" style="365" customWidth="1"/>
    <col min="514" max="514" width="11.625" style="365" customWidth="1"/>
    <col min="515" max="526" width="0" style="365" hidden="1" customWidth="1"/>
    <col min="527" max="527" width="11.625" style="365" customWidth="1"/>
    <col min="528" max="531" width="11.125" style="365" customWidth="1"/>
    <col min="532" max="532" width="11.625" style="365" customWidth="1"/>
    <col min="533" max="533" width="12.5" style="365" customWidth="1"/>
    <col min="534" max="534" width="11.375" style="365" customWidth="1"/>
    <col min="535" max="535" width="11.5" style="365" customWidth="1"/>
    <col min="536" max="536" width="11.75" style="365" customWidth="1"/>
    <col min="537" max="538" width="11.625" style="365" customWidth="1"/>
    <col min="539" max="539" width="12.5" style="365" customWidth="1"/>
    <col min="540" max="540" width="11.375" style="365" customWidth="1"/>
    <col min="541" max="541" width="11.5" style="365" customWidth="1"/>
    <col min="542" max="542" width="11.75" style="365" customWidth="1"/>
    <col min="543" max="544" width="11.625" style="365" customWidth="1"/>
    <col min="545" max="545" width="12.5" style="365" customWidth="1"/>
    <col min="546" max="546" width="11.375" style="365" customWidth="1"/>
    <col min="547" max="547" width="11.5" style="365" customWidth="1"/>
    <col min="548" max="548" width="11.75" style="365" customWidth="1"/>
    <col min="549" max="550" width="11.625" style="365" customWidth="1"/>
    <col min="551" max="551" width="12.5" style="365" customWidth="1"/>
    <col min="552" max="552" width="11.375" style="365" customWidth="1"/>
    <col min="553" max="553" width="11.5" style="365" customWidth="1"/>
    <col min="554" max="554" width="11.75" style="365" customWidth="1"/>
    <col min="555" max="556" width="11.625" style="365" customWidth="1"/>
    <col min="557" max="557" width="14.625" style="365" customWidth="1"/>
    <col min="558" max="768" width="9" style="365"/>
    <col min="769" max="769" width="0.75" style="365" customWidth="1"/>
    <col min="770" max="770" width="11.625" style="365" customWidth="1"/>
    <col min="771" max="782" width="0" style="365" hidden="1" customWidth="1"/>
    <col min="783" max="783" width="11.625" style="365" customWidth="1"/>
    <col min="784" max="787" width="11.125" style="365" customWidth="1"/>
    <col min="788" max="788" width="11.625" style="365" customWidth="1"/>
    <col min="789" max="789" width="12.5" style="365" customWidth="1"/>
    <col min="790" max="790" width="11.375" style="365" customWidth="1"/>
    <col min="791" max="791" width="11.5" style="365" customWidth="1"/>
    <col min="792" max="792" width="11.75" style="365" customWidth="1"/>
    <col min="793" max="794" width="11.625" style="365" customWidth="1"/>
    <col min="795" max="795" width="12.5" style="365" customWidth="1"/>
    <col min="796" max="796" width="11.375" style="365" customWidth="1"/>
    <col min="797" max="797" width="11.5" style="365" customWidth="1"/>
    <col min="798" max="798" width="11.75" style="365" customWidth="1"/>
    <col min="799" max="800" width="11.625" style="365" customWidth="1"/>
    <col min="801" max="801" width="12.5" style="365" customWidth="1"/>
    <col min="802" max="802" width="11.375" style="365" customWidth="1"/>
    <col min="803" max="803" width="11.5" style="365" customWidth="1"/>
    <col min="804" max="804" width="11.75" style="365" customWidth="1"/>
    <col min="805" max="806" width="11.625" style="365" customWidth="1"/>
    <col min="807" max="807" width="12.5" style="365" customWidth="1"/>
    <col min="808" max="808" width="11.375" style="365" customWidth="1"/>
    <col min="809" max="809" width="11.5" style="365" customWidth="1"/>
    <col min="810" max="810" width="11.75" style="365" customWidth="1"/>
    <col min="811" max="812" width="11.625" style="365" customWidth="1"/>
    <col min="813" max="813" width="14.625" style="365" customWidth="1"/>
    <col min="814" max="1024" width="9" style="365"/>
    <col min="1025" max="1025" width="0.75" style="365" customWidth="1"/>
    <col min="1026" max="1026" width="11.625" style="365" customWidth="1"/>
    <col min="1027" max="1038" width="0" style="365" hidden="1" customWidth="1"/>
    <col min="1039" max="1039" width="11.625" style="365" customWidth="1"/>
    <col min="1040" max="1043" width="11.125" style="365" customWidth="1"/>
    <col min="1044" max="1044" width="11.625" style="365" customWidth="1"/>
    <col min="1045" max="1045" width="12.5" style="365" customWidth="1"/>
    <col min="1046" max="1046" width="11.375" style="365" customWidth="1"/>
    <col min="1047" max="1047" width="11.5" style="365" customWidth="1"/>
    <col min="1048" max="1048" width="11.75" style="365" customWidth="1"/>
    <col min="1049" max="1050" width="11.625" style="365" customWidth="1"/>
    <col min="1051" max="1051" width="12.5" style="365" customWidth="1"/>
    <col min="1052" max="1052" width="11.375" style="365" customWidth="1"/>
    <col min="1053" max="1053" width="11.5" style="365" customWidth="1"/>
    <col min="1054" max="1054" width="11.75" style="365" customWidth="1"/>
    <col min="1055" max="1056" width="11.625" style="365" customWidth="1"/>
    <col min="1057" max="1057" width="12.5" style="365" customWidth="1"/>
    <col min="1058" max="1058" width="11.375" style="365" customWidth="1"/>
    <col min="1059" max="1059" width="11.5" style="365" customWidth="1"/>
    <col min="1060" max="1060" width="11.75" style="365" customWidth="1"/>
    <col min="1061" max="1062" width="11.625" style="365" customWidth="1"/>
    <col min="1063" max="1063" width="12.5" style="365" customWidth="1"/>
    <col min="1064" max="1064" width="11.375" style="365" customWidth="1"/>
    <col min="1065" max="1065" width="11.5" style="365" customWidth="1"/>
    <col min="1066" max="1066" width="11.75" style="365" customWidth="1"/>
    <col min="1067" max="1068" width="11.625" style="365" customWidth="1"/>
    <col min="1069" max="1069" width="14.625" style="365" customWidth="1"/>
    <col min="1070" max="1280" width="9" style="365"/>
    <col min="1281" max="1281" width="0.75" style="365" customWidth="1"/>
    <col min="1282" max="1282" width="11.625" style="365" customWidth="1"/>
    <col min="1283" max="1294" width="0" style="365" hidden="1" customWidth="1"/>
    <col min="1295" max="1295" width="11.625" style="365" customWidth="1"/>
    <col min="1296" max="1299" width="11.125" style="365" customWidth="1"/>
    <col min="1300" max="1300" width="11.625" style="365" customWidth="1"/>
    <col min="1301" max="1301" width="12.5" style="365" customWidth="1"/>
    <col min="1302" max="1302" width="11.375" style="365" customWidth="1"/>
    <col min="1303" max="1303" width="11.5" style="365" customWidth="1"/>
    <col min="1304" max="1304" width="11.75" style="365" customWidth="1"/>
    <col min="1305" max="1306" width="11.625" style="365" customWidth="1"/>
    <col min="1307" max="1307" width="12.5" style="365" customWidth="1"/>
    <col min="1308" max="1308" width="11.375" style="365" customWidth="1"/>
    <col min="1309" max="1309" width="11.5" style="365" customWidth="1"/>
    <col min="1310" max="1310" width="11.75" style="365" customWidth="1"/>
    <col min="1311" max="1312" width="11.625" style="365" customWidth="1"/>
    <col min="1313" max="1313" width="12.5" style="365" customWidth="1"/>
    <col min="1314" max="1314" width="11.375" style="365" customWidth="1"/>
    <col min="1315" max="1315" width="11.5" style="365" customWidth="1"/>
    <col min="1316" max="1316" width="11.75" style="365" customWidth="1"/>
    <col min="1317" max="1318" width="11.625" style="365" customWidth="1"/>
    <col min="1319" max="1319" width="12.5" style="365" customWidth="1"/>
    <col min="1320" max="1320" width="11.375" style="365" customWidth="1"/>
    <col min="1321" max="1321" width="11.5" style="365" customWidth="1"/>
    <col min="1322" max="1322" width="11.75" style="365" customWidth="1"/>
    <col min="1323" max="1324" width="11.625" style="365" customWidth="1"/>
    <col min="1325" max="1325" width="14.625" style="365" customWidth="1"/>
    <col min="1326" max="1536" width="9" style="365"/>
    <col min="1537" max="1537" width="0.75" style="365" customWidth="1"/>
    <col min="1538" max="1538" width="11.625" style="365" customWidth="1"/>
    <col min="1539" max="1550" width="0" style="365" hidden="1" customWidth="1"/>
    <col min="1551" max="1551" width="11.625" style="365" customWidth="1"/>
    <col min="1552" max="1555" width="11.125" style="365" customWidth="1"/>
    <col min="1556" max="1556" width="11.625" style="365" customWidth="1"/>
    <col min="1557" max="1557" width="12.5" style="365" customWidth="1"/>
    <col min="1558" max="1558" width="11.375" style="365" customWidth="1"/>
    <col min="1559" max="1559" width="11.5" style="365" customWidth="1"/>
    <col min="1560" max="1560" width="11.75" style="365" customWidth="1"/>
    <col min="1561" max="1562" width="11.625" style="365" customWidth="1"/>
    <col min="1563" max="1563" width="12.5" style="365" customWidth="1"/>
    <col min="1564" max="1564" width="11.375" style="365" customWidth="1"/>
    <col min="1565" max="1565" width="11.5" style="365" customWidth="1"/>
    <col min="1566" max="1566" width="11.75" style="365" customWidth="1"/>
    <col min="1567" max="1568" width="11.625" style="365" customWidth="1"/>
    <col min="1569" max="1569" width="12.5" style="365" customWidth="1"/>
    <col min="1570" max="1570" width="11.375" style="365" customWidth="1"/>
    <col min="1571" max="1571" width="11.5" style="365" customWidth="1"/>
    <col min="1572" max="1572" width="11.75" style="365" customWidth="1"/>
    <col min="1573" max="1574" width="11.625" style="365" customWidth="1"/>
    <col min="1575" max="1575" width="12.5" style="365" customWidth="1"/>
    <col min="1576" max="1576" width="11.375" style="365" customWidth="1"/>
    <col min="1577" max="1577" width="11.5" style="365" customWidth="1"/>
    <col min="1578" max="1578" width="11.75" style="365" customWidth="1"/>
    <col min="1579" max="1580" width="11.625" style="365" customWidth="1"/>
    <col min="1581" max="1581" width="14.625" style="365" customWidth="1"/>
    <col min="1582" max="1792" width="9" style="365"/>
    <col min="1793" max="1793" width="0.75" style="365" customWidth="1"/>
    <col min="1794" max="1794" width="11.625" style="365" customWidth="1"/>
    <col min="1795" max="1806" width="0" style="365" hidden="1" customWidth="1"/>
    <col min="1807" max="1807" width="11.625" style="365" customWidth="1"/>
    <col min="1808" max="1811" width="11.125" style="365" customWidth="1"/>
    <col min="1812" max="1812" width="11.625" style="365" customWidth="1"/>
    <col min="1813" max="1813" width="12.5" style="365" customWidth="1"/>
    <col min="1814" max="1814" width="11.375" style="365" customWidth="1"/>
    <col min="1815" max="1815" width="11.5" style="365" customWidth="1"/>
    <col min="1816" max="1816" width="11.75" style="365" customWidth="1"/>
    <col min="1817" max="1818" width="11.625" style="365" customWidth="1"/>
    <col min="1819" max="1819" width="12.5" style="365" customWidth="1"/>
    <col min="1820" max="1820" width="11.375" style="365" customWidth="1"/>
    <col min="1821" max="1821" width="11.5" style="365" customWidth="1"/>
    <col min="1822" max="1822" width="11.75" style="365" customWidth="1"/>
    <col min="1823" max="1824" width="11.625" style="365" customWidth="1"/>
    <col min="1825" max="1825" width="12.5" style="365" customWidth="1"/>
    <col min="1826" max="1826" width="11.375" style="365" customWidth="1"/>
    <col min="1827" max="1827" width="11.5" style="365" customWidth="1"/>
    <col min="1828" max="1828" width="11.75" style="365" customWidth="1"/>
    <col min="1829" max="1830" width="11.625" style="365" customWidth="1"/>
    <col min="1831" max="1831" width="12.5" style="365" customWidth="1"/>
    <col min="1832" max="1832" width="11.375" style="365" customWidth="1"/>
    <col min="1833" max="1833" width="11.5" style="365" customWidth="1"/>
    <col min="1834" max="1834" width="11.75" style="365" customWidth="1"/>
    <col min="1835" max="1836" width="11.625" style="365" customWidth="1"/>
    <col min="1837" max="1837" width="14.625" style="365" customWidth="1"/>
    <col min="1838" max="2048" width="9" style="365"/>
    <col min="2049" max="2049" width="0.75" style="365" customWidth="1"/>
    <col min="2050" max="2050" width="11.625" style="365" customWidth="1"/>
    <col min="2051" max="2062" width="0" style="365" hidden="1" customWidth="1"/>
    <col min="2063" max="2063" width="11.625" style="365" customWidth="1"/>
    <col min="2064" max="2067" width="11.125" style="365" customWidth="1"/>
    <col min="2068" max="2068" width="11.625" style="365" customWidth="1"/>
    <col min="2069" max="2069" width="12.5" style="365" customWidth="1"/>
    <col min="2070" max="2070" width="11.375" style="365" customWidth="1"/>
    <col min="2071" max="2071" width="11.5" style="365" customWidth="1"/>
    <col min="2072" max="2072" width="11.75" style="365" customWidth="1"/>
    <col min="2073" max="2074" width="11.625" style="365" customWidth="1"/>
    <col min="2075" max="2075" width="12.5" style="365" customWidth="1"/>
    <col min="2076" max="2076" width="11.375" style="365" customWidth="1"/>
    <col min="2077" max="2077" width="11.5" style="365" customWidth="1"/>
    <col min="2078" max="2078" width="11.75" style="365" customWidth="1"/>
    <col min="2079" max="2080" width="11.625" style="365" customWidth="1"/>
    <col min="2081" max="2081" width="12.5" style="365" customWidth="1"/>
    <col min="2082" max="2082" width="11.375" style="365" customWidth="1"/>
    <col min="2083" max="2083" width="11.5" style="365" customWidth="1"/>
    <col min="2084" max="2084" width="11.75" style="365" customWidth="1"/>
    <col min="2085" max="2086" width="11.625" style="365" customWidth="1"/>
    <col min="2087" max="2087" width="12.5" style="365" customWidth="1"/>
    <col min="2088" max="2088" width="11.375" style="365" customWidth="1"/>
    <col min="2089" max="2089" width="11.5" style="365" customWidth="1"/>
    <col min="2090" max="2090" width="11.75" style="365" customWidth="1"/>
    <col min="2091" max="2092" width="11.625" style="365" customWidth="1"/>
    <col min="2093" max="2093" width="14.625" style="365" customWidth="1"/>
    <col min="2094" max="2304" width="9" style="365"/>
    <col min="2305" max="2305" width="0.75" style="365" customWidth="1"/>
    <col min="2306" max="2306" width="11.625" style="365" customWidth="1"/>
    <col min="2307" max="2318" width="0" style="365" hidden="1" customWidth="1"/>
    <col min="2319" max="2319" width="11.625" style="365" customWidth="1"/>
    <col min="2320" max="2323" width="11.125" style="365" customWidth="1"/>
    <col min="2324" max="2324" width="11.625" style="365" customWidth="1"/>
    <col min="2325" max="2325" width="12.5" style="365" customWidth="1"/>
    <col min="2326" max="2326" width="11.375" style="365" customWidth="1"/>
    <col min="2327" max="2327" width="11.5" style="365" customWidth="1"/>
    <col min="2328" max="2328" width="11.75" style="365" customWidth="1"/>
    <col min="2329" max="2330" width="11.625" style="365" customWidth="1"/>
    <col min="2331" max="2331" width="12.5" style="365" customWidth="1"/>
    <col min="2332" max="2332" width="11.375" style="365" customWidth="1"/>
    <col min="2333" max="2333" width="11.5" style="365" customWidth="1"/>
    <col min="2334" max="2334" width="11.75" style="365" customWidth="1"/>
    <col min="2335" max="2336" width="11.625" style="365" customWidth="1"/>
    <col min="2337" max="2337" width="12.5" style="365" customWidth="1"/>
    <col min="2338" max="2338" width="11.375" style="365" customWidth="1"/>
    <col min="2339" max="2339" width="11.5" style="365" customWidth="1"/>
    <col min="2340" max="2340" width="11.75" style="365" customWidth="1"/>
    <col min="2341" max="2342" width="11.625" style="365" customWidth="1"/>
    <col min="2343" max="2343" width="12.5" style="365" customWidth="1"/>
    <col min="2344" max="2344" width="11.375" style="365" customWidth="1"/>
    <col min="2345" max="2345" width="11.5" style="365" customWidth="1"/>
    <col min="2346" max="2346" width="11.75" style="365" customWidth="1"/>
    <col min="2347" max="2348" width="11.625" style="365" customWidth="1"/>
    <col min="2349" max="2349" width="14.625" style="365" customWidth="1"/>
    <col min="2350" max="2560" width="9" style="365"/>
    <col min="2561" max="2561" width="0.75" style="365" customWidth="1"/>
    <col min="2562" max="2562" width="11.625" style="365" customWidth="1"/>
    <col min="2563" max="2574" width="0" style="365" hidden="1" customWidth="1"/>
    <col min="2575" max="2575" width="11.625" style="365" customWidth="1"/>
    <col min="2576" max="2579" width="11.125" style="365" customWidth="1"/>
    <col min="2580" max="2580" width="11.625" style="365" customWidth="1"/>
    <col min="2581" max="2581" width="12.5" style="365" customWidth="1"/>
    <col min="2582" max="2582" width="11.375" style="365" customWidth="1"/>
    <col min="2583" max="2583" width="11.5" style="365" customWidth="1"/>
    <col min="2584" max="2584" width="11.75" style="365" customWidth="1"/>
    <col min="2585" max="2586" width="11.625" style="365" customWidth="1"/>
    <col min="2587" max="2587" width="12.5" style="365" customWidth="1"/>
    <col min="2588" max="2588" width="11.375" style="365" customWidth="1"/>
    <col min="2589" max="2589" width="11.5" style="365" customWidth="1"/>
    <col min="2590" max="2590" width="11.75" style="365" customWidth="1"/>
    <col min="2591" max="2592" width="11.625" style="365" customWidth="1"/>
    <col min="2593" max="2593" width="12.5" style="365" customWidth="1"/>
    <col min="2594" max="2594" width="11.375" style="365" customWidth="1"/>
    <col min="2595" max="2595" width="11.5" style="365" customWidth="1"/>
    <col min="2596" max="2596" width="11.75" style="365" customWidth="1"/>
    <col min="2597" max="2598" width="11.625" style="365" customWidth="1"/>
    <col min="2599" max="2599" width="12.5" style="365" customWidth="1"/>
    <col min="2600" max="2600" width="11.375" style="365" customWidth="1"/>
    <col min="2601" max="2601" width="11.5" style="365" customWidth="1"/>
    <col min="2602" max="2602" width="11.75" style="365" customWidth="1"/>
    <col min="2603" max="2604" width="11.625" style="365" customWidth="1"/>
    <col min="2605" max="2605" width="14.625" style="365" customWidth="1"/>
    <col min="2606" max="2816" width="9" style="365"/>
    <col min="2817" max="2817" width="0.75" style="365" customWidth="1"/>
    <col min="2818" max="2818" width="11.625" style="365" customWidth="1"/>
    <col min="2819" max="2830" width="0" style="365" hidden="1" customWidth="1"/>
    <col min="2831" max="2831" width="11.625" style="365" customWidth="1"/>
    <col min="2832" max="2835" width="11.125" style="365" customWidth="1"/>
    <col min="2836" max="2836" width="11.625" style="365" customWidth="1"/>
    <col min="2837" max="2837" width="12.5" style="365" customWidth="1"/>
    <col min="2838" max="2838" width="11.375" style="365" customWidth="1"/>
    <col min="2839" max="2839" width="11.5" style="365" customWidth="1"/>
    <col min="2840" max="2840" width="11.75" style="365" customWidth="1"/>
    <col min="2841" max="2842" width="11.625" style="365" customWidth="1"/>
    <col min="2843" max="2843" width="12.5" style="365" customWidth="1"/>
    <col min="2844" max="2844" width="11.375" style="365" customWidth="1"/>
    <col min="2845" max="2845" width="11.5" style="365" customWidth="1"/>
    <col min="2846" max="2846" width="11.75" style="365" customWidth="1"/>
    <col min="2847" max="2848" width="11.625" style="365" customWidth="1"/>
    <col min="2849" max="2849" width="12.5" style="365" customWidth="1"/>
    <col min="2850" max="2850" width="11.375" style="365" customWidth="1"/>
    <col min="2851" max="2851" width="11.5" style="365" customWidth="1"/>
    <col min="2852" max="2852" width="11.75" style="365" customWidth="1"/>
    <col min="2853" max="2854" width="11.625" style="365" customWidth="1"/>
    <col min="2855" max="2855" width="12.5" style="365" customWidth="1"/>
    <col min="2856" max="2856" width="11.375" style="365" customWidth="1"/>
    <col min="2857" max="2857" width="11.5" style="365" customWidth="1"/>
    <col min="2858" max="2858" width="11.75" style="365" customWidth="1"/>
    <col min="2859" max="2860" width="11.625" style="365" customWidth="1"/>
    <col min="2861" max="2861" width="14.625" style="365" customWidth="1"/>
    <col min="2862" max="3072" width="9" style="365"/>
    <col min="3073" max="3073" width="0.75" style="365" customWidth="1"/>
    <col min="3074" max="3074" width="11.625" style="365" customWidth="1"/>
    <col min="3075" max="3086" width="0" style="365" hidden="1" customWidth="1"/>
    <col min="3087" max="3087" width="11.625" style="365" customWidth="1"/>
    <col min="3088" max="3091" width="11.125" style="365" customWidth="1"/>
    <col min="3092" max="3092" width="11.625" style="365" customWidth="1"/>
    <col min="3093" max="3093" width="12.5" style="365" customWidth="1"/>
    <col min="3094" max="3094" width="11.375" style="365" customWidth="1"/>
    <col min="3095" max="3095" width="11.5" style="365" customWidth="1"/>
    <col min="3096" max="3096" width="11.75" style="365" customWidth="1"/>
    <col min="3097" max="3098" width="11.625" style="365" customWidth="1"/>
    <col min="3099" max="3099" width="12.5" style="365" customWidth="1"/>
    <col min="3100" max="3100" width="11.375" style="365" customWidth="1"/>
    <col min="3101" max="3101" width="11.5" style="365" customWidth="1"/>
    <col min="3102" max="3102" width="11.75" style="365" customWidth="1"/>
    <col min="3103" max="3104" width="11.625" style="365" customWidth="1"/>
    <col min="3105" max="3105" width="12.5" style="365" customWidth="1"/>
    <col min="3106" max="3106" width="11.375" style="365" customWidth="1"/>
    <col min="3107" max="3107" width="11.5" style="365" customWidth="1"/>
    <col min="3108" max="3108" width="11.75" style="365" customWidth="1"/>
    <col min="3109" max="3110" width="11.625" style="365" customWidth="1"/>
    <col min="3111" max="3111" width="12.5" style="365" customWidth="1"/>
    <col min="3112" max="3112" width="11.375" style="365" customWidth="1"/>
    <col min="3113" max="3113" width="11.5" style="365" customWidth="1"/>
    <col min="3114" max="3114" width="11.75" style="365" customWidth="1"/>
    <col min="3115" max="3116" width="11.625" style="365" customWidth="1"/>
    <col min="3117" max="3117" width="14.625" style="365" customWidth="1"/>
    <col min="3118" max="3328" width="9" style="365"/>
    <col min="3329" max="3329" width="0.75" style="365" customWidth="1"/>
    <col min="3330" max="3330" width="11.625" style="365" customWidth="1"/>
    <col min="3331" max="3342" width="0" style="365" hidden="1" customWidth="1"/>
    <col min="3343" max="3343" width="11.625" style="365" customWidth="1"/>
    <col min="3344" max="3347" width="11.125" style="365" customWidth="1"/>
    <col min="3348" max="3348" width="11.625" style="365" customWidth="1"/>
    <col min="3349" max="3349" width="12.5" style="365" customWidth="1"/>
    <col min="3350" max="3350" width="11.375" style="365" customWidth="1"/>
    <col min="3351" max="3351" width="11.5" style="365" customWidth="1"/>
    <col min="3352" max="3352" width="11.75" style="365" customWidth="1"/>
    <col min="3353" max="3354" width="11.625" style="365" customWidth="1"/>
    <col min="3355" max="3355" width="12.5" style="365" customWidth="1"/>
    <col min="3356" max="3356" width="11.375" style="365" customWidth="1"/>
    <col min="3357" max="3357" width="11.5" style="365" customWidth="1"/>
    <col min="3358" max="3358" width="11.75" style="365" customWidth="1"/>
    <col min="3359" max="3360" width="11.625" style="365" customWidth="1"/>
    <col min="3361" max="3361" width="12.5" style="365" customWidth="1"/>
    <col min="3362" max="3362" width="11.375" style="365" customWidth="1"/>
    <col min="3363" max="3363" width="11.5" style="365" customWidth="1"/>
    <col min="3364" max="3364" width="11.75" style="365" customWidth="1"/>
    <col min="3365" max="3366" width="11.625" style="365" customWidth="1"/>
    <col min="3367" max="3367" width="12.5" style="365" customWidth="1"/>
    <col min="3368" max="3368" width="11.375" style="365" customWidth="1"/>
    <col min="3369" max="3369" width="11.5" style="365" customWidth="1"/>
    <col min="3370" max="3370" width="11.75" style="365" customWidth="1"/>
    <col min="3371" max="3372" width="11.625" style="365" customWidth="1"/>
    <col min="3373" max="3373" width="14.625" style="365" customWidth="1"/>
    <col min="3374" max="3584" width="9" style="365"/>
    <col min="3585" max="3585" width="0.75" style="365" customWidth="1"/>
    <col min="3586" max="3586" width="11.625" style="365" customWidth="1"/>
    <col min="3587" max="3598" width="0" style="365" hidden="1" customWidth="1"/>
    <col min="3599" max="3599" width="11.625" style="365" customWidth="1"/>
    <col min="3600" max="3603" width="11.125" style="365" customWidth="1"/>
    <col min="3604" max="3604" width="11.625" style="365" customWidth="1"/>
    <col min="3605" max="3605" width="12.5" style="365" customWidth="1"/>
    <col min="3606" max="3606" width="11.375" style="365" customWidth="1"/>
    <col min="3607" max="3607" width="11.5" style="365" customWidth="1"/>
    <col min="3608" max="3608" width="11.75" style="365" customWidth="1"/>
    <col min="3609" max="3610" width="11.625" style="365" customWidth="1"/>
    <col min="3611" max="3611" width="12.5" style="365" customWidth="1"/>
    <col min="3612" max="3612" width="11.375" style="365" customWidth="1"/>
    <col min="3613" max="3613" width="11.5" style="365" customWidth="1"/>
    <col min="3614" max="3614" width="11.75" style="365" customWidth="1"/>
    <col min="3615" max="3616" width="11.625" style="365" customWidth="1"/>
    <col min="3617" max="3617" width="12.5" style="365" customWidth="1"/>
    <col min="3618" max="3618" width="11.375" style="365" customWidth="1"/>
    <col min="3619" max="3619" width="11.5" style="365" customWidth="1"/>
    <col min="3620" max="3620" width="11.75" style="365" customWidth="1"/>
    <col min="3621" max="3622" width="11.625" style="365" customWidth="1"/>
    <col min="3623" max="3623" width="12.5" style="365" customWidth="1"/>
    <col min="3624" max="3624" width="11.375" style="365" customWidth="1"/>
    <col min="3625" max="3625" width="11.5" style="365" customWidth="1"/>
    <col min="3626" max="3626" width="11.75" style="365" customWidth="1"/>
    <col min="3627" max="3628" width="11.625" style="365" customWidth="1"/>
    <col min="3629" max="3629" width="14.625" style="365" customWidth="1"/>
    <col min="3630" max="3840" width="9" style="365"/>
    <col min="3841" max="3841" width="0.75" style="365" customWidth="1"/>
    <col min="3842" max="3842" width="11.625" style="365" customWidth="1"/>
    <col min="3843" max="3854" width="0" style="365" hidden="1" customWidth="1"/>
    <col min="3855" max="3855" width="11.625" style="365" customWidth="1"/>
    <col min="3856" max="3859" width="11.125" style="365" customWidth="1"/>
    <col min="3860" max="3860" width="11.625" style="365" customWidth="1"/>
    <col min="3861" max="3861" width="12.5" style="365" customWidth="1"/>
    <col min="3862" max="3862" width="11.375" style="365" customWidth="1"/>
    <col min="3863" max="3863" width="11.5" style="365" customWidth="1"/>
    <col min="3864" max="3864" width="11.75" style="365" customWidth="1"/>
    <col min="3865" max="3866" width="11.625" style="365" customWidth="1"/>
    <col min="3867" max="3867" width="12.5" style="365" customWidth="1"/>
    <col min="3868" max="3868" width="11.375" style="365" customWidth="1"/>
    <col min="3869" max="3869" width="11.5" style="365" customWidth="1"/>
    <col min="3870" max="3870" width="11.75" style="365" customWidth="1"/>
    <col min="3871" max="3872" width="11.625" style="365" customWidth="1"/>
    <col min="3873" max="3873" width="12.5" style="365" customWidth="1"/>
    <col min="3874" max="3874" width="11.375" style="365" customWidth="1"/>
    <col min="3875" max="3875" width="11.5" style="365" customWidth="1"/>
    <col min="3876" max="3876" width="11.75" style="365" customWidth="1"/>
    <col min="3877" max="3878" width="11.625" style="365" customWidth="1"/>
    <col min="3879" max="3879" width="12.5" style="365" customWidth="1"/>
    <col min="3880" max="3880" width="11.375" style="365" customWidth="1"/>
    <col min="3881" max="3881" width="11.5" style="365" customWidth="1"/>
    <col min="3882" max="3882" width="11.75" style="365" customWidth="1"/>
    <col min="3883" max="3884" width="11.625" style="365" customWidth="1"/>
    <col min="3885" max="3885" width="14.625" style="365" customWidth="1"/>
    <col min="3886" max="4096" width="9" style="365"/>
    <col min="4097" max="4097" width="0.75" style="365" customWidth="1"/>
    <col min="4098" max="4098" width="11.625" style="365" customWidth="1"/>
    <col min="4099" max="4110" width="0" style="365" hidden="1" customWidth="1"/>
    <col min="4111" max="4111" width="11.625" style="365" customWidth="1"/>
    <col min="4112" max="4115" width="11.125" style="365" customWidth="1"/>
    <col min="4116" max="4116" width="11.625" style="365" customWidth="1"/>
    <col min="4117" max="4117" width="12.5" style="365" customWidth="1"/>
    <col min="4118" max="4118" width="11.375" style="365" customWidth="1"/>
    <col min="4119" max="4119" width="11.5" style="365" customWidth="1"/>
    <col min="4120" max="4120" width="11.75" style="365" customWidth="1"/>
    <col min="4121" max="4122" width="11.625" style="365" customWidth="1"/>
    <col min="4123" max="4123" width="12.5" style="365" customWidth="1"/>
    <col min="4124" max="4124" width="11.375" style="365" customWidth="1"/>
    <col min="4125" max="4125" width="11.5" style="365" customWidth="1"/>
    <col min="4126" max="4126" width="11.75" style="365" customWidth="1"/>
    <col min="4127" max="4128" width="11.625" style="365" customWidth="1"/>
    <col min="4129" max="4129" width="12.5" style="365" customWidth="1"/>
    <col min="4130" max="4130" width="11.375" style="365" customWidth="1"/>
    <col min="4131" max="4131" width="11.5" style="365" customWidth="1"/>
    <col min="4132" max="4132" width="11.75" style="365" customWidth="1"/>
    <col min="4133" max="4134" width="11.625" style="365" customWidth="1"/>
    <col min="4135" max="4135" width="12.5" style="365" customWidth="1"/>
    <col min="4136" max="4136" width="11.375" style="365" customWidth="1"/>
    <col min="4137" max="4137" width="11.5" style="365" customWidth="1"/>
    <col min="4138" max="4138" width="11.75" style="365" customWidth="1"/>
    <col min="4139" max="4140" width="11.625" style="365" customWidth="1"/>
    <col min="4141" max="4141" width="14.625" style="365" customWidth="1"/>
    <col min="4142" max="4352" width="9" style="365"/>
    <col min="4353" max="4353" width="0.75" style="365" customWidth="1"/>
    <col min="4354" max="4354" width="11.625" style="365" customWidth="1"/>
    <col min="4355" max="4366" width="0" style="365" hidden="1" customWidth="1"/>
    <col min="4367" max="4367" width="11.625" style="365" customWidth="1"/>
    <col min="4368" max="4371" width="11.125" style="365" customWidth="1"/>
    <col min="4372" max="4372" width="11.625" style="365" customWidth="1"/>
    <col min="4373" max="4373" width="12.5" style="365" customWidth="1"/>
    <col min="4374" max="4374" width="11.375" style="365" customWidth="1"/>
    <col min="4375" max="4375" width="11.5" style="365" customWidth="1"/>
    <col min="4376" max="4376" width="11.75" style="365" customWidth="1"/>
    <col min="4377" max="4378" width="11.625" style="365" customWidth="1"/>
    <col min="4379" max="4379" width="12.5" style="365" customWidth="1"/>
    <col min="4380" max="4380" width="11.375" style="365" customWidth="1"/>
    <col min="4381" max="4381" width="11.5" style="365" customWidth="1"/>
    <col min="4382" max="4382" width="11.75" style="365" customWidth="1"/>
    <col min="4383" max="4384" width="11.625" style="365" customWidth="1"/>
    <col min="4385" max="4385" width="12.5" style="365" customWidth="1"/>
    <col min="4386" max="4386" width="11.375" style="365" customWidth="1"/>
    <col min="4387" max="4387" width="11.5" style="365" customWidth="1"/>
    <col min="4388" max="4388" width="11.75" style="365" customWidth="1"/>
    <col min="4389" max="4390" width="11.625" style="365" customWidth="1"/>
    <col min="4391" max="4391" width="12.5" style="365" customWidth="1"/>
    <col min="4392" max="4392" width="11.375" style="365" customWidth="1"/>
    <col min="4393" max="4393" width="11.5" style="365" customWidth="1"/>
    <col min="4394" max="4394" width="11.75" style="365" customWidth="1"/>
    <col min="4395" max="4396" width="11.625" style="365" customWidth="1"/>
    <col min="4397" max="4397" width="14.625" style="365" customWidth="1"/>
    <col min="4398" max="4608" width="9" style="365"/>
    <col min="4609" max="4609" width="0.75" style="365" customWidth="1"/>
    <col min="4610" max="4610" width="11.625" style="365" customWidth="1"/>
    <col min="4611" max="4622" width="0" style="365" hidden="1" customWidth="1"/>
    <col min="4623" max="4623" width="11.625" style="365" customWidth="1"/>
    <col min="4624" max="4627" width="11.125" style="365" customWidth="1"/>
    <col min="4628" max="4628" width="11.625" style="365" customWidth="1"/>
    <col min="4629" max="4629" width="12.5" style="365" customWidth="1"/>
    <col min="4630" max="4630" width="11.375" style="365" customWidth="1"/>
    <col min="4631" max="4631" width="11.5" style="365" customWidth="1"/>
    <col min="4632" max="4632" width="11.75" style="365" customWidth="1"/>
    <col min="4633" max="4634" width="11.625" style="365" customWidth="1"/>
    <col min="4635" max="4635" width="12.5" style="365" customWidth="1"/>
    <col min="4636" max="4636" width="11.375" style="365" customWidth="1"/>
    <col min="4637" max="4637" width="11.5" style="365" customWidth="1"/>
    <col min="4638" max="4638" width="11.75" style="365" customWidth="1"/>
    <col min="4639" max="4640" width="11.625" style="365" customWidth="1"/>
    <col min="4641" max="4641" width="12.5" style="365" customWidth="1"/>
    <col min="4642" max="4642" width="11.375" style="365" customWidth="1"/>
    <col min="4643" max="4643" width="11.5" style="365" customWidth="1"/>
    <col min="4644" max="4644" width="11.75" style="365" customWidth="1"/>
    <col min="4645" max="4646" width="11.625" style="365" customWidth="1"/>
    <col min="4647" max="4647" width="12.5" style="365" customWidth="1"/>
    <col min="4648" max="4648" width="11.375" style="365" customWidth="1"/>
    <col min="4649" max="4649" width="11.5" style="365" customWidth="1"/>
    <col min="4650" max="4650" width="11.75" style="365" customWidth="1"/>
    <col min="4651" max="4652" width="11.625" style="365" customWidth="1"/>
    <col min="4653" max="4653" width="14.625" style="365" customWidth="1"/>
    <col min="4654" max="4864" width="9" style="365"/>
    <col min="4865" max="4865" width="0.75" style="365" customWidth="1"/>
    <col min="4866" max="4866" width="11.625" style="365" customWidth="1"/>
    <col min="4867" max="4878" width="0" style="365" hidden="1" customWidth="1"/>
    <col min="4879" max="4879" width="11.625" style="365" customWidth="1"/>
    <col min="4880" max="4883" width="11.125" style="365" customWidth="1"/>
    <col min="4884" max="4884" width="11.625" style="365" customWidth="1"/>
    <col min="4885" max="4885" width="12.5" style="365" customWidth="1"/>
    <col min="4886" max="4886" width="11.375" style="365" customWidth="1"/>
    <col min="4887" max="4887" width="11.5" style="365" customWidth="1"/>
    <col min="4888" max="4888" width="11.75" style="365" customWidth="1"/>
    <col min="4889" max="4890" width="11.625" style="365" customWidth="1"/>
    <col min="4891" max="4891" width="12.5" style="365" customWidth="1"/>
    <col min="4892" max="4892" width="11.375" style="365" customWidth="1"/>
    <col min="4893" max="4893" width="11.5" style="365" customWidth="1"/>
    <col min="4894" max="4894" width="11.75" style="365" customWidth="1"/>
    <col min="4895" max="4896" width="11.625" style="365" customWidth="1"/>
    <col min="4897" max="4897" width="12.5" style="365" customWidth="1"/>
    <col min="4898" max="4898" width="11.375" style="365" customWidth="1"/>
    <col min="4899" max="4899" width="11.5" style="365" customWidth="1"/>
    <col min="4900" max="4900" width="11.75" style="365" customWidth="1"/>
    <col min="4901" max="4902" width="11.625" style="365" customWidth="1"/>
    <col min="4903" max="4903" width="12.5" style="365" customWidth="1"/>
    <col min="4904" max="4904" width="11.375" style="365" customWidth="1"/>
    <col min="4905" max="4905" width="11.5" style="365" customWidth="1"/>
    <col min="4906" max="4906" width="11.75" style="365" customWidth="1"/>
    <col min="4907" max="4908" width="11.625" style="365" customWidth="1"/>
    <col min="4909" max="4909" width="14.625" style="365" customWidth="1"/>
    <col min="4910" max="5120" width="9" style="365"/>
    <col min="5121" max="5121" width="0.75" style="365" customWidth="1"/>
    <col min="5122" max="5122" width="11.625" style="365" customWidth="1"/>
    <col min="5123" max="5134" width="0" style="365" hidden="1" customWidth="1"/>
    <col min="5135" max="5135" width="11.625" style="365" customWidth="1"/>
    <col min="5136" max="5139" width="11.125" style="365" customWidth="1"/>
    <col min="5140" max="5140" width="11.625" style="365" customWidth="1"/>
    <col min="5141" max="5141" width="12.5" style="365" customWidth="1"/>
    <col min="5142" max="5142" width="11.375" style="365" customWidth="1"/>
    <col min="5143" max="5143" width="11.5" style="365" customWidth="1"/>
    <col min="5144" max="5144" width="11.75" style="365" customWidth="1"/>
    <col min="5145" max="5146" width="11.625" style="365" customWidth="1"/>
    <col min="5147" max="5147" width="12.5" style="365" customWidth="1"/>
    <col min="5148" max="5148" width="11.375" style="365" customWidth="1"/>
    <col min="5149" max="5149" width="11.5" style="365" customWidth="1"/>
    <col min="5150" max="5150" width="11.75" style="365" customWidth="1"/>
    <col min="5151" max="5152" width="11.625" style="365" customWidth="1"/>
    <col min="5153" max="5153" width="12.5" style="365" customWidth="1"/>
    <col min="5154" max="5154" width="11.375" style="365" customWidth="1"/>
    <col min="5155" max="5155" width="11.5" style="365" customWidth="1"/>
    <col min="5156" max="5156" width="11.75" style="365" customWidth="1"/>
    <col min="5157" max="5158" width="11.625" style="365" customWidth="1"/>
    <col min="5159" max="5159" width="12.5" style="365" customWidth="1"/>
    <col min="5160" max="5160" width="11.375" style="365" customWidth="1"/>
    <col min="5161" max="5161" width="11.5" style="365" customWidth="1"/>
    <col min="5162" max="5162" width="11.75" style="365" customWidth="1"/>
    <col min="5163" max="5164" width="11.625" style="365" customWidth="1"/>
    <col min="5165" max="5165" width="14.625" style="365" customWidth="1"/>
    <col min="5166" max="5376" width="9" style="365"/>
    <col min="5377" max="5377" width="0.75" style="365" customWidth="1"/>
    <col min="5378" max="5378" width="11.625" style="365" customWidth="1"/>
    <col min="5379" max="5390" width="0" style="365" hidden="1" customWidth="1"/>
    <col min="5391" max="5391" width="11.625" style="365" customWidth="1"/>
    <col min="5392" max="5395" width="11.125" style="365" customWidth="1"/>
    <col min="5396" max="5396" width="11.625" style="365" customWidth="1"/>
    <col min="5397" max="5397" width="12.5" style="365" customWidth="1"/>
    <col min="5398" max="5398" width="11.375" style="365" customWidth="1"/>
    <col min="5399" max="5399" width="11.5" style="365" customWidth="1"/>
    <col min="5400" max="5400" width="11.75" style="365" customWidth="1"/>
    <col min="5401" max="5402" width="11.625" style="365" customWidth="1"/>
    <col min="5403" max="5403" width="12.5" style="365" customWidth="1"/>
    <col min="5404" max="5404" width="11.375" style="365" customWidth="1"/>
    <col min="5405" max="5405" width="11.5" style="365" customWidth="1"/>
    <col min="5406" max="5406" width="11.75" style="365" customWidth="1"/>
    <col min="5407" max="5408" width="11.625" style="365" customWidth="1"/>
    <col min="5409" max="5409" width="12.5" style="365" customWidth="1"/>
    <col min="5410" max="5410" width="11.375" style="365" customWidth="1"/>
    <col min="5411" max="5411" width="11.5" style="365" customWidth="1"/>
    <col min="5412" max="5412" width="11.75" style="365" customWidth="1"/>
    <col min="5413" max="5414" width="11.625" style="365" customWidth="1"/>
    <col min="5415" max="5415" width="12.5" style="365" customWidth="1"/>
    <col min="5416" max="5416" width="11.375" style="365" customWidth="1"/>
    <col min="5417" max="5417" width="11.5" style="365" customWidth="1"/>
    <col min="5418" max="5418" width="11.75" style="365" customWidth="1"/>
    <col min="5419" max="5420" width="11.625" style="365" customWidth="1"/>
    <col min="5421" max="5421" width="14.625" style="365" customWidth="1"/>
    <col min="5422" max="5632" width="9" style="365"/>
    <col min="5633" max="5633" width="0.75" style="365" customWidth="1"/>
    <col min="5634" max="5634" width="11.625" style="365" customWidth="1"/>
    <col min="5635" max="5646" width="0" style="365" hidden="1" customWidth="1"/>
    <col min="5647" max="5647" width="11.625" style="365" customWidth="1"/>
    <col min="5648" max="5651" width="11.125" style="365" customWidth="1"/>
    <col min="5652" max="5652" width="11.625" style="365" customWidth="1"/>
    <col min="5653" max="5653" width="12.5" style="365" customWidth="1"/>
    <col min="5654" max="5654" width="11.375" style="365" customWidth="1"/>
    <col min="5655" max="5655" width="11.5" style="365" customWidth="1"/>
    <col min="5656" max="5656" width="11.75" style="365" customWidth="1"/>
    <col min="5657" max="5658" width="11.625" style="365" customWidth="1"/>
    <col min="5659" max="5659" width="12.5" style="365" customWidth="1"/>
    <col min="5660" max="5660" width="11.375" style="365" customWidth="1"/>
    <col min="5661" max="5661" width="11.5" style="365" customWidth="1"/>
    <col min="5662" max="5662" width="11.75" style="365" customWidth="1"/>
    <col min="5663" max="5664" width="11.625" style="365" customWidth="1"/>
    <col min="5665" max="5665" width="12.5" style="365" customWidth="1"/>
    <col min="5666" max="5666" width="11.375" style="365" customWidth="1"/>
    <col min="5667" max="5667" width="11.5" style="365" customWidth="1"/>
    <col min="5668" max="5668" width="11.75" style="365" customWidth="1"/>
    <col min="5669" max="5670" width="11.625" style="365" customWidth="1"/>
    <col min="5671" max="5671" width="12.5" style="365" customWidth="1"/>
    <col min="5672" max="5672" width="11.375" style="365" customWidth="1"/>
    <col min="5673" max="5673" width="11.5" style="365" customWidth="1"/>
    <col min="5674" max="5674" width="11.75" style="365" customWidth="1"/>
    <col min="5675" max="5676" width="11.625" style="365" customWidth="1"/>
    <col min="5677" max="5677" width="14.625" style="365" customWidth="1"/>
    <col min="5678" max="5888" width="9" style="365"/>
    <col min="5889" max="5889" width="0.75" style="365" customWidth="1"/>
    <col min="5890" max="5890" width="11.625" style="365" customWidth="1"/>
    <col min="5891" max="5902" width="0" style="365" hidden="1" customWidth="1"/>
    <col min="5903" max="5903" width="11.625" style="365" customWidth="1"/>
    <col min="5904" max="5907" width="11.125" style="365" customWidth="1"/>
    <col min="5908" max="5908" width="11.625" style="365" customWidth="1"/>
    <col min="5909" max="5909" width="12.5" style="365" customWidth="1"/>
    <col min="5910" max="5910" width="11.375" style="365" customWidth="1"/>
    <col min="5911" max="5911" width="11.5" style="365" customWidth="1"/>
    <col min="5912" max="5912" width="11.75" style="365" customWidth="1"/>
    <col min="5913" max="5914" width="11.625" style="365" customWidth="1"/>
    <col min="5915" max="5915" width="12.5" style="365" customWidth="1"/>
    <col min="5916" max="5916" width="11.375" style="365" customWidth="1"/>
    <col min="5917" max="5917" width="11.5" style="365" customWidth="1"/>
    <col min="5918" max="5918" width="11.75" style="365" customWidth="1"/>
    <col min="5919" max="5920" width="11.625" style="365" customWidth="1"/>
    <col min="5921" max="5921" width="12.5" style="365" customWidth="1"/>
    <col min="5922" max="5922" width="11.375" style="365" customWidth="1"/>
    <col min="5923" max="5923" width="11.5" style="365" customWidth="1"/>
    <col min="5924" max="5924" width="11.75" style="365" customWidth="1"/>
    <col min="5925" max="5926" width="11.625" style="365" customWidth="1"/>
    <col min="5927" max="5927" width="12.5" style="365" customWidth="1"/>
    <col min="5928" max="5928" width="11.375" style="365" customWidth="1"/>
    <col min="5929" max="5929" width="11.5" style="365" customWidth="1"/>
    <col min="5930" max="5930" width="11.75" style="365" customWidth="1"/>
    <col min="5931" max="5932" width="11.625" style="365" customWidth="1"/>
    <col min="5933" max="5933" width="14.625" style="365" customWidth="1"/>
    <col min="5934" max="6144" width="9" style="365"/>
    <col min="6145" max="6145" width="0.75" style="365" customWidth="1"/>
    <col min="6146" max="6146" width="11.625" style="365" customWidth="1"/>
    <col min="6147" max="6158" width="0" style="365" hidden="1" customWidth="1"/>
    <col min="6159" max="6159" width="11.625" style="365" customWidth="1"/>
    <col min="6160" max="6163" width="11.125" style="365" customWidth="1"/>
    <col min="6164" max="6164" width="11.625" style="365" customWidth="1"/>
    <col min="6165" max="6165" width="12.5" style="365" customWidth="1"/>
    <col min="6166" max="6166" width="11.375" style="365" customWidth="1"/>
    <col min="6167" max="6167" width="11.5" style="365" customWidth="1"/>
    <col min="6168" max="6168" width="11.75" style="365" customWidth="1"/>
    <col min="6169" max="6170" width="11.625" style="365" customWidth="1"/>
    <col min="6171" max="6171" width="12.5" style="365" customWidth="1"/>
    <col min="6172" max="6172" width="11.375" style="365" customWidth="1"/>
    <col min="6173" max="6173" width="11.5" style="365" customWidth="1"/>
    <col min="6174" max="6174" width="11.75" style="365" customWidth="1"/>
    <col min="6175" max="6176" width="11.625" style="365" customWidth="1"/>
    <col min="6177" max="6177" width="12.5" style="365" customWidth="1"/>
    <col min="6178" max="6178" width="11.375" style="365" customWidth="1"/>
    <col min="6179" max="6179" width="11.5" style="365" customWidth="1"/>
    <col min="6180" max="6180" width="11.75" style="365" customWidth="1"/>
    <col min="6181" max="6182" width="11.625" style="365" customWidth="1"/>
    <col min="6183" max="6183" width="12.5" style="365" customWidth="1"/>
    <col min="6184" max="6184" width="11.375" style="365" customWidth="1"/>
    <col min="6185" max="6185" width="11.5" style="365" customWidth="1"/>
    <col min="6186" max="6186" width="11.75" style="365" customWidth="1"/>
    <col min="6187" max="6188" width="11.625" style="365" customWidth="1"/>
    <col min="6189" max="6189" width="14.625" style="365" customWidth="1"/>
    <col min="6190" max="6400" width="9" style="365"/>
    <col min="6401" max="6401" width="0.75" style="365" customWidth="1"/>
    <col min="6402" max="6402" width="11.625" style="365" customWidth="1"/>
    <col min="6403" max="6414" width="0" style="365" hidden="1" customWidth="1"/>
    <col min="6415" max="6415" width="11.625" style="365" customWidth="1"/>
    <col min="6416" max="6419" width="11.125" style="365" customWidth="1"/>
    <col min="6420" max="6420" width="11.625" style="365" customWidth="1"/>
    <col min="6421" max="6421" width="12.5" style="365" customWidth="1"/>
    <col min="6422" max="6422" width="11.375" style="365" customWidth="1"/>
    <col min="6423" max="6423" width="11.5" style="365" customWidth="1"/>
    <col min="6424" max="6424" width="11.75" style="365" customWidth="1"/>
    <col min="6425" max="6426" width="11.625" style="365" customWidth="1"/>
    <col min="6427" max="6427" width="12.5" style="365" customWidth="1"/>
    <col min="6428" max="6428" width="11.375" style="365" customWidth="1"/>
    <col min="6429" max="6429" width="11.5" style="365" customWidth="1"/>
    <col min="6430" max="6430" width="11.75" style="365" customWidth="1"/>
    <col min="6431" max="6432" width="11.625" style="365" customWidth="1"/>
    <col min="6433" max="6433" width="12.5" style="365" customWidth="1"/>
    <col min="6434" max="6434" width="11.375" style="365" customWidth="1"/>
    <col min="6435" max="6435" width="11.5" style="365" customWidth="1"/>
    <col min="6436" max="6436" width="11.75" style="365" customWidth="1"/>
    <col min="6437" max="6438" width="11.625" style="365" customWidth="1"/>
    <col min="6439" max="6439" width="12.5" style="365" customWidth="1"/>
    <col min="6440" max="6440" width="11.375" style="365" customWidth="1"/>
    <col min="6441" max="6441" width="11.5" style="365" customWidth="1"/>
    <col min="6442" max="6442" width="11.75" style="365" customWidth="1"/>
    <col min="6443" max="6444" width="11.625" style="365" customWidth="1"/>
    <col min="6445" max="6445" width="14.625" style="365" customWidth="1"/>
    <col min="6446" max="6656" width="9" style="365"/>
    <col min="6657" max="6657" width="0.75" style="365" customWidth="1"/>
    <col min="6658" max="6658" width="11.625" style="365" customWidth="1"/>
    <col min="6659" max="6670" width="0" style="365" hidden="1" customWidth="1"/>
    <col min="6671" max="6671" width="11.625" style="365" customWidth="1"/>
    <col min="6672" max="6675" width="11.125" style="365" customWidth="1"/>
    <col min="6676" max="6676" width="11.625" style="365" customWidth="1"/>
    <col min="6677" max="6677" width="12.5" style="365" customWidth="1"/>
    <col min="6678" max="6678" width="11.375" style="365" customWidth="1"/>
    <col min="6679" max="6679" width="11.5" style="365" customWidth="1"/>
    <col min="6680" max="6680" width="11.75" style="365" customWidth="1"/>
    <col min="6681" max="6682" width="11.625" style="365" customWidth="1"/>
    <col min="6683" max="6683" width="12.5" style="365" customWidth="1"/>
    <col min="6684" max="6684" width="11.375" style="365" customWidth="1"/>
    <col min="6685" max="6685" width="11.5" style="365" customWidth="1"/>
    <col min="6686" max="6686" width="11.75" style="365" customWidth="1"/>
    <col min="6687" max="6688" width="11.625" style="365" customWidth="1"/>
    <col min="6689" max="6689" width="12.5" style="365" customWidth="1"/>
    <col min="6690" max="6690" width="11.375" style="365" customWidth="1"/>
    <col min="6691" max="6691" width="11.5" style="365" customWidth="1"/>
    <col min="6692" max="6692" width="11.75" style="365" customWidth="1"/>
    <col min="6693" max="6694" width="11.625" style="365" customWidth="1"/>
    <col min="6695" max="6695" width="12.5" style="365" customWidth="1"/>
    <col min="6696" max="6696" width="11.375" style="365" customWidth="1"/>
    <col min="6697" max="6697" width="11.5" style="365" customWidth="1"/>
    <col min="6698" max="6698" width="11.75" style="365" customWidth="1"/>
    <col min="6699" max="6700" width="11.625" style="365" customWidth="1"/>
    <col min="6701" max="6701" width="14.625" style="365" customWidth="1"/>
    <col min="6702" max="6912" width="9" style="365"/>
    <col min="6913" max="6913" width="0.75" style="365" customWidth="1"/>
    <col min="6914" max="6914" width="11.625" style="365" customWidth="1"/>
    <col min="6915" max="6926" width="0" style="365" hidden="1" customWidth="1"/>
    <col min="6927" max="6927" width="11.625" style="365" customWidth="1"/>
    <col min="6928" max="6931" width="11.125" style="365" customWidth="1"/>
    <col min="6932" max="6932" width="11.625" style="365" customWidth="1"/>
    <col min="6933" max="6933" width="12.5" style="365" customWidth="1"/>
    <col min="6934" max="6934" width="11.375" style="365" customWidth="1"/>
    <col min="6935" max="6935" width="11.5" style="365" customWidth="1"/>
    <col min="6936" max="6936" width="11.75" style="365" customWidth="1"/>
    <col min="6937" max="6938" width="11.625" style="365" customWidth="1"/>
    <col min="6939" max="6939" width="12.5" style="365" customWidth="1"/>
    <col min="6940" max="6940" width="11.375" style="365" customWidth="1"/>
    <col min="6941" max="6941" width="11.5" style="365" customWidth="1"/>
    <col min="6942" max="6942" width="11.75" style="365" customWidth="1"/>
    <col min="6943" max="6944" width="11.625" style="365" customWidth="1"/>
    <col min="6945" max="6945" width="12.5" style="365" customWidth="1"/>
    <col min="6946" max="6946" width="11.375" style="365" customWidth="1"/>
    <col min="6947" max="6947" width="11.5" style="365" customWidth="1"/>
    <col min="6948" max="6948" width="11.75" style="365" customWidth="1"/>
    <col min="6949" max="6950" width="11.625" style="365" customWidth="1"/>
    <col min="6951" max="6951" width="12.5" style="365" customWidth="1"/>
    <col min="6952" max="6952" width="11.375" style="365" customWidth="1"/>
    <col min="6953" max="6953" width="11.5" style="365" customWidth="1"/>
    <col min="6954" max="6954" width="11.75" style="365" customWidth="1"/>
    <col min="6955" max="6956" width="11.625" style="365" customWidth="1"/>
    <col min="6957" max="6957" width="14.625" style="365" customWidth="1"/>
    <col min="6958" max="7168" width="9" style="365"/>
    <col min="7169" max="7169" width="0.75" style="365" customWidth="1"/>
    <col min="7170" max="7170" width="11.625" style="365" customWidth="1"/>
    <col min="7171" max="7182" width="0" style="365" hidden="1" customWidth="1"/>
    <col min="7183" max="7183" width="11.625" style="365" customWidth="1"/>
    <col min="7184" max="7187" width="11.125" style="365" customWidth="1"/>
    <col min="7188" max="7188" width="11.625" style="365" customWidth="1"/>
    <col min="7189" max="7189" width="12.5" style="365" customWidth="1"/>
    <col min="7190" max="7190" width="11.375" style="365" customWidth="1"/>
    <col min="7191" max="7191" width="11.5" style="365" customWidth="1"/>
    <col min="7192" max="7192" width="11.75" style="365" customWidth="1"/>
    <col min="7193" max="7194" width="11.625" style="365" customWidth="1"/>
    <col min="7195" max="7195" width="12.5" style="365" customWidth="1"/>
    <col min="7196" max="7196" width="11.375" style="365" customWidth="1"/>
    <col min="7197" max="7197" width="11.5" style="365" customWidth="1"/>
    <col min="7198" max="7198" width="11.75" style="365" customWidth="1"/>
    <col min="7199" max="7200" width="11.625" style="365" customWidth="1"/>
    <col min="7201" max="7201" width="12.5" style="365" customWidth="1"/>
    <col min="7202" max="7202" width="11.375" style="365" customWidth="1"/>
    <col min="7203" max="7203" width="11.5" style="365" customWidth="1"/>
    <col min="7204" max="7204" width="11.75" style="365" customWidth="1"/>
    <col min="7205" max="7206" width="11.625" style="365" customWidth="1"/>
    <col min="7207" max="7207" width="12.5" style="365" customWidth="1"/>
    <col min="7208" max="7208" width="11.375" style="365" customWidth="1"/>
    <col min="7209" max="7209" width="11.5" style="365" customWidth="1"/>
    <col min="7210" max="7210" width="11.75" style="365" customWidth="1"/>
    <col min="7211" max="7212" width="11.625" style="365" customWidth="1"/>
    <col min="7213" max="7213" width="14.625" style="365" customWidth="1"/>
    <col min="7214" max="7424" width="9" style="365"/>
    <col min="7425" max="7425" width="0.75" style="365" customWidth="1"/>
    <col min="7426" max="7426" width="11.625" style="365" customWidth="1"/>
    <col min="7427" max="7438" width="0" style="365" hidden="1" customWidth="1"/>
    <col min="7439" max="7439" width="11.625" style="365" customWidth="1"/>
    <col min="7440" max="7443" width="11.125" style="365" customWidth="1"/>
    <col min="7444" max="7444" width="11.625" style="365" customWidth="1"/>
    <col min="7445" max="7445" width="12.5" style="365" customWidth="1"/>
    <col min="7446" max="7446" width="11.375" style="365" customWidth="1"/>
    <col min="7447" max="7447" width="11.5" style="365" customWidth="1"/>
    <col min="7448" max="7448" width="11.75" style="365" customWidth="1"/>
    <col min="7449" max="7450" width="11.625" style="365" customWidth="1"/>
    <col min="7451" max="7451" width="12.5" style="365" customWidth="1"/>
    <col min="7452" max="7452" width="11.375" style="365" customWidth="1"/>
    <col min="7453" max="7453" width="11.5" style="365" customWidth="1"/>
    <col min="7454" max="7454" width="11.75" style="365" customWidth="1"/>
    <col min="7455" max="7456" width="11.625" style="365" customWidth="1"/>
    <col min="7457" max="7457" width="12.5" style="365" customWidth="1"/>
    <col min="7458" max="7458" width="11.375" style="365" customWidth="1"/>
    <col min="7459" max="7459" width="11.5" style="365" customWidth="1"/>
    <col min="7460" max="7460" width="11.75" style="365" customWidth="1"/>
    <col min="7461" max="7462" width="11.625" style="365" customWidth="1"/>
    <col min="7463" max="7463" width="12.5" style="365" customWidth="1"/>
    <col min="7464" max="7464" width="11.375" style="365" customWidth="1"/>
    <col min="7465" max="7465" width="11.5" style="365" customWidth="1"/>
    <col min="7466" max="7466" width="11.75" style="365" customWidth="1"/>
    <col min="7467" max="7468" width="11.625" style="365" customWidth="1"/>
    <col min="7469" max="7469" width="14.625" style="365" customWidth="1"/>
    <col min="7470" max="7680" width="9" style="365"/>
    <col min="7681" max="7681" width="0.75" style="365" customWidth="1"/>
    <col min="7682" max="7682" width="11.625" style="365" customWidth="1"/>
    <col min="7683" max="7694" width="0" style="365" hidden="1" customWidth="1"/>
    <col min="7695" max="7695" width="11.625" style="365" customWidth="1"/>
    <col min="7696" max="7699" width="11.125" style="365" customWidth="1"/>
    <col min="7700" max="7700" width="11.625" style="365" customWidth="1"/>
    <col min="7701" max="7701" width="12.5" style="365" customWidth="1"/>
    <col min="7702" max="7702" width="11.375" style="365" customWidth="1"/>
    <col min="7703" max="7703" width="11.5" style="365" customWidth="1"/>
    <col min="7704" max="7704" width="11.75" style="365" customWidth="1"/>
    <col min="7705" max="7706" width="11.625" style="365" customWidth="1"/>
    <col min="7707" max="7707" width="12.5" style="365" customWidth="1"/>
    <col min="7708" max="7708" width="11.375" style="365" customWidth="1"/>
    <col min="7709" max="7709" width="11.5" style="365" customWidth="1"/>
    <col min="7710" max="7710" width="11.75" style="365" customWidth="1"/>
    <col min="7711" max="7712" width="11.625" style="365" customWidth="1"/>
    <col min="7713" max="7713" width="12.5" style="365" customWidth="1"/>
    <col min="7714" max="7714" width="11.375" style="365" customWidth="1"/>
    <col min="7715" max="7715" width="11.5" style="365" customWidth="1"/>
    <col min="7716" max="7716" width="11.75" style="365" customWidth="1"/>
    <col min="7717" max="7718" width="11.625" style="365" customWidth="1"/>
    <col min="7719" max="7719" width="12.5" style="365" customWidth="1"/>
    <col min="7720" max="7720" width="11.375" style="365" customWidth="1"/>
    <col min="7721" max="7721" width="11.5" style="365" customWidth="1"/>
    <col min="7722" max="7722" width="11.75" style="365" customWidth="1"/>
    <col min="7723" max="7724" width="11.625" style="365" customWidth="1"/>
    <col min="7725" max="7725" width="14.625" style="365" customWidth="1"/>
    <col min="7726" max="7936" width="9" style="365"/>
    <col min="7937" max="7937" width="0.75" style="365" customWidth="1"/>
    <col min="7938" max="7938" width="11.625" style="365" customWidth="1"/>
    <col min="7939" max="7950" width="0" style="365" hidden="1" customWidth="1"/>
    <col min="7951" max="7951" width="11.625" style="365" customWidth="1"/>
    <col min="7952" max="7955" width="11.125" style="365" customWidth="1"/>
    <col min="7956" max="7956" width="11.625" style="365" customWidth="1"/>
    <col min="7957" max="7957" width="12.5" style="365" customWidth="1"/>
    <col min="7958" max="7958" width="11.375" style="365" customWidth="1"/>
    <col min="7959" max="7959" width="11.5" style="365" customWidth="1"/>
    <col min="7960" max="7960" width="11.75" style="365" customWidth="1"/>
    <col min="7961" max="7962" width="11.625" style="365" customWidth="1"/>
    <col min="7963" max="7963" width="12.5" style="365" customWidth="1"/>
    <col min="7964" max="7964" width="11.375" style="365" customWidth="1"/>
    <col min="7965" max="7965" width="11.5" style="365" customWidth="1"/>
    <col min="7966" max="7966" width="11.75" style="365" customWidth="1"/>
    <col min="7967" max="7968" width="11.625" style="365" customWidth="1"/>
    <col min="7969" max="7969" width="12.5" style="365" customWidth="1"/>
    <col min="7970" max="7970" width="11.375" style="365" customWidth="1"/>
    <col min="7971" max="7971" width="11.5" style="365" customWidth="1"/>
    <col min="7972" max="7972" width="11.75" style="365" customWidth="1"/>
    <col min="7973" max="7974" width="11.625" style="365" customWidth="1"/>
    <col min="7975" max="7975" width="12.5" style="365" customWidth="1"/>
    <col min="7976" max="7976" width="11.375" style="365" customWidth="1"/>
    <col min="7977" max="7977" width="11.5" style="365" customWidth="1"/>
    <col min="7978" max="7978" width="11.75" style="365" customWidth="1"/>
    <col min="7979" max="7980" width="11.625" style="365" customWidth="1"/>
    <col min="7981" max="7981" width="14.625" style="365" customWidth="1"/>
    <col min="7982" max="8192" width="9" style="365"/>
    <col min="8193" max="8193" width="0.75" style="365" customWidth="1"/>
    <col min="8194" max="8194" width="11.625" style="365" customWidth="1"/>
    <col min="8195" max="8206" width="0" style="365" hidden="1" customWidth="1"/>
    <col min="8207" max="8207" width="11.625" style="365" customWidth="1"/>
    <col min="8208" max="8211" width="11.125" style="365" customWidth="1"/>
    <col min="8212" max="8212" width="11.625" style="365" customWidth="1"/>
    <col min="8213" max="8213" width="12.5" style="365" customWidth="1"/>
    <col min="8214" max="8214" width="11.375" style="365" customWidth="1"/>
    <col min="8215" max="8215" width="11.5" style="365" customWidth="1"/>
    <col min="8216" max="8216" width="11.75" style="365" customWidth="1"/>
    <col min="8217" max="8218" width="11.625" style="365" customWidth="1"/>
    <col min="8219" max="8219" width="12.5" style="365" customWidth="1"/>
    <col min="8220" max="8220" width="11.375" style="365" customWidth="1"/>
    <col min="8221" max="8221" width="11.5" style="365" customWidth="1"/>
    <col min="8222" max="8222" width="11.75" style="365" customWidth="1"/>
    <col min="8223" max="8224" width="11.625" style="365" customWidth="1"/>
    <col min="8225" max="8225" width="12.5" style="365" customWidth="1"/>
    <col min="8226" max="8226" width="11.375" style="365" customWidth="1"/>
    <col min="8227" max="8227" width="11.5" style="365" customWidth="1"/>
    <col min="8228" max="8228" width="11.75" style="365" customWidth="1"/>
    <col min="8229" max="8230" width="11.625" style="365" customWidth="1"/>
    <col min="8231" max="8231" width="12.5" style="365" customWidth="1"/>
    <col min="8232" max="8232" width="11.375" style="365" customWidth="1"/>
    <col min="8233" max="8233" width="11.5" style="365" customWidth="1"/>
    <col min="8234" max="8234" width="11.75" style="365" customWidth="1"/>
    <col min="8235" max="8236" width="11.625" style="365" customWidth="1"/>
    <col min="8237" max="8237" width="14.625" style="365" customWidth="1"/>
    <col min="8238" max="8448" width="9" style="365"/>
    <col min="8449" max="8449" width="0.75" style="365" customWidth="1"/>
    <col min="8450" max="8450" width="11.625" style="365" customWidth="1"/>
    <col min="8451" max="8462" width="0" style="365" hidden="1" customWidth="1"/>
    <col min="8463" max="8463" width="11.625" style="365" customWidth="1"/>
    <col min="8464" max="8467" width="11.125" style="365" customWidth="1"/>
    <col min="8468" max="8468" width="11.625" style="365" customWidth="1"/>
    <col min="8469" max="8469" width="12.5" style="365" customWidth="1"/>
    <col min="8470" max="8470" width="11.375" style="365" customWidth="1"/>
    <col min="8471" max="8471" width="11.5" style="365" customWidth="1"/>
    <col min="8472" max="8472" width="11.75" style="365" customWidth="1"/>
    <col min="8473" max="8474" width="11.625" style="365" customWidth="1"/>
    <col min="8475" max="8475" width="12.5" style="365" customWidth="1"/>
    <col min="8476" max="8476" width="11.375" style="365" customWidth="1"/>
    <col min="8477" max="8477" width="11.5" style="365" customWidth="1"/>
    <col min="8478" max="8478" width="11.75" style="365" customWidth="1"/>
    <col min="8479" max="8480" width="11.625" style="365" customWidth="1"/>
    <col min="8481" max="8481" width="12.5" style="365" customWidth="1"/>
    <col min="8482" max="8482" width="11.375" style="365" customWidth="1"/>
    <col min="8483" max="8483" width="11.5" style="365" customWidth="1"/>
    <col min="8484" max="8484" width="11.75" style="365" customWidth="1"/>
    <col min="8485" max="8486" width="11.625" style="365" customWidth="1"/>
    <col min="8487" max="8487" width="12.5" style="365" customWidth="1"/>
    <col min="8488" max="8488" width="11.375" style="365" customWidth="1"/>
    <col min="8489" max="8489" width="11.5" style="365" customWidth="1"/>
    <col min="8490" max="8490" width="11.75" style="365" customWidth="1"/>
    <col min="8491" max="8492" width="11.625" style="365" customWidth="1"/>
    <col min="8493" max="8493" width="14.625" style="365" customWidth="1"/>
    <col min="8494" max="8704" width="9" style="365"/>
    <col min="8705" max="8705" width="0.75" style="365" customWidth="1"/>
    <col min="8706" max="8706" width="11.625" style="365" customWidth="1"/>
    <col min="8707" max="8718" width="0" style="365" hidden="1" customWidth="1"/>
    <col min="8719" max="8719" width="11.625" style="365" customWidth="1"/>
    <col min="8720" max="8723" width="11.125" style="365" customWidth="1"/>
    <col min="8724" max="8724" width="11.625" style="365" customWidth="1"/>
    <col min="8725" max="8725" width="12.5" style="365" customWidth="1"/>
    <col min="8726" max="8726" width="11.375" style="365" customWidth="1"/>
    <col min="8727" max="8727" width="11.5" style="365" customWidth="1"/>
    <col min="8728" max="8728" width="11.75" style="365" customWidth="1"/>
    <col min="8729" max="8730" width="11.625" style="365" customWidth="1"/>
    <col min="8731" max="8731" width="12.5" style="365" customWidth="1"/>
    <col min="8732" max="8732" width="11.375" style="365" customWidth="1"/>
    <col min="8733" max="8733" width="11.5" style="365" customWidth="1"/>
    <col min="8734" max="8734" width="11.75" style="365" customWidth="1"/>
    <col min="8735" max="8736" width="11.625" style="365" customWidth="1"/>
    <col min="8737" max="8737" width="12.5" style="365" customWidth="1"/>
    <col min="8738" max="8738" width="11.375" style="365" customWidth="1"/>
    <col min="8739" max="8739" width="11.5" style="365" customWidth="1"/>
    <col min="8740" max="8740" width="11.75" style="365" customWidth="1"/>
    <col min="8741" max="8742" width="11.625" style="365" customWidth="1"/>
    <col min="8743" max="8743" width="12.5" style="365" customWidth="1"/>
    <col min="8744" max="8744" width="11.375" style="365" customWidth="1"/>
    <col min="8745" max="8745" width="11.5" style="365" customWidth="1"/>
    <col min="8746" max="8746" width="11.75" style="365" customWidth="1"/>
    <col min="8747" max="8748" width="11.625" style="365" customWidth="1"/>
    <col min="8749" max="8749" width="14.625" style="365" customWidth="1"/>
    <col min="8750" max="8960" width="9" style="365"/>
    <col min="8961" max="8961" width="0.75" style="365" customWidth="1"/>
    <col min="8962" max="8962" width="11.625" style="365" customWidth="1"/>
    <col min="8963" max="8974" width="0" style="365" hidden="1" customWidth="1"/>
    <col min="8975" max="8975" width="11.625" style="365" customWidth="1"/>
    <col min="8976" max="8979" width="11.125" style="365" customWidth="1"/>
    <col min="8980" max="8980" width="11.625" style="365" customWidth="1"/>
    <col min="8981" max="8981" width="12.5" style="365" customWidth="1"/>
    <col min="8982" max="8982" width="11.375" style="365" customWidth="1"/>
    <col min="8983" max="8983" width="11.5" style="365" customWidth="1"/>
    <col min="8984" max="8984" width="11.75" style="365" customWidth="1"/>
    <col min="8985" max="8986" width="11.625" style="365" customWidth="1"/>
    <col min="8987" max="8987" width="12.5" style="365" customWidth="1"/>
    <col min="8988" max="8988" width="11.375" style="365" customWidth="1"/>
    <col min="8989" max="8989" width="11.5" style="365" customWidth="1"/>
    <col min="8990" max="8990" width="11.75" style="365" customWidth="1"/>
    <col min="8991" max="8992" width="11.625" style="365" customWidth="1"/>
    <col min="8993" max="8993" width="12.5" style="365" customWidth="1"/>
    <col min="8994" max="8994" width="11.375" style="365" customWidth="1"/>
    <col min="8995" max="8995" width="11.5" style="365" customWidth="1"/>
    <col min="8996" max="8996" width="11.75" style="365" customWidth="1"/>
    <col min="8997" max="8998" width="11.625" style="365" customWidth="1"/>
    <col min="8999" max="8999" width="12.5" style="365" customWidth="1"/>
    <col min="9000" max="9000" width="11.375" style="365" customWidth="1"/>
    <col min="9001" max="9001" width="11.5" style="365" customWidth="1"/>
    <col min="9002" max="9002" width="11.75" style="365" customWidth="1"/>
    <col min="9003" max="9004" width="11.625" style="365" customWidth="1"/>
    <col min="9005" max="9005" width="14.625" style="365" customWidth="1"/>
    <col min="9006" max="9216" width="9" style="365"/>
    <col min="9217" max="9217" width="0.75" style="365" customWidth="1"/>
    <col min="9218" max="9218" width="11.625" style="365" customWidth="1"/>
    <col min="9219" max="9230" width="0" style="365" hidden="1" customWidth="1"/>
    <col min="9231" max="9231" width="11.625" style="365" customWidth="1"/>
    <col min="9232" max="9235" width="11.125" style="365" customWidth="1"/>
    <col min="9236" max="9236" width="11.625" style="365" customWidth="1"/>
    <col min="9237" max="9237" width="12.5" style="365" customWidth="1"/>
    <col min="9238" max="9238" width="11.375" style="365" customWidth="1"/>
    <col min="9239" max="9239" width="11.5" style="365" customWidth="1"/>
    <col min="9240" max="9240" width="11.75" style="365" customWidth="1"/>
    <col min="9241" max="9242" width="11.625" style="365" customWidth="1"/>
    <col min="9243" max="9243" width="12.5" style="365" customWidth="1"/>
    <col min="9244" max="9244" width="11.375" style="365" customWidth="1"/>
    <col min="9245" max="9245" width="11.5" style="365" customWidth="1"/>
    <col min="9246" max="9246" width="11.75" style="365" customWidth="1"/>
    <col min="9247" max="9248" width="11.625" style="365" customWidth="1"/>
    <col min="9249" max="9249" width="12.5" style="365" customWidth="1"/>
    <col min="9250" max="9250" width="11.375" style="365" customWidth="1"/>
    <col min="9251" max="9251" width="11.5" style="365" customWidth="1"/>
    <col min="9252" max="9252" width="11.75" style="365" customWidth="1"/>
    <col min="9253" max="9254" width="11.625" style="365" customWidth="1"/>
    <col min="9255" max="9255" width="12.5" style="365" customWidth="1"/>
    <col min="9256" max="9256" width="11.375" style="365" customWidth="1"/>
    <col min="9257" max="9257" width="11.5" style="365" customWidth="1"/>
    <col min="9258" max="9258" width="11.75" style="365" customWidth="1"/>
    <col min="9259" max="9260" width="11.625" style="365" customWidth="1"/>
    <col min="9261" max="9261" width="14.625" style="365" customWidth="1"/>
    <col min="9262" max="9472" width="9" style="365"/>
    <col min="9473" max="9473" width="0.75" style="365" customWidth="1"/>
    <col min="9474" max="9474" width="11.625" style="365" customWidth="1"/>
    <col min="9475" max="9486" width="0" style="365" hidden="1" customWidth="1"/>
    <col min="9487" max="9487" width="11.625" style="365" customWidth="1"/>
    <col min="9488" max="9491" width="11.125" style="365" customWidth="1"/>
    <col min="9492" max="9492" width="11.625" style="365" customWidth="1"/>
    <col min="9493" max="9493" width="12.5" style="365" customWidth="1"/>
    <col min="9494" max="9494" width="11.375" style="365" customWidth="1"/>
    <col min="9495" max="9495" width="11.5" style="365" customWidth="1"/>
    <col min="9496" max="9496" width="11.75" style="365" customWidth="1"/>
    <col min="9497" max="9498" width="11.625" style="365" customWidth="1"/>
    <col min="9499" max="9499" width="12.5" style="365" customWidth="1"/>
    <col min="9500" max="9500" width="11.375" style="365" customWidth="1"/>
    <col min="9501" max="9501" width="11.5" style="365" customWidth="1"/>
    <col min="9502" max="9502" width="11.75" style="365" customWidth="1"/>
    <col min="9503" max="9504" width="11.625" style="365" customWidth="1"/>
    <col min="9505" max="9505" width="12.5" style="365" customWidth="1"/>
    <col min="9506" max="9506" width="11.375" style="365" customWidth="1"/>
    <col min="9507" max="9507" width="11.5" style="365" customWidth="1"/>
    <col min="9508" max="9508" width="11.75" style="365" customWidth="1"/>
    <col min="9509" max="9510" width="11.625" style="365" customWidth="1"/>
    <col min="9511" max="9511" width="12.5" style="365" customWidth="1"/>
    <col min="9512" max="9512" width="11.375" style="365" customWidth="1"/>
    <col min="9513" max="9513" width="11.5" style="365" customWidth="1"/>
    <col min="9514" max="9514" width="11.75" style="365" customWidth="1"/>
    <col min="9515" max="9516" width="11.625" style="365" customWidth="1"/>
    <col min="9517" max="9517" width="14.625" style="365" customWidth="1"/>
    <col min="9518" max="9728" width="9" style="365"/>
    <col min="9729" max="9729" width="0.75" style="365" customWidth="1"/>
    <col min="9730" max="9730" width="11.625" style="365" customWidth="1"/>
    <col min="9731" max="9742" width="0" style="365" hidden="1" customWidth="1"/>
    <col min="9743" max="9743" width="11.625" style="365" customWidth="1"/>
    <col min="9744" max="9747" width="11.125" style="365" customWidth="1"/>
    <col min="9748" max="9748" width="11.625" style="365" customWidth="1"/>
    <col min="9749" max="9749" width="12.5" style="365" customWidth="1"/>
    <col min="9750" max="9750" width="11.375" style="365" customWidth="1"/>
    <col min="9751" max="9751" width="11.5" style="365" customWidth="1"/>
    <col min="9752" max="9752" width="11.75" style="365" customWidth="1"/>
    <col min="9753" max="9754" width="11.625" style="365" customWidth="1"/>
    <col min="9755" max="9755" width="12.5" style="365" customWidth="1"/>
    <col min="9756" max="9756" width="11.375" style="365" customWidth="1"/>
    <col min="9757" max="9757" width="11.5" style="365" customWidth="1"/>
    <col min="9758" max="9758" width="11.75" style="365" customWidth="1"/>
    <col min="9759" max="9760" width="11.625" style="365" customWidth="1"/>
    <col min="9761" max="9761" width="12.5" style="365" customWidth="1"/>
    <col min="9762" max="9762" width="11.375" style="365" customWidth="1"/>
    <col min="9763" max="9763" width="11.5" style="365" customWidth="1"/>
    <col min="9764" max="9764" width="11.75" style="365" customWidth="1"/>
    <col min="9765" max="9766" width="11.625" style="365" customWidth="1"/>
    <col min="9767" max="9767" width="12.5" style="365" customWidth="1"/>
    <col min="9768" max="9768" width="11.375" style="365" customWidth="1"/>
    <col min="9769" max="9769" width="11.5" style="365" customWidth="1"/>
    <col min="9770" max="9770" width="11.75" style="365" customWidth="1"/>
    <col min="9771" max="9772" width="11.625" style="365" customWidth="1"/>
    <col min="9773" max="9773" width="14.625" style="365" customWidth="1"/>
    <col min="9774" max="9984" width="9" style="365"/>
    <col min="9985" max="9985" width="0.75" style="365" customWidth="1"/>
    <col min="9986" max="9986" width="11.625" style="365" customWidth="1"/>
    <col min="9987" max="9998" width="0" style="365" hidden="1" customWidth="1"/>
    <col min="9999" max="9999" width="11.625" style="365" customWidth="1"/>
    <col min="10000" max="10003" width="11.125" style="365" customWidth="1"/>
    <col min="10004" max="10004" width="11.625" style="365" customWidth="1"/>
    <col min="10005" max="10005" width="12.5" style="365" customWidth="1"/>
    <col min="10006" max="10006" width="11.375" style="365" customWidth="1"/>
    <col min="10007" max="10007" width="11.5" style="365" customWidth="1"/>
    <col min="10008" max="10008" width="11.75" style="365" customWidth="1"/>
    <col min="10009" max="10010" width="11.625" style="365" customWidth="1"/>
    <col min="10011" max="10011" width="12.5" style="365" customWidth="1"/>
    <col min="10012" max="10012" width="11.375" style="365" customWidth="1"/>
    <col min="10013" max="10013" width="11.5" style="365" customWidth="1"/>
    <col min="10014" max="10014" width="11.75" style="365" customWidth="1"/>
    <col min="10015" max="10016" width="11.625" style="365" customWidth="1"/>
    <col min="10017" max="10017" width="12.5" style="365" customWidth="1"/>
    <col min="10018" max="10018" width="11.375" style="365" customWidth="1"/>
    <col min="10019" max="10019" width="11.5" style="365" customWidth="1"/>
    <col min="10020" max="10020" width="11.75" style="365" customWidth="1"/>
    <col min="10021" max="10022" width="11.625" style="365" customWidth="1"/>
    <col min="10023" max="10023" width="12.5" style="365" customWidth="1"/>
    <col min="10024" max="10024" width="11.375" style="365" customWidth="1"/>
    <col min="10025" max="10025" width="11.5" style="365" customWidth="1"/>
    <col min="10026" max="10026" width="11.75" style="365" customWidth="1"/>
    <col min="10027" max="10028" width="11.625" style="365" customWidth="1"/>
    <col min="10029" max="10029" width="14.625" style="365" customWidth="1"/>
    <col min="10030" max="10240" width="9" style="365"/>
    <col min="10241" max="10241" width="0.75" style="365" customWidth="1"/>
    <col min="10242" max="10242" width="11.625" style="365" customWidth="1"/>
    <col min="10243" max="10254" width="0" style="365" hidden="1" customWidth="1"/>
    <col min="10255" max="10255" width="11.625" style="365" customWidth="1"/>
    <col min="10256" max="10259" width="11.125" style="365" customWidth="1"/>
    <col min="10260" max="10260" width="11.625" style="365" customWidth="1"/>
    <col min="10261" max="10261" width="12.5" style="365" customWidth="1"/>
    <col min="10262" max="10262" width="11.375" style="365" customWidth="1"/>
    <col min="10263" max="10263" width="11.5" style="365" customWidth="1"/>
    <col min="10264" max="10264" width="11.75" style="365" customWidth="1"/>
    <col min="10265" max="10266" width="11.625" style="365" customWidth="1"/>
    <col min="10267" max="10267" width="12.5" style="365" customWidth="1"/>
    <col min="10268" max="10268" width="11.375" style="365" customWidth="1"/>
    <col min="10269" max="10269" width="11.5" style="365" customWidth="1"/>
    <col min="10270" max="10270" width="11.75" style="365" customWidth="1"/>
    <col min="10271" max="10272" width="11.625" style="365" customWidth="1"/>
    <col min="10273" max="10273" width="12.5" style="365" customWidth="1"/>
    <col min="10274" max="10274" width="11.375" style="365" customWidth="1"/>
    <col min="10275" max="10275" width="11.5" style="365" customWidth="1"/>
    <col min="10276" max="10276" width="11.75" style="365" customWidth="1"/>
    <col min="10277" max="10278" width="11.625" style="365" customWidth="1"/>
    <col min="10279" max="10279" width="12.5" style="365" customWidth="1"/>
    <col min="10280" max="10280" width="11.375" style="365" customWidth="1"/>
    <col min="10281" max="10281" width="11.5" style="365" customWidth="1"/>
    <col min="10282" max="10282" width="11.75" style="365" customWidth="1"/>
    <col min="10283" max="10284" width="11.625" style="365" customWidth="1"/>
    <col min="10285" max="10285" width="14.625" style="365" customWidth="1"/>
    <col min="10286" max="10496" width="9" style="365"/>
    <col min="10497" max="10497" width="0.75" style="365" customWidth="1"/>
    <col min="10498" max="10498" width="11.625" style="365" customWidth="1"/>
    <col min="10499" max="10510" width="0" style="365" hidden="1" customWidth="1"/>
    <col min="10511" max="10511" width="11.625" style="365" customWidth="1"/>
    <col min="10512" max="10515" width="11.125" style="365" customWidth="1"/>
    <col min="10516" max="10516" width="11.625" style="365" customWidth="1"/>
    <col min="10517" max="10517" width="12.5" style="365" customWidth="1"/>
    <col min="10518" max="10518" width="11.375" style="365" customWidth="1"/>
    <col min="10519" max="10519" width="11.5" style="365" customWidth="1"/>
    <col min="10520" max="10520" width="11.75" style="365" customWidth="1"/>
    <col min="10521" max="10522" width="11.625" style="365" customWidth="1"/>
    <col min="10523" max="10523" width="12.5" style="365" customWidth="1"/>
    <col min="10524" max="10524" width="11.375" style="365" customWidth="1"/>
    <col min="10525" max="10525" width="11.5" style="365" customWidth="1"/>
    <col min="10526" max="10526" width="11.75" style="365" customWidth="1"/>
    <col min="10527" max="10528" width="11.625" style="365" customWidth="1"/>
    <col min="10529" max="10529" width="12.5" style="365" customWidth="1"/>
    <col min="10530" max="10530" width="11.375" style="365" customWidth="1"/>
    <col min="10531" max="10531" width="11.5" style="365" customWidth="1"/>
    <col min="10532" max="10532" width="11.75" style="365" customWidth="1"/>
    <col min="10533" max="10534" width="11.625" style="365" customWidth="1"/>
    <col min="10535" max="10535" width="12.5" style="365" customWidth="1"/>
    <col min="10536" max="10536" width="11.375" style="365" customWidth="1"/>
    <col min="10537" max="10537" width="11.5" style="365" customWidth="1"/>
    <col min="10538" max="10538" width="11.75" style="365" customWidth="1"/>
    <col min="10539" max="10540" width="11.625" style="365" customWidth="1"/>
    <col min="10541" max="10541" width="14.625" style="365" customWidth="1"/>
    <col min="10542" max="10752" width="9" style="365"/>
    <col min="10753" max="10753" width="0.75" style="365" customWidth="1"/>
    <col min="10754" max="10754" width="11.625" style="365" customWidth="1"/>
    <col min="10755" max="10766" width="0" style="365" hidden="1" customWidth="1"/>
    <col min="10767" max="10767" width="11.625" style="365" customWidth="1"/>
    <col min="10768" max="10771" width="11.125" style="365" customWidth="1"/>
    <col min="10772" max="10772" width="11.625" style="365" customWidth="1"/>
    <col min="10773" max="10773" width="12.5" style="365" customWidth="1"/>
    <col min="10774" max="10774" width="11.375" style="365" customWidth="1"/>
    <col min="10775" max="10775" width="11.5" style="365" customWidth="1"/>
    <col min="10776" max="10776" width="11.75" style="365" customWidth="1"/>
    <col min="10777" max="10778" width="11.625" style="365" customWidth="1"/>
    <col min="10779" max="10779" width="12.5" style="365" customWidth="1"/>
    <col min="10780" max="10780" width="11.375" style="365" customWidth="1"/>
    <col min="10781" max="10781" width="11.5" style="365" customWidth="1"/>
    <col min="10782" max="10782" width="11.75" style="365" customWidth="1"/>
    <col min="10783" max="10784" width="11.625" style="365" customWidth="1"/>
    <col min="10785" max="10785" width="12.5" style="365" customWidth="1"/>
    <col min="10786" max="10786" width="11.375" style="365" customWidth="1"/>
    <col min="10787" max="10787" width="11.5" style="365" customWidth="1"/>
    <col min="10788" max="10788" width="11.75" style="365" customWidth="1"/>
    <col min="10789" max="10790" width="11.625" style="365" customWidth="1"/>
    <col min="10791" max="10791" width="12.5" style="365" customWidth="1"/>
    <col min="10792" max="10792" width="11.375" style="365" customWidth="1"/>
    <col min="10793" max="10793" width="11.5" style="365" customWidth="1"/>
    <col min="10794" max="10794" width="11.75" style="365" customWidth="1"/>
    <col min="10795" max="10796" width="11.625" style="365" customWidth="1"/>
    <col min="10797" max="10797" width="14.625" style="365" customWidth="1"/>
    <col min="10798" max="11008" width="9" style="365"/>
    <col min="11009" max="11009" width="0.75" style="365" customWidth="1"/>
    <col min="11010" max="11010" width="11.625" style="365" customWidth="1"/>
    <col min="11011" max="11022" width="0" style="365" hidden="1" customWidth="1"/>
    <col min="11023" max="11023" width="11.625" style="365" customWidth="1"/>
    <col min="11024" max="11027" width="11.125" style="365" customWidth="1"/>
    <col min="11028" max="11028" width="11.625" style="365" customWidth="1"/>
    <col min="11029" max="11029" width="12.5" style="365" customWidth="1"/>
    <col min="11030" max="11030" width="11.375" style="365" customWidth="1"/>
    <col min="11031" max="11031" width="11.5" style="365" customWidth="1"/>
    <col min="11032" max="11032" width="11.75" style="365" customWidth="1"/>
    <col min="11033" max="11034" width="11.625" style="365" customWidth="1"/>
    <col min="11035" max="11035" width="12.5" style="365" customWidth="1"/>
    <col min="11036" max="11036" width="11.375" style="365" customWidth="1"/>
    <col min="11037" max="11037" width="11.5" style="365" customWidth="1"/>
    <col min="11038" max="11038" width="11.75" style="365" customWidth="1"/>
    <col min="11039" max="11040" width="11.625" style="365" customWidth="1"/>
    <col min="11041" max="11041" width="12.5" style="365" customWidth="1"/>
    <col min="11042" max="11042" width="11.375" style="365" customWidth="1"/>
    <col min="11043" max="11043" width="11.5" style="365" customWidth="1"/>
    <col min="11044" max="11044" width="11.75" style="365" customWidth="1"/>
    <col min="11045" max="11046" width="11.625" style="365" customWidth="1"/>
    <col min="11047" max="11047" width="12.5" style="365" customWidth="1"/>
    <col min="11048" max="11048" width="11.375" style="365" customWidth="1"/>
    <col min="11049" max="11049" width="11.5" style="365" customWidth="1"/>
    <col min="11050" max="11050" width="11.75" style="365" customWidth="1"/>
    <col min="11051" max="11052" width="11.625" style="365" customWidth="1"/>
    <col min="11053" max="11053" width="14.625" style="365" customWidth="1"/>
    <col min="11054" max="11264" width="9" style="365"/>
    <col min="11265" max="11265" width="0.75" style="365" customWidth="1"/>
    <col min="11266" max="11266" width="11.625" style="365" customWidth="1"/>
    <col min="11267" max="11278" width="0" style="365" hidden="1" customWidth="1"/>
    <col min="11279" max="11279" width="11.625" style="365" customWidth="1"/>
    <col min="11280" max="11283" width="11.125" style="365" customWidth="1"/>
    <col min="11284" max="11284" width="11.625" style="365" customWidth="1"/>
    <col min="11285" max="11285" width="12.5" style="365" customWidth="1"/>
    <col min="11286" max="11286" width="11.375" style="365" customWidth="1"/>
    <col min="11287" max="11287" width="11.5" style="365" customWidth="1"/>
    <col min="11288" max="11288" width="11.75" style="365" customWidth="1"/>
    <col min="11289" max="11290" width="11.625" style="365" customWidth="1"/>
    <col min="11291" max="11291" width="12.5" style="365" customWidth="1"/>
    <col min="11292" max="11292" width="11.375" style="365" customWidth="1"/>
    <col min="11293" max="11293" width="11.5" style="365" customWidth="1"/>
    <col min="11294" max="11294" width="11.75" style="365" customWidth="1"/>
    <col min="11295" max="11296" width="11.625" style="365" customWidth="1"/>
    <col min="11297" max="11297" width="12.5" style="365" customWidth="1"/>
    <col min="11298" max="11298" width="11.375" style="365" customWidth="1"/>
    <col min="11299" max="11299" width="11.5" style="365" customWidth="1"/>
    <col min="11300" max="11300" width="11.75" style="365" customWidth="1"/>
    <col min="11301" max="11302" width="11.625" style="365" customWidth="1"/>
    <col min="11303" max="11303" width="12.5" style="365" customWidth="1"/>
    <col min="11304" max="11304" width="11.375" style="365" customWidth="1"/>
    <col min="11305" max="11305" width="11.5" style="365" customWidth="1"/>
    <col min="11306" max="11306" width="11.75" style="365" customWidth="1"/>
    <col min="11307" max="11308" width="11.625" style="365" customWidth="1"/>
    <col min="11309" max="11309" width="14.625" style="365" customWidth="1"/>
    <col min="11310" max="11520" width="9" style="365"/>
    <col min="11521" max="11521" width="0.75" style="365" customWidth="1"/>
    <col min="11522" max="11522" width="11.625" style="365" customWidth="1"/>
    <col min="11523" max="11534" width="0" style="365" hidden="1" customWidth="1"/>
    <col min="11535" max="11535" width="11.625" style="365" customWidth="1"/>
    <col min="11536" max="11539" width="11.125" style="365" customWidth="1"/>
    <col min="11540" max="11540" width="11.625" style="365" customWidth="1"/>
    <col min="11541" max="11541" width="12.5" style="365" customWidth="1"/>
    <col min="11542" max="11542" width="11.375" style="365" customWidth="1"/>
    <col min="11543" max="11543" width="11.5" style="365" customWidth="1"/>
    <col min="11544" max="11544" width="11.75" style="365" customWidth="1"/>
    <col min="11545" max="11546" width="11.625" style="365" customWidth="1"/>
    <col min="11547" max="11547" width="12.5" style="365" customWidth="1"/>
    <col min="11548" max="11548" width="11.375" style="365" customWidth="1"/>
    <col min="11549" max="11549" width="11.5" style="365" customWidth="1"/>
    <col min="11550" max="11550" width="11.75" style="365" customWidth="1"/>
    <col min="11551" max="11552" width="11.625" style="365" customWidth="1"/>
    <col min="11553" max="11553" width="12.5" style="365" customWidth="1"/>
    <col min="11554" max="11554" width="11.375" style="365" customWidth="1"/>
    <col min="11555" max="11555" width="11.5" style="365" customWidth="1"/>
    <col min="11556" max="11556" width="11.75" style="365" customWidth="1"/>
    <col min="11557" max="11558" width="11.625" style="365" customWidth="1"/>
    <col min="11559" max="11559" width="12.5" style="365" customWidth="1"/>
    <col min="11560" max="11560" width="11.375" style="365" customWidth="1"/>
    <col min="11561" max="11561" width="11.5" style="365" customWidth="1"/>
    <col min="11562" max="11562" width="11.75" style="365" customWidth="1"/>
    <col min="11563" max="11564" width="11.625" style="365" customWidth="1"/>
    <col min="11565" max="11565" width="14.625" style="365" customWidth="1"/>
    <col min="11566" max="11776" width="9" style="365"/>
    <col min="11777" max="11777" width="0.75" style="365" customWidth="1"/>
    <col min="11778" max="11778" width="11.625" style="365" customWidth="1"/>
    <col min="11779" max="11790" width="0" style="365" hidden="1" customWidth="1"/>
    <col min="11791" max="11791" width="11.625" style="365" customWidth="1"/>
    <col min="11792" max="11795" width="11.125" style="365" customWidth="1"/>
    <col min="11796" max="11796" width="11.625" style="365" customWidth="1"/>
    <col min="11797" max="11797" width="12.5" style="365" customWidth="1"/>
    <col min="11798" max="11798" width="11.375" style="365" customWidth="1"/>
    <col min="11799" max="11799" width="11.5" style="365" customWidth="1"/>
    <col min="11800" max="11800" width="11.75" style="365" customWidth="1"/>
    <col min="11801" max="11802" width="11.625" style="365" customWidth="1"/>
    <col min="11803" max="11803" width="12.5" style="365" customWidth="1"/>
    <col min="11804" max="11804" width="11.375" style="365" customWidth="1"/>
    <col min="11805" max="11805" width="11.5" style="365" customWidth="1"/>
    <col min="11806" max="11806" width="11.75" style="365" customWidth="1"/>
    <col min="11807" max="11808" width="11.625" style="365" customWidth="1"/>
    <col min="11809" max="11809" width="12.5" style="365" customWidth="1"/>
    <col min="11810" max="11810" width="11.375" style="365" customWidth="1"/>
    <col min="11811" max="11811" width="11.5" style="365" customWidth="1"/>
    <col min="11812" max="11812" width="11.75" style="365" customWidth="1"/>
    <col min="11813" max="11814" width="11.625" style="365" customWidth="1"/>
    <col min="11815" max="11815" width="12.5" style="365" customWidth="1"/>
    <col min="11816" max="11816" width="11.375" style="365" customWidth="1"/>
    <col min="11817" max="11817" width="11.5" style="365" customWidth="1"/>
    <col min="11818" max="11818" width="11.75" style="365" customWidth="1"/>
    <col min="11819" max="11820" width="11.625" style="365" customWidth="1"/>
    <col min="11821" max="11821" width="14.625" style="365" customWidth="1"/>
    <col min="11822" max="12032" width="9" style="365"/>
    <col min="12033" max="12033" width="0.75" style="365" customWidth="1"/>
    <col min="12034" max="12034" width="11.625" style="365" customWidth="1"/>
    <col min="12035" max="12046" width="0" style="365" hidden="1" customWidth="1"/>
    <col min="12047" max="12047" width="11.625" style="365" customWidth="1"/>
    <col min="12048" max="12051" width="11.125" style="365" customWidth="1"/>
    <col min="12052" max="12052" width="11.625" style="365" customWidth="1"/>
    <col min="12053" max="12053" width="12.5" style="365" customWidth="1"/>
    <col min="12054" max="12054" width="11.375" style="365" customWidth="1"/>
    <col min="12055" max="12055" width="11.5" style="365" customWidth="1"/>
    <col min="12056" max="12056" width="11.75" style="365" customWidth="1"/>
    <col min="12057" max="12058" width="11.625" style="365" customWidth="1"/>
    <col min="12059" max="12059" width="12.5" style="365" customWidth="1"/>
    <col min="12060" max="12060" width="11.375" style="365" customWidth="1"/>
    <col min="12061" max="12061" width="11.5" style="365" customWidth="1"/>
    <col min="12062" max="12062" width="11.75" style="365" customWidth="1"/>
    <col min="12063" max="12064" width="11.625" style="365" customWidth="1"/>
    <col min="12065" max="12065" width="12.5" style="365" customWidth="1"/>
    <col min="12066" max="12066" width="11.375" style="365" customWidth="1"/>
    <col min="12067" max="12067" width="11.5" style="365" customWidth="1"/>
    <col min="12068" max="12068" width="11.75" style="365" customWidth="1"/>
    <col min="12069" max="12070" width="11.625" style="365" customWidth="1"/>
    <col min="12071" max="12071" width="12.5" style="365" customWidth="1"/>
    <col min="12072" max="12072" width="11.375" style="365" customWidth="1"/>
    <col min="12073" max="12073" width="11.5" style="365" customWidth="1"/>
    <col min="12074" max="12074" width="11.75" style="365" customWidth="1"/>
    <col min="12075" max="12076" width="11.625" style="365" customWidth="1"/>
    <col min="12077" max="12077" width="14.625" style="365" customWidth="1"/>
    <col min="12078" max="12288" width="9" style="365"/>
    <col min="12289" max="12289" width="0.75" style="365" customWidth="1"/>
    <col min="12290" max="12290" width="11.625" style="365" customWidth="1"/>
    <col min="12291" max="12302" width="0" style="365" hidden="1" customWidth="1"/>
    <col min="12303" max="12303" width="11.625" style="365" customWidth="1"/>
    <col min="12304" max="12307" width="11.125" style="365" customWidth="1"/>
    <col min="12308" max="12308" width="11.625" style="365" customWidth="1"/>
    <col min="12309" max="12309" width="12.5" style="365" customWidth="1"/>
    <col min="12310" max="12310" width="11.375" style="365" customWidth="1"/>
    <col min="12311" max="12311" width="11.5" style="365" customWidth="1"/>
    <col min="12312" max="12312" width="11.75" style="365" customWidth="1"/>
    <col min="12313" max="12314" width="11.625" style="365" customWidth="1"/>
    <col min="12315" max="12315" width="12.5" style="365" customWidth="1"/>
    <col min="12316" max="12316" width="11.375" style="365" customWidth="1"/>
    <col min="12317" max="12317" width="11.5" style="365" customWidth="1"/>
    <col min="12318" max="12318" width="11.75" style="365" customWidth="1"/>
    <col min="12319" max="12320" width="11.625" style="365" customWidth="1"/>
    <col min="12321" max="12321" width="12.5" style="365" customWidth="1"/>
    <col min="12322" max="12322" width="11.375" style="365" customWidth="1"/>
    <col min="12323" max="12323" width="11.5" style="365" customWidth="1"/>
    <col min="12324" max="12324" width="11.75" style="365" customWidth="1"/>
    <col min="12325" max="12326" width="11.625" style="365" customWidth="1"/>
    <col min="12327" max="12327" width="12.5" style="365" customWidth="1"/>
    <col min="12328" max="12328" width="11.375" style="365" customWidth="1"/>
    <col min="12329" max="12329" width="11.5" style="365" customWidth="1"/>
    <col min="12330" max="12330" width="11.75" style="365" customWidth="1"/>
    <col min="12331" max="12332" width="11.625" style="365" customWidth="1"/>
    <col min="12333" max="12333" width="14.625" style="365" customWidth="1"/>
    <col min="12334" max="12544" width="9" style="365"/>
    <col min="12545" max="12545" width="0.75" style="365" customWidth="1"/>
    <col min="12546" max="12546" width="11.625" style="365" customWidth="1"/>
    <col min="12547" max="12558" width="0" style="365" hidden="1" customWidth="1"/>
    <col min="12559" max="12559" width="11.625" style="365" customWidth="1"/>
    <col min="12560" max="12563" width="11.125" style="365" customWidth="1"/>
    <col min="12564" max="12564" width="11.625" style="365" customWidth="1"/>
    <col min="12565" max="12565" width="12.5" style="365" customWidth="1"/>
    <col min="12566" max="12566" width="11.375" style="365" customWidth="1"/>
    <col min="12567" max="12567" width="11.5" style="365" customWidth="1"/>
    <col min="12568" max="12568" width="11.75" style="365" customWidth="1"/>
    <col min="12569" max="12570" width="11.625" style="365" customWidth="1"/>
    <col min="12571" max="12571" width="12.5" style="365" customWidth="1"/>
    <col min="12572" max="12572" width="11.375" style="365" customWidth="1"/>
    <col min="12573" max="12573" width="11.5" style="365" customWidth="1"/>
    <col min="12574" max="12574" width="11.75" style="365" customWidth="1"/>
    <col min="12575" max="12576" width="11.625" style="365" customWidth="1"/>
    <col min="12577" max="12577" width="12.5" style="365" customWidth="1"/>
    <col min="12578" max="12578" width="11.375" style="365" customWidth="1"/>
    <col min="12579" max="12579" width="11.5" style="365" customWidth="1"/>
    <col min="12580" max="12580" width="11.75" style="365" customWidth="1"/>
    <col min="12581" max="12582" width="11.625" style="365" customWidth="1"/>
    <col min="12583" max="12583" width="12.5" style="365" customWidth="1"/>
    <col min="12584" max="12584" width="11.375" style="365" customWidth="1"/>
    <col min="12585" max="12585" width="11.5" style="365" customWidth="1"/>
    <col min="12586" max="12586" width="11.75" style="365" customWidth="1"/>
    <col min="12587" max="12588" width="11.625" style="365" customWidth="1"/>
    <col min="12589" max="12589" width="14.625" style="365" customWidth="1"/>
    <col min="12590" max="12800" width="9" style="365"/>
    <col min="12801" max="12801" width="0.75" style="365" customWidth="1"/>
    <col min="12802" max="12802" width="11.625" style="365" customWidth="1"/>
    <col min="12803" max="12814" width="0" style="365" hidden="1" customWidth="1"/>
    <col min="12815" max="12815" width="11.625" style="365" customWidth="1"/>
    <col min="12816" max="12819" width="11.125" style="365" customWidth="1"/>
    <col min="12820" max="12820" width="11.625" style="365" customWidth="1"/>
    <col min="12821" max="12821" width="12.5" style="365" customWidth="1"/>
    <col min="12822" max="12822" width="11.375" style="365" customWidth="1"/>
    <col min="12823" max="12823" width="11.5" style="365" customWidth="1"/>
    <col min="12824" max="12824" width="11.75" style="365" customWidth="1"/>
    <col min="12825" max="12826" width="11.625" style="365" customWidth="1"/>
    <col min="12827" max="12827" width="12.5" style="365" customWidth="1"/>
    <col min="12828" max="12828" width="11.375" style="365" customWidth="1"/>
    <col min="12829" max="12829" width="11.5" style="365" customWidth="1"/>
    <col min="12830" max="12830" width="11.75" style="365" customWidth="1"/>
    <col min="12831" max="12832" width="11.625" style="365" customWidth="1"/>
    <col min="12833" max="12833" width="12.5" style="365" customWidth="1"/>
    <col min="12834" max="12834" width="11.375" style="365" customWidth="1"/>
    <col min="12835" max="12835" width="11.5" style="365" customWidth="1"/>
    <col min="12836" max="12836" width="11.75" style="365" customWidth="1"/>
    <col min="12837" max="12838" width="11.625" style="365" customWidth="1"/>
    <col min="12839" max="12839" width="12.5" style="365" customWidth="1"/>
    <col min="12840" max="12840" width="11.375" style="365" customWidth="1"/>
    <col min="12841" max="12841" width="11.5" style="365" customWidth="1"/>
    <col min="12842" max="12842" width="11.75" style="365" customWidth="1"/>
    <col min="12843" max="12844" width="11.625" style="365" customWidth="1"/>
    <col min="12845" max="12845" width="14.625" style="365" customWidth="1"/>
    <col min="12846" max="13056" width="9" style="365"/>
    <col min="13057" max="13057" width="0.75" style="365" customWidth="1"/>
    <col min="13058" max="13058" width="11.625" style="365" customWidth="1"/>
    <col min="13059" max="13070" width="0" style="365" hidden="1" customWidth="1"/>
    <col min="13071" max="13071" width="11.625" style="365" customWidth="1"/>
    <col min="13072" max="13075" width="11.125" style="365" customWidth="1"/>
    <col min="13076" max="13076" width="11.625" style="365" customWidth="1"/>
    <col min="13077" max="13077" width="12.5" style="365" customWidth="1"/>
    <col min="13078" max="13078" width="11.375" style="365" customWidth="1"/>
    <col min="13079" max="13079" width="11.5" style="365" customWidth="1"/>
    <col min="13080" max="13080" width="11.75" style="365" customWidth="1"/>
    <col min="13081" max="13082" width="11.625" style="365" customWidth="1"/>
    <col min="13083" max="13083" width="12.5" style="365" customWidth="1"/>
    <col min="13084" max="13084" width="11.375" style="365" customWidth="1"/>
    <col min="13085" max="13085" width="11.5" style="365" customWidth="1"/>
    <col min="13086" max="13086" width="11.75" style="365" customWidth="1"/>
    <col min="13087" max="13088" width="11.625" style="365" customWidth="1"/>
    <col min="13089" max="13089" width="12.5" style="365" customWidth="1"/>
    <col min="13090" max="13090" width="11.375" style="365" customWidth="1"/>
    <col min="13091" max="13091" width="11.5" style="365" customWidth="1"/>
    <col min="13092" max="13092" width="11.75" style="365" customWidth="1"/>
    <col min="13093" max="13094" width="11.625" style="365" customWidth="1"/>
    <col min="13095" max="13095" width="12.5" style="365" customWidth="1"/>
    <col min="13096" max="13096" width="11.375" style="365" customWidth="1"/>
    <col min="13097" max="13097" width="11.5" style="365" customWidth="1"/>
    <col min="13098" max="13098" width="11.75" style="365" customWidth="1"/>
    <col min="13099" max="13100" width="11.625" style="365" customWidth="1"/>
    <col min="13101" max="13101" width="14.625" style="365" customWidth="1"/>
    <col min="13102" max="13312" width="9" style="365"/>
    <col min="13313" max="13313" width="0.75" style="365" customWidth="1"/>
    <col min="13314" max="13314" width="11.625" style="365" customWidth="1"/>
    <col min="13315" max="13326" width="0" style="365" hidden="1" customWidth="1"/>
    <col min="13327" max="13327" width="11.625" style="365" customWidth="1"/>
    <col min="13328" max="13331" width="11.125" style="365" customWidth="1"/>
    <col min="13332" max="13332" width="11.625" style="365" customWidth="1"/>
    <col min="13333" max="13333" width="12.5" style="365" customWidth="1"/>
    <col min="13334" max="13334" width="11.375" style="365" customWidth="1"/>
    <col min="13335" max="13335" width="11.5" style="365" customWidth="1"/>
    <col min="13336" max="13336" width="11.75" style="365" customWidth="1"/>
    <col min="13337" max="13338" width="11.625" style="365" customWidth="1"/>
    <col min="13339" max="13339" width="12.5" style="365" customWidth="1"/>
    <col min="13340" max="13340" width="11.375" style="365" customWidth="1"/>
    <col min="13341" max="13341" width="11.5" style="365" customWidth="1"/>
    <col min="13342" max="13342" width="11.75" style="365" customWidth="1"/>
    <col min="13343" max="13344" width="11.625" style="365" customWidth="1"/>
    <col min="13345" max="13345" width="12.5" style="365" customWidth="1"/>
    <col min="13346" max="13346" width="11.375" style="365" customWidth="1"/>
    <col min="13347" max="13347" width="11.5" style="365" customWidth="1"/>
    <col min="13348" max="13348" width="11.75" style="365" customWidth="1"/>
    <col min="13349" max="13350" width="11.625" style="365" customWidth="1"/>
    <col min="13351" max="13351" width="12.5" style="365" customWidth="1"/>
    <col min="13352" max="13352" width="11.375" style="365" customWidth="1"/>
    <col min="13353" max="13353" width="11.5" style="365" customWidth="1"/>
    <col min="13354" max="13354" width="11.75" style="365" customWidth="1"/>
    <col min="13355" max="13356" width="11.625" style="365" customWidth="1"/>
    <col min="13357" max="13357" width="14.625" style="365" customWidth="1"/>
    <col min="13358" max="13568" width="9" style="365"/>
    <col min="13569" max="13569" width="0.75" style="365" customWidth="1"/>
    <col min="13570" max="13570" width="11.625" style="365" customWidth="1"/>
    <col min="13571" max="13582" width="0" style="365" hidden="1" customWidth="1"/>
    <col min="13583" max="13583" width="11.625" style="365" customWidth="1"/>
    <col min="13584" max="13587" width="11.125" style="365" customWidth="1"/>
    <col min="13588" max="13588" width="11.625" style="365" customWidth="1"/>
    <col min="13589" max="13589" width="12.5" style="365" customWidth="1"/>
    <col min="13590" max="13590" width="11.375" style="365" customWidth="1"/>
    <col min="13591" max="13591" width="11.5" style="365" customWidth="1"/>
    <col min="13592" max="13592" width="11.75" style="365" customWidth="1"/>
    <col min="13593" max="13594" width="11.625" style="365" customWidth="1"/>
    <col min="13595" max="13595" width="12.5" style="365" customWidth="1"/>
    <col min="13596" max="13596" width="11.375" style="365" customWidth="1"/>
    <col min="13597" max="13597" width="11.5" style="365" customWidth="1"/>
    <col min="13598" max="13598" width="11.75" style="365" customWidth="1"/>
    <col min="13599" max="13600" width="11.625" style="365" customWidth="1"/>
    <col min="13601" max="13601" width="12.5" style="365" customWidth="1"/>
    <col min="13602" max="13602" width="11.375" style="365" customWidth="1"/>
    <col min="13603" max="13603" width="11.5" style="365" customWidth="1"/>
    <col min="13604" max="13604" width="11.75" style="365" customWidth="1"/>
    <col min="13605" max="13606" width="11.625" style="365" customWidth="1"/>
    <col min="13607" max="13607" width="12.5" style="365" customWidth="1"/>
    <col min="13608" max="13608" width="11.375" style="365" customWidth="1"/>
    <col min="13609" max="13609" width="11.5" style="365" customWidth="1"/>
    <col min="13610" max="13610" width="11.75" style="365" customWidth="1"/>
    <col min="13611" max="13612" width="11.625" style="365" customWidth="1"/>
    <col min="13613" max="13613" width="14.625" style="365" customWidth="1"/>
    <col min="13614" max="13824" width="9" style="365"/>
    <col min="13825" max="13825" width="0.75" style="365" customWidth="1"/>
    <col min="13826" max="13826" width="11.625" style="365" customWidth="1"/>
    <col min="13827" max="13838" width="0" style="365" hidden="1" customWidth="1"/>
    <col min="13839" max="13839" width="11.625" style="365" customWidth="1"/>
    <col min="13840" max="13843" width="11.125" style="365" customWidth="1"/>
    <col min="13844" max="13844" width="11.625" style="365" customWidth="1"/>
    <col min="13845" max="13845" width="12.5" style="365" customWidth="1"/>
    <col min="13846" max="13846" width="11.375" style="365" customWidth="1"/>
    <col min="13847" max="13847" width="11.5" style="365" customWidth="1"/>
    <col min="13848" max="13848" width="11.75" style="365" customWidth="1"/>
    <col min="13849" max="13850" width="11.625" style="365" customWidth="1"/>
    <col min="13851" max="13851" width="12.5" style="365" customWidth="1"/>
    <col min="13852" max="13852" width="11.375" style="365" customWidth="1"/>
    <col min="13853" max="13853" width="11.5" style="365" customWidth="1"/>
    <col min="13854" max="13854" width="11.75" style="365" customWidth="1"/>
    <col min="13855" max="13856" width="11.625" style="365" customWidth="1"/>
    <col min="13857" max="13857" width="12.5" style="365" customWidth="1"/>
    <col min="13858" max="13858" width="11.375" style="365" customWidth="1"/>
    <col min="13859" max="13859" width="11.5" style="365" customWidth="1"/>
    <col min="13860" max="13860" width="11.75" style="365" customWidth="1"/>
    <col min="13861" max="13862" width="11.625" style="365" customWidth="1"/>
    <col min="13863" max="13863" width="12.5" style="365" customWidth="1"/>
    <col min="13864" max="13864" width="11.375" style="365" customWidth="1"/>
    <col min="13865" max="13865" width="11.5" style="365" customWidth="1"/>
    <col min="13866" max="13866" width="11.75" style="365" customWidth="1"/>
    <col min="13867" max="13868" width="11.625" style="365" customWidth="1"/>
    <col min="13869" max="13869" width="14.625" style="365" customWidth="1"/>
    <col min="13870" max="14080" width="9" style="365"/>
    <col min="14081" max="14081" width="0.75" style="365" customWidth="1"/>
    <col min="14082" max="14082" width="11.625" style="365" customWidth="1"/>
    <col min="14083" max="14094" width="0" style="365" hidden="1" customWidth="1"/>
    <col min="14095" max="14095" width="11.625" style="365" customWidth="1"/>
    <col min="14096" max="14099" width="11.125" style="365" customWidth="1"/>
    <col min="14100" max="14100" width="11.625" style="365" customWidth="1"/>
    <col min="14101" max="14101" width="12.5" style="365" customWidth="1"/>
    <col min="14102" max="14102" width="11.375" style="365" customWidth="1"/>
    <col min="14103" max="14103" width="11.5" style="365" customWidth="1"/>
    <col min="14104" max="14104" width="11.75" style="365" customWidth="1"/>
    <col min="14105" max="14106" width="11.625" style="365" customWidth="1"/>
    <col min="14107" max="14107" width="12.5" style="365" customWidth="1"/>
    <col min="14108" max="14108" width="11.375" style="365" customWidth="1"/>
    <col min="14109" max="14109" width="11.5" style="365" customWidth="1"/>
    <col min="14110" max="14110" width="11.75" style="365" customWidth="1"/>
    <col min="14111" max="14112" width="11.625" style="365" customWidth="1"/>
    <col min="14113" max="14113" width="12.5" style="365" customWidth="1"/>
    <col min="14114" max="14114" width="11.375" style="365" customWidth="1"/>
    <col min="14115" max="14115" width="11.5" style="365" customWidth="1"/>
    <col min="14116" max="14116" width="11.75" style="365" customWidth="1"/>
    <col min="14117" max="14118" width="11.625" style="365" customWidth="1"/>
    <col min="14119" max="14119" width="12.5" style="365" customWidth="1"/>
    <col min="14120" max="14120" width="11.375" style="365" customWidth="1"/>
    <col min="14121" max="14121" width="11.5" style="365" customWidth="1"/>
    <col min="14122" max="14122" width="11.75" style="365" customWidth="1"/>
    <col min="14123" max="14124" width="11.625" style="365" customWidth="1"/>
    <col min="14125" max="14125" width="14.625" style="365" customWidth="1"/>
    <col min="14126" max="14336" width="9" style="365"/>
    <col min="14337" max="14337" width="0.75" style="365" customWidth="1"/>
    <col min="14338" max="14338" width="11.625" style="365" customWidth="1"/>
    <col min="14339" max="14350" width="0" style="365" hidden="1" customWidth="1"/>
    <col min="14351" max="14351" width="11.625" style="365" customWidth="1"/>
    <col min="14352" max="14355" width="11.125" style="365" customWidth="1"/>
    <col min="14356" max="14356" width="11.625" style="365" customWidth="1"/>
    <col min="14357" max="14357" width="12.5" style="365" customWidth="1"/>
    <col min="14358" max="14358" width="11.375" style="365" customWidth="1"/>
    <col min="14359" max="14359" width="11.5" style="365" customWidth="1"/>
    <col min="14360" max="14360" width="11.75" style="365" customWidth="1"/>
    <col min="14361" max="14362" width="11.625" style="365" customWidth="1"/>
    <col min="14363" max="14363" width="12.5" style="365" customWidth="1"/>
    <col min="14364" max="14364" width="11.375" style="365" customWidth="1"/>
    <col min="14365" max="14365" width="11.5" style="365" customWidth="1"/>
    <col min="14366" max="14366" width="11.75" style="365" customWidth="1"/>
    <col min="14367" max="14368" width="11.625" style="365" customWidth="1"/>
    <col min="14369" max="14369" width="12.5" style="365" customWidth="1"/>
    <col min="14370" max="14370" width="11.375" style="365" customWidth="1"/>
    <col min="14371" max="14371" width="11.5" style="365" customWidth="1"/>
    <col min="14372" max="14372" width="11.75" style="365" customWidth="1"/>
    <col min="14373" max="14374" width="11.625" style="365" customWidth="1"/>
    <col min="14375" max="14375" width="12.5" style="365" customWidth="1"/>
    <col min="14376" max="14376" width="11.375" style="365" customWidth="1"/>
    <col min="14377" max="14377" width="11.5" style="365" customWidth="1"/>
    <col min="14378" max="14378" width="11.75" style="365" customWidth="1"/>
    <col min="14379" max="14380" width="11.625" style="365" customWidth="1"/>
    <col min="14381" max="14381" width="14.625" style="365" customWidth="1"/>
    <col min="14382" max="14592" width="9" style="365"/>
    <col min="14593" max="14593" width="0.75" style="365" customWidth="1"/>
    <col min="14594" max="14594" width="11.625" style="365" customWidth="1"/>
    <col min="14595" max="14606" width="0" style="365" hidden="1" customWidth="1"/>
    <col min="14607" max="14607" width="11.625" style="365" customWidth="1"/>
    <col min="14608" max="14611" width="11.125" style="365" customWidth="1"/>
    <col min="14612" max="14612" width="11.625" style="365" customWidth="1"/>
    <col min="14613" max="14613" width="12.5" style="365" customWidth="1"/>
    <col min="14614" max="14614" width="11.375" style="365" customWidth="1"/>
    <col min="14615" max="14615" width="11.5" style="365" customWidth="1"/>
    <col min="14616" max="14616" width="11.75" style="365" customWidth="1"/>
    <col min="14617" max="14618" width="11.625" style="365" customWidth="1"/>
    <col min="14619" max="14619" width="12.5" style="365" customWidth="1"/>
    <col min="14620" max="14620" width="11.375" style="365" customWidth="1"/>
    <col min="14621" max="14621" width="11.5" style="365" customWidth="1"/>
    <col min="14622" max="14622" width="11.75" style="365" customWidth="1"/>
    <col min="14623" max="14624" width="11.625" style="365" customWidth="1"/>
    <col min="14625" max="14625" width="12.5" style="365" customWidth="1"/>
    <col min="14626" max="14626" width="11.375" style="365" customWidth="1"/>
    <col min="14627" max="14627" width="11.5" style="365" customWidth="1"/>
    <col min="14628" max="14628" width="11.75" style="365" customWidth="1"/>
    <col min="14629" max="14630" width="11.625" style="365" customWidth="1"/>
    <col min="14631" max="14631" width="12.5" style="365" customWidth="1"/>
    <col min="14632" max="14632" width="11.375" style="365" customWidth="1"/>
    <col min="14633" max="14633" width="11.5" style="365" customWidth="1"/>
    <col min="14634" max="14634" width="11.75" style="365" customWidth="1"/>
    <col min="14635" max="14636" width="11.625" style="365" customWidth="1"/>
    <col min="14637" max="14637" width="14.625" style="365" customWidth="1"/>
    <col min="14638" max="14848" width="9" style="365"/>
    <col min="14849" max="14849" width="0.75" style="365" customWidth="1"/>
    <col min="14850" max="14850" width="11.625" style="365" customWidth="1"/>
    <col min="14851" max="14862" width="0" style="365" hidden="1" customWidth="1"/>
    <col min="14863" max="14863" width="11.625" style="365" customWidth="1"/>
    <col min="14864" max="14867" width="11.125" style="365" customWidth="1"/>
    <col min="14868" max="14868" width="11.625" style="365" customWidth="1"/>
    <col min="14869" max="14869" width="12.5" style="365" customWidth="1"/>
    <col min="14870" max="14870" width="11.375" style="365" customWidth="1"/>
    <col min="14871" max="14871" width="11.5" style="365" customWidth="1"/>
    <col min="14872" max="14872" width="11.75" style="365" customWidth="1"/>
    <col min="14873" max="14874" width="11.625" style="365" customWidth="1"/>
    <col min="14875" max="14875" width="12.5" style="365" customWidth="1"/>
    <col min="14876" max="14876" width="11.375" style="365" customWidth="1"/>
    <col min="14877" max="14877" width="11.5" style="365" customWidth="1"/>
    <col min="14878" max="14878" width="11.75" style="365" customWidth="1"/>
    <col min="14879" max="14880" width="11.625" style="365" customWidth="1"/>
    <col min="14881" max="14881" width="12.5" style="365" customWidth="1"/>
    <col min="14882" max="14882" width="11.375" style="365" customWidth="1"/>
    <col min="14883" max="14883" width="11.5" style="365" customWidth="1"/>
    <col min="14884" max="14884" width="11.75" style="365" customWidth="1"/>
    <col min="14885" max="14886" width="11.625" style="365" customWidth="1"/>
    <col min="14887" max="14887" width="12.5" style="365" customWidth="1"/>
    <col min="14888" max="14888" width="11.375" style="365" customWidth="1"/>
    <col min="14889" max="14889" width="11.5" style="365" customWidth="1"/>
    <col min="14890" max="14890" width="11.75" style="365" customWidth="1"/>
    <col min="14891" max="14892" width="11.625" style="365" customWidth="1"/>
    <col min="14893" max="14893" width="14.625" style="365" customWidth="1"/>
    <col min="14894" max="15104" width="9" style="365"/>
    <col min="15105" max="15105" width="0.75" style="365" customWidth="1"/>
    <col min="15106" max="15106" width="11.625" style="365" customWidth="1"/>
    <col min="15107" max="15118" width="0" style="365" hidden="1" customWidth="1"/>
    <col min="15119" max="15119" width="11.625" style="365" customWidth="1"/>
    <col min="15120" max="15123" width="11.125" style="365" customWidth="1"/>
    <col min="15124" max="15124" width="11.625" style="365" customWidth="1"/>
    <col min="15125" max="15125" width="12.5" style="365" customWidth="1"/>
    <col min="15126" max="15126" width="11.375" style="365" customWidth="1"/>
    <col min="15127" max="15127" width="11.5" style="365" customWidth="1"/>
    <col min="15128" max="15128" width="11.75" style="365" customWidth="1"/>
    <col min="15129" max="15130" width="11.625" style="365" customWidth="1"/>
    <col min="15131" max="15131" width="12.5" style="365" customWidth="1"/>
    <col min="15132" max="15132" width="11.375" style="365" customWidth="1"/>
    <col min="15133" max="15133" width="11.5" style="365" customWidth="1"/>
    <col min="15134" max="15134" width="11.75" style="365" customWidth="1"/>
    <col min="15135" max="15136" width="11.625" style="365" customWidth="1"/>
    <col min="15137" max="15137" width="12.5" style="365" customWidth="1"/>
    <col min="15138" max="15138" width="11.375" style="365" customWidth="1"/>
    <col min="15139" max="15139" width="11.5" style="365" customWidth="1"/>
    <col min="15140" max="15140" width="11.75" style="365" customWidth="1"/>
    <col min="15141" max="15142" width="11.625" style="365" customWidth="1"/>
    <col min="15143" max="15143" width="12.5" style="365" customWidth="1"/>
    <col min="15144" max="15144" width="11.375" style="365" customWidth="1"/>
    <col min="15145" max="15145" width="11.5" style="365" customWidth="1"/>
    <col min="15146" max="15146" width="11.75" style="365" customWidth="1"/>
    <col min="15147" max="15148" width="11.625" style="365" customWidth="1"/>
    <col min="15149" max="15149" width="14.625" style="365" customWidth="1"/>
    <col min="15150" max="15360" width="9" style="365"/>
    <col min="15361" max="15361" width="0.75" style="365" customWidth="1"/>
    <col min="15362" max="15362" width="11.625" style="365" customWidth="1"/>
    <col min="15363" max="15374" width="0" style="365" hidden="1" customWidth="1"/>
    <col min="15375" max="15375" width="11.625" style="365" customWidth="1"/>
    <col min="15376" max="15379" width="11.125" style="365" customWidth="1"/>
    <col min="15380" max="15380" width="11.625" style="365" customWidth="1"/>
    <col min="15381" max="15381" width="12.5" style="365" customWidth="1"/>
    <col min="15382" max="15382" width="11.375" style="365" customWidth="1"/>
    <col min="15383" max="15383" width="11.5" style="365" customWidth="1"/>
    <col min="15384" max="15384" width="11.75" style="365" customWidth="1"/>
    <col min="15385" max="15386" width="11.625" style="365" customWidth="1"/>
    <col min="15387" max="15387" width="12.5" style="365" customWidth="1"/>
    <col min="15388" max="15388" width="11.375" style="365" customWidth="1"/>
    <col min="15389" max="15389" width="11.5" style="365" customWidth="1"/>
    <col min="15390" max="15390" width="11.75" style="365" customWidth="1"/>
    <col min="15391" max="15392" width="11.625" style="365" customWidth="1"/>
    <col min="15393" max="15393" width="12.5" style="365" customWidth="1"/>
    <col min="15394" max="15394" width="11.375" style="365" customWidth="1"/>
    <col min="15395" max="15395" width="11.5" style="365" customWidth="1"/>
    <col min="15396" max="15396" width="11.75" style="365" customWidth="1"/>
    <col min="15397" max="15398" width="11.625" style="365" customWidth="1"/>
    <col min="15399" max="15399" width="12.5" style="365" customWidth="1"/>
    <col min="15400" max="15400" width="11.375" style="365" customWidth="1"/>
    <col min="15401" max="15401" width="11.5" style="365" customWidth="1"/>
    <col min="15402" max="15402" width="11.75" style="365" customWidth="1"/>
    <col min="15403" max="15404" width="11.625" style="365" customWidth="1"/>
    <col min="15405" max="15405" width="14.625" style="365" customWidth="1"/>
    <col min="15406" max="15616" width="9" style="365"/>
    <col min="15617" max="15617" width="0.75" style="365" customWidth="1"/>
    <col min="15618" max="15618" width="11.625" style="365" customWidth="1"/>
    <col min="15619" max="15630" width="0" style="365" hidden="1" customWidth="1"/>
    <col min="15631" max="15631" width="11.625" style="365" customWidth="1"/>
    <col min="15632" max="15635" width="11.125" style="365" customWidth="1"/>
    <col min="15636" max="15636" width="11.625" style="365" customWidth="1"/>
    <col min="15637" max="15637" width="12.5" style="365" customWidth="1"/>
    <col min="15638" max="15638" width="11.375" style="365" customWidth="1"/>
    <col min="15639" max="15639" width="11.5" style="365" customWidth="1"/>
    <col min="15640" max="15640" width="11.75" style="365" customWidth="1"/>
    <col min="15641" max="15642" width="11.625" style="365" customWidth="1"/>
    <col min="15643" max="15643" width="12.5" style="365" customWidth="1"/>
    <col min="15644" max="15644" width="11.375" style="365" customWidth="1"/>
    <col min="15645" max="15645" width="11.5" style="365" customWidth="1"/>
    <col min="15646" max="15646" width="11.75" style="365" customWidth="1"/>
    <col min="15647" max="15648" width="11.625" style="365" customWidth="1"/>
    <col min="15649" max="15649" width="12.5" style="365" customWidth="1"/>
    <col min="15650" max="15650" width="11.375" style="365" customWidth="1"/>
    <col min="15651" max="15651" width="11.5" style="365" customWidth="1"/>
    <col min="15652" max="15652" width="11.75" style="365" customWidth="1"/>
    <col min="15653" max="15654" width="11.625" style="365" customWidth="1"/>
    <col min="15655" max="15655" width="12.5" style="365" customWidth="1"/>
    <col min="15656" max="15656" width="11.375" style="365" customWidth="1"/>
    <col min="15657" max="15657" width="11.5" style="365" customWidth="1"/>
    <col min="15658" max="15658" width="11.75" style="365" customWidth="1"/>
    <col min="15659" max="15660" width="11.625" style="365" customWidth="1"/>
    <col min="15661" max="15661" width="14.625" style="365" customWidth="1"/>
    <col min="15662" max="15872" width="9" style="365"/>
    <col min="15873" max="15873" width="0.75" style="365" customWidth="1"/>
    <col min="15874" max="15874" width="11.625" style="365" customWidth="1"/>
    <col min="15875" max="15886" width="0" style="365" hidden="1" customWidth="1"/>
    <col min="15887" max="15887" width="11.625" style="365" customWidth="1"/>
    <col min="15888" max="15891" width="11.125" style="365" customWidth="1"/>
    <col min="15892" max="15892" width="11.625" style="365" customWidth="1"/>
    <col min="15893" max="15893" width="12.5" style="365" customWidth="1"/>
    <col min="15894" max="15894" width="11.375" style="365" customWidth="1"/>
    <col min="15895" max="15895" width="11.5" style="365" customWidth="1"/>
    <col min="15896" max="15896" width="11.75" style="365" customWidth="1"/>
    <col min="15897" max="15898" width="11.625" style="365" customWidth="1"/>
    <col min="15899" max="15899" width="12.5" style="365" customWidth="1"/>
    <col min="15900" max="15900" width="11.375" style="365" customWidth="1"/>
    <col min="15901" max="15901" width="11.5" style="365" customWidth="1"/>
    <col min="15902" max="15902" width="11.75" style="365" customWidth="1"/>
    <col min="15903" max="15904" width="11.625" style="365" customWidth="1"/>
    <col min="15905" max="15905" width="12.5" style="365" customWidth="1"/>
    <col min="15906" max="15906" width="11.375" style="365" customWidth="1"/>
    <col min="15907" max="15907" width="11.5" style="365" customWidth="1"/>
    <col min="15908" max="15908" width="11.75" style="365" customWidth="1"/>
    <col min="15909" max="15910" width="11.625" style="365" customWidth="1"/>
    <col min="15911" max="15911" width="12.5" style="365" customWidth="1"/>
    <col min="15912" max="15912" width="11.375" style="365" customWidth="1"/>
    <col min="15913" max="15913" width="11.5" style="365" customWidth="1"/>
    <col min="15914" max="15914" width="11.75" style="365" customWidth="1"/>
    <col min="15915" max="15916" width="11.625" style="365" customWidth="1"/>
    <col min="15917" max="15917" width="14.625" style="365" customWidth="1"/>
    <col min="15918" max="16128" width="9" style="365"/>
    <col min="16129" max="16129" width="0.75" style="365" customWidth="1"/>
    <col min="16130" max="16130" width="11.625" style="365" customWidth="1"/>
    <col min="16131" max="16142" width="0" style="365" hidden="1" customWidth="1"/>
    <col min="16143" max="16143" width="11.625" style="365" customWidth="1"/>
    <col min="16144" max="16147" width="11.125" style="365" customWidth="1"/>
    <col min="16148" max="16148" width="11.625" style="365" customWidth="1"/>
    <col min="16149" max="16149" width="12.5" style="365" customWidth="1"/>
    <col min="16150" max="16150" width="11.375" style="365" customWidth="1"/>
    <col min="16151" max="16151" width="11.5" style="365" customWidth="1"/>
    <col min="16152" max="16152" width="11.75" style="365" customWidth="1"/>
    <col min="16153" max="16154" width="11.625" style="365" customWidth="1"/>
    <col min="16155" max="16155" width="12.5" style="365" customWidth="1"/>
    <col min="16156" max="16156" width="11.375" style="365" customWidth="1"/>
    <col min="16157" max="16157" width="11.5" style="365" customWidth="1"/>
    <col min="16158" max="16158" width="11.75" style="365" customWidth="1"/>
    <col min="16159" max="16160" width="11.625" style="365" customWidth="1"/>
    <col min="16161" max="16161" width="12.5" style="365" customWidth="1"/>
    <col min="16162" max="16162" width="11.375" style="365" customWidth="1"/>
    <col min="16163" max="16163" width="11.5" style="365" customWidth="1"/>
    <col min="16164" max="16164" width="11.75" style="365" customWidth="1"/>
    <col min="16165" max="16166" width="11.625" style="365" customWidth="1"/>
    <col min="16167" max="16167" width="12.5" style="365" customWidth="1"/>
    <col min="16168" max="16168" width="11.375" style="365" customWidth="1"/>
    <col min="16169" max="16169" width="11.5" style="365" customWidth="1"/>
    <col min="16170" max="16170" width="11.75" style="365" customWidth="1"/>
    <col min="16171" max="16172" width="11.625" style="365" customWidth="1"/>
    <col min="16173" max="16173" width="14.625" style="365" customWidth="1"/>
    <col min="16174" max="16384" width="9" style="365"/>
  </cols>
  <sheetData>
    <row r="1" spans="1:45" ht="15" customHeight="1" x14ac:dyDescent="0.2"/>
    <row r="2" spans="1:45" s="369" customFormat="1" ht="38.25" customHeight="1" thickBot="1" x14ac:dyDescent="0.25">
      <c r="A2" s="366" t="s">
        <v>180</v>
      </c>
      <c r="B2" s="367"/>
      <c r="C2" s="367"/>
      <c r="D2" s="367"/>
      <c r="E2" s="367"/>
      <c r="F2" s="367"/>
      <c r="G2" s="367"/>
      <c r="H2" s="367"/>
      <c r="I2" s="368"/>
      <c r="K2" s="370"/>
      <c r="L2" s="370"/>
      <c r="M2" s="370"/>
      <c r="N2" s="370"/>
      <c r="O2" s="368"/>
      <c r="Q2" s="371"/>
      <c r="R2" s="370"/>
      <c r="S2" s="370"/>
      <c r="T2" s="370"/>
      <c r="W2" s="371"/>
      <c r="X2" s="371"/>
      <c r="AC2" s="371"/>
      <c r="AD2" s="371"/>
      <c r="AI2" s="371"/>
      <c r="AJ2" s="371"/>
      <c r="AL2" s="372"/>
      <c r="AO2" s="371"/>
      <c r="AP2" s="371"/>
      <c r="AR2" s="372" t="s">
        <v>101</v>
      </c>
    </row>
    <row r="3" spans="1:45" s="369" customFormat="1" ht="30" customHeight="1" x14ac:dyDescent="0.15">
      <c r="A3" s="373"/>
      <c r="B3" s="244" t="s">
        <v>102</v>
      </c>
      <c r="C3" s="1640" t="s">
        <v>131</v>
      </c>
      <c r="D3" s="1641"/>
      <c r="E3" s="1641"/>
      <c r="F3" s="1641"/>
      <c r="G3" s="1641"/>
      <c r="H3" s="1642"/>
      <c r="I3" s="1652" t="s">
        <v>105</v>
      </c>
      <c r="J3" s="1653"/>
      <c r="K3" s="1653"/>
      <c r="L3" s="1653"/>
      <c r="M3" s="1653"/>
      <c r="N3" s="1654"/>
      <c r="O3" s="1652" t="s">
        <v>106</v>
      </c>
      <c r="P3" s="1653"/>
      <c r="Q3" s="1653"/>
      <c r="R3" s="1653"/>
      <c r="S3" s="1653"/>
      <c r="T3" s="1654"/>
      <c r="U3" s="1652" t="s">
        <v>107</v>
      </c>
      <c r="V3" s="1653"/>
      <c r="W3" s="1653"/>
      <c r="X3" s="1653"/>
      <c r="Y3" s="1653"/>
      <c r="Z3" s="1654"/>
      <c r="AA3" s="1652" t="s">
        <v>108</v>
      </c>
      <c r="AB3" s="1653"/>
      <c r="AC3" s="1653"/>
      <c r="AD3" s="1653"/>
      <c r="AE3" s="1653"/>
      <c r="AF3" s="1654"/>
      <c r="AG3" s="1652" t="s">
        <v>158</v>
      </c>
      <c r="AH3" s="1653"/>
      <c r="AI3" s="1653"/>
      <c r="AJ3" s="1653"/>
      <c r="AK3" s="1653"/>
      <c r="AL3" s="1654"/>
      <c r="AM3" s="1652" t="s">
        <v>159</v>
      </c>
      <c r="AN3" s="1653"/>
      <c r="AO3" s="1653"/>
      <c r="AP3" s="1653"/>
      <c r="AQ3" s="1653"/>
      <c r="AR3" s="1654"/>
    </row>
    <row r="4" spans="1:45" ht="30" customHeight="1" thickBot="1" x14ac:dyDescent="0.25">
      <c r="A4" s="374"/>
      <c r="B4" s="245" t="s">
        <v>160</v>
      </c>
      <c r="C4" s="246" t="s">
        <v>112</v>
      </c>
      <c r="D4" s="247" t="s">
        <v>113</v>
      </c>
      <c r="E4" s="248" t="s">
        <v>114</v>
      </c>
      <c r="F4" s="248" t="s">
        <v>115</v>
      </c>
      <c r="G4" s="249" t="s">
        <v>116</v>
      </c>
      <c r="H4" s="250" t="s">
        <v>117</v>
      </c>
      <c r="I4" s="375" t="s">
        <v>161</v>
      </c>
      <c r="J4" s="376" t="s">
        <v>162</v>
      </c>
      <c r="K4" s="377" t="s">
        <v>163</v>
      </c>
      <c r="L4" s="377" t="s">
        <v>164</v>
      </c>
      <c r="M4" s="378" t="s">
        <v>165</v>
      </c>
      <c r="N4" s="379" t="s">
        <v>166</v>
      </c>
      <c r="O4" s="375" t="s">
        <v>161</v>
      </c>
      <c r="P4" s="376" t="s">
        <v>162</v>
      </c>
      <c r="Q4" s="377" t="s">
        <v>163</v>
      </c>
      <c r="R4" s="377" t="s">
        <v>164</v>
      </c>
      <c r="S4" s="378" t="s">
        <v>165</v>
      </c>
      <c r="T4" s="379" t="s">
        <v>166</v>
      </c>
      <c r="U4" s="375" t="s">
        <v>161</v>
      </c>
      <c r="V4" s="376" t="s">
        <v>162</v>
      </c>
      <c r="W4" s="377" t="s">
        <v>163</v>
      </c>
      <c r="X4" s="377" t="s">
        <v>164</v>
      </c>
      <c r="Y4" s="378" t="s">
        <v>165</v>
      </c>
      <c r="Z4" s="379" t="s">
        <v>166</v>
      </c>
      <c r="AA4" s="375" t="s">
        <v>161</v>
      </c>
      <c r="AB4" s="376" t="s">
        <v>162</v>
      </c>
      <c r="AC4" s="377" t="s">
        <v>163</v>
      </c>
      <c r="AD4" s="377" t="s">
        <v>164</v>
      </c>
      <c r="AE4" s="378" t="s">
        <v>165</v>
      </c>
      <c r="AF4" s="379" t="s">
        <v>166</v>
      </c>
      <c r="AG4" s="375" t="s">
        <v>161</v>
      </c>
      <c r="AH4" s="376" t="s">
        <v>162</v>
      </c>
      <c r="AI4" s="377" t="s">
        <v>163</v>
      </c>
      <c r="AJ4" s="377" t="s">
        <v>164</v>
      </c>
      <c r="AK4" s="378" t="s">
        <v>165</v>
      </c>
      <c r="AL4" s="379" t="s">
        <v>166</v>
      </c>
      <c r="AM4" s="375" t="s">
        <v>161</v>
      </c>
      <c r="AN4" s="376" t="s">
        <v>162</v>
      </c>
      <c r="AO4" s="377" t="s">
        <v>163</v>
      </c>
      <c r="AP4" s="377" t="s">
        <v>164</v>
      </c>
      <c r="AQ4" s="378" t="s">
        <v>165</v>
      </c>
      <c r="AR4" s="379" t="s">
        <v>166</v>
      </c>
    </row>
    <row r="5" spans="1:45" s="396" customFormat="1" ht="69" customHeight="1" x14ac:dyDescent="0.2">
      <c r="A5" s="380"/>
      <c r="B5" s="381" t="s">
        <v>181</v>
      </c>
      <c r="C5" s="382">
        <v>1392</v>
      </c>
      <c r="D5" s="383">
        <v>1320</v>
      </c>
      <c r="E5" s="206">
        <v>72</v>
      </c>
      <c r="F5" s="206">
        <v>137</v>
      </c>
      <c r="G5" s="207">
        <v>1255</v>
      </c>
      <c r="H5" s="384" t="s">
        <v>140</v>
      </c>
      <c r="I5" s="385">
        <v>1160</v>
      </c>
      <c r="J5" s="386">
        <v>1119</v>
      </c>
      <c r="K5" s="387">
        <v>41</v>
      </c>
      <c r="L5" s="387">
        <v>74</v>
      </c>
      <c r="M5" s="388">
        <v>1086</v>
      </c>
      <c r="N5" s="389" t="s">
        <v>140</v>
      </c>
      <c r="O5" s="385">
        <v>1006</v>
      </c>
      <c r="P5" s="386">
        <v>973</v>
      </c>
      <c r="Q5" s="387">
        <v>33</v>
      </c>
      <c r="R5" s="387">
        <v>68</v>
      </c>
      <c r="S5" s="388">
        <v>938</v>
      </c>
      <c r="T5" s="389" t="s">
        <v>140</v>
      </c>
      <c r="U5" s="385">
        <v>1021</v>
      </c>
      <c r="V5" s="386">
        <v>980</v>
      </c>
      <c r="W5" s="387">
        <v>41</v>
      </c>
      <c r="X5" s="387">
        <v>72</v>
      </c>
      <c r="Y5" s="388">
        <v>949</v>
      </c>
      <c r="Z5" s="389" t="s">
        <v>140</v>
      </c>
      <c r="AA5" s="385">
        <v>960</v>
      </c>
      <c r="AB5" s="386">
        <v>905</v>
      </c>
      <c r="AC5" s="387">
        <v>55</v>
      </c>
      <c r="AD5" s="387">
        <v>58</v>
      </c>
      <c r="AE5" s="388">
        <v>902</v>
      </c>
      <c r="AF5" s="389" t="s">
        <v>140</v>
      </c>
      <c r="AG5" s="385">
        <f>SUM(AH5:AI5)</f>
        <v>958</v>
      </c>
      <c r="AH5" s="386">
        <v>896</v>
      </c>
      <c r="AI5" s="387">
        <v>62</v>
      </c>
      <c r="AJ5" s="387">
        <v>57</v>
      </c>
      <c r="AK5" s="388">
        <v>901</v>
      </c>
      <c r="AL5" s="389" t="s">
        <v>141</v>
      </c>
      <c r="AM5" s="390">
        <f>SUM(AN5:AO5)</f>
        <v>972</v>
      </c>
      <c r="AN5" s="391">
        <v>905</v>
      </c>
      <c r="AO5" s="392">
        <v>67</v>
      </c>
      <c r="AP5" s="392">
        <v>85</v>
      </c>
      <c r="AQ5" s="393">
        <v>887</v>
      </c>
      <c r="AR5" s="394" t="s">
        <v>141</v>
      </c>
      <c r="AS5" s="395"/>
    </row>
    <row r="6" spans="1:45" ht="69" customHeight="1" x14ac:dyDescent="0.2">
      <c r="A6" s="374"/>
      <c r="B6" s="397" t="s">
        <v>182</v>
      </c>
      <c r="C6" s="398">
        <v>2511</v>
      </c>
      <c r="D6" s="399">
        <v>2164</v>
      </c>
      <c r="E6" s="213">
        <v>347</v>
      </c>
      <c r="F6" s="213">
        <v>434</v>
      </c>
      <c r="G6" s="214">
        <v>2077</v>
      </c>
      <c r="H6" s="215">
        <v>6753</v>
      </c>
      <c r="I6" s="400">
        <v>2231</v>
      </c>
      <c r="J6" s="401">
        <v>1973</v>
      </c>
      <c r="K6" s="402">
        <v>258</v>
      </c>
      <c r="L6" s="402">
        <v>395</v>
      </c>
      <c r="M6" s="403">
        <v>1836</v>
      </c>
      <c r="N6" s="404">
        <v>5436</v>
      </c>
      <c r="O6" s="400">
        <v>2105</v>
      </c>
      <c r="P6" s="401">
        <v>1812</v>
      </c>
      <c r="Q6" s="402">
        <v>293</v>
      </c>
      <c r="R6" s="402">
        <v>402</v>
      </c>
      <c r="S6" s="403">
        <v>1703</v>
      </c>
      <c r="T6" s="404">
        <v>5509</v>
      </c>
      <c r="U6" s="400">
        <v>2040</v>
      </c>
      <c r="V6" s="401">
        <v>1675</v>
      </c>
      <c r="W6" s="402">
        <v>365</v>
      </c>
      <c r="X6" s="402">
        <v>397</v>
      </c>
      <c r="Y6" s="403">
        <v>1643</v>
      </c>
      <c r="Z6" s="404">
        <v>5344</v>
      </c>
      <c r="AA6" s="400">
        <v>2168</v>
      </c>
      <c r="AB6" s="405">
        <v>1834</v>
      </c>
      <c r="AC6" s="406">
        <v>334</v>
      </c>
      <c r="AD6" s="406">
        <v>603</v>
      </c>
      <c r="AE6" s="407">
        <v>1565</v>
      </c>
      <c r="AF6" s="408">
        <v>5760</v>
      </c>
      <c r="AG6" s="409">
        <f>SUM(AH6:AI6)</f>
        <v>2094</v>
      </c>
      <c r="AH6" s="405">
        <v>1634</v>
      </c>
      <c r="AI6" s="406">
        <v>460</v>
      </c>
      <c r="AJ6" s="406">
        <v>838</v>
      </c>
      <c r="AK6" s="407">
        <v>1256</v>
      </c>
      <c r="AL6" s="408">
        <v>5655</v>
      </c>
      <c r="AM6" s="409">
        <f>SUM(AN6:AO6)</f>
        <v>1914</v>
      </c>
      <c r="AN6" s="405">
        <v>1844</v>
      </c>
      <c r="AO6" s="406">
        <v>70</v>
      </c>
      <c r="AP6" s="406">
        <v>574</v>
      </c>
      <c r="AQ6" s="407">
        <v>1340</v>
      </c>
      <c r="AR6" s="408">
        <v>8088</v>
      </c>
      <c r="AS6" s="395"/>
    </row>
    <row r="7" spans="1:45" ht="69" customHeight="1" x14ac:dyDescent="0.2">
      <c r="A7" s="374"/>
      <c r="B7" s="397" t="s">
        <v>183</v>
      </c>
      <c r="C7" s="398">
        <v>332</v>
      </c>
      <c r="D7" s="410">
        <v>313</v>
      </c>
      <c r="E7" s="410">
        <v>19</v>
      </c>
      <c r="F7" s="410">
        <v>23</v>
      </c>
      <c r="G7" s="410">
        <v>309</v>
      </c>
      <c r="H7" s="411">
        <v>336</v>
      </c>
      <c r="I7" s="400">
        <v>597</v>
      </c>
      <c r="J7" s="412">
        <v>580</v>
      </c>
      <c r="K7" s="412">
        <v>17</v>
      </c>
      <c r="L7" s="412">
        <v>21</v>
      </c>
      <c r="M7" s="412">
        <v>576</v>
      </c>
      <c r="N7" s="413">
        <v>482</v>
      </c>
      <c r="O7" s="400">
        <v>611</v>
      </c>
      <c r="P7" s="412">
        <v>595</v>
      </c>
      <c r="Q7" s="412">
        <v>16</v>
      </c>
      <c r="R7" s="412">
        <v>21</v>
      </c>
      <c r="S7" s="412">
        <v>590</v>
      </c>
      <c r="T7" s="413">
        <v>436</v>
      </c>
      <c r="U7" s="400">
        <v>480</v>
      </c>
      <c r="V7" s="412">
        <v>463</v>
      </c>
      <c r="W7" s="412">
        <v>17</v>
      </c>
      <c r="X7" s="412">
        <v>22</v>
      </c>
      <c r="Y7" s="412">
        <v>458</v>
      </c>
      <c r="Z7" s="413">
        <v>339</v>
      </c>
      <c r="AA7" s="400">
        <v>574</v>
      </c>
      <c r="AB7" s="414">
        <v>537</v>
      </c>
      <c r="AC7" s="414">
        <v>37</v>
      </c>
      <c r="AD7" s="414">
        <v>42</v>
      </c>
      <c r="AE7" s="414">
        <v>532</v>
      </c>
      <c r="AF7" s="415">
        <v>444</v>
      </c>
      <c r="AG7" s="409">
        <f>SUM(AH7:AI7)</f>
        <v>615</v>
      </c>
      <c r="AH7" s="414">
        <v>577</v>
      </c>
      <c r="AI7" s="414">
        <v>38</v>
      </c>
      <c r="AJ7" s="414">
        <v>42</v>
      </c>
      <c r="AK7" s="414">
        <v>573</v>
      </c>
      <c r="AL7" s="415">
        <v>454</v>
      </c>
      <c r="AM7" s="409">
        <f>SUM(AN7:AO7)</f>
        <v>612.99900000000002</v>
      </c>
      <c r="AN7" s="414">
        <v>576.61400000000003</v>
      </c>
      <c r="AO7" s="414">
        <v>36.384999999999998</v>
      </c>
      <c r="AP7" s="414">
        <v>36</v>
      </c>
      <c r="AQ7" s="414">
        <v>577</v>
      </c>
      <c r="AR7" s="415">
        <v>621.20469500000002</v>
      </c>
      <c r="AS7" s="395"/>
    </row>
    <row r="8" spans="1:45" ht="69" customHeight="1" x14ac:dyDescent="0.2">
      <c r="A8" s="374"/>
      <c r="B8" s="397" t="s">
        <v>184</v>
      </c>
      <c r="C8" s="398">
        <v>1035</v>
      </c>
      <c r="D8" s="410">
        <v>898</v>
      </c>
      <c r="E8" s="410">
        <v>137</v>
      </c>
      <c r="F8" s="410">
        <v>299</v>
      </c>
      <c r="G8" s="416">
        <v>736</v>
      </c>
      <c r="H8" s="411" t="s">
        <v>140</v>
      </c>
      <c r="I8" s="400">
        <v>1059</v>
      </c>
      <c r="J8" s="412">
        <v>995</v>
      </c>
      <c r="K8" s="412">
        <v>64</v>
      </c>
      <c r="L8" s="412">
        <v>290</v>
      </c>
      <c r="M8" s="417">
        <v>769</v>
      </c>
      <c r="N8" s="413" t="s">
        <v>140</v>
      </c>
      <c r="O8" s="400">
        <v>995</v>
      </c>
      <c r="P8" s="412">
        <v>911</v>
      </c>
      <c r="Q8" s="412">
        <v>84</v>
      </c>
      <c r="R8" s="412">
        <v>156</v>
      </c>
      <c r="S8" s="417">
        <v>839</v>
      </c>
      <c r="T8" s="413" t="s">
        <v>140</v>
      </c>
      <c r="U8" s="400">
        <v>1067</v>
      </c>
      <c r="V8" s="412">
        <v>976</v>
      </c>
      <c r="W8" s="412">
        <v>91</v>
      </c>
      <c r="X8" s="412">
        <v>158</v>
      </c>
      <c r="Y8" s="417">
        <v>909</v>
      </c>
      <c r="Z8" s="413" t="s">
        <v>140</v>
      </c>
      <c r="AA8" s="400">
        <v>1116</v>
      </c>
      <c r="AB8" s="414">
        <v>1027</v>
      </c>
      <c r="AC8" s="414">
        <v>89</v>
      </c>
      <c r="AD8" s="414">
        <v>341</v>
      </c>
      <c r="AE8" s="418">
        <v>775</v>
      </c>
      <c r="AF8" s="415" t="s">
        <v>140</v>
      </c>
      <c r="AG8" s="409">
        <f>SUM(AH8:AI8)</f>
        <v>1160</v>
      </c>
      <c r="AH8" s="414">
        <v>1116</v>
      </c>
      <c r="AI8" s="414">
        <v>44</v>
      </c>
      <c r="AJ8" s="414">
        <v>290</v>
      </c>
      <c r="AK8" s="418">
        <v>870</v>
      </c>
      <c r="AL8" s="415" t="s">
        <v>141</v>
      </c>
      <c r="AM8" s="409">
        <f>SUM(AN8:AO8)</f>
        <v>1030</v>
      </c>
      <c r="AN8" s="414">
        <v>953</v>
      </c>
      <c r="AO8" s="414">
        <v>77</v>
      </c>
      <c r="AP8" s="414">
        <v>309</v>
      </c>
      <c r="AQ8" s="418">
        <v>721</v>
      </c>
      <c r="AR8" s="415" t="s">
        <v>141</v>
      </c>
      <c r="AS8" s="395"/>
    </row>
    <row r="9" spans="1:45" ht="69" customHeight="1" x14ac:dyDescent="0.2">
      <c r="A9" s="374"/>
      <c r="B9" s="419" t="s">
        <v>185</v>
      </c>
      <c r="C9" s="398">
        <v>1156</v>
      </c>
      <c r="D9" s="410">
        <v>1153</v>
      </c>
      <c r="E9" s="410">
        <v>3</v>
      </c>
      <c r="F9" s="410">
        <v>0</v>
      </c>
      <c r="G9" s="410">
        <v>1156</v>
      </c>
      <c r="H9" s="411">
        <v>1020</v>
      </c>
      <c r="I9" s="400">
        <v>1090</v>
      </c>
      <c r="J9" s="412">
        <v>1086</v>
      </c>
      <c r="K9" s="412">
        <v>4</v>
      </c>
      <c r="L9" s="412">
        <v>0</v>
      </c>
      <c r="M9" s="412">
        <v>1090</v>
      </c>
      <c r="N9" s="413">
        <v>929</v>
      </c>
      <c r="O9" s="400">
        <v>1085</v>
      </c>
      <c r="P9" s="412">
        <v>1083</v>
      </c>
      <c r="Q9" s="412">
        <v>2</v>
      </c>
      <c r="R9" s="412">
        <v>0</v>
      </c>
      <c r="S9" s="412">
        <v>1085</v>
      </c>
      <c r="T9" s="413">
        <v>946</v>
      </c>
      <c r="U9" s="400">
        <v>1094</v>
      </c>
      <c r="V9" s="412">
        <v>1091</v>
      </c>
      <c r="W9" s="412">
        <v>3</v>
      </c>
      <c r="X9" s="412">
        <v>789</v>
      </c>
      <c r="Y9" s="412">
        <v>305</v>
      </c>
      <c r="Z9" s="413">
        <v>1959</v>
      </c>
      <c r="AA9" s="400">
        <v>1096</v>
      </c>
      <c r="AB9" s="414">
        <v>1094</v>
      </c>
      <c r="AC9" s="414">
        <v>2</v>
      </c>
      <c r="AD9" s="414">
        <v>790</v>
      </c>
      <c r="AE9" s="414">
        <v>306</v>
      </c>
      <c r="AF9" s="415">
        <v>879</v>
      </c>
      <c r="AG9" s="409">
        <f t="shared" ref="AG9:AG19" si="0">SUM(AH9:AI9)</f>
        <v>1101</v>
      </c>
      <c r="AH9" s="414">
        <v>1097</v>
      </c>
      <c r="AI9" s="414">
        <v>4</v>
      </c>
      <c r="AJ9" s="414">
        <v>0</v>
      </c>
      <c r="AK9" s="414">
        <v>1101</v>
      </c>
      <c r="AL9" s="415">
        <v>914</v>
      </c>
      <c r="AM9" s="409">
        <f t="shared" ref="AM9:AM19" si="1">SUM(AN9:AO9)</f>
        <v>1046</v>
      </c>
      <c r="AN9" s="414">
        <v>1043</v>
      </c>
      <c r="AO9" s="414">
        <v>3</v>
      </c>
      <c r="AP9" s="414">
        <v>116</v>
      </c>
      <c r="AQ9" s="414">
        <v>930</v>
      </c>
      <c r="AR9" s="415">
        <v>907</v>
      </c>
      <c r="AS9" s="395"/>
    </row>
    <row r="10" spans="1:45" ht="69" customHeight="1" x14ac:dyDescent="0.2">
      <c r="A10" s="374"/>
      <c r="B10" s="397" t="s">
        <v>186</v>
      </c>
      <c r="C10" s="398">
        <v>48</v>
      </c>
      <c r="D10" s="410">
        <v>48</v>
      </c>
      <c r="E10" s="410">
        <v>0</v>
      </c>
      <c r="F10" s="410">
        <v>3</v>
      </c>
      <c r="G10" s="410">
        <v>45</v>
      </c>
      <c r="H10" s="411">
        <v>575</v>
      </c>
      <c r="I10" s="400">
        <v>46</v>
      </c>
      <c r="J10" s="412">
        <v>46</v>
      </c>
      <c r="K10" s="412">
        <v>0</v>
      </c>
      <c r="L10" s="412">
        <v>0</v>
      </c>
      <c r="M10" s="412">
        <v>46</v>
      </c>
      <c r="N10" s="413">
        <v>483</v>
      </c>
      <c r="O10" s="400">
        <v>45</v>
      </c>
      <c r="P10" s="412">
        <v>45</v>
      </c>
      <c r="Q10" s="412">
        <v>0</v>
      </c>
      <c r="R10" s="412">
        <v>0</v>
      </c>
      <c r="S10" s="412">
        <v>45</v>
      </c>
      <c r="T10" s="413">
        <v>480</v>
      </c>
      <c r="U10" s="400">
        <v>44</v>
      </c>
      <c r="V10" s="412">
        <v>44</v>
      </c>
      <c r="W10" s="412">
        <v>0</v>
      </c>
      <c r="X10" s="412">
        <v>0</v>
      </c>
      <c r="Y10" s="412">
        <v>44</v>
      </c>
      <c r="Z10" s="413">
        <v>469</v>
      </c>
      <c r="AA10" s="400">
        <v>43</v>
      </c>
      <c r="AB10" s="414">
        <v>43</v>
      </c>
      <c r="AC10" s="414">
        <v>0</v>
      </c>
      <c r="AD10" s="414">
        <v>0</v>
      </c>
      <c r="AE10" s="414">
        <v>43</v>
      </c>
      <c r="AF10" s="415">
        <v>467</v>
      </c>
      <c r="AG10" s="409">
        <f t="shared" si="0"/>
        <v>45</v>
      </c>
      <c r="AH10" s="414">
        <v>45</v>
      </c>
      <c r="AI10" s="414">
        <v>0</v>
      </c>
      <c r="AJ10" s="414">
        <v>0</v>
      </c>
      <c r="AK10" s="414">
        <v>45</v>
      </c>
      <c r="AL10" s="415">
        <v>454</v>
      </c>
      <c r="AM10" s="409">
        <f t="shared" si="1"/>
        <v>43</v>
      </c>
      <c r="AN10" s="414">
        <v>43</v>
      </c>
      <c r="AO10" s="414"/>
      <c r="AP10" s="414">
        <v>3</v>
      </c>
      <c r="AQ10" s="414">
        <v>40</v>
      </c>
      <c r="AR10" s="415">
        <v>468</v>
      </c>
      <c r="AS10" s="395"/>
    </row>
    <row r="11" spans="1:45" ht="69" customHeight="1" x14ac:dyDescent="0.2">
      <c r="A11" s="374"/>
      <c r="B11" s="397" t="s">
        <v>187</v>
      </c>
      <c r="C11" s="398">
        <v>175</v>
      </c>
      <c r="D11" s="399">
        <v>174</v>
      </c>
      <c r="E11" s="213">
        <v>1</v>
      </c>
      <c r="F11" s="213">
        <v>5</v>
      </c>
      <c r="G11" s="214">
        <v>170</v>
      </c>
      <c r="H11" s="215">
        <v>928</v>
      </c>
      <c r="I11" s="400">
        <v>126</v>
      </c>
      <c r="J11" s="401">
        <v>125</v>
      </c>
      <c r="K11" s="402">
        <v>1</v>
      </c>
      <c r="L11" s="402">
        <v>4</v>
      </c>
      <c r="M11" s="403">
        <v>122</v>
      </c>
      <c r="N11" s="404">
        <v>774</v>
      </c>
      <c r="O11" s="400">
        <v>126</v>
      </c>
      <c r="P11" s="401">
        <v>125</v>
      </c>
      <c r="Q11" s="402">
        <v>1</v>
      </c>
      <c r="R11" s="402">
        <v>2</v>
      </c>
      <c r="S11" s="403">
        <v>124</v>
      </c>
      <c r="T11" s="404">
        <v>901</v>
      </c>
      <c r="U11" s="400">
        <v>127</v>
      </c>
      <c r="V11" s="401">
        <v>126</v>
      </c>
      <c r="W11" s="402">
        <v>1</v>
      </c>
      <c r="X11" s="402">
        <v>2</v>
      </c>
      <c r="Y11" s="403">
        <v>125</v>
      </c>
      <c r="Z11" s="404">
        <v>782</v>
      </c>
      <c r="AA11" s="400">
        <v>128</v>
      </c>
      <c r="AB11" s="405">
        <v>127</v>
      </c>
      <c r="AC11" s="406">
        <v>1</v>
      </c>
      <c r="AD11" s="406">
        <v>2</v>
      </c>
      <c r="AE11" s="407">
        <v>126</v>
      </c>
      <c r="AF11" s="408">
        <v>781</v>
      </c>
      <c r="AG11" s="409">
        <f t="shared" si="0"/>
        <v>130</v>
      </c>
      <c r="AH11" s="405">
        <v>130</v>
      </c>
      <c r="AI11" s="406">
        <v>0</v>
      </c>
      <c r="AJ11" s="406">
        <v>2</v>
      </c>
      <c r="AK11" s="407">
        <v>128</v>
      </c>
      <c r="AL11" s="408">
        <v>821</v>
      </c>
      <c r="AM11" s="409">
        <f t="shared" si="1"/>
        <v>358</v>
      </c>
      <c r="AN11" s="405">
        <v>358</v>
      </c>
      <c r="AO11" s="406">
        <v>0</v>
      </c>
      <c r="AP11" s="406">
        <v>3</v>
      </c>
      <c r="AQ11" s="407">
        <v>355</v>
      </c>
      <c r="AR11" s="408">
        <v>804</v>
      </c>
      <c r="AS11" s="395"/>
    </row>
    <row r="12" spans="1:45" ht="69" customHeight="1" x14ac:dyDescent="0.2">
      <c r="A12" s="374"/>
      <c r="B12" s="397" t="s">
        <v>188</v>
      </c>
      <c r="C12" s="398">
        <v>17</v>
      </c>
      <c r="D12" s="399">
        <v>16</v>
      </c>
      <c r="E12" s="213">
        <v>1</v>
      </c>
      <c r="F12" s="213">
        <v>1</v>
      </c>
      <c r="G12" s="214">
        <v>16</v>
      </c>
      <c r="H12" s="215">
        <v>0</v>
      </c>
      <c r="I12" s="400">
        <v>14</v>
      </c>
      <c r="J12" s="401">
        <v>13</v>
      </c>
      <c r="K12" s="402">
        <v>1</v>
      </c>
      <c r="L12" s="402">
        <v>1</v>
      </c>
      <c r="M12" s="403">
        <v>13</v>
      </c>
      <c r="N12" s="404">
        <v>1</v>
      </c>
      <c r="O12" s="400">
        <v>13</v>
      </c>
      <c r="P12" s="401">
        <v>12</v>
      </c>
      <c r="Q12" s="402">
        <v>1</v>
      </c>
      <c r="R12" s="402">
        <v>3</v>
      </c>
      <c r="S12" s="403">
        <v>10</v>
      </c>
      <c r="T12" s="404">
        <v>1</v>
      </c>
      <c r="U12" s="400">
        <v>14</v>
      </c>
      <c r="V12" s="401">
        <v>13</v>
      </c>
      <c r="W12" s="402">
        <v>1</v>
      </c>
      <c r="X12" s="402">
        <v>3</v>
      </c>
      <c r="Y12" s="403">
        <v>11</v>
      </c>
      <c r="Z12" s="404">
        <v>1</v>
      </c>
      <c r="AA12" s="400">
        <v>14</v>
      </c>
      <c r="AB12" s="405">
        <v>14</v>
      </c>
      <c r="AC12" s="406">
        <v>0</v>
      </c>
      <c r="AD12" s="406">
        <v>3</v>
      </c>
      <c r="AE12" s="407">
        <v>11</v>
      </c>
      <c r="AF12" s="408">
        <v>1</v>
      </c>
      <c r="AG12" s="409">
        <f t="shared" si="0"/>
        <v>15</v>
      </c>
      <c r="AH12" s="405">
        <v>14</v>
      </c>
      <c r="AI12" s="406">
        <v>1</v>
      </c>
      <c r="AJ12" s="406">
        <v>2</v>
      </c>
      <c r="AK12" s="407">
        <v>13</v>
      </c>
      <c r="AL12" s="408">
        <v>2</v>
      </c>
      <c r="AM12" s="409">
        <f t="shared" si="1"/>
        <v>14</v>
      </c>
      <c r="AN12" s="405">
        <v>13</v>
      </c>
      <c r="AO12" s="406">
        <v>1</v>
      </c>
      <c r="AP12" s="406">
        <v>2</v>
      </c>
      <c r="AQ12" s="407">
        <v>12</v>
      </c>
      <c r="AR12" s="408">
        <v>4</v>
      </c>
      <c r="AS12" s="395"/>
    </row>
    <row r="13" spans="1:45" ht="69" customHeight="1" x14ac:dyDescent="0.2">
      <c r="A13" s="374"/>
      <c r="B13" s="397" t="s">
        <v>189</v>
      </c>
      <c r="C13" s="398">
        <v>101</v>
      </c>
      <c r="D13" s="399">
        <v>100</v>
      </c>
      <c r="E13" s="213">
        <v>1</v>
      </c>
      <c r="F13" s="213">
        <v>11</v>
      </c>
      <c r="G13" s="214">
        <v>90</v>
      </c>
      <c r="H13" s="215">
        <v>149</v>
      </c>
      <c r="I13" s="400">
        <v>338</v>
      </c>
      <c r="J13" s="401">
        <v>337</v>
      </c>
      <c r="K13" s="402">
        <v>1</v>
      </c>
      <c r="L13" s="402">
        <v>54</v>
      </c>
      <c r="M13" s="403">
        <v>284</v>
      </c>
      <c r="N13" s="404">
        <v>317</v>
      </c>
      <c r="O13" s="400">
        <v>340</v>
      </c>
      <c r="P13" s="401">
        <v>339</v>
      </c>
      <c r="Q13" s="402">
        <v>1</v>
      </c>
      <c r="R13" s="402">
        <v>55</v>
      </c>
      <c r="S13" s="403">
        <v>285</v>
      </c>
      <c r="T13" s="404">
        <v>318</v>
      </c>
      <c r="U13" s="400">
        <v>325</v>
      </c>
      <c r="V13" s="401">
        <v>324</v>
      </c>
      <c r="W13" s="402">
        <v>1</v>
      </c>
      <c r="X13" s="402">
        <v>53</v>
      </c>
      <c r="Y13" s="403">
        <v>272</v>
      </c>
      <c r="Z13" s="404">
        <v>313</v>
      </c>
      <c r="AA13" s="400">
        <v>349</v>
      </c>
      <c r="AB13" s="405">
        <v>349</v>
      </c>
      <c r="AC13" s="406">
        <v>0</v>
      </c>
      <c r="AD13" s="406">
        <v>56</v>
      </c>
      <c r="AE13" s="407">
        <v>293</v>
      </c>
      <c r="AF13" s="408">
        <v>345</v>
      </c>
      <c r="AG13" s="409">
        <f t="shared" si="0"/>
        <v>341</v>
      </c>
      <c r="AH13" s="405">
        <v>341</v>
      </c>
      <c r="AI13" s="406">
        <v>0</v>
      </c>
      <c r="AJ13" s="406">
        <v>56</v>
      </c>
      <c r="AK13" s="407">
        <v>285</v>
      </c>
      <c r="AL13" s="408">
        <v>356</v>
      </c>
      <c r="AM13" s="409">
        <f t="shared" si="1"/>
        <v>336</v>
      </c>
      <c r="AN13" s="405">
        <v>336</v>
      </c>
      <c r="AO13" s="406">
        <v>0</v>
      </c>
      <c r="AP13" s="406">
        <v>55</v>
      </c>
      <c r="AQ13" s="407">
        <v>281</v>
      </c>
      <c r="AR13" s="408">
        <v>306</v>
      </c>
      <c r="AS13" s="395"/>
    </row>
    <row r="14" spans="1:45" ht="69" customHeight="1" x14ac:dyDescent="0.2">
      <c r="A14" s="374"/>
      <c r="B14" s="397" t="s">
        <v>190</v>
      </c>
      <c r="C14" s="398">
        <v>1315</v>
      </c>
      <c r="D14" s="399">
        <v>1122</v>
      </c>
      <c r="E14" s="213">
        <v>193</v>
      </c>
      <c r="F14" s="213">
        <v>196</v>
      </c>
      <c r="G14" s="214">
        <v>1119</v>
      </c>
      <c r="H14" s="411" t="s">
        <v>140</v>
      </c>
      <c r="I14" s="400">
        <v>1113</v>
      </c>
      <c r="J14" s="401">
        <v>948</v>
      </c>
      <c r="K14" s="402">
        <v>165</v>
      </c>
      <c r="L14" s="402">
        <v>165</v>
      </c>
      <c r="M14" s="403">
        <v>948</v>
      </c>
      <c r="N14" s="413" t="s">
        <v>140</v>
      </c>
      <c r="O14" s="400">
        <v>1054</v>
      </c>
      <c r="P14" s="401">
        <v>893</v>
      </c>
      <c r="Q14" s="402">
        <v>161</v>
      </c>
      <c r="R14" s="402">
        <v>157</v>
      </c>
      <c r="S14" s="403">
        <v>897</v>
      </c>
      <c r="T14" s="413" t="s">
        <v>140</v>
      </c>
      <c r="U14" s="400">
        <v>964</v>
      </c>
      <c r="V14" s="401">
        <v>810</v>
      </c>
      <c r="W14" s="402">
        <v>154</v>
      </c>
      <c r="X14" s="402">
        <v>144</v>
      </c>
      <c r="Y14" s="403">
        <v>820</v>
      </c>
      <c r="Z14" s="413" t="s">
        <v>140</v>
      </c>
      <c r="AA14" s="400">
        <v>878</v>
      </c>
      <c r="AB14" s="405">
        <v>749</v>
      </c>
      <c r="AC14" s="406">
        <v>129</v>
      </c>
      <c r="AD14" s="406">
        <v>131</v>
      </c>
      <c r="AE14" s="407">
        <v>747</v>
      </c>
      <c r="AF14" s="415" t="s">
        <v>140</v>
      </c>
      <c r="AG14" s="409">
        <f t="shared" si="0"/>
        <v>904</v>
      </c>
      <c r="AH14" s="405">
        <v>762</v>
      </c>
      <c r="AI14" s="406">
        <v>142</v>
      </c>
      <c r="AJ14" s="406">
        <v>135</v>
      </c>
      <c r="AK14" s="407">
        <v>769</v>
      </c>
      <c r="AL14" s="415" t="s">
        <v>191</v>
      </c>
      <c r="AM14" s="409">
        <f t="shared" si="1"/>
        <v>896</v>
      </c>
      <c r="AN14" s="405">
        <v>756</v>
      </c>
      <c r="AO14" s="406">
        <v>140</v>
      </c>
      <c r="AP14" s="406">
        <v>133</v>
      </c>
      <c r="AQ14" s="407">
        <v>763</v>
      </c>
      <c r="AR14" s="415">
        <v>793</v>
      </c>
      <c r="AS14" s="395"/>
    </row>
    <row r="15" spans="1:45" ht="69" customHeight="1" x14ac:dyDescent="0.2">
      <c r="A15" s="374"/>
      <c r="B15" s="397" t="s">
        <v>192</v>
      </c>
      <c r="C15" s="398">
        <v>94</v>
      </c>
      <c r="D15" s="399">
        <v>94</v>
      </c>
      <c r="E15" s="213">
        <v>0</v>
      </c>
      <c r="F15" s="420">
        <v>2</v>
      </c>
      <c r="G15" s="421">
        <v>92</v>
      </c>
      <c r="H15" s="411">
        <v>11</v>
      </c>
      <c r="I15" s="400">
        <v>279</v>
      </c>
      <c r="J15" s="401">
        <v>279</v>
      </c>
      <c r="K15" s="402">
        <v>0</v>
      </c>
      <c r="L15" s="422">
        <v>40</v>
      </c>
      <c r="M15" s="423">
        <v>239</v>
      </c>
      <c r="N15" s="413">
        <v>237</v>
      </c>
      <c r="O15" s="400">
        <v>301</v>
      </c>
      <c r="P15" s="401">
        <v>301</v>
      </c>
      <c r="Q15" s="402">
        <v>0</v>
      </c>
      <c r="R15" s="422">
        <v>44</v>
      </c>
      <c r="S15" s="423">
        <v>257</v>
      </c>
      <c r="T15" s="413">
        <v>243</v>
      </c>
      <c r="U15" s="400">
        <v>300</v>
      </c>
      <c r="V15" s="401">
        <v>300</v>
      </c>
      <c r="W15" s="402">
        <v>0</v>
      </c>
      <c r="X15" s="422">
        <v>41</v>
      </c>
      <c r="Y15" s="423">
        <v>259</v>
      </c>
      <c r="Z15" s="413">
        <v>245</v>
      </c>
      <c r="AA15" s="400">
        <v>317</v>
      </c>
      <c r="AB15" s="405">
        <v>317</v>
      </c>
      <c r="AC15" s="406">
        <v>0</v>
      </c>
      <c r="AD15" s="424">
        <v>42</v>
      </c>
      <c r="AE15" s="425">
        <v>275</v>
      </c>
      <c r="AF15" s="415">
        <v>263</v>
      </c>
      <c r="AG15" s="409">
        <f t="shared" si="0"/>
        <v>333</v>
      </c>
      <c r="AH15" s="405">
        <v>333</v>
      </c>
      <c r="AI15" s="406">
        <v>0</v>
      </c>
      <c r="AJ15" s="424">
        <v>44</v>
      </c>
      <c r="AK15" s="425">
        <v>289</v>
      </c>
      <c r="AL15" s="415">
        <v>278</v>
      </c>
      <c r="AM15" s="409">
        <f t="shared" si="1"/>
        <v>344</v>
      </c>
      <c r="AN15" s="405">
        <v>344</v>
      </c>
      <c r="AO15" s="406">
        <v>0</v>
      </c>
      <c r="AP15" s="424">
        <v>59</v>
      </c>
      <c r="AQ15" s="425">
        <v>285</v>
      </c>
      <c r="AR15" s="415">
        <v>293</v>
      </c>
      <c r="AS15" s="395"/>
    </row>
    <row r="16" spans="1:45" ht="69" customHeight="1" x14ac:dyDescent="0.2">
      <c r="A16" s="374"/>
      <c r="B16" s="397" t="s">
        <v>193</v>
      </c>
      <c r="C16" s="398">
        <v>251</v>
      </c>
      <c r="D16" s="399">
        <v>250</v>
      </c>
      <c r="E16" s="213">
        <v>1</v>
      </c>
      <c r="F16" s="213">
        <v>20</v>
      </c>
      <c r="G16" s="426">
        <v>231</v>
      </c>
      <c r="H16" s="427">
        <v>188</v>
      </c>
      <c r="I16" s="400">
        <v>268</v>
      </c>
      <c r="J16" s="401">
        <v>267</v>
      </c>
      <c r="K16" s="402">
        <v>1</v>
      </c>
      <c r="L16" s="402">
        <v>23</v>
      </c>
      <c r="M16" s="428">
        <v>245</v>
      </c>
      <c r="N16" s="429">
        <v>582</v>
      </c>
      <c r="O16" s="400">
        <v>241</v>
      </c>
      <c r="P16" s="401">
        <v>240</v>
      </c>
      <c r="Q16" s="402">
        <v>1</v>
      </c>
      <c r="R16" s="402">
        <v>32</v>
      </c>
      <c r="S16" s="428">
        <v>209</v>
      </c>
      <c r="T16" s="429">
        <v>519</v>
      </c>
      <c r="U16" s="400">
        <v>206</v>
      </c>
      <c r="V16" s="401">
        <v>205</v>
      </c>
      <c r="W16" s="402">
        <v>1</v>
      </c>
      <c r="X16" s="402">
        <v>77</v>
      </c>
      <c r="Y16" s="428">
        <v>129</v>
      </c>
      <c r="Z16" s="429">
        <v>456</v>
      </c>
      <c r="AA16" s="400">
        <v>301</v>
      </c>
      <c r="AB16" s="405">
        <v>293</v>
      </c>
      <c r="AC16" s="406">
        <v>8</v>
      </c>
      <c r="AD16" s="406">
        <v>30</v>
      </c>
      <c r="AE16" s="430">
        <v>271</v>
      </c>
      <c r="AF16" s="431">
        <v>582</v>
      </c>
      <c r="AG16" s="409">
        <f t="shared" si="0"/>
        <v>270</v>
      </c>
      <c r="AH16" s="405">
        <v>269</v>
      </c>
      <c r="AI16" s="406">
        <v>1</v>
      </c>
      <c r="AJ16" s="406">
        <v>27</v>
      </c>
      <c r="AK16" s="430">
        <v>243</v>
      </c>
      <c r="AL16" s="431">
        <v>587</v>
      </c>
      <c r="AM16" s="409">
        <f t="shared" si="1"/>
        <v>252</v>
      </c>
      <c r="AN16" s="405">
        <v>251</v>
      </c>
      <c r="AO16" s="406">
        <v>1</v>
      </c>
      <c r="AP16" s="406">
        <v>8</v>
      </c>
      <c r="AQ16" s="430">
        <v>244</v>
      </c>
      <c r="AR16" s="431">
        <v>539</v>
      </c>
      <c r="AS16" s="395"/>
    </row>
    <row r="17" spans="1:45" ht="69" customHeight="1" x14ac:dyDescent="0.2">
      <c r="A17" s="374"/>
      <c r="B17" s="397" t="s">
        <v>194</v>
      </c>
      <c r="C17" s="398">
        <v>67</v>
      </c>
      <c r="D17" s="399">
        <v>66</v>
      </c>
      <c r="E17" s="420">
        <v>1</v>
      </c>
      <c r="F17" s="213">
        <v>2</v>
      </c>
      <c r="G17" s="214">
        <v>65</v>
      </c>
      <c r="H17" s="411">
        <v>1071</v>
      </c>
      <c r="I17" s="400">
        <v>1269</v>
      </c>
      <c r="J17" s="401">
        <v>1268</v>
      </c>
      <c r="K17" s="422">
        <v>1</v>
      </c>
      <c r="L17" s="402">
        <v>56</v>
      </c>
      <c r="M17" s="403">
        <v>1213</v>
      </c>
      <c r="N17" s="413">
        <v>1276</v>
      </c>
      <c r="O17" s="400">
        <v>1254</v>
      </c>
      <c r="P17" s="401">
        <v>1252</v>
      </c>
      <c r="Q17" s="422">
        <v>2</v>
      </c>
      <c r="R17" s="402">
        <v>78</v>
      </c>
      <c r="S17" s="403">
        <v>1176</v>
      </c>
      <c r="T17" s="413">
        <v>1249</v>
      </c>
      <c r="U17" s="400">
        <v>1198</v>
      </c>
      <c r="V17" s="401">
        <v>1197</v>
      </c>
      <c r="W17" s="422">
        <v>1</v>
      </c>
      <c r="X17" s="402">
        <v>129</v>
      </c>
      <c r="Y17" s="403">
        <v>1069</v>
      </c>
      <c r="Z17" s="413">
        <v>1232</v>
      </c>
      <c r="AA17" s="400">
        <v>1227</v>
      </c>
      <c r="AB17" s="405">
        <v>1226</v>
      </c>
      <c r="AC17" s="424">
        <v>1</v>
      </c>
      <c r="AD17" s="406">
        <v>247</v>
      </c>
      <c r="AE17" s="407">
        <v>980</v>
      </c>
      <c r="AF17" s="415">
        <v>1290</v>
      </c>
      <c r="AG17" s="409">
        <f t="shared" si="0"/>
        <v>1300</v>
      </c>
      <c r="AH17" s="405">
        <v>1299</v>
      </c>
      <c r="AI17" s="424">
        <v>1</v>
      </c>
      <c r="AJ17" s="406">
        <v>739</v>
      </c>
      <c r="AK17" s="407">
        <v>561</v>
      </c>
      <c r="AL17" s="415">
        <v>1325</v>
      </c>
      <c r="AM17" s="409">
        <f t="shared" si="1"/>
        <v>1172.9739999999999</v>
      </c>
      <c r="AN17" s="405">
        <v>1172.32</v>
      </c>
      <c r="AO17" s="424">
        <v>0.65400000000000003</v>
      </c>
      <c r="AP17" s="406">
        <v>671</v>
      </c>
      <c r="AQ17" s="407">
        <v>502</v>
      </c>
      <c r="AR17" s="415">
        <v>859.21199999999999</v>
      </c>
      <c r="AS17" s="395"/>
    </row>
    <row r="18" spans="1:45" ht="69" customHeight="1" x14ac:dyDescent="0.2">
      <c r="A18" s="374"/>
      <c r="B18" s="397" t="s">
        <v>195</v>
      </c>
      <c r="C18" s="398">
        <v>707</v>
      </c>
      <c r="D18" s="432">
        <v>704</v>
      </c>
      <c r="E18" s="433">
        <v>3</v>
      </c>
      <c r="F18" s="434">
        <v>28</v>
      </c>
      <c r="G18" s="426">
        <v>679</v>
      </c>
      <c r="H18" s="435">
        <v>450</v>
      </c>
      <c r="I18" s="400">
        <v>582</v>
      </c>
      <c r="J18" s="436">
        <v>578</v>
      </c>
      <c r="K18" s="437">
        <v>4</v>
      </c>
      <c r="L18" s="438">
        <v>13</v>
      </c>
      <c r="M18" s="428">
        <v>569</v>
      </c>
      <c r="N18" s="439">
        <v>384</v>
      </c>
      <c r="O18" s="400">
        <v>567</v>
      </c>
      <c r="P18" s="436">
        <v>564</v>
      </c>
      <c r="Q18" s="437">
        <v>3</v>
      </c>
      <c r="R18" s="438">
        <v>12</v>
      </c>
      <c r="S18" s="428">
        <v>555</v>
      </c>
      <c r="T18" s="439">
        <v>330</v>
      </c>
      <c r="U18" s="400">
        <v>578</v>
      </c>
      <c r="V18" s="436">
        <v>575</v>
      </c>
      <c r="W18" s="437">
        <v>3</v>
      </c>
      <c r="X18" s="438">
        <v>11</v>
      </c>
      <c r="Y18" s="428">
        <v>567</v>
      </c>
      <c r="Z18" s="439">
        <v>332</v>
      </c>
      <c r="AA18" s="400">
        <v>579</v>
      </c>
      <c r="AB18" s="440">
        <v>574</v>
      </c>
      <c r="AC18" s="441">
        <v>5</v>
      </c>
      <c r="AD18" s="442">
        <v>11</v>
      </c>
      <c r="AE18" s="430">
        <v>568</v>
      </c>
      <c r="AF18" s="443">
        <v>347</v>
      </c>
      <c r="AG18" s="409">
        <f t="shared" si="0"/>
        <v>586</v>
      </c>
      <c r="AH18" s="440">
        <v>584</v>
      </c>
      <c r="AI18" s="441">
        <v>2</v>
      </c>
      <c r="AJ18" s="442">
        <v>15</v>
      </c>
      <c r="AK18" s="430">
        <v>571</v>
      </c>
      <c r="AL18" s="443">
        <v>307</v>
      </c>
      <c r="AM18" s="409">
        <f t="shared" si="1"/>
        <v>615</v>
      </c>
      <c r="AN18" s="440">
        <v>613</v>
      </c>
      <c r="AO18" s="441">
        <v>2</v>
      </c>
      <c r="AP18" s="442">
        <v>1</v>
      </c>
      <c r="AQ18" s="430">
        <v>614</v>
      </c>
      <c r="AR18" s="443">
        <v>348</v>
      </c>
      <c r="AS18" s="395"/>
    </row>
    <row r="19" spans="1:45" ht="69" customHeight="1" thickBot="1" x14ac:dyDescent="0.25">
      <c r="A19" s="374"/>
      <c r="B19" s="444" t="s">
        <v>196</v>
      </c>
      <c r="C19" s="445">
        <v>392</v>
      </c>
      <c r="D19" s="446">
        <v>341</v>
      </c>
      <c r="E19" s="225">
        <v>51</v>
      </c>
      <c r="F19" s="225">
        <v>47</v>
      </c>
      <c r="G19" s="226">
        <v>345</v>
      </c>
      <c r="H19" s="447">
        <v>386</v>
      </c>
      <c r="I19" s="448">
        <v>396</v>
      </c>
      <c r="J19" s="449">
        <v>356</v>
      </c>
      <c r="K19" s="450">
        <v>40</v>
      </c>
      <c r="L19" s="450">
        <v>28</v>
      </c>
      <c r="M19" s="451">
        <v>368</v>
      </c>
      <c r="N19" s="452">
        <v>380</v>
      </c>
      <c r="O19" s="448">
        <v>362</v>
      </c>
      <c r="P19" s="449">
        <v>322</v>
      </c>
      <c r="Q19" s="450">
        <v>40</v>
      </c>
      <c r="R19" s="450">
        <v>47</v>
      </c>
      <c r="S19" s="451">
        <v>315</v>
      </c>
      <c r="T19" s="452">
        <v>358</v>
      </c>
      <c r="U19" s="448">
        <v>324</v>
      </c>
      <c r="V19" s="449">
        <v>307</v>
      </c>
      <c r="W19" s="450">
        <v>17</v>
      </c>
      <c r="X19" s="450">
        <v>42</v>
      </c>
      <c r="Y19" s="451">
        <v>282</v>
      </c>
      <c r="Z19" s="452" t="s">
        <v>140</v>
      </c>
      <c r="AA19" s="448">
        <v>321</v>
      </c>
      <c r="AB19" s="449">
        <v>304</v>
      </c>
      <c r="AC19" s="450">
        <v>17</v>
      </c>
      <c r="AD19" s="450">
        <v>42</v>
      </c>
      <c r="AE19" s="451">
        <v>279</v>
      </c>
      <c r="AF19" s="453" t="s">
        <v>140</v>
      </c>
      <c r="AG19" s="448">
        <f t="shared" si="0"/>
        <v>326</v>
      </c>
      <c r="AH19" s="449">
        <v>309</v>
      </c>
      <c r="AI19" s="450">
        <v>17</v>
      </c>
      <c r="AJ19" s="450">
        <v>43</v>
      </c>
      <c r="AK19" s="451">
        <v>283</v>
      </c>
      <c r="AL19" s="453" t="s">
        <v>141</v>
      </c>
      <c r="AM19" s="448">
        <f t="shared" si="1"/>
        <v>312</v>
      </c>
      <c r="AN19" s="449">
        <v>304</v>
      </c>
      <c r="AO19" s="450">
        <v>8</v>
      </c>
      <c r="AP19" s="450">
        <v>125</v>
      </c>
      <c r="AQ19" s="451">
        <v>187</v>
      </c>
      <c r="AR19" s="453">
        <v>306</v>
      </c>
      <c r="AS19" s="395"/>
    </row>
    <row r="20" spans="1:45" ht="69" customHeight="1" thickBot="1" x14ac:dyDescent="0.25">
      <c r="A20" s="374"/>
      <c r="B20" s="454" t="s">
        <v>197</v>
      </c>
      <c r="C20" s="455">
        <f t="shared" ref="C20:H20" si="2">SUM(C5:C19)</f>
        <v>9593</v>
      </c>
      <c r="D20" s="456">
        <f t="shared" si="2"/>
        <v>8763</v>
      </c>
      <c r="E20" s="456">
        <f t="shared" si="2"/>
        <v>830</v>
      </c>
      <c r="F20" s="456">
        <f t="shared" si="2"/>
        <v>1208</v>
      </c>
      <c r="G20" s="456">
        <f t="shared" si="2"/>
        <v>8385</v>
      </c>
      <c r="H20" s="457">
        <f t="shared" si="2"/>
        <v>11867</v>
      </c>
      <c r="I20" s="458">
        <v>10568</v>
      </c>
      <c r="J20" s="459">
        <v>9970</v>
      </c>
      <c r="K20" s="459">
        <v>598</v>
      </c>
      <c r="L20" s="459">
        <v>1164</v>
      </c>
      <c r="M20" s="459">
        <v>9404</v>
      </c>
      <c r="N20" s="459">
        <v>11281</v>
      </c>
      <c r="O20" s="458">
        <v>10105</v>
      </c>
      <c r="P20" s="459">
        <v>9467</v>
      </c>
      <c r="Q20" s="459">
        <v>638</v>
      </c>
      <c r="R20" s="459">
        <v>1077</v>
      </c>
      <c r="S20" s="459">
        <v>9028</v>
      </c>
      <c r="T20" s="460">
        <v>11290</v>
      </c>
      <c r="U20" s="458">
        <v>9782</v>
      </c>
      <c r="V20" s="459">
        <v>9086</v>
      </c>
      <c r="W20" s="459">
        <v>696</v>
      </c>
      <c r="X20" s="459">
        <v>1940</v>
      </c>
      <c r="Y20" s="459">
        <v>7842</v>
      </c>
      <c r="Z20" s="460">
        <v>11472</v>
      </c>
      <c r="AA20" s="458">
        <v>10071</v>
      </c>
      <c r="AB20" s="459">
        <f>SUM(AB5:AB19)</f>
        <v>9393</v>
      </c>
      <c r="AC20" s="459">
        <f>SUM(AC5:AC19)</f>
        <v>678</v>
      </c>
      <c r="AD20" s="459">
        <f>SUM(AD5:AD19)</f>
        <v>2398</v>
      </c>
      <c r="AE20" s="459">
        <f>SUM(AE5:AE19)</f>
        <v>7673</v>
      </c>
      <c r="AF20" s="460">
        <v>11159</v>
      </c>
      <c r="AG20" s="458">
        <f t="shared" ref="AG20:AR20" si="3">SUM(AG5:AG19)</f>
        <v>10178</v>
      </c>
      <c r="AH20" s="459">
        <f t="shared" si="3"/>
        <v>9406</v>
      </c>
      <c r="AI20" s="459">
        <f t="shared" si="3"/>
        <v>772</v>
      </c>
      <c r="AJ20" s="459">
        <f t="shared" si="3"/>
        <v>2290</v>
      </c>
      <c r="AK20" s="459">
        <f t="shared" si="3"/>
        <v>7888</v>
      </c>
      <c r="AL20" s="460">
        <f t="shared" si="3"/>
        <v>11153</v>
      </c>
      <c r="AM20" s="458">
        <f t="shared" si="3"/>
        <v>9917.973</v>
      </c>
      <c r="AN20" s="459">
        <f t="shared" si="3"/>
        <v>9511.9339999999993</v>
      </c>
      <c r="AO20" s="459">
        <f t="shared" si="3"/>
        <v>406.03899999999999</v>
      </c>
      <c r="AP20" s="459">
        <f t="shared" si="3"/>
        <v>2180</v>
      </c>
      <c r="AQ20" s="459">
        <f t="shared" si="3"/>
        <v>7738</v>
      </c>
      <c r="AR20" s="460">
        <f t="shared" si="3"/>
        <v>14336.416695</v>
      </c>
      <c r="AS20" s="395"/>
    </row>
    <row r="21" spans="1:45" ht="57.75" customHeight="1" x14ac:dyDescent="0.2"/>
  </sheetData>
  <mergeCells count="7">
    <mergeCell ref="AM3:AR3"/>
    <mergeCell ref="C3:H3"/>
    <mergeCell ref="I3:N3"/>
    <mergeCell ref="O3:T3"/>
    <mergeCell ref="U3:Z3"/>
    <mergeCell ref="AA3:AF3"/>
    <mergeCell ref="AG3:AL3"/>
  </mergeCells>
  <phoneticPr fontId="2"/>
  <pageMargins left="0.98425196850393704" right="0.23622047244094491" top="0.78740157480314965" bottom="0.31496062992125984" header="0.27559055118110237" footer="0.19685039370078741"/>
  <pageSetup paperSize="9" scale="37" firstPageNumber="7" fitToHeight="0" orientation="landscape" useFirstPageNumber="1" r:id="rId1"/>
  <headerFooter alignWithMargins="0">
    <oddFooter>&amp;C&amp;24&amp;P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22</vt:i4>
      </vt:variant>
    </vt:vector>
  </HeadingPairs>
  <TitlesOfParts>
    <vt:vector size="45" baseType="lpstr">
      <vt:lpstr>表紙</vt:lpstr>
      <vt:lpstr>目次</vt:lpstr>
      <vt:lpstr>Ｐ１　福岡県市町村分布図</vt:lpstr>
      <vt:lpstr>Ｐ２　概況</vt:lpstr>
      <vt:lpstr>Ｐ３　推移</vt:lpstr>
      <vt:lpstr>Ｐ４　日帰り・宿泊、県内外</vt:lpstr>
      <vt:lpstr>P5 地区計，福岡地区</vt:lpstr>
      <vt:lpstr>P6 筑後地区</vt:lpstr>
      <vt:lpstr>P7 筑豊地区</vt:lpstr>
      <vt:lpstr>P8 北九州地区</vt:lpstr>
      <vt:lpstr>P9 地区計，福岡地区</vt:lpstr>
      <vt:lpstr>P10 筑後地区</vt:lpstr>
      <vt:lpstr>P11 筑豊地区</vt:lpstr>
      <vt:lpstr>P12 北九州地区</vt:lpstr>
      <vt:lpstr>P13 地区計，福岡地区</vt:lpstr>
      <vt:lpstr>P14 筑後地区</vt:lpstr>
      <vt:lpstr>P15 筑豊地区</vt:lpstr>
      <vt:lpstr>P16 北九州地区</vt:lpstr>
      <vt:lpstr>P17～福岡地区</vt:lpstr>
      <vt:lpstr>Ｐ22～筑後地区</vt:lpstr>
      <vt:lpstr>P28～筑豊地区</vt:lpstr>
      <vt:lpstr>P32～北九州地区</vt:lpstr>
      <vt:lpstr>P35～主要交通機関</vt:lpstr>
      <vt:lpstr>'Ｐ１　福岡県市町村分布図'!Print_Area</vt:lpstr>
      <vt:lpstr>'P10 筑後地区'!Print_Area</vt:lpstr>
      <vt:lpstr>'P11 筑豊地区'!Print_Area</vt:lpstr>
      <vt:lpstr>'P12 北九州地区'!Print_Area</vt:lpstr>
      <vt:lpstr>'P13 地区計，福岡地区'!Print_Area</vt:lpstr>
      <vt:lpstr>'P14 筑後地区'!Print_Area</vt:lpstr>
      <vt:lpstr>'P15 筑豊地区'!Print_Area</vt:lpstr>
      <vt:lpstr>'P16 北九州地区'!Print_Area</vt:lpstr>
      <vt:lpstr>'P17～福岡地区'!Print_Area</vt:lpstr>
      <vt:lpstr>'Ｐ２　概況'!Print_Area</vt:lpstr>
      <vt:lpstr>'Ｐ22～筑後地区'!Print_Area</vt:lpstr>
      <vt:lpstr>'P28～筑豊地区'!Print_Area</vt:lpstr>
      <vt:lpstr>'Ｐ３　推移'!Print_Area</vt:lpstr>
      <vt:lpstr>'P32～北九州地区'!Print_Area</vt:lpstr>
      <vt:lpstr>'Ｐ４　日帰り・宿泊、県内外'!Print_Area</vt:lpstr>
      <vt:lpstr>'P5 地区計，福岡地区'!Print_Area</vt:lpstr>
      <vt:lpstr>'P6 筑後地区'!Print_Area</vt:lpstr>
      <vt:lpstr>'P7 筑豊地区'!Print_Area</vt:lpstr>
      <vt:lpstr>'P8 北九州地区'!Print_Area</vt:lpstr>
      <vt:lpstr>'P9 地区計，福岡地区'!Print_Area</vt:lpstr>
      <vt:lpstr>表紙!Print_Area</vt:lpstr>
      <vt:lpstr>目次!Print_Area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2019-07-11T01:52:40Z</cp:lastPrinted>
  <dcterms:created xsi:type="dcterms:W3CDTF">2017-02-28T09:21:21Z</dcterms:created>
  <dcterms:modified xsi:type="dcterms:W3CDTF">2019-07-11T01:54:10Z</dcterms:modified>
</cp:coreProperties>
</file>