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105" windowWidth="14940" windowHeight="783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8" i="9" l="1"/>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AM38" i="9"/>
  <c r="C38" i="9"/>
  <c r="AM37" i="9"/>
  <c r="C37" i="9"/>
  <c r="AM36" i="9"/>
  <c r="C36" i="9"/>
  <c r="C34" i="9"/>
  <c r="C35" i="9" s="1"/>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l="1"/>
  <c r="BE36" i="9" s="1"/>
  <c r="BE37" i="9" s="1"/>
  <c r="BE38" i="9" s="1"/>
  <c r="BW34" i="9" l="1"/>
  <c r="BW35" i="9" l="1"/>
  <c r="BW36" i="9" s="1"/>
  <c r="BW37" i="9" s="1"/>
  <c r="BW38" i="9" s="1"/>
  <c r="BW39" i="9" s="1"/>
  <c r="BW40" i="9" s="1"/>
  <c r="BW41" i="9" s="1"/>
  <c r="BW42" i="9" s="1"/>
  <c r="BW43" i="9" s="1"/>
  <c r="CO34" i="9" l="1"/>
  <c r="CO35" i="9" s="1"/>
  <c r="CO36" i="9" s="1"/>
  <c r="CO37" i="9" s="1"/>
  <c r="CO38" i="9" s="1"/>
</calcChain>
</file>

<file path=xl/sharedStrings.xml><?xml version="1.0" encoding="utf-8"?>
<sst xmlns="http://schemas.openxmlformats.org/spreadsheetml/2006/main" count="1048" uniqueCount="581">
  <si>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</si>
  <si>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</si>
  <si>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</si>
  <si>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</si>
  <si>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</si>
  <si>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</si>
  <si>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</si>
  <si>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</si>
  <si>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</si>
  <si>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</si>
  <si>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</si>
  <si>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</si>
  <si>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</si>
  <si>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</si>
  <si>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</si>
  <si>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</si>
  <si>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</si>
  <si>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</si>
  <si>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</si>
  <si>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</si>
  <si>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</si>
  <si>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</si>
  <si>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</si>
  <si>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</si>
  <si>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</si>
  <si>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</si>
  <si>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</si>
  <si>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</si>
  <si>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</si>
  <si>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</si>
  <si>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</si>
  <si>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</si>
  <si>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</si>
  <si>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</si>
  <si>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</si>
  <si>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</si>
  <si>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</si>
  <si>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</si>
  <si>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</si>
  <si>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</si>
  <si>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</si>
  <si>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</si>
  <si>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</si>
  <si>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</si>
  <si>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</si>
  <si>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</si>
  <si>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</si>
  <si>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</si>
  <si>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</si>
  <si>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</si>
  <si>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</si>
  <si>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</si>
  <si>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</si>
  <si>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</si>
  <si>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</si>
  <si>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</si>
  <si>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</si>
  <si>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</si>
  <si>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</si>
  <si>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</si>
  <si>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</si>
  <si>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</si>
  <si>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</si>
  <si>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</si>
  <si>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</si>
  <si>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</si>
  <si>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</si>
  <si>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</si>
  <si>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</si>
  <si>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</si>
  <si>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</si>
  <si>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</si>
  <si>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</si>
  <si>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</si>
  <si>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</si>
  <si>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</si>
  <si>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</si>
  <si>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</si>
  <si>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</si>
  <si>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</si>
  <si>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</si>
  <si>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</si>
  <si>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朝倉市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</si>
  <si>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</si>
  <si>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</si>
  <si>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</si>
  <si>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</si>
  <si>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</si>
  <si>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</si>
  <si>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</si>
  <si>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</si>
  <si>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</si>
  <si>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</si>
  <si>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</si>
  <si>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</si>
  <si>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</si>
  <si>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</si>
  <si>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</si>
  <si>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</si>
  <si>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</si>
  <si>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</si>
  <si>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</si>
  <si>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</si>
  <si>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</si>
  <si>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</si>
  <si>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</si>
  <si>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</si>
  <si>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</si>
  <si>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</si>
  <si>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</si>
  <si>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</si>
  <si>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</si>
  <si>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</si>
  <si>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</si>
  <si>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</si>
  <si>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</si>
  <si>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</si>
  <si>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</si>
  <si>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</si>
  <si>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</si>
  <si>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</si>
  <si>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</si>
  <si>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</si>
  <si>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</si>
  <si>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</si>
  <si>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</si>
  <si>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</si>
  <si>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</si>
  <si>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</si>
  <si>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</si>
  <si>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</si>
  <si>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</si>
  <si>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</si>
  <si>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</si>
  <si>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</si>
  <si>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</si>
  <si>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</si>
  <si>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</si>
  <si>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</si>
  <si>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</si>
  <si>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</si>
  <si>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</si>
  <si>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</si>
  <si>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</si>
  <si>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</si>
  <si>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</si>
  <si>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</si>
  <si>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</si>
  <si>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</si>
  <si>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</si>
  <si>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</si>
  <si>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</si>
  <si>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</si>
  <si>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</si>
  <si>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</si>
  <si>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</si>
  <si>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</si>
  <si>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</si>
  <si>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</si>
  <si>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</si>
  <si>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</si>
  <si>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</si>
  <si>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</si>
  <si>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</si>
  <si>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</si>
  <si>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</si>
  <si>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</si>
  <si>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</si>
  <si>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</si>
  <si>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</si>
  <si>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</si>
  <si>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</si>
  <si>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</si>
  <si>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</si>
  <si>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</si>
  <si>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</si>
  <si>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</si>
  <si>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</si>
  <si>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</si>
  <si>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</si>
  <si>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</si>
  <si>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</si>
  <si>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</si>
  <si>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</si>
  <si>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</si>
  <si>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</si>
  <si>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</si>
  <si>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</si>
  <si>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</si>
  <si>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</si>
  <si>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</si>
  <si>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</si>
  <si>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</si>
  <si>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</si>
  <si>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</si>
  <si>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福岡県朝倉市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</si>
  <si>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</si>
  <si>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</si>
  <si>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</si>
  <si>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</si>
  <si>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</si>
  <si>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</si>
  <si>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</si>
  <si>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</si>
  <si>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</si>
  <si>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</si>
  <si>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</si>
  <si>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</si>
  <si>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</si>
  <si>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</si>
  <si>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</si>
  <si>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</si>
  <si>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</si>
  <si>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</si>
  <si>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</si>
  <si>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</si>
  <si>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</si>
  <si>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</si>
  <si>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</si>
  <si>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</si>
  <si>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</si>
  <si>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</si>
  <si>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</si>
  <si>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</si>
  <si>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</si>
  <si>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</si>
  <si>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</si>
  <si>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</si>
  <si>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</si>
  <si>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</si>
  <si>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</si>
  <si>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</si>
  <si>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</si>
  <si>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</si>
  <si>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</si>
  <si>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</si>
  <si>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</si>
  <si>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</si>
  <si>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</si>
  <si>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</si>
  <si>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</si>
  <si>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</si>
  <si>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</si>
  <si>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</si>
  <si>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</si>
  <si>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</si>
  <si>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</si>
  <si>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</si>
  <si>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</si>
  <si>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</si>
  <si>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</si>
  <si>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</si>
  <si>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</si>
  <si>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</si>
  <si>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</si>
  <si>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</si>
  <si>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</si>
  <si>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</si>
  <si>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</si>
  <si>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</si>
  <si>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</si>
  <si>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</si>
  <si>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</si>
  <si>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</si>
  <si>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</si>
  <si>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</si>
  <si>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</si>
  <si>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</si>
  <si>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</si>
  <si>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</si>
  <si>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</si>
  <si>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</si>
  <si>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</si>
  <si>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</si>
  <si>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</si>
  <si>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</si>
  <si>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</si>
  <si>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</si>
  <si>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</si>
  <si>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</si>
  <si>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</si>
  <si>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</si>
  <si>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</si>
  <si>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</si>
  <si>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</si>
  <si>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</si>
  <si>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</si>
  <si>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</si>
  <si>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</si>
  <si>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</si>
  <si>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</si>
  <si>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</si>
  <si>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</si>
  <si>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</si>
  <si>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</si>
  <si>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</si>
  <si>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</si>
  <si>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</si>
  <si>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</si>
  <si>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</si>
  <si>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</si>
  <si>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</si>
  <si>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</si>
  <si>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</si>
  <si>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</si>
  <si>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</si>
  <si>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</si>
  <si>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</si>
  <si>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</si>
  <si>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</si>
  <si>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</si>
  <si>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</si>
  <si>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</si>
  <si>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</si>
  <si>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</si>
  <si>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</si>
  <si>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</si>
  <si>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</si>
  <si>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</si>
  <si>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</si>
  <si>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</si>
  <si>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</si>
  <si>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</si>
  <si>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</si>
  <si>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</si>
  <si>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</si>
  <si>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</si>
  <si>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</si>
  <si>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</si>
  <si>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</si>
  <si>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</si>
  <si>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</si>
  <si>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</si>
  <si>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</si>
  <si>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</si>
  <si>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</si>
  <si>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</si>
  <si>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</si>
  <si>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</si>
  <si>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</si>
  <si>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</si>
  <si>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</si>
  <si>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</si>
  <si>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</si>
  <si>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</si>
  <si>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福岡県朝倉市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</si>
  <si>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</si>
  <si>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</si>
  <si>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</si>
  <si>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</si>
  <si>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</si>
  <si>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</si>
  <si>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</si>
  <si>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</si>
  <si>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</si>
  <si>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</si>
  <si>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</si>
  <si>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</si>
  <si>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</si>
  <si>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</si>
  <si>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</si>
  <si>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</si>
  <si>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</si>
  <si>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</si>
  <si>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</si>
  <si>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</si>
  <si>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</si>
  <si>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</si>
  <si>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</si>
  <si>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</si>
  <si>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</si>
  <si>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</si>
  <si>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</si>
  <si>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</si>
  <si>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</si>
  <si>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</si>
  <si>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</si>
  <si>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</si>
  <si>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</si>
  <si>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</si>
  <si>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</si>
  <si>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</si>
  <si>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後期高齢者医療特別会計</t>
    <phoneticPr fontId="5"/>
  </si>
  <si>
    <t>介護保険特別会計（保険事業勘定）</t>
    <phoneticPr fontId="5"/>
  </si>
  <si>
    <t>介護保険特別会計（介護サービス事業勘定）</t>
    <phoneticPr fontId="5"/>
  </si>
  <si>
    <t>水道事業会計</t>
    <phoneticPr fontId="5"/>
  </si>
  <si>
    <t>法適用企業</t>
    <phoneticPr fontId="5"/>
  </si>
  <si>
    <t>工業用水道事業会計</t>
    <phoneticPr fontId="5"/>
  </si>
  <si>
    <t>簡易水道特別会計</t>
    <phoneticPr fontId="5"/>
  </si>
  <si>
    <t>法非適用企業</t>
    <phoneticPr fontId="5"/>
  </si>
  <si>
    <t>下水道事業特別会計</t>
    <phoneticPr fontId="5"/>
  </si>
  <si>
    <t>農業集落排水事業特別会計</t>
    <phoneticPr fontId="5"/>
  </si>
  <si>
    <t>個別排水事業特別会計</t>
    <phoneticPr fontId="5"/>
  </si>
  <si>
    <t>工業用地造成事業特別会計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</si>
  <si>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</si>
  <si>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</si>
  <si>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</si>
  <si>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</si>
  <si>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</si>
  <si>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</si>
  <si>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</si>
  <si>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</si>
  <si>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</si>
  <si>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</si>
  <si>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</si>
  <si>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</si>
  <si>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</si>
  <si>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</si>
  <si>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</si>
  <si>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</si>
  <si>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</si>
  <si>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</si>
  <si>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</si>
  <si>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</si>
  <si>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</si>
  <si>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</si>
  <si>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</si>
  <si>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</si>
  <si>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</si>
  <si>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</si>
  <si>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</si>
  <si>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</si>
  <si>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</si>
  <si>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</si>
  <si>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</si>
  <si>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</si>
  <si>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</si>
  <si>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</si>
  <si>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</si>
  <si>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</si>
  <si>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</si>
  <si>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</si>
  <si>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</si>
  <si>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</si>
  <si>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</si>
  <si>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</si>
  <si>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</si>
  <si>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</si>
  <si>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</si>
  <si>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</si>
  <si>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</si>
  <si>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</si>
  <si>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</si>
  <si>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</si>
  <si>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</si>
  <si>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</si>
  <si>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</si>
  <si>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</si>
  <si>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</si>
  <si>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</si>
  <si>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</si>
  <si>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</si>
  <si>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</si>
  <si>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</si>
  <si>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</si>
  <si>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</si>
  <si>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</si>
  <si>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</si>
  <si>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</si>
  <si>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</si>
  <si>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</si>
  <si>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</si>
  <si>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</si>
  <si>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</si>
  <si>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</si>
  <si>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</si>
  <si>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</si>
  <si>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</si>
  <si>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</si>
  <si>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</si>
  <si>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</si>
  <si>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</si>
  <si>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</si>
  <si>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</si>
  <si>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</si>
  <si>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</si>
  <si>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</si>
  <si>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</si>
  <si>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</si>
  <si>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</si>
  <si>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</si>
  <si>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</si>
  <si>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</si>
  <si>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</si>
  <si>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</si>
  <si>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</si>
  <si>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</si>
  <si>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</si>
  <si>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</si>
  <si>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</si>
  <si>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</si>
  <si>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</si>
  <si>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</si>
  <si>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</si>
  <si>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</si>
  <si>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</si>
  <si>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</si>
  <si>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</si>
  <si>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</si>
  <si>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</si>
  <si>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</si>
  <si>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</si>
  <si>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</si>
  <si>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</si>
  <si>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</si>
  <si>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</si>
  <si>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</si>
  <si>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</si>
  <si>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</si>
  <si>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</si>
  <si>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</si>
  <si>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</si>
  <si>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</si>
  <si>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</si>
  <si>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</si>
  <si>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</si>
  <si>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</si>
  <si>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</si>
  <si>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</si>
  <si>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</si>
  <si>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</si>
  <si>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</si>
  <si>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</si>
  <si>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</si>
  <si>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</si>
  <si>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</si>
  <si>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</si>
  <si>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国民健康保険特別会計（事業勘定）</t>
  </si>
  <si>
    <t>▲ 0.02</t>
  </si>
  <si>
    <t>▲ 0.47</t>
  </si>
  <si>
    <t>▲ 2.06</t>
  </si>
  <si>
    <t>▲ 3.73</t>
  </si>
  <si>
    <t>▲ 4.36</t>
  </si>
  <si>
    <t>水道事業会計</t>
  </si>
  <si>
    <t>工業用水道事業会計</t>
  </si>
  <si>
    <t>一般会計</t>
  </si>
  <si>
    <t>後期高齢者医療特別会計</t>
  </si>
  <si>
    <t>介護保険特別会計（介護サービス事業勘定）</t>
  </si>
  <si>
    <t>住宅新築資金等貸付特別会計</t>
  </si>
  <si>
    <t>▲ 0.12</t>
  </si>
  <si>
    <t>介護保険特別会計（保険事業勘定）</t>
  </si>
  <si>
    <t>その他会計（赤字）</t>
  </si>
  <si>
    <t>▲ 0.00</t>
  </si>
  <si>
    <t>その他会計（黒字）</t>
  </si>
  <si>
    <t>久留米市外三市町高等学校組合</t>
    <phoneticPr fontId="5"/>
  </si>
  <si>
    <t>福岡県市町村消防団員等公務災害補償組合</t>
    <phoneticPr fontId="5"/>
  </si>
  <si>
    <t>福岡県市町村職員退職手当組合(一般会計）</t>
    <rPh sb="15" eb="17">
      <t>イッパン</t>
    </rPh>
    <rPh sb="17" eb="19">
      <t>カイケイ</t>
    </rPh>
    <phoneticPr fontId="5"/>
  </si>
  <si>
    <t>福岡県市町村職員退職手当組合(基金特別会計）</t>
    <rPh sb="15" eb="17">
      <t>キキン</t>
    </rPh>
    <rPh sb="17" eb="19">
      <t>トクベツ</t>
    </rPh>
    <rPh sb="19" eb="21">
      <t>カイケイ</t>
    </rPh>
    <phoneticPr fontId="5"/>
  </si>
  <si>
    <t>甘木・朝倉広域市町村圏事務組合(一般会計）</t>
    <rPh sb="16" eb="18">
      <t>イッパン</t>
    </rPh>
    <rPh sb="18" eb="20">
      <t>カイケイ</t>
    </rPh>
    <phoneticPr fontId="5"/>
  </si>
  <si>
    <t>甘木・朝倉広域市町村圏事務組合(消防特別会計）</t>
    <rPh sb="16" eb="18">
      <t>ショウボウ</t>
    </rPh>
    <rPh sb="18" eb="20">
      <t>トクベツ</t>
    </rPh>
    <rPh sb="20" eb="22">
      <t>カイケイ</t>
    </rPh>
    <phoneticPr fontId="5"/>
  </si>
  <si>
    <t>甘木鉄道</t>
    <rPh sb="0" eb="2">
      <t>アマギ</t>
    </rPh>
    <rPh sb="2" eb="4">
      <t>テツドウ</t>
    </rPh>
    <phoneticPr fontId="5"/>
  </si>
  <si>
    <t>朝倉市土地開発公社</t>
    <rPh sb="0" eb="3">
      <t>アサクラシ</t>
    </rPh>
    <rPh sb="3" eb="5">
      <t>トチ</t>
    </rPh>
    <rPh sb="5" eb="7">
      <t>カイハツ</t>
    </rPh>
    <rPh sb="7" eb="9">
      <t>コウシャ</t>
    </rPh>
    <phoneticPr fontId="5"/>
  </si>
  <si>
    <t>あまぎ水の文化村</t>
    <rPh sb="3" eb="4">
      <t>ミズ</t>
    </rPh>
    <rPh sb="5" eb="7">
      <t>ブンカ</t>
    </rPh>
    <rPh sb="7" eb="8">
      <t>ムラ</t>
    </rPh>
    <phoneticPr fontId="5"/>
  </si>
  <si>
    <t>ガマダス</t>
    <phoneticPr fontId="5"/>
  </si>
  <si>
    <t>三連水車の里あさくら</t>
    <rPh sb="0" eb="1">
      <t>サン</t>
    </rPh>
    <rPh sb="1" eb="2">
      <t>レン</t>
    </rPh>
    <rPh sb="2" eb="4">
      <t>スイシャ</t>
    </rPh>
    <rPh sb="5" eb="6">
      <t>サト</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</si>
  <si>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</si>
  <si>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</si>
  <si>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</si>
  <si>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</si>
  <si>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</si>
  <si>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</si>
  <si>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</si>
  <si>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</si>
  <si>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</si>
  <si>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</si>
  <si>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</si>
  <si>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</si>
  <si>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</si>
  <si>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</si>
  <si>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</si>
  <si>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</si>
  <si>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</si>
  <si>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甘木・朝倉・三井環境施設組合</t>
    <phoneticPr fontId="2"/>
  </si>
  <si>
    <t>福岡県自治振興組合(一般会計）</t>
    <phoneticPr fontId="2"/>
  </si>
  <si>
    <t>福岡県自治振興組合(公文書館事業特別会計）</t>
    <phoneticPr fontId="2"/>
  </si>
  <si>
    <t>福岡県後期高齢者医療広域連合(一般会計）</t>
    <phoneticPr fontId="2"/>
  </si>
  <si>
    <t>福岡県後期高齢者医療広域連合(後期高齢者医療特別会計）</t>
    <phoneticPr fontId="2"/>
  </si>
  <si>
    <t>福岡県南広域水道企業団</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</si>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</sst>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4"/>
      </left>
      <right/>
      <top style="hair">
        <color indexed="64"/>
      </top>
      <bottom style="hair">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19" fillId="0" borderId="188" xfId="38" applyFont="1" applyFill="1" applyBorder="1" applyAlignment="1" applyProtection="1">
      <alignment horizontal="left" vertical="center" wrapText="1"/>
      <protection locked="0"/>
    </xf>
    <xf numFmtId="0" fontId="0" fillId="0" borderId="113" xfId="0" applyFill="1" applyBorder="1" applyProtection="1">
      <alignment vertical="center"/>
      <protection locked="0"/>
    </xf>
    <xf numFmtId="0" fontId="0" fillId="0" borderId="114" xfId="0" applyFill="1" applyBorder="1" applyProtection="1">
      <alignment vertical="center"/>
      <protection locked="0"/>
    </xf>
    <xf numFmtId="0" fontId="19" fillId="0" borderId="113" xfId="38" applyFont="1" applyFill="1" applyBorder="1" applyAlignment="1" applyProtection="1">
      <alignment horizontal="left" vertical="center" wrapText="1"/>
      <protection locked="0"/>
    </xf>
    <xf numFmtId="0" fontId="19" fillId="0" borderId="114" xfId="38" applyFont="1" applyFill="1" applyBorder="1" applyAlignment="1" applyProtection="1">
      <alignment horizontal="left" vertical="center" wrapTex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60034</c:v>
                </c:pt>
                <c:pt idx="1">
                  <c:v>70042</c:v>
                </c:pt>
                <c:pt idx="2">
                  <c:v>64974</c:v>
                </c:pt>
                <c:pt idx="3">
                  <c:v>73442</c:v>
                </c:pt>
                <c:pt idx="4">
                  <c:v>72447</c:v>
                </c:pt>
              </c:numCache>
            </c:numRef>
          </c:val>
          <c:smooth val="0"/>
        </c:ser>
        <c:dLbls>
          <c:showLegendKey val="0"/>
          <c:showVal val="0"/>
          <c:showCatName val="0"/>
          <c:showSerName val="0"/>
          <c:showPercent val="0"/>
          <c:showBubbleSize val="0"/>
        </c:dLbls>
        <c:marker val="1"/>
        <c:smooth val="0"/>
        <c:axId val="108926080"/>
        <c:axId val="108928000"/>
      </c:lineChart>
      <c:catAx>
        <c:axId val="1089260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28000"/>
        <c:crosses val="autoZero"/>
        <c:auto val="1"/>
        <c:lblAlgn val="ctr"/>
        <c:lblOffset val="100"/>
        <c:tickLblSkip val="1"/>
        <c:tickMarkSkip val="1"/>
        <c:noMultiLvlLbl val="0"/>
      </c:catAx>
      <c:valAx>
        <c:axId val="10892800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260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2.0499999999999998</c:v>
                </c:pt>
                <c:pt idx="1">
                  <c:v>5.51</c:v>
                </c:pt>
                <c:pt idx="2">
                  <c:v>5.65</c:v>
                </c:pt>
                <c:pt idx="3">
                  <c:v>3.89</c:v>
                </c:pt>
                <c:pt idx="4">
                  <c:v>2.39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21.67</c:v>
                </c:pt>
                <c:pt idx="1">
                  <c:v>23.18</c:v>
                </c:pt>
                <c:pt idx="2">
                  <c:v>24.98</c:v>
                </c:pt>
                <c:pt idx="3">
                  <c:v>27.86</c:v>
                </c:pt>
                <c:pt idx="4">
                  <c:v>28.67</c:v>
                </c:pt>
              </c:numCache>
            </c:numRef>
          </c:val>
        </c:ser>
        <c:dLbls>
          <c:showLegendKey val="0"/>
          <c:showVal val="0"/>
          <c:showCatName val="0"/>
          <c:showSerName val="0"/>
          <c:showPercent val="0"/>
          <c:showBubbleSize val="0"/>
        </c:dLbls>
        <c:gapWidth val="250"/>
        <c:overlap val="100"/>
        <c:axId val="109993984"/>
        <c:axId val="109995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4.9000000000000004</c:v>
                </c:pt>
                <c:pt idx="1">
                  <c:v>6.17</c:v>
                </c:pt>
                <c:pt idx="2">
                  <c:v>2.73</c:v>
                </c:pt>
                <c:pt idx="3">
                  <c:v>1.45</c:v>
                </c:pt>
                <c:pt idx="4">
                  <c:v>3.01</c:v>
                </c:pt>
              </c:numCache>
            </c:numRef>
          </c:val>
          <c:smooth val="0"/>
        </c:ser>
        <c:dLbls>
          <c:showLegendKey val="0"/>
          <c:showVal val="0"/>
          <c:showCatName val="0"/>
          <c:showSerName val="0"/>
          <c:showPercent val="0"/>
          <c:showBubbleSize val="0"/>
        </c:dLbls>
        <c:marker val="1"/>
        <c:smooth val="0"/>
        <c:axId val="109993984"/>
        <c:axId val="109995904"/>
      </c:lineChart>
      <c:catAx>
        <c:axId val="109993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995904"/>
        <c:crosses val="autoZero"/>
        <c:auto val="1"/>
        <c:lblAlgn val="ctr"/>
        <c:lblOffset val="100"/>
        <c:tickLblSkip val="1"/>
        <c:tickMarkSkip val="1"/>
        <c:noMultiLvlLbl val="0"/>
      </c:catAx>
      <c:valAx>
        <c:axId val="109995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993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0.02</c:v>
                </c:pt>
                <c:pt idx="4">
                  <c:v>#N/A</c:v>
                </c:pt>
                <c:pt idx="5">
                  <c:v>0.04</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介護保険特別会計（保険事業勘定）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0.26</c:v>
                </c:pt>
                <c:pt idx="2">
                  <c:v>#N/A</c:v>
                </c:pt>
                <c:pt idx="3">
                  <c:v>0.11</c:v>
                </c:pt>
                <c:pt idx="4">
                  <c:v>#N/A</c:v>
                </c:pt>
                <c:pt idx="5">
                  <c:v>0</c:v>
                </c:pt>
                <c:pt idx="6">
                  <c:v>#N/A</c:v>
                </c:pt>
                <c:pt idx="7">
                  <c:v>0.26</c:v>
                </c:pt>
                <c:pt idx="8">
                  <c:v>#N/A</c:v>
                </c:pt>
                <c:pt idx="9">
                  <c:v>0.01</c:v>
                </c:pt>
              </c:numCache>
            </c:numRef>
          </c:val>
        </c:ser>
        <c:ser>
          <c:idx val="3"/>
          <c:order val="3"/>
          <c:tx>
            <c:strRef>
              <c:f>データシート!$A$30</c:f>
              <c:strCache>
                <c:ptCount val="1"/>
                <c:pt idx="0">
                  <c:v>住宅新築資金等貸付特別会計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0.12</c:v>
                </c:pt>
                <c:pt idx="1">
                  <c:v>#N/A</c:v>
                </c:pt>
                <c:pt idx="2">
                  <c:v>0.02</c:v>
                </c:pt>
                <c:pt idx="3">
                  <c:v>#N/A</c:v>
                </c:pt>
                <c:pt idx="4">
                  <c:v>#N/A</c:v>
                </c:pt>
                <c:pt idx="5">
                  <c:v>0.05</c:v>
                </c:pt>
                <c:pt idx="6">
                  <c:v>#N/A</c:v>
                </c:pt>
                <c:pt idx="7">
                  <c:v>0.01</c:v>
                </c:pt>
                <c:pt idx="8">
                  <c:v>#N/A</c:v>
                </c:pt>
                <c:pt idx="9">
                  <c:v>0.02</c:v>
                </c:pt>
              </c:numCache>
            </c:numRef>
          </c:val>
        </c:ser>
        <c:ser>
          <c:idx val="4"/>
          <c:order val="4"/>
          <c:tx>
            <c:strRef>
              <c:f>データシート!$A$31</c:f>
              <c:strCache>
                <c:ptCount val="1"/>
                <c:pt idx="0">
                  <c:v>介護保険特別会計（介護サービス事業勘定）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0.03</c:v>
                </c:pt>
                <c:pt idx="4">
                  <c:v>#N/A</c:v>
                </c:pt>
                <c:pt idx="5">
                  <c:v>0.03</c:v>
                </c:pt>
                <c:pt idx="6">
                  <c:v>#N/A</c:v>
                </c:pt>
                <c:pt idx="7">
                  <c:v>0.04</c:v>
                </c:pt>
                <c:pt idx="8">
                  <c:v>#N/A</c:v>
                </c:pt>
                <c:pt idx="9">
                  <c:v>0.05</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0.11</c:v>
                </c:pt>
                <c:pt idx="4">
                  <c:v>#N/A</c:v>
                </c:pt>
                <c:pt idx="5">
                  <c:v>0.12</c:v>
                </c:pt>
                <c:pt idx="6">
                  <c:v>#N/A</c:v>
                </c:pt>
                <c:pt idx="7">
                  <c:v>0.14000000000000001</c:v>
                </c:pt>
                <c:pt idx="8">
                  <c:v>#N/A</c:v>
                </c:pt>
                <c:pt idx="9">
                  <c:v>0.13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2.17</c:v>
                </c:pt>
                <c:pt idx="2">
                  <c:v>#N/A</c:v>
                </c:pt>
                <c:pt idx="3">
                  <c:v>5.53</c:v>
                </c:pt>
                <c:pt idx="4">
                  <c:v>#N/A</c:v>
                </c:pt>
                <c:pt idx="5">
                  <c:v>5.6</c:v>
                </c:pt>
                <c:pt idx="6">
                  <c:v>#N/A</c:v>
                </c:pt>
                <c:pt idx="7">
                  <c:v>3.88</c:v>
                </c:pt>
                <c:pt idx="8">
                  <c:v>#N/A</c:v>
                </c:pt>
                <c:pt idx="9">
                  <c:v>2.37</c:v>
                </c:pt>
              </c:numCache>
            </c:numRef>
          </c:val>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3.4</c:v>
                </c:pt>
                <c:pt idx="2">
                  <c:v>#N/A</c:v>
                </c:pt>
                <c:pt idx="3">
                  <c:v>3.35</c:v>
                </c:pt>
                <c:pt idx="4">
                  <c:v>#N/A</c:v>
                </c:pt>
                <c:pt idx="5">
                  <c:v>3.66</c:v>
                </c:pt>
                <c:pt idx="6">
                  <c:v>#N/A</c:v>
                </c:pt>
                <c:pt idx="7">
                  <c:v>3.2</c:v>
                </c:pt>
                <c:pt idx="8">
                  <c:v>#N/A</c:v>
                </c:pt>
                <c:pt idx="9">
                  <c:v>3.3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4.5599999999999996</c:v>
                </c:pt>
                <c:pt idx="2">
                  <c:v>#N/A</c:v>
                </c:pt>
                <c:pt idx="3">
                  <c:v>4.41</c:v>
                </c:pt>
                <c:pt idx="4">
                  <c:v>#N/A</c:v>
                </c:pt>
                <c:pt idx="5">
                  <c:v>5.52</c:v>
                </c:pt>
                <c:pt idx="6">
                  <c:v>#N/A</c:v>
                </c:pt>
                <c:pt idx="7">
                  <c:v>5.9</c:v>
                </c:pt>
                <c:pt idx="8">
                  <c:v>#N/A</c:v>
                </c:pt>
                <c:pt idx="9">
                  <c:v>6.64</c:v>
                </c:pt>
              </c:numCache>
            </c:numRef>
          </c:val>
        </c:ser>
        <c:ser>
          <c:idx val="9"/>
          <c:order val="9"/>
          <c:tx>
            <c:strRef>
              <c:f>データシート!$A$36</c:f>
              <c:strCache>
                <c:ptCount val="1"/>
                <c:pt idx="0">
                  <c:v>国民健康保険特別会計（事業勘定）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0.02</c:v>
                </c:pt>
                <c:pt idx="1">
                  <c:v>#N/A</c:v>
                </c:pt>
                <c:pt idx="2">
                  <c:v>0.47</c:v>
                </c:pt>
                <c:pt idx="3">
                  <c:v>#N/A</c:v>
                </c:pt>
                <c:pt idx="4">
                  <c:v>2.06</c:v>
                </c:pt>
                <c:pt idx="5">
                  <c:v>#N/A</c:v>
                </c:pt>
                <c:pt idx="6">
                  <c:v>3.73</c:v>
                </c:pt>
                <c:pt idx="7">
                  <c:v>#N/A</c:v>
                </c:pt>
                <c:pt idx="8">
                  <c:v>4.3600000000000003</c:v>
                </c:pt>
                <c:pt idx="9">
                  <c:v>#N/A</c:v>
                </c:pt>
              </c:numCache>
            </c:numRef>
          </c:val>
        </c:ser>
        <c:dLbls>
          <c:showLegendKey val="0"/>
          <c:showVal val="0"/>
          <c:showCatName val="0"/>
          <c:showSerName val="0"/>
          <c:showPercent val="0"/>
          <c:showBubbleSize val="0"/>
        </c:dLbls>
        <c:gapWidth val="150"/>
        <c:overlap val="100"/>
        <c:axId val="109696896"/>
        <c:axId val="109698432"/>
      </c:barChart>
      <c:catAx>
        <c:axId val="109696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698432"/>
        <c:crosses val="autoZero"/>
        <c:auto val="1"/>
        <c:lblAlgn val="ctr"/>
        <c:lblOffset val="100"/>
        <c:tickLblSkip val="1"/>
        <c:tickMarkSkip val="1"/>
        <c:noMultiLvlLbl val="0"/>
      </c:catAx>
      <c:valAx>
        <c:axId val="109698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6968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2193</c:v>
                </c:pt>
                <c:pt idx="5">
                  <c:v>2289</c:v>
                </c:pt>
                <c:pt idx="8">
                  <c:v>2306</c:v>
                </c:pt>
                <c:pt idx="11">
                  <c:v>2445</c:v>
                </c:pt>
                <c:pt idx="14">
                  <c:v>2645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81</c:v>
                </c:pt>
                <c:pt idx="3">
                  <c:v>73</c:v>
                </c:pt>
                <c:pt idx="6">
                  <c:v>76</c:v>
                </c:pt>
                <c:pt idx="9">
                  <c:v>82</c:v>
                </c:pt>
                <c:pt idx="12">
                  <c:v>78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284</c:v>
                </c:pt>
                <c:pt idx="3">
                  <c:v>290</c:v>
                </c:pt>
                <c:pt idx="6">
                  <c:v>280</c:v>
                </c:pt>
                <c:pt idx="9">
                  <c:v>252</c:v>
                </c:pt>
                <c:pt idx="12">
                  <c:v>247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713</c:v>
                </c:pt>
                <c:pt idx="3">
                  <c:v>696</c:v>
                </c:pt>
                <c:pt idx="6">
                  <c:v>731</c:v>
                </c:pt>
                <c:pt idx="9">
                  <c:v>736</c:v>
                </c:pt>
                <c:pt idx="12">
                  <c:v>773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2672</c:v>
                </c:pt>
                <c:pt idx="3">
                  <c:v>2664</c:v>
                </c:pt>
                <c:pt idx="6">
                  <c:v>2568</c:v>
                </c:pt>
                <c:pt idx="9">
                  <c:v>2517</c:v>
                </c:pt>
                <c:pt idx="12">
                  <c:v>2560</c:v>
                </c:pt>
              </c:numCache>
            </c:numRef>
          </c:val>
        </c:ser>
        <c:dLbls>
          <c:showLegendKey val="0"/>
          <c:showVal val="0"/>
          <c:showCatName val="0"/>
          <c:showSerName val="0"/>
          <c:showPercent val="0"/>
          <c:showBubbleSize val="0"/>
        </c:dLbls>
        <c:gapWidth val="100"/>
        <c:overlap val="100"/>
        <c:axId val="110081152"/>
        <c:axId val="1100830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1559</c:v>
                </c:pt>
                <c:pt idx="2">
                  <c:v>#N/A</c:v>
                </c:pt>
                <c:pt idx="3">
                  <c:v>#N/A</c:v>
                </c:pt>
                <c:pt idx="4">
                  <c:v>1434</c:v>
                </c:pt>
                <c:pt idx="5">
                  <c:v>#N/A</c:v>
                </c:pt>
                <c:pt idx="6">
                  <c:v>#N/A</c:v>
                </c:pt>
                <c:pt idx="7">
                  <c:v>1349</c:v>
                </c:pt>
                <c:pt idx="8">
                  <c:v>#N/A</c:v>
                </c:pt>
                <c:pt idx="9">
                  <c:v>#N/A</c:v>
                </c:pt>
                <c:pt idx="10">
                  <c:v>1143</c:v>
                </c:pt>
                <c:pt idx="11">
                  <c:v>#N/A</c:v>
                </c:pt>
                <c:pt idx="12">
                  <c:v>#N/A</c:v>
                </c:pt>
                <c:pt idx="13">
                  <c:v>1013</c:v>
                </c:pt>
                <c:pt idx="14">
                  <c:v>#N/A</c:v>
                </c:pt>
              </c:numCache>
            </c:numRef>
          </c:val>
          <c:smooth val="0"/>
        </c:ser>
        <c:dLbls>
          <c:showLegendKey val="0"/>
          <c:showVal val="0"/>
          <c:showCatName val="0"/>
          <c:showSerName val="0"/>
          <c:showPercent val="0"/>
          <c:showBubbleSize val="0"/>
        </c:dLbls>
        <c:marker val="1"/>
        <c:smooth val="0"/>
        <c:axId val="110081152"/>
        <c:axId val="110083072"/>
      </c:lineChart>
      <c:catAx>
        <c:axId val="11008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083072"/>
        <c:crosses val="autoZero"/>
        <c:auto val="1"/>
        <c:lblAlgn val="ctr"/>
        <c:lblOffset val="100"/>
        <c:tickLblSkip val="1"/>
        <c:tickMarkSkip val="1"/>
        <c:noMultiLvlLbl val="0"/>
      </c:catAx>
      <c:valAx>
        <c:axId val="110083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081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24355</c:v>
                </c:pt>
                <c:pt idx="5">
                  <c:v>25445</c:v>
                </c:pt>
                <c:pt idx="8">
                  <c:v>25945</c:v>
                </c:pt>
                <c:pt idx="11">
                  <c:v>27152</c:v>
                </c:pt>
                <c:pt idx="14">
                  <c:v>28462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688</c:v>
                </c:pt>
                <c:pt idx="5">
                  <c:v>643</c:v>
                </c:pt>
                <c:pt idx="8">
                  <c:v>567</c:v>
                </c:pt>
                <c:pt idx="11">
                  <c:v>496</c:v>
                </c:pt>
                <c:pt idx="14">
                  <c:v>429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7646</c:v>
                </c:pt>
                <c:pt idx="5">
                  <c:v>9106</c:v>
                </c:pt>
                <c:pt idx="8">
                  <c:v>9916</c:v>
                </c:pt>
                <c:pt idx="11">
                  <c:v>10865</c:v>
                </c:pt>
                <c:pt idx="14">
                  <c:v>10815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9</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4370</c:v>
                </c:pt>
                <c:pt idx="3">
                  <c:v>4842</c:v>
                </c:pt>
                <c:pt idx="6">
                  <c:v>4897</c:v>
                </c:pt>
                <c:pt idx="9">
                  <c:v>4692</c:v>
                </c:pt>
                <c:pt idx="12">
                  <c:v>4580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2119</c:v>
                </c:pt>
                <c:pt idx="3">
                  <c:v>1876</c:v>
                </c:pt>
                <c:pt idx="6">
                  <c:v>1600</c:v>
                </c:pt>
                <c:pt idx="9">
                  <c:v>1335</c:v>
                </c:pt>
                <c:pt idx="12">
                  <c:v>1154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13821</c:v>
                </c:pt>
                <c:pt idx="3">
                  <c:v>13739</c:v>
                </c:pt>
                <c:pt idx="6">
                  <c:v>13823</c:v>
                </c:pt>
                <c:pt idx="9">
                  <c:v>13681</c:v>
                </c:pt>
                <c:pt idx="12">
                  <c:v>13655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111</c:v>
                </c:pt>
                <c:pt idx="3">
                  <c:v>87</c:v>
                </c:pt>
                <c:pt idx="6">
                  <c:v>66</c:v>
                </c:pt>
                <c:pt idx="9">
                  <c:v>44</c:v>
                </c:pt>
                <c:pt idx="12">
                  <c:v>34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23187</c:v>
                </c:pt>
                <c:pt idx="3">
                  <c:v>24009</c:v>
                </c:pt>
                <c:pt idx="6">
                  <c:v>24263</c:v>
                </c:pt>
                <c:pt idx="9">
                  <c:v>25586</c:v>
                </c:pt>
                <c:pt idx="12">
                  <c:v>26542</c:v>
                </c:pt>
              </c:numCache>
            </c:numRef>
          </c:val>
        </c:ser>
        <c:dLbls>
          <c:showLegendKey val="0"/>
          <c:showVal val="0"/>
          <c:showCatName val="0"/>
          <c:showSerName val="0"/>
          <c:showPercent val="0"/>
          <c:showBubbleSize val="0"/>
        </c:dLbls>
        <c:gapWidth val="100"/>
        <c:overlap val="100"/>
        <c:axId val="109591552"/>
        <c:axId val="1096060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10919</c:v>
                </c:pt>
                <c:pt idx="2">
                  <c:v>#N/A</c:v>
                </c:pt>
                <c:pt idx="3">
                  <c:v>#N/A</c:v>
                </c:pt>
                <c:pt idx="4">
                  <c:v>9368</c:v>
                </c:pt>
                <c:pt idx="5">
                  <c:v>#N/A</c:v>
                </c:pt>
                <c:pt idx="6">
                  <c:v>#N/A</c:v>
                </c:pt>
                <c:pt idx="7">
                  <c:v>8219</c:v>
                </c:pt>
                <c:pt idx="8">
                  <c:v>#N/A</c:v>
                </c:pt>
                <c:pt idx="9">
                  <c:v>#N/A</c:v>
                </c:pt>
                <c:pt idx="10">
                  <c:v>6826</c:v>
                </c:pt>
                <c:pt idx="11">
                  <c:v>#N/A</c:v>
                </c:pt>
                <c:pt idx="12">
                  <c:v>#N/A</c:v>
                </c:pt>
                <c:pt idx="13">
                  <c:v>6260</c:v>
                </c:pt>
                <c:pt idx="14">
                  <c:v>#N/A</c:v>
                </c:pt>
              </c:numCache>
            </c:numRef>
          </c:val>
          <c:smooth val="0"/>
        </c:ser>
        <c:dLbls>
          <c:showLegendKey val="0"/>
          <c:showVal val="0"/>
          <c:showCatName val="0"/>
          <c:showSerName val="0"/>
          <c:showPercent val="0"/>
          <c:showBubbleSize val="0"/>
        </c:dLbls>
        <c:marker val="1"/>
        <c:smooth val="0"/>
        <c:axId val="109591552"/>
        <c:axId val="109606016"/>
      </c:lineChart>
      <c:catAx>
        <c:axId val="109591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606016"/>
        <c:crosses val="autoZero"/>
        <c:auto val="1"/>
        <c:lblAlgn val="ctr"/>
        <c:lblOffset val="100"/>
        <c:tickLblSkip val="1"/>
        <c:tickMarkSkip val="1"/>
        <c:noMultiLvlLbl val="0"/>
      </c:catAx>
      <c:valAx>
        <c:axId val="109606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591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福岡県朝倉市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56,788
56,512
246.73
29,498,595
28,937,787
368,918
15,442,376
26,541,525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48.6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の主要因である税収に関しては法人市民税の回復やたばこ税の税率改正等により若干の増収となったが、小石原川ダム水源地域整備基金への積立や光通信サービス事業費の増により、財政力指数は類似団体平均を下回っている。</a:t>
          </a:r>
          <a:endParaRPr kumimoji="1" lang="en-US" altLang="ja-JP" sz="1300">
            <a:latin typeface="ＭＳ Ｐゴシック"/>
          </a:endParaRPr>
        </a:p>
        <a:p>
          <a:r>
            <a:rPr kumimoji="1" lang="ja-JP" altLang="en-US" sz="1300">
              <a:latin typeface="ＭＳ Ｐゴシック"/>
            </a:rPr>
            <a:t>　財政基盤強化のために、今後は歳出削減、滞納額の圧縮、企業誘致等新規財源の確保に努める。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96308</xdr:rowOff>
    </xdr:to>
    <xdr:cxnSp macro="">
      <xdr:nvCxnSpPr>
        <xdr:cNvPr id="68" name="直線コネクタ 67"/>
        <xdr:cNvCxnSpPr/>
      </xdr:nvCxnSpPr>
      <xdr:spPr>
        <a:xfrm flipV="1">
          <a:off x="4114800" y="71056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96308</xdr:rowOff>
    </xdr:to>
    <xdr:cxnSp macro="">
      <xdr:nvCxnSpPr>
        <xdr:cNvPr id="71" name="直線コネクタ 70"/>
        <xdr:cNvCxnSpPr/>
      </xdr:nvCxnSpPr>
      <xdr:spPr>
        <a:xfrm>
          <a:off x="3225800" y="71056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15875</xdr:rowOff>
    </xdr:from>
    <xdr:to>
      <xdr:col>4</xdr:col>
      <xdr:colOff>482600</xdr:colOff>
      <xdr:row>41</xdr:row>
      <xdr:rowOff>76200</xdr:rowOff>
    </xdr:to>
    <xdr:cxnSp macro="">
      <xdr:nvCxnSpPr>
        <xdr:cNvPr id="74" name="直線コネクタ 73"/>
        <xdr:cNvCxnSpPr/>
      </xdr:nvCxnSpPr>
      <xdr:spPr>
        <a:xfrm>
          <a:off x="2336800" y="704532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106892</xdr:rowOff>
    </xdr:from>
    <xdr:to>
      <xdr:col>3</xdr:col>
      <xdr:colOff>279400</xdr:colOff>
      <xdr:row>41</xdr:row>
      <xdr:rowOff>15875</xdr:rowOff>
    </xdr:to>
    <xdr:cxnSp macro="">
      <xdr:nvCxnSpPr>
        <xdr:cNvPr id="77" name="直線コネクタ 76"/>
        <xdr:cNvCxnSpPr/>
      </xdr:nvCxnSpPr>
      <xdr:spPr>
        <a:xfrm>
          <a:off x="1447800" y="696489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7" name="円/楕円 86"/>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168927</xdr:rowOff>
    </xdr:from>
    <xdr:ext cx="762000" cy="259045"/>
    <xdr:sp macro="" textlink="">
      <xdr:nvSpPr>
        <xdr:cNvPr id="88" name="財政力該当値テキスト"/>
        <xdr:cNvSpPr txBox="1"/>
      </xdr:nvSpPr>
      <xdr:spPr>
        <a:xfrm>
          <a:off x="5041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45508</xdr:rowOff>
    </xdr:from>
    <xdr:to>
      <xdr:col>6</xdr:col>
      <xdr:colOff>50800</xdr:colOff>
      <xdr:row>41</xdr:row>
      <xdr:rowOff>147108</xdr:rowOff>
    </xdr:to>
    <xdr:sp macro="" textlink="">
      <xdr:nvSpPr>
        <xdr:cNvPr id="89" name="円/楕円 88"/>
        <xdr:cNvSpPr/>
      </xdr:nvSpPr>
      <xdr:spPr>
        <a:xfrm>
          <a:off x="4064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131885</xdr:rowOff>
    </xdr:from>
    <xdr:ext cx="736600" cy="259045"/>
    <xdr:sp macro="" textlink="">
      <xdr:nvSpPr>
        <xdr:cNvPr id="90" name="テキスト ボックス 89"/>
        <xdr:cNvSpPr txBox="1"/>
      </xdr:nvSpPr>
      <xdr:spPr>
        <a:xfrm>
          <a:off x="3733800" y="7161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1" name="円/楕円 90"/>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92" name="テキスト ボックス 91"/>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136525</xdr:rowOff>
    </xdr:from>
    <xdr:to>
      <xdr:col>3</xdr:col>
      <xdr:colOff>330200</xdr:colOff>
      <xdr:row>41</xdr:row>
      <xdr:rowOff>66675</xdr:rowOff>
    </xdr:to>
    <xdr:sp macro="" textlink="">
      <xdr:nvSpPr>
        <xdr:cNvPr id="93" name="円/楕円 92"/>
        <xdr:cNvSpPr/>
      </xdr:nvSpPr>
      <xdr:spPr>
        <a:xfrm>
          <a:off x="2286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51452</xdr:rowOff>
    </xdr:from>
    <xdr:ext cx="762000" cy="259045"/>
    <xdr:sp macro="" textlink="">
      <xdr:nvSpPr>
        <xdr:cNvPr id="94" name="テキスト ボックス 93"/>
        <xdr:cNvSpPr txBox="1"/>
      </xdr:nvSpPr>
      <xdr:spPr>
        <a:xfrm>
          <a:off x="1955800" y="708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56092</xdr:rowOff>
    </xdr:from>
    <xdr:to>
      <xdr:col>2</xdr:col>
      <xdr:colOff>127000</xdr:colOff>
      <xdr:row>40</xdr:row>
      <xdr:rowOff>157692</xdr:rowOff>
    </xdr:to>
    <xdr:sp macro="" textlink="">
      <xdr:nvSpPr>
        <xdr:cNvPr id="95" name="円/楕円 94"/>
        <xdr:cNvSpPr/>
      </xdr:nvSpPr>
      <xdr:spPr>
        <a:xfrm>
          <a:off x="1397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142469</xdr:rowOff>
    </xdr:from>
    <xdr:ext cx="762000" cy="259045"/>
    <xdr:sp macro="" textlink="">
      <xdr:nvSpPr>
        <xdr:cNvPr id="96" name="テキスト ボックス 95"/>
        <xdr:cNvSpPr txBox="1"/>
      </xdr:nvSpPr>
      <xdr:spPr>
        <a:xfrm>
          <a:off x="1066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２５年度の経常収支比率は、前年度数値より０．９％減用している。</a:t>
          </a:r>
          <a:endParaRPr kumimoji="1" lang="en-US" altLang="ja-JP" sz="1300">
            <a:latin typeface="ＭＳ Ｐゴシック"/>
          </a:endParaRPr>
        </a:p>
        <a:p>
          <a:r>
            <a:rPr kumimoji="1" lang="ja-JP" altLang="en-US" sz="1300">
              <a:latin typeface="ＭＳ Ｐゴシック"/>
            </a:rPr>
            <a:t>　要因としては</a:t>
          </a:r>
          <a:r>
            <a:rPr kumimoji="1" lang="ja-JP" altLang="ja-JP" sz="1300">
              <a:solidFill>
                <a:schemeClr val="dk1"/>
              </a:solidFill>
              <a:effectLst/>
              <a:latin typeface="+mn-lt"/>
              <a:ea typeface="+mn-ea"/>
              <a:cs typeface="+mn-cs"/>
            </a:rPr>
            <a:t>平成２５年７月から翌年３月３１日までの期間に実施された給与減額措置</a:t>
          </a:r>
          <a:r>
            <a:rPr kumimoji="1" lang="ja-JP" altLang="en-US" sz="1300">
              <a:solidFill>
                <a:schemeClr val="dk1"/>
              </a:solidFill>
              <a:effectLst/>
              <a:latin typeface="+mn-lt"/>
              <a:ea typeface="+mn-ea"/>
              <a:cs typeface="+mn-cs"/>
            </a:rPr>
            <a:t>に伴う人件費の減があげられる。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今後も操出金や扶助費の伸びが見込まれるため、義務的経費の一層の適正化に努める。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52494</xdr:rowOff>
    </xdr:from>
    <xdr:to>
      <xdr:col>7</xdr:col>
      <xdr:colOff>152400</xdr:colOff>
      <xdr:row>62</xdr:row>
      <xdr:rowOff>88688</xdr:rowOff>
    </xdr:to>
    <xdr:cxnSp macro="">
      <xdr:nvCxnSpPr>
        <xdr:cNvPr id="131" name="直線コネクタ 130"/>
        <xdr:cNvCxnSpPr/>
      </xdr:nvCxnSpPr>
      <xdr:spPr>
        <a:xfrm flipV="1">
          <a:off x="4114800" y="10682394"/>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12277</xdr:rowOff>
    </xdr:from>
    <xdr:to>
      <xdr:col>6</xdr:col>
      <xdr:colOff>0</xdr:colOff>
      <xdr:row>62</xdr:row>
      <xdr:rowOff>88688</xdr:rowOff>
    </xdr:to>
    <xdr:cxnSp macro="">
      <xdr:nvCxnSpPr>
        <xdr:cNvPr id="134" name="直線コネクタ 133"/>
        <xdr:cNvCxnSpPr/>
      </xdr:nvCxnSpPr>
      <xdr:spPr>
        <a:xfrm>
          <a:off x="3225800" y="10642177"/>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12277</xdr:rowOff>
    </xdr:from>
    <xdr:to>
      <xdr:col>4</xdr:col>
      <xdr:colOff>482600</xdr:colOff>
      <xdr:row>62</xdr:row>
      <xdr:rowOff>20320</xdr:rowOff>
    </xdr:to>
    <xdr:cxnSp macro="">
      <xdr:nvCxnSpPr>
        <xdr:cNvPr id="137" name="直線コネクタ 136"/>
        <xdr:cNvCxnSpPr/>
      </xdr:nvCxnSpPr>
      <xdr:spPr>
        <a:xfrm flipV="1">
          <a:off x="2336800" y="1064217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20320</xdr:rowOff>
    </xdr:from>
    <xdr:to>
      <xdr:col>3</xdr:col>
      <xdr:colOff>279400</xdr:colOff>
      <xdr:row>63</xdr:row>
      <xdr:rowOff>45931</xdr:rowOff>
    </xdr:to>
    <xdr:cxnSp macro="">
      <xdr:nvCxnSpPr>
        <xdr:cNvPr id="140" name="直線コネクタ 139"/>
        <xdr:cNvCxnSpPr/>
      </xdr:nvCxnSpPr>
      <xdr:spPr>
        <a:xfrm flipV="1">
          <a:off x="1447800" y="10650220"/>
          <a:ext cx="889000" cy="197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1694</xdr:rowOff>
    </xdr:from>
    <xdr:to>
      <xdr:col>7</xdr:col>
      <xdr:colOff>203200</xdr:colOff>
      <xdr:row>62</xdr:row>
      <xdr:rowOff>103294</xdr:rowOff>
    </xdr:to>
    <xdr:sp macro="" textlink="">
      <xdr:nvSpPr>
        <xdr:cNvPr id="150" name="円/楕円 149"/>
        <xdr:cNvSpPr/>
      </xdr:nvSpPr>
      <xdr:spPr>
        <a:xfrm>
          <a:off x="4902200" y="106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18221</xdr:rowOff>
    </xdr:from>
    <xdr:ext cx="762000" cy="259045"/>
    <xdr:sp macro="" textlink="">
      <xdr:nvSpPr>
        <xdr:cNvPr id="151" name="財政構造の弾力性該当値テキスト"/>
        <xdr:cNvSpPr txBox="1"/>
      </xdr:nvSpPr>
      <xdr:spPr>
        <a:xfrm>
          <a:off x="50419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37888</xdr:rowOff>
    </xdr:from>
    <xdr:to>
      <xdr:col>6</xdr:col>
      <xdr:colOff>50800</xdr:colOff>
      <xdr:row>62</xdr:row>
      <xdr:rowOff>139488</xdr:rowOff>
    </xdr:to>
    <xdr:sp macro="" textlink="">
      <xdr:nvSpPr>
        <xdr:cNvPr id="152" name="円/楕円 151"/>
        <xdr:cNvSpPr/>
      </xdr:nvSpPr>
      <xdr:spPr>
        <a:xfrm>
          <a:off x="4064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149665</xdr:rowOff>
    </xdr:from>
    <xdr:ext cx="736600" cy="259045"/>
    <xdr:sp macro="" textlink="">
      <xdr:nvSpPr>
        <xdr:cNvPr id="153" name="テキスト ボックス 152"/>
        <xdr:cNvSpPr txBox="1"/>
      </xdr:nvSpPr>
      <xdr:spPr>
        <a:xfrm>
          <a:off x="3733800" y="10436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132927</xdr:rowOff>
    </xdr:from>
    <xdr:to>
      <xdr:col>4</xdr:col>
      <xdr:colOff>533400</xdr:colOff>
      <xdr:row>62</xdr:row>
      <xdr:rowOff>63077</xdr:rowOff>
    </xdr:to>
    <xdr:sp macro="" textlink="">
      <xdr:nvSpPr>
        <xdr:cNvPr id="154" name="円/楕円 153"/>
        <xdr:cNvSpPr/>
      </xdr:nvSpPr>
      <xdr:spPr>
        <a:xfrm>
          <a:off x="31750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73254</xdr:rowOff>
    </xdr:from>
    <xdr:ext cx="762000" cy="259045"/>
    <xdr:sp macro="" textlink="">
      <xdr:nvSpPr>
        <xdr:cNvPr id="155" name="テキスト ボックス 154"/>
        <xdr:cNvSpPr txBox="1"/>
      </xdr:nvSpPr>
      <xdr:spPr>
        <a:xfrm>
          <a:off x="2844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140970</xdr:rowOff>
    </xdr:from>
    <xdr:to>
      <xdr:col>3</xdr:col>
      <xdr:colOff>330200</xdr:colOff>
      <xdr:row>62</xdr:row>
      <xdr:rowOff>71120</xdr:rowOff>
    </xdr:to>
    <xdr:sp macro="" textlink="">
      <xdr:nvSpPr>
        <xdr:cNvPr id="156" name="円/楕円 155"/>
        <xdr:cNvSpPr/>
      </xdr:nvSpPr>
      <xdr:spPr>
        <a:xfrm>
          <a:off x="2286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81297</xdr:rowOff>
    </xdr:from>
    <xdr:ext cx="762000" cy="259045"/>
    <xdr:sp macro="" textlink="">
      <xdr:nvSpPr>
        <xdr:cNvPr id="157" name="テキスト ボックス 156"/>
        <xdr:cNvSpPr txBox="1"/>
      </xdr:nvSpPr>
      <xdr:spPr>
        <a:xfrm>
          <a:off x="1955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166581</xdr:rowOff>
    </xdr:from>
    <xdr:to>
      <xdr:col>2</xdr:col>
      <xdr:colOff>127000</xdr:colOff>
      <xdr:row>63</xdr:row>
      <xdr:rowOff>96731</xdr:rowOff>
    </xdr:to>
    <xdr:sp macro="" textlink="">
      <xdr:nvSpPr>
        <xdr:cNvPr id="158" name="円/楕円 157"/>
        <xdr:cNvSpPr/>
      </xdr:nvSpPr>
      <xdr:spPr>
        <a:xfrm>
          <a:off x="1397000" y="10796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106908</xdr:rowOff>
    </xdr:from>
    <xdr:ext cx="762000" cy="259045"/>
    <xdr:sp macro="" textlink="">
      <xdr:nvSpPr>
        <xdr:cNvPr id="159" name="テキスト ボックス 158"/>
        <xdr:cNvSpPr txBox="1"/>
      </xdr:nvSpPr>
      <xdr:spPr>
        <a:xfrm>
          <a:off x="1066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[123,429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類似団体平均より高い数値となっている。</a:t>
          </a:r>
          <a:endParaRPr kumimoji="1" lang="en-US" altLang="ja-JP" sz="1300">
            <a:latin typeface="ＭＳ Ｐゴシック"/>
          </a:endParaRPr>
        </a:p>
        <a:p>
          <a:r>
            <a:rPr kumimoji="1" lang="ja-JP" altLang="en-US" sz="1300">
              <a:latin typeface="ＭＳ Ｐゴシック"/>
            </a:rPr>
            <a:t>　要因としては合併による公共施設数の増に伴う維持管理費用の高止まり、また人件費が挙げられるが、人件費については現在計画的な定数管理を行い、職員数の適正化を図っている途中である。</a:t>
          </a:r>
          <a:endParaRPr kumimoji="1" lang="en-US" altLang="ja-JP" sz="1300">
            <a:latin typeface="ＭＳ Ｐゴシック"/>
          </a:endParaRPr>
        </a:p>
        <a:p>
          <a:r>
            <a:rPr kumimoji="1" lang="ja-JP" altLang="en-US" sz="1300">
              <a:latin typeface="ＭＳ Ｐゴシック"/>
            </a:rPr>
            <a:t>　公共施設に関しては計画的な施設維持を行い、将来的には一定数の削減を図る。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63023</xdr:rowOff>
    </xdr:from>
    <xdr:to>
      <xdr:col>7</xdr:col>
      <xdr:colOff>152400</xdr:colOff>
      <xdr:row>81</xdr:row>
      <xdr:rowOff>68503</xdr:rowOff>
    </xdr:to>
    <xdr:cxnSp macro="">
      <xdr:nvCxnSpPr>
        <xdr:cNvPr id="195" name="直線コネクタ 194"/>
        <xdr:cNvCxnSpPr/>
      </xdr:nvCxnSpPr>
      <xdr:spPr>
        <a:xfrm>
          <a:off x="4114800" y="13950473"/>
          <a:ext cx="838200" cy="5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63023</xdr:rowOff>
    </xdr:from>
    <xdr:to>
      <xdr:col>6</xdr:col>
      <xdr:colOff>0</xdr:colOff>
      <xdr:row>81</xdr:row>
      <xdr:rowOff>65967</xdr:rowOff>
    </xdr:to>
    <xdr:cxnSp macro="">
      <xdr:nvCxnSpPr>
        <xdr:cNvPr id="198" name="直線コネクタ 197"/>
        <xdr:cNvCxnSpPr/>
      </xdr:nvCxnSpPr>
      <xdr:spPr>
        <a:xfrm flipV="1">
          <a:off x="3225800" y="13950473"/>
          <a:ext cx="889000" cy="2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59114</xdr:rowOff>
    </xdr:from>
    <xdr:to>
      <xdr:col>4</xdr:col>
      <xdr:colOff>482600</xdr:colOff>
      <xdr:row>81</xdr:row>
      <xdr:rowOff>65967</xdr:rowOff>
    </xdr:to>
    <xdr:cxnSp macro="">
      <xdr:nvCxnSpPr>
        <xdr:cNvPr id="201" name="直線コネクタ 200"/>
        <xdr:cNvCxnSpPr/>
      </xdr:nvCxnSpPr>
      <xdr:spPr>
        <a:xfrm>
          <a:off x="2336800" y="13946564"/>
          <a:ext cx="889000" cy="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59114</xdr:rowOff>
    </xdr:from>
    <xdr:to>
      <xdr:col>3</xdr:col>
      <xdr:colOff>279400</xdr:colOff>
      <xdr:row>81</xdr:row>
      <xdr:rowOff>61158</xdr:rowOff>
    </xdr:to>
    <xdr:cxnSp macro="">
      <xdr:nvCxnSpPr>
        <xdr:cNvPr id="204" name="直線コネクタ 203"/>
        <xdr:cNvCxnSpPr/>
      </xdr:nvCxnSpPr>
      <xdr:spPr>
        <a:xfrm flipV="1">
          <a:off x="1447800" y="13946564"/>
          <a:ext cx="889000" cy="2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17703</xdr:rowOff>
    </xdr:from>
    <xdr:to>
      <xdr:col>7</xdr:col>
      <xdr:colOff>203200</xdr:colOff>
      <xdr:row>81</xdr:row>
      <xdr:rowOff>119303</xdr:rowOff>
    </xdr:to>
    <xdr:sp macro="" textlink="">
      <xdr:nvSpPr>
        <xdr:cNvPr id="214" name="円/楕円 213"/>
        <xdr:cNvSpPr/>
      </xdr:nvSpPr>
      <xdr:spPr>
        <a:xfrm>
          <a:off x="4902200" y="1390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65980</xdr:rowOff>
    </xdr:from>
    <xdr:ext cx="762000" cy="259045"/>
    <xdr:sp macro="" textlink="">
      <xdr:nvSpPr>
        <xdr:cNvPr id="215" name="人件費・物件費等の状況該当値テキスト"/>
        <xdr:cNvSpPr txBox="1"/>
      </xdr:nvSpPr>
      <xdr:spPr>
        <a:xfrm>
          <a:off x="5041900" y="1395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123,429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12223</xdr:rowOff>
    </xdr:from>
    <xdr:to>
      <xdr:col>6</xdr:col>
      <xdr:colOff>50800</xdr:colOff>
      <xdr:row>81</xdr:row>
      <xdr:rowOff>113823</xdr:rowOff>
    </xdr:to>
    <xdr:sp macro="" textlink="">
      <xdr:nvSpPr>
        <xdr:cNvPr id="216" name="円/楕円 215"/>
        <xdr:cNvSpPr/>
      </xdr:nvSpPr>
      <xdr:spPr>
        <a:xfrm>
          <a:off x="4064000" y="13899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98600</xdr:rowOff>
    </xdr:from>
    <xdr:ext cx="736600" cy="259045"/>
    <xdr:sp macro="" textlink="">
      <xdr:nvSpPr>
        <xdr:cNvPr id="217" name="テキスト ボックス 216"/>
        <xdr:cNvSpPr txBox="1"/>
      </xdr:nvSpPr>
      <xdr:spPr>
        <a:xfrm>
          <a:off x="3733800" y="13986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120,249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15167</xdr:rowOff>
    </xdr:from>
    <xdr:to>
      <xdr:col>4</xdr:col>
      <xdr:colOff>533400</xdr:colOff>
      <xdr:row>81</xdr:row>
      <xdr:rowOff>116767</xdr:rowOff>
    </xdr:to>
    <xdr:sp macro="" textlink="">
      <xdr:nvSpPr>
        <xdr:cNvPr id="218" name="円/楕円 217"/>
        <xdr:cNvSpPr/>
      </xdr:nvSpPr>
      <xdr:spPr>
        <a:xfrm>
          <a:off x="3175000" y="13902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101544</xdr:rowOff>
    </xdr:from>
    <xdr:ext cx="762000" cy="259045"/>
    <xdr:sp macro="" textlink="">
      <xdr:nvSpPr>
        <xdr:cNvPr id="219" name="テキスト ボックス 218"/>
        <xdr:cNvSpPr txBox="1"/>
      </xdr:nvSpPr>
      <xdr:spPr>
        <a:xfrm>
          <a:off x="2844800" y="13988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121,957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8314</xdr:rowOff>
    </xdr:from>
    <xdr:to>
      <xdr:col>3</xdr:col>
      <xdr:colOff>330200</xdr:colOff>
      <xdr:row>81</xdr:row>
      <xdr:rowOff>109914</xdr:rowOff>
    </xdr:to>
    <xdr:sp macro="" textlink="">
      <xdr:nvSpPr>
        <xdr:cNvPr id="220" name="円/楕円 219"/>
        <xdr:cNvSpPr/>
      </xdr:nvSpPr>
      <xdr:spPr>
        <a:xfrm>
          <a:off x="2286000" y="1389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94691</xdr:rowOff>
    </xdr:from>
    <xdr:ext cx="762000" cy="259045"/>
    <xdr:sp macro="" textlink="">
      <xdr:nvSpPr>
        <xdr:cNvPr id="221" name="テキスト ボックス 220"/>
        <xdr:cNvSpPr txBox="1"/>
      </xdr:nvSpPr>
      <xdr:spPr>
        <a:xfrm>
          <a:off x="1955800" y="1398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117,982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10358</xdr:rowOff>
    </xdr:from>
    <xdr:to>
      <xdr:col>2</xdr:col>
      <xdr:colOff>127000</xdr:colOff>
      <xdr:row>81</xdr:row>
      <xdr:rowOff>111958</xdr:rowOff>
    </xdr:to>
    <xdr:sp macro="" textlink="">
      <xdr:nvSpPr>
        <xdr:cNvPr id="222" name="円/楕円 221"/>
        <xdr:cNvSpPr/>
      </xdr:nvSpPr>
      <xdr:spPr>
        <a:xfrm>
          <a:off x="1397000" y="13897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96735</xdr:rowOff>
    </xdr:from>
    <xdr:ext cx="762000" cy="259045"/>
    <xdr:sp macro="" textlink="">
      <xdr:nvSpPr>
        <xdr:cNvPr id="223" name="テキスト ボックス 222"/>
        <xdr:cNvSpPr txBox="1"/>
      </xdr:nvSpPr>
      <xdr:spPr>
        <a:xfrm>
          <a:off x="1066800" y="1398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119,167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平成２３年度から大きく上昇した要因は、国家公務員の時限・特例的な給与減額措置により国公の給与水準が下がったことによるものである。</a:t>
          </a:r>
          <a:endParaRPr kumimoji="1" lang="en-US" altLang="ja-JP" sz="12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　それに合わせるかたちで平成２５年７月から翌年３月３１日までの期間に実施された給与減額措置に加え、</a:t>
          </a:r>
          <a:r>
            <a:rPr kumimoji="1" lang="ja-JP" altLang="ja-JP" sz="1200">
              <a:solidFill>
                <a:schemeClr val="dk1"/>
              </a:solidFill>
              <a:effectLst/>
              <a:latin typeface="+mn-lt"/>
              <a:ea typeface="+mn-ea"/>
              <a:cs typeface="+mn-cs"/>
            </a:rPr>
            <a:t>平成１９年度に策定した第１次朝倉市総合計画基本構想に基づ</a:t>
          </a:r>
          <a:r>
            <a:rPr kumimoji="1" lang="ja-JP" altLang="en-US" sz="1200">
              <a:solidFill>
                <a:schemeClr val="dk1"/>
              </a:solidFill>
              <a:effectLst/>
              <a:latin typeface="+mn-lt"/>
              <a:ea typeface="+mn-ea"/>
              <a:cs typeface="+mn-cs"/>
            </a:rPr>
            <a:t>く職員数抑制</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１０年間で１５</a:t>
          </a:r>
          <a:r>
            <a:rPr kumimoji="1" lang="ja-JP" altLang="ja-JP" sz="1200">
              <a:solidFill>
                <a:schemeClr val="dk1"/>
              </a:solidFill>
              <a:effectLst/>
              <a:latin typeface="+mn-lt"/>
              <a:ea typeface="+mn-ea"/>
              <a:cs typeface="+mn-cs"/>
            </a:rPr>
            <a:t>％の職員数削減</a:t>
          </a:r>
          <a:r>
            <a:rPr kumimoji="1" lang="ja-JP" altLang="en-US" sz="1200">
              <a:solidFill>
                <a:schemeClr val="dk1"/>
              </a:solidFill>
              <a:effectLst/>
              <a:latin typeface="+mn-lt"/>
              <a:ea typeface="+mn-ea"/>
              <a:cs typeface="+mn-cs"/>
            </a:rPr>
            <a:t>）による職員数減により、７．９ポイント減となった。</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国や県内各市、類似団体の状況等も踏まえ、より一層の給与の適正化に努める。</a:t>
          </a:r>
          <a:endParaRPr kumimoji="1" lang="en-US" altLang="ja-JP" sz="12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67945</xdr:rowOff>
    </xdr:from>
    <xdr:to>
      <xdr:col>24</xdr:col>
      <xdr:colOff>558800</xdr:colOff>
      <xdr:row>88</xdr:row>
      <xdr:rowOff>30163</xdr:rowOff>
    </xdr:to>
    <xdr:cxnSp macro="">
      <xdr:nvCxnSpPr>
        <xdr:cNvPr id="253" name="直線コネクタ 252"/>
        <xdr:cNvCxnSpPr/>
      </xdr:nvCxnSpPr>
      <xdr:spPr>
        <a:xfrm flipV="1">
          <a:off x="16179800" y="14641195"/>
          <a:ext cx="838200" cy="47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18098</xdr:rowOff>
    </xdr:from>
    <xdr:to>
      <xdr:col>23</xdr:col>
      <xdr:colOff>406400</xdr:colOff>
      <xdr:row>88</xdr:row>
      <xdr:rowOff>30163</xdr:rowOff>
    </xdr:to>
    <xdr:cxnSp macro="">
      <xdr:nvCxnSpPr>
        <xdr:cNvPr id="256" name="直線コネクタ 255"/>
        <xdr:cNvCxnSpPr/>
      </xdr:nvCxnSpPr>
      <xdr:spPr>
        <a:xfrm>
          <a:off x="15290800" y="15105698"/>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86043</xdr:rowOff>
    </xdr:from>
    <xdr:to>
      <xdr:col>22</xdr:col>
      <xdr:colOff>203200</xdr:colOff>
      <xdr:row>88</xdr:row>
      <xdr:rowOff>18098</xdr:rowOff>
    </xdr:to>
    <xdr:cxnSp macro="">
      <xdr:nvCxnSpPr>
        <xdr:cNvPr id="259" name="直線コネクタ 258"/>
        <xdr:cNvCxnSpPr/>
      </xdr:nvCxnSpPr>
      <xdr:spPr>
        <a:xfrm>
          <a:off x="14401800" y="14659293"/>
          <a:ext cx="889000" cy="446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86043</xdr:rowOff>
    </xdr:from>
    <xdr:to>
      <xdr:col>21</xdr:col>
      <xdr:colOff>0</xdr:colOff>
      <xdr:row>85</xdr:row>
      <xdr:rowOff>116205</xdr:rowOff>
    </xdr:to>
    <xdr:cxnSp macro="">
      <xdr:nvCxnSpPr>
        <xdr:cNvPr id="262" name="直線コネクタ 261"/>
        <xdr:cNvCxnSpPr/>
      </xdr:nvCxnSpPr>
      <xdr:spPr>
        <a:xfrm flipV="1">
          <a:off x="13512800" y="1465929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7620</xdr:rowOff>
    </xdr:from>
    <xdr:to>
      <xdr:col>21</xdr:col>
      <xdr:colOff>50800</xdr:colOff>
      <xdr:row>84</xdr:row>
      <xdr:rowOff>109220</xdr:rowOff>
    </xdr:to>
    <xdr:sp macro="" textlink="">
      <xdr:nvSpPr>
        <xdr:cNvPr id="263" name="フローチャート : 判断 262"/>
        <xdr:cNvSpPr/>
      </xdr:nvSpPr>
      <xdr:spPr>
        <a:xfrm>
          <a:off x="14351000" y="1440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119397</xdr:rowOff>
    </xdr:from>
    <xdr:ext cx="762000" cy="259045"/>
    <xdr:sp macro="" textlink="">
      <xdr:nvSpPr>
        <xdr:cNvPr id="264" name="テキスト ボックス 263"/>
        <xdr:cNvSpPr txBox="1"/>
      </xdr:nvSpPr>
      <xdr:spPr>
        <a:xfrm>
          <a:off x="14020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19686</xdr:rowOff>
    </xdr:from>
    <xdr:to>
      <xdr:col>19</xdr:col>
      <xdr:colOff>533400</xdr:colOff>
      <xdr:row>84</xdr:row>
      <xdr:rowOff>121286</xdr:rowOff>
    </xdr:to>
    <xdr:sp macro="" textlink="">
      <xdr:nvSpPr>
        <xdr:cNvPr id="265" name="フローチャート : 判断 264"/>
        <xdr:cNvSpPr/>
      </xdr:nvSpPr>
      <xdr:spPr>
        <a:xfrm>
          <a:off x="13462000" y="1442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131463</xdr:rowOff>
    </xdr:from>
    <xdr:ext cx="762000" cy="259045"/>
    <xdr:sp macro="" textlink="">
      <xdr:nvSpPr>
        <xdr:cNvPr id="266" name="テキスト ボックス 265"/>
        <xdr:cNvSpPr txBox="1"/>
      </xdr:nvSpPr>
      <xdr:spPr>
        <a:xfrm>
          <a:off x="13131800" y="1419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17145</xdr:rowOff>
    </xdr:from>
    <xdr:to>
      <xdr:col>24</xdr:col>
      <xdr:colOff>609600</xdr:colOff>
      <xdr:row>85</xdr:row>
      <xdr:rowOff>118745</xdr:rowOff>
    </xdr:to>
    <xdr:sp macro="" textlink="">
      <xdr:nvSpPr>
        <xdr:cNvPr id="272" name="円/楕円 271"/>
        <xdr:cNvSpPr/>
      </xdr:nvSpPr>
      <xdr:spPr>
        <a:xfrm>
          <a:off x="16967200" y="1459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160672</xdr:rowOff>
    </xdr:from>
    <xdr:ext cx="762000" cy="259045"/>
    <xdr:sp macro="" textlink="">
      <xdr:nvSpPr>
        <xdr:cNvPr id="273" name="給与水準   （国との比較）該当値テキスト"/>
        <xdr:cNvSpPr txBox="1"/>
      </xdr:nvSpPr>
      <xdr:spPr>
        <a:xfrm>
          <a:off x="17106900" y="14562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150813</xdr:rowOff>
    </xdr:from>
    <xdr:to>
      <xdr:col>23</xdr:col>
      <xdr:colOff>457200</xdr:colOff>
      <xdr:row>88</xdr:row>
      <xdr:rowOff>80963</xdr:rowOff>
    </xdr:to>
    <xdr:sp macro="" textlink="">
      <xdr:nvSpPr>
        <xdr:cNvPr id="274" name="円/楕円 273"/>
        <xdr:cNvSpPr/>
      </xdr:nvSpPr>
      <xdr:spPr>
        <a:xfrm>
          <a:off x="16129000" y="1506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65740</xdr:rowOff>
    </xdr:from>
    <xdr:ext cx="736600" cy="259045"/>
    <xdr:sp macro="" textlink="">
      <xdr:nvSpPr>
        <xdr:cNvPr id="275" name="テキスト ボックス 274"/>
        <xdr:cNvSpPr txBox="1"/>
      </xdr:nvSpPr>
      <xdr:spPr>
        <a:xfrm>
          <a:off x="15798800" y="15153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138748</xdr:rowOff>
    </xdr:from>
    <xdr:to>
      <xdr:col>22</xdr:col>
      <xdr:colOff>254000</xdr:colOff>
      <xdr:row>88</xdr:row>
      <xdr:rowOff>68898</xdr:rowOff>
    </xdr:to>
    <xdr:sp macro="" textlink="">
      <xdr:nvSpPr>
        <xdr:cNvPr id="276" name="円/楕円 275"/>
        <xdr:cNvSpPr/>
      </xdr:nvSpPr>
      <xdr:spPr>
        <a:xfrm>
          <a:off x="15240000" y="1505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53675</xdr:rowOff>
    </xdr:from>
    <xdr:ext cx="762000" cy="259045"/>
    <xdr:sp macro="" textlink="">
      <xdr:nvSpPr>
        <xdr:cNvPr id="277" name="テキスト ボックス 276"/>
        <xdr:cNvSpPr txBox="1"/>
      </xdr:nvSpPr>
      <xdr:spPr>
        <a:xfrm>
          <a:off x="14909800" y="15141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35243</xdr:rowOff>
    </xdr:from>
    <xdr:to>
      <xdr:col>21</xdr:col>
      <xdr:colOff>50800</xdr:colOff>
      <xdr:row>85</xdr:row>
      <xdr:rowOff>136843</xdr:rowOff>
    </xdr:to>
    <xdr:sp macro="" textlink="">
      <xdr:nvSpPr>
        <xdr:cNvPr id="278" name="円/楕円 277"/>
        <xdr:cNvSpPr/>
      </xdr:nvSpPr>
      <xdr:spPr>
        <a:xfrm>
          <a:off x="14351000" y="1460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121620</xdr:rowOff>
    </xdr:from>
    <xdr:ext cx="762000" cy="259045"/>
    <xdr:sp macro="" textlink="">
      <xdr:nvSpPr>
        <xdr:cNvPr id="279" name="テキスト ボックス 278"/>
        <xdr:cNvSpPr txBox="1"/>
      </xdr:nvSpPr>
      <xdr:spPr>
        <a:xfrm>
          <a:off x="14020800" y="1469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65405</xdr:rowOff>
    </xdr:from>
    <xdr:to>
      <xdr:col>19</xdr:col>
      <xdr:colOff>533400</xdr:colOff>
      <xdr:row>85</xdr:row>
      <xdr:rowOff>167005</xdr:rowOff>
    </xdr:to>
    <xdr:sp macro="" textlink="">
      <xdr:nvSpPr>
        <xdr:cNvPr id="280" name="円/楕円 279"/>
        <xdr:cNvSpPr/>
      </xdr:nvSpPr>
      <xdr:spPr>
        <a:xfrm>
          <a:off x="134620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151782</xdr:rowOff>
    </xdr:from>
    <xdr:ext cx="762000" cy="259045"/>
    <xdr:sp macro="" textlink="">
      <xdr:nvSpPr>
        <xdr:cNvPr id="281" name="テキスト ボックス 280"/>
        <xdr:cNvSpPr txBox="1"/>
      </xdr:nvSpPr>
      <xdr:spPr>
        <a:xfrm>
          <a:off x="13131800" y="1472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９年度に策定した第１次朝倉市総合計画基本構想に基づき、１０年間（平成２９年４月１日時点）で１５％の職員数を削減する目標を定め、職員数の適正化を図っているところであり、平成２６年４月１日時点において、職員数を▲７０人削減（前年度比▲６人）してい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147199</xdr:rowOff>
    </xdr:from>
    <xdr:to>
      <xdr:col>24</xdr:col>
      <xdr:colOff>558800</xdr:colOff>
      <xdr:row>60</xdr:row>
      <xdr:rowOff>148348</xdr:rowOff>
    </xdr:to>
    <xdr:cxnSp macro="">
      <xdr:nvCxnSpPr>
        <xdr:cNvPr id="318" name="直線コネクタ 317"/>
        <xdr:cNvCxnSpPr/>
      </xdr:nvCxnSpPr>
      <xdr:spPr>
        <a:xfrm flipV="1">
          <a:off x="16179800" y="10434199"/>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19"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148348</xdr:rowOff>
    </xdr:from>
    <xdr:to>
      <xdr:col>23</xdr:col>
      <xdr:colOff>406400</xdr:colOff>
      <xdr:row>60</xdr:row>
      <xdr:rowOff>165584</xdr:rowOff>
    </xdr:to>
    <xdr:cxnSp macro="">
      <xdr:nvCxnSpPr>
        <xdr:cNvPr id="321" name="直線コネクタ 320"/>
        <xdr:cNvCxnSpPr/>
      </xdr:nvCxnSpPr>
      <xdr:spPr>
        <a:xfrm flipV="1">
          <a:off x="15290800" y="10435348"/>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3" name="テキスト ボックス 322"/>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162137</xdr:rowOff>
    </xdr:from>
    <xdr:to>
      <xdr:col>22</xdr:col>
      <xdr:colOff>203200</xdr:colOff>
      <xdr:row>60</xdr:row>
      <xdr:rowOff>165584</xdr:rowOff>
    </xdr:to>
    <xdr:cxnSp macro="">
      <xdr:nvCxnSpPr>
        <xdr:cNvPr id="324" name="直線コネクタ 323"/>
        <xdr:cNvCxnSpPr/>
      </xdr:nvCxnSpPr>
      <xdr:spPr>
        <a:xfrm>
          <a:off x="14401800" y="10449137"/>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26" name="テキスト ボックス 325"/>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162137</xdr:rowOff>
    </xdr:from>
    <xdr:to>
      <xdr:col>21</xdr:col>
      <xdr:colOff>0</xdr:colOff>
      <xdr:row>61</xdr:row>
      <xdr:rowOff>9072</xdr:rowOff>
    </xdr:to>
    <xdr:cxnSp macro="">
      <xdr:nvCxnSpPr>
        <xdr:cNvPr id="327" name="直線コネクタ 326"/>
        <xdr:cNvCxnSpPr/>
      </xdr:nvCxnSpPr>
      <xdr:spPr>
        <a:xfrm flipV="1">
          <a:off x="13512800" y="10449137"/>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28" name="フローチャート : 判断 327"/>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29" name="テキスト ボックス 328"/>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0" name="フローチャート : 判断 329"/>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1" name="テキスト ボックス 330"/>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96399</xdr:rowOff>
    </xdr:from>
    <xdr:to>
      <xdr:col>24</xdr:col>
      <xdr:colOff>609600</xdr:colOff>
      <xdr:row>61</xdr:row>
      <xdr:rowOff>26549</xdr:rowOff>
    </xdr:to>
    <xdr:sp macro="" textlink="">
      <xdr:nvSpPr>
        <xdr:cNvPr id="337" name="円/楕円 336"/>
        <xdr:cNvSpPr/>
      </xdr:nvSpPr>
      <xdr:spPr>
        <a:xfrm>
          <a:off x="169672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68476</xdr:rowOff>
    </xdr:from>
    <xdr:ext cx="762000" cy="259045"/>
    <xdr:sp macro="" textlink="">
      <xdr:nvSpPr>
        <xdr:cNvPr id="338" name="定員管理の状況該当値テキスト"/>
        <xdr:cNvSpPr txBox="1"/>
      </xdr:nvSpPr>
      <xdr:spPr>
        <a:xfrm>
          <a:off x="17106900" y="10355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97548</xdr:rowOff>
    </xdr:from>
    <xdr:to>
      <xdr:col>23</xdr:col>
      <xdr:colOff>457200</xdr:colOff>
      <xdr:row>61</xdr:row>
      <xdr:rowOff>27698</xdr:rowOff>
    </xdr:to>
    <xdr:sp macro="" textlink="">
      <xdr:nvSpPr>
        <xdr:cNvPr id="339" name="円/楕円 338"/>
        <xdr:cNvSpPr/>
      </xdr:nvSpPr>
      <xdr:spPr>
        <a:xfrm>
          <a:off x="16129000" y="1038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12475</xdr:rowOff>
    </xdr:from>
    <xdr:ext cx="736600" cy="259045"/>
    <xdr:sp macro="" textlink="">
      <xdr:nvSpPr>
        <xdr:cNvPr id="340" name="テキスト ボックス 339"/>
        <xdr:cNvSpPr txBox="1"/>
      </xdr:nvSpPr>
      <xdr:spPr>
        <a:xfrm>
          <a:off x="15798800" y="10470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114784</xdr:rowOff>
    </xdr:from>
    <xdr:to>
      <xdr:col>22</xdr:col>
      <xdr:colOff>254000</xdr:colOff>
      <xdr:row>61</xdr:row>
      <xdr:rowOff>44934</xdr:rowOff>
    </xdr:to>
    <xdr:sp macro="" textlink="">
      <xdr:nvSpPr>
        <xdr:cNvPr id="341" name="円/楕円 340"/>
        <xdr:cNvSpPr/>
      </xdr:nvSpPr>
      <xdr:spPr>
        <a:xfrm>
          <a:off x="15240000" y="1040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29711</xdr:rowOff>
    </xdr:from>
    <xdr:ext cx="762000" cy="259045"/>
    <xdr:sp macro="" textlink="">
      <xdr:nvSpPr>
        <xdr:cNvPr id="342" name="テキスト ボックス 341"/>
        <xdr:cNvSpPr txBox="1"/>
      </xdr:nvSpPr>
      <xdr:spPr>
        <a:xfrm>
          <a:off x="14909800" y="10488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111337</xdr:rowOff>
    </xdr:from>
    <xdr:to>
      <xdr:col>21</xdr:col>
      <xdr:colOff>50800</xdr:colOff>
      <xdr:row>61</xdr:row>
      <xdr:rowOff>41487</xdr:rowOff>
    </xdr:to>
    <xdr:sp macro="" textlink="">
      <xdr:nvSpPr>
        <xdr:cNvPr id="343" name="円/楕円 342"/>
        <xdr:cNvSpPr/>
      </xdr:nvSpPr>
      <xdr:spPr>
        <a:xfrm>
          <a:off x="14351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51664</xdr:rowOff>
    </xdr:from>
    <xdr:ext cx="762000" cy="259045"/>
    <xdr:sp macro="" textlink="">
      <xdr:nvSpPr>
        <xdr:cNvPr id="344" name="テキスト ボックス 343"/>
        <xdr:cNvSpPr txBox="1"/>
      </xdr:nvSpPr>
      <xdr:spPr>
        <a:xfrm>
          <a:off x="14020800" y="1016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129722</xdr:rowOff>
    </xdr:from>
    <xdr:to>
      <xdr:col>19</xdr:col>
      <xdr:colOff>533400</xdr:colOff>
      <xdr:row>61</xdr:row>
      <xdr:rowOff>59872</xdr:rowOff>
    </xdr:to>
    <xdr:sp macro="" textlink="">
      <xdr:nvSpPr>
        <xdr:cNvPr id="345" name="円/楕円 344"/>
        <xdr:cNvSpPr/>
      </xdr:nvSpPr>
      <xdr:spPr>
        <a:xfrm>
          <a:off x="13462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70049</xdr:rowOff>
    </xdr:from>
    <xdr:ext cx="762000" cy="259045"/>
    <xdr:sp macro="" textlink="">
      <xdr:nvSpPr>
        <xdr:cNvPr id="346" name="テキスト ボックス 345"/>
        <xdr:cNvSpPr txBox="1"/>
      </xdr:nvSpPr>
      <xdr:spPr>
        <a:xfrm>
          <a:off x="13131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実質公債費比率は９．０％となり、前年と比較して１．０％下がっている。</a:t>
          </a:r>
          <a:endParaRPr kumimoji="1" lang="en-US" altLang="ja-JP" sz="1300">
            <a:latin typeface="ＭＳ Ｐゴシック"/>
          </a:endParaRPr>
        </a:p>
        <a:p>
          <a:r>
            <a:rPr kumimoji="1" lang="ja-JP" altLang="en-US" sz="1300">
              <a:latin typeface="ＭＳ Ｐゴシック"/>
            </a:rPr>
            <a:t>　要因としては起債の償還額が減少していることに加え、償還している起債の種類が合併特例債など交付税措置割合の高いものが増えたことが挙げられる。</a:t>
          </a:r>
          <a:endParaRPr kumimoji="1" lang="en-US" altLang="ja-JP" sz="1300">
            <a:latin typeface="ＭＳ Ｐゴシック"/>
          </a:endParaRPr>
        </a:p>
        <a:p>
          <a:r>
            <a:rPr kumimoji="1" lang="ja-JP" altLang="en-US" sz="1300">
              <a:latin typeface="ＭＳ Ｐゴシック"/>
            </a:rPr>
            <a:t>　今後も新規発行の抑制に努めていく。</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66675</xdr:rowOff>
    </xdr:from>
    <xdr:to>
      <xdr:col>24</xdr:col>
      <xdr:colOff>558800</xdr:colOff>
      <xdr:row>40</xdr:row>
      <xdr:rowOff>127000</xdr:rowOff>
    </xdr:to>
    <xdr:cxnSp macro="">
      <xdr:nvCxnSpPr>
        <xdr:cNvPr id="376" name="直線コネクタ 375"/>
        <xdr:cNvCxnSpPr/>
      </xdr:nvCxnSpPr>
      <xdr:spPr>
        <a:xfrm flipV="1">
          <a:off x="16179800" y="6924675"/>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77"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41</xdr:row>
      <xdr:rowOff>21907</xdr:rowOff>
    </xdr:to>
    <xdr:cxnSp macro="">
      <xdr:nvCxnSpPr>
        <xdr:cNvPr id="379" name="直線コネクタ 378"/>
        <xdr:cNvCxnSpPr/>
      </xdr:nvCxnSpPr>
      <xdr:spPr>
        <a:xfrm flipV="1">
          <a:off x="15290800" y="6985000"/>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1" name="テキスト ボックス 380"/>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21907</xdr:rowOff>
    </xdr:from>
    <xdr:to>
      <xdr:col>22</xdr:col>
      <xdr:colOff>203200</xdr:colOff>
      <xdr:row>41</xdr:row>
      <xdr:rowOff>82232</xdr:rowOff>
    </xdr:to>
    <xdr:cxnSp macro="">
      <xdr:nvCxnSpPr>
        <xdr:cNvPr id="382" name="直線コネクタ 381"/>
        <xdr:cNvCxnSpPr/>
      </xdr:nvCxnSpPr>
      <xdr:spPr>
        <a:xfrm flipV="1">
          <a:off x="14401800" y="705135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4" name="テキスト ボックス 383"/>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82232</xdr:rowOff>
    </xdr:from>
    <xdr:to>
      <xdr:col>21</xdr:col>
      <xdr:colOff>0</xdr:colOff>
      <xdr:row>41</xdr:row>
      <xdr:rowOff>154622</xdr:rowOff>
    </xdr:to>
    <xdr:cxnSp macro="">
      <xdr:nvCxnSpPr>
        <xdr:cNvPr id="385" name="直線コネクタ 384"/>
        <xdr:cNvCxnSpPr/>
      </xdr:nvCxnSpPr>
      <xdr:spPr>
        <a:xfrm flipV="1">
          <a:off x="13512800" y="711168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86" name="フローチャート : 判断 385"/>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87" name="テキスト ボックス 386"/>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88" name="フローチャート : 判断 387"/>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89" name="テキスト ボックス 388"/>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15875</xdr:rowOff>
    </xdr:from>
    <xdr:to>
      <xdr:col>24</xdr:col>
      <xdr:colOff>609600</xdr:colOff>
      <xdr:row>40</xdr:row>
      <xdr:rowOff>117475</xdr:rowOff>
    </xdr:to>
    <xdr:sp macro="" textlink="">
      <xdr:nvSpPr>
        <xdr:cNvPr id="395" name="円/楕円 394"/>
        <xdr:cNvSpPr/>
      </xdr:nvSpPr>
      <xdr:spPr>
        <a:xfrm>
          <a:off x="169672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32402</xdr:rowOff>
    </xdr:from>
    <xdr:ext cx="762000" cy="259045"/>
    <xdr:sp macro="" textlink="">
      <xdr:nvSpPr>
        <xdr:cNvPr id="396" name="公債費負担の状況該当値テキスト"/>
        <xdr:cNvSpPr txBox="1"/>
      </xdr:nvSpPr>
      <xdr:spPr>
        <a:xfrm>
          <a:off x="17106900" y="67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76200</xdr:rowOff>
    </xdr:from>
    <xdr:to>
      <xdr:col>23</xdr:col>
      <xdr:colOff>457200</xdr:colOff>
      <xdr:row>41</xdr:row>
      <xdr:rowOff>6350</xdr:rowOff>
    </xdr:to>
    <xdr:sp macro="" textlink="">
      <xdr:nvSpPr>
        <xdr:cNvPr id="397" name="円/楕円 396"/>
        <xdr:cNvSpPr/>
      </xdr:nvSpPr>
      <xdr:spPr>
        <a:xfrm>
          <a:off x="1612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16527</xdr:rowOff>
    </xdr:from>
    <xdr:ext cx="736600" cy="259045"/>
    <xdr:sp macro="" textlink="">
      <xdr:nvSpPr>
        <xdr:cNvPr id="398" name="テキスト ボックス 397"/>
        <xdr:cNvSpPr txBox="1"/>
      </xdr:nvSpPr>
      <xdr:spPr>
        <a:xfrm>
          <a:off x="15798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142557</xdr:rowOff>
    </xdr:from>
    <xdr:to>
      <xdr:col>22</xdr:col>
      <xdr:colOff>254000</xdr:colOff>
      <xdr:row>41</xdr:row>
      <xdr:rowOff>72707</xdr:rowOff>
    </xdr:to>
    <xdr:sp macro="" textlink="">
      <xdr:nvSpPr>
        <xdr:cNvPr id="399" name="円/楕円 398"/>
        <xdr:cNvSpPr/>
      </xdr:nvSpPr>
      <xdr:spPr>
        <a:xfrm>
          <a:off x="15240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400" name="テキスト ボックス 399"/>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31432</xdr:rowOff>
    </xdr:from>
    <xdr:to>
      <xdr:col>21</xdr:col>
      <xdr:colOff>50800</xdr:colOff>
      <xdr:row>41</xdr:row>
      <xdr:rowOff>133032</xdr:rowOff>
    </xdr:to>
    <xdr:sp macro="" textlink="">
      <xdr:nvSpPr>
        <xdr:cNvPr id="401" name="円/楕円 400"/>
        <xdr:cNvSpPr/>
      </xdr:nvSpPr>
      <xdr:spPr>
        <a:xfrm>
          <a:off x="143510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402" name="テキスト ボックス 401"/>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403" name="円/楕円 402"/>
        <xdr:cNvSpPr/>
      </xdr:nvSpPr>
      <xdr:spPr>
        <a:xfrm>
          <a:off x="13462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404" name="テキスト ボックス 403"/>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将来負担比率は４８．６％となり前年と比較して４．５％改善している。</a:t>
          </a:r>
          <a:endParaRPr kumimoji="1" lang="en-US" altLang="ja-JP" sz="1300">
            <a:latin typeface="ＭＳ Ｐゴシック"/>
          </a:endParaRPr>
        </a:p>
        <a:p>
          <a:r>
            <a:rPr kumimoji="1" lang="ja-JP" altLang="en-US" sz="1300">
              <a:latin typeface="ＭＳ Ｐゴシック"/>
            </a:rPr>
            <a:t>　地方債現在高は繰上償還等も行ったが、臨時財政対策債や災害復旧事業債、緊急防災・現在事業債等の新規起債額が上回り、前年比９５６百万円の増となっている。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1" name="直線コネクタ 42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2" name="テキスト ボックス 42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5" name="直線コネクタ 424"/>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6" name="テキスト ボックス 425"/>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29" name="直線コネクタ 428"/>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0"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1" name="直線コネクタ 430"/>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2"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3" name="直線コネクタ 432"/>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121730</xdr:rowOff>
    </xdr:from>
    <xdr:to>
      <xdr:col>24</xdr:col>
      <xdr:colOff>558800</xdr:colOff>
      <xdr:row>16</xdr:row>
      <xdr:rowOff>148876</xdr:rowOff>
    </xdr:to>
    <xdr:cxnSp macro="">
      <xdr:nvCxnSpPr>
        <xdr:cNvPr id="434" name="直線コネクタ 433"/>
        <xdr:cNvCxnSpPr/>
      </xdr:nvCxnSpPr>
      <xdr:spPr>
        <a:xfrm flipV="1">
          <a:off x="16179800" y="2864930"/>
          <a:ext cx="8382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5"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6" name="フローチャート : 判断 435"/>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148876</xdr:rowOff>
    </xdr:from>
    <xdr:to>
      <xdr:col>23</xdr:col>
      <xdr:colOff>406400</xdr:colOff>
      <xdr:row>17</xdr:row>
      <xdr:rowOff>37148</xdr:rowOff>
    </xdr:to>
    <xdr:cxnSp macro="">
      <xdr:nvCxnSpPr>
        <xdr:cNvPr id="437" name="直線コネクタ 436"/>
        <xdr:cNvCxnSpPr/>
      </xdr:nvCxnSpPr>
      <xdr:spPr>
        <a:xfrm flipV="1">
          <a:off x="15290800" y="2892076"/>
          <a:ext cx="889000" cy="59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38" name="フローチャート : 判断 437"/>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39" name="テキスト ボックス 438"/>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37148</xdr:rowOff>
    </xdr:from>
    <xdr:to>
      <xdr:col>22</xdr:col>
      <xdr:colOff>203200</xdr:colOff>
      <xdr:row>17</xdr:row>
      <xdr:rowOff>82391</xdr:rowOff>
    </xdr:to>
    <xdr:cxnSp macro="">
      <xdr:nvCxnSpPr>
        <xdr:cNvPr id="440" name="直線コネクタ 439"/>
        <xdr:cNvCxnSpPr/>
      </xdr:nvCxnSpPr>
      <xdr:spPr>
        <a:xfrm flipV="1">
          <a:off x="14401800" y="2951798"/>
          <a:ext cx="889000" cy="45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1" name="フローチャート : 判断 440"/>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2" name="テキスト ボックス 441"/>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82391</xdr:rowOff>
    </xdr:from>
    <xdr:to>
      <xdr:col>21</xdr:col>
      <xdr:colOff>0</xdr:colOff>
      <xdr:row>18</xdr:row>
      <xdr:rowOff>5652</xdr:rowOff>
    </xdr:to>
    <xdr:cxnSp macro="">
      <xdr:nvCxnSpPr>
        <xdr:cNvPr id="443" name="直線コネクタ 442"/>
        <xdr:cNvCxnSpPr/>
      </xdr:nvCxnSpPr>
      <xdr:spPr>
        <a:xfrm flipV="1">
          <a:off x="13512800" y="2997041"/>
          <a:ext cx="889000" cy="9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4" name="フローチャート : 判断 443"/>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52690</xdr:rowOff>
    </xdr:from>
    <xdr:ext cx="762000" cy="259045"/>
    <xdr:sp macro="" textlink="">
      <xdr:nvSpPr>
        <xdr:cNvPr id="445" name="テキスト ボックス 444"/>
        <xdr:cNvSpPr txBox="1"/>
      </xdr:nvSpPr>
      <xdr:spPr>
        <a:xfrm>
          <a:off x="14020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46" name="フローチャート : 判断 445"/>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47" name="テキスト ボックス 446"/>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70930</xdr:rowOff>
    </xdr:from>
    <xdr:to>
      <xdr:col>24</xdr:col>
      <xdr:colOff>609600</xdr:colOff>
      <xdr:row>17</xdr:row>
      <xdr:rowOff>1080</xdr:rowOff>
    </xdr:to>
    <xdr:sp macro="" textlink="">
      <xdr:nvSpPr>
        <xdr:cNvPr id="453" name="円/楕円 452"/>
        <xdr:cNvSpPr/>
      </xdr:nvSpPr>
      <xdr:spPr>
        <a:xfrm>
          <a:off x="16967200" y="281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87457</xdr:rowOff>
    </xdr:from>
    <xdr:ext cx="762000" cy="259045"/>
    <xdr:sp macro="" textlink="">
      <xdr:nvSpPr>
        <xdr:cNvPr id="454" name="将来負担の状況該当値テキスト"/>
        <xdr:cNvSpPr txBox="1"/>
      </xdr:nvSpPr>
      <xdr:spPr>
        <a:xfrm>
          <a:off x="17106900" y="265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98076</xdr:rowOff>
    </xdr:from>
    <xdr:to>
      <xdr:col>23</xdr:col>
      <xdr:colOff>457200</xdr:colOff>
      <xdr:row>17</xdr:row>
      <xdr:rowOff>28226</xdr:rowOff>
    </xdr:to>
    <xdr:sp macro="" textlink="">
      <xdr:nvSpPr>
        <xdr:cNvPr id="455" name="円/楕円 454"/>
        <xdr:cNvSpPr/>
      </xdr:nvSpPr>
      <xdr:spPr>
        <a:xfrm>
          <a:off x="16129000" y="2841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38403</xdr:rowOff>
    </xdr:from>
    <xdr:ext cx="736600" cy="259045"/>
    <xdr:sp macro="" textlink="">
      <xdr:nvSpPr>
        <xdr:cNvPr id="456" name="テキスト ボックス 455"/>
        <xdr:cNvSpPr txBox="1"/>
      </xdr:nvSpPr>
      <xdr:spPr>
        <a:xfrm>
          <a:off x="15798800" y="2610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157798</xdr:rowOff>
    </xdr:from>
    <xdr:to>
      <xdr:col>22</xdr:col>
      <xdr:colOff>254000</xdr:colOff>
      <xdr:row>17</xdr:row>
      <xdr:rowOff>87948</xdr:rowOff>
    </xdr:to>
    <xdr:sp macro="" textlink="">
      <xdr:nvSpPr>
        <xdr:cNvPr id="457" name="円/楕円 456"/>
        <xdr:cNvSpPr/>
      </xdr:nvSpPr>
      <xdr:spPr>
        <a:xfrm>
          <a:off x="15240000" y="290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98125</xdr:rowOff>
    </xdr:from>
    <xdr:ext cx="762000" cy="259045"/>
    <xdr:sp macro="" textlink="">
      <xdr:nvSpPr>
        <xdr:cNvPr id="458" name="テキスト ボックス 457"/>
        <xdr:cNvSpPr txBox="1"/>
      </xdr:nvSpPr>
      <xdr:spPr>
        <a:xfrm>
          <a:off x="14909800" y="2669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31591</xdr:rowOff>
    </xdr:from>
    <xdr:to>
      <xdr:col>21</xdr:col>
      <xdr:colOff>50800</xdr:colOff>
      <xdr:row>17</xdr:row>
      <xdr:rowOff>133191</xdr:rowOff>
    </xdr:to>
    <xdr:sp macro="" textlink="">
      <xdr:nvSpPr>
        <xdr:cNvPr id="459" name="円/楕円 458"/>
        <xdr:cNvSpPr/>
      </xdr:nvSpPr>
      <xdr:spPr>
        <a:xfrm>
          <a:off x="14351000" y="2946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143368</xdr:rowOff>
    </xdr:from>
    <xdr:ext cx="762000" cy="259045"/>
    <xdr:sp macro="" textlink="">
      <xdr:nvSpPr>
        <xdr:cNvPr id="460" name="テキスト ボックス 459"/>
        <xdr:cNvSpPr txBox="1"/>
      </xdr:nvSpPr>
      <xdr:spPr>
        <a:xfrm>
          <a:off x="14020800" y="2715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126302</xdr:rowOff>
    </xdr:from>
    <xdr:to>
      <xdr:col>19</xdr:col>
      <xdr:colOff>533400</xdr:colOff>
      <xdr:row>18</xdr:row>
      <xdr:rowOff>56452</xdr:rowOff>
    </xdr:to>
    <xdr:sp macro="" textlink="">
      <xdr:nvSpPr>
        <xdr:cNvPr id="461" name="円/楕円 460"/>
        <xdr:cNvSpPr/>
      </xdr:nvSpPr>
      <xdr:spPr>
        <a:xfrm>
          <a:off x="13462000" y="304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66629</xdr:rowOff>
    </xdr:from>
    <xdr:ext cx="762000" cy="259045"/>
    <xdr:sp macro="" textlink="">
      <xdr:nvSpPr>
        <xdr:cNvPr id="462" name="テキスト ボックス 461"/>
        <xdr:cNvSpPr txBox="1"/>
      </xdr:nvSpPr>
      <xdr:spPr>
        <a:xfrm>
          <a:off x="13131800" y="280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福岡県朝倉市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56,788
56,512
246.73
29,498,595
28,937,787
368,918
15,442,376
26,541,525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48.6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人件費にかかる経常収支比率は低くなっているが、これは合併後の平成１９年度から職員定数管理を行い、人件費の抑制に努めているためである。しかし一部事務組合への人件費負担金が影響している部分もあるため、今後も人件費関係経費全体を含めて抑制していく必要があ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5080</xdr:rowOff>
    </xdr:from>
    <xdr:to>
      <xdr:col>7</xdr:col>
      <xdr:colOff>15875</xdr:colOff>
      <xdr:row>36</xdr:row>
      <xdr:rowOff>119380</xdr:rowOff>
    </xdr:to>
    <xdr:cxnSp macro="">
      <xdr:nvCxnSpPr>
        <xdr:cNvPr id="65" name="直線コネクタ 64"/>
        <xdr:cNvCxnSpPr/>
      </xdr:nvCxnSpPr>
      <xdr:spPr>
        <a:xfrm flipV="1">
          <a:off x="3987800" y="61772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111760</xdr:rowOff>
    </xdr:from>
    <xdr:to>
      <xdr:col>5</xdr:col>
      <xdr:colOff>549275</xdr:colOff>
      <xdr:row>36</xdr:row>
      <xdr:rowOff>119380</xdr:rowOff>
    </xdr:to>
    <xdr:cxnSp macro="">
      <xdr:nvCxnSpPr>
        <xdr:cNvPr id="68" name="直線コネクタ 67"/>
        <xdr:cNvCxnSpPr/>
      </xdr:nvCxnSpPr>
      <xdr:spPr>
        <a:xfrm>
          <a:off x="3098800" y="6283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111760</xdr:rowOff>
    </xdr:from>
    <xdr:to>
      <xdr:col>4</xdr:col>
      <xdr:colOff>346075</xdr:colOff>
      <xdr:row>36</xdr:row>
      <xdr:rowOff>127000</xdr:rowOff>
    </xdr:to>
    <xdr:cxnSp macro="">
      <xdr:nvCxnSpPr>
        <xdr:cNvPr id="71" name="直線コネクタ 70"/>
        <xdr:cNvCxnSpPr/>
      </xdr:nvCxnSpPr>
      <xdr:spPr>
        <a:xfrm flipV="1">
          <a:off x="2209800" y="62839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37</xdr:row>
      <xdr:rowOff>146050</xdr:rowOff>
    </xdr:to>
    <xdr:cxnSp macro="">
      <xdr:nvCxnSpPr>
        <xdr:cNvPr id="74" name="直線コネクタ 73"/>
        <xdr:cNvCxnSpPr/>
      </xdr:nvCxnSpPr>
      <xdr:spPr>
        <a:xfrm flipV="1">
          <a:off x="1320800" y="62992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125730</xdr:rowOff>
    </xdr:from>
    <xdr:to>
      <xdr:col>7</xdr:col>
      <xdr:colOff>66675</xdr:colOff>
      <xdr:row>36</xdr:row>
      <xdr:rowOff>55880</xdr:rowOff>
    </xdr:to>
    <xdr:sp macro="" textlink="">
      <xdr:nvSpPr>
        <xdr:cNvPr id="84" name="円/楕円 83"/>
        <xdr:cNvSpPr/>
      </xdr:nvSpPr>
      <xdr:spPr>
        <a:xfrm>
          <a:off x="4775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142257</xdr:rowOff>
    </xdr:from>
    <xdr:ext cx="762000" cy="259045"/>
    <xdr:sp macro="" textlink="">
      <xdr:nvSpPr>
        <xdr:cNvPr id="85" name="人件費該当値テキスト"/>
        <xdr:cNvSpPr txBox="1"/>
      </xdr:nvSpPr>
      <xdr:spPr>
        <a:xfrm>
          <a:off x="4914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68580</xdr:rowOff>
    </xdr:from>
    <xdr:to>
      <xdr:col>5</xdr:col>
      <xdr:colOff>600075</xdr:colOff>
      <xdr:row>36</xdr:row>
      <xdr:rowOff>170180</xdr:rowOff>
    </xdr:to>
    <xdr:sp macro="" textlink="">
      <xdr:nvSpPr>
        <xdr:cNvPr id="86" name="円/楕円 85"/>
        <xdr:cNvSpPr/>
      </xdr:nvSpPr>
      <xdr:spPr>
        <a:xfrm>
          <a:off x="3937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8907</xdr:rowOff>
    </xdr:from>
    <xdr:ext cx="736600" cy="259045"/>
    <xdr:sp macro="" textlink="">
      <xdr:nvSpPr>
        <xdr:cNvPr id="87" name="テキスト ボックス 86"/>
        <xdr:cNvSpPr txBox="1"/>
      </xdr:nvSpPr>
      <xdr:spPr>
        <a:xfrm>
          <a:off x="3606800" y="600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60960</xdr:rowOff>
    </xdr:from>
    <xdr:to>
      <xdr:col>4</xdr:col>
      <xdr:colOff>396875</xdr:colOff>
      <xdr:row>36</xdr:row>
      <xdr:rowOff>162560</xdr:rowOff>
    </xdr:to>
    <xdr:sp macro="" textlink="">
      <xdr:nvSpPr>
        <xdr:cNvPr id="88" name="円/楕円 87"/>
        <xdr:cNvSpPr/>
      </xdr:nvSpPr>
      <xdr:spPr>
        <a:xfrm>
          <a:off x="3048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1287</xdr:rowOff>
    </xdr:from>
    <xdr:ext cx="762000" cy="259045"/>
    <xdr:sp macro="" textlink="">
      <xdr:nvSpPr>
        <xdr:cNvPr id="89" name="テキスト ボックス 88"/>
        <xdr:cNvSpPr txBox="1"/>
      </xdr:nvSpPr>
      <xdr:spPr>
        <a:xfrm>
          <a:off x="2717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90" name="円/楕円 89"/>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16527</xdr:rowOff>
    </xdr:from>
    <xdr:ext cx="762000" cy="259045"/>
    <xdr:sp macro="" textlink="">
      <xdr:nvSpPr>
        <xdr:cNvPr id="91" name="テキスト ボックス 90"/>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92" name="円/楕円 91"/>
        <xdr:cNvSpPr/>
      </xdr:nvSpPr>
      <xdr:spPr>
        <a:xfrm>
          <a:off x="1270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93" name="テキスト ボックス 92"/>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類似団体平均より高くなり、前年度比についても０．８％の上昇。要因としてはパソコン及びサーバの更新によるものとみられる。また、合併による公共施設の増及びそれらの老朽化に伴う管理経費の増等も要因とみられる。</a:t>
          </a:r>
          <a:endParaRPr kumimoji="1" lang="en-US" altLang="ja-JP" sz="1300">
            <a:latin typeface="ＭＳ Ｐゴシック"/>
          </a:endParaRPr>
        </a:p>
        <a:p>
          <a:r>
            <a:rPr kumimoji="1" lang="ja-JP" altLang="en-US" sz="1300">
              <a:latin typeface="ＭＳ Ｐゴシック"/>
            </a:rPr>
            <a:t>　今後は公共施設の適正維持とともに、管理方法を含めた事業費の見直しを図る等コスト削減に努める。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165100</xdr:rowOff>
    </xdr:from>
    <xdr:to>
      <xdr:col>24</xdr:col>
      <xdr:colOff>31750</xdr:colOff>
      <xdr:row>17</xdr:row>
      <xdr:rowOff>54610</xdr:rowOff>
    </xdr:to>
    <xdr:cxnSp macro="">
      <xdr:nvCxnSpPr>
        <xdr:cNvPr id="126" name="直線コネクタ 125"/>
        <xdr:cNvCxnSpPr/>
      </xdr:nvCxnSpPr>
      <xdr:spPr>
        <a:xfrm>
          <a:off x="15671800" y="29083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81280</xdr:rowOff>
    </xdr:from>
    <xdr:to>
      <xdr:col>22</xdr:col>
      <xdr:colOff>565150</xdr:colOff>
      <xdr:row>16</xdr:row>
      <xdr:rowOff>165100</xdr:rowOff>
    </xdr:to>
    <xdr:cxnSp macro="">
      <xdr:nvCxnSpPr>
        <xdr:cNvPr id="129" name="直線コネクタ 128"/>
        <xdr:cNvCxnSpPr/>
      </xdr:nvCxnSpPr>
      <xdr:spPr>
        <a:xfrm>
          <a:off x="14782800" y="2824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66040</xdr:rowOff>
    </xdr:from>
    <xdr:to>
      <xdr:col>21</xdr:col>
      <xdr:colOff>361950</xdr:colOff>
      <xdr:row>16</xdr:row>
      <xdr:rowOff>81280</xdr:rowOff>
    </xdr:to>
    <xdr:cxnSp macro="">
      <xdr:nvCxnSpPr>
        <xdr:cNvPr id="132" name="直線コネクタ 131"/>
        <xdr:cNvCxnSpPr/>
      </xdr:nvCxnSpPr>
      <xdr:spPr>
        <a:xfrm>
          <a:off x="13893800" y="28092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66040</xdr:rowOff>
    </xdr:from>
    <xdr:to>
      <xdr:col>20</xdr:col>
      <xdr:colOff>158750</xdr:colOff>
      <xdr:row>16</xdr:row>
      <xdr:rowOff>81280</xdr:rowOff>
    </xdr:to>
    <xdr:cxnSp macro="">
      <xdr:nvCxnSpPr>
        <xdr:cNvPr id="135" name="直線コネクタ 134"/>
        <xdr:cNvCxnSpPr/>
      </xdr:nvCxnSpPr>
      <xdr:spPr>
        <a:xfrm flipV="1">
          <a:off x="13004800" y="28092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3810</xdr:rowOff>
    </xdr:from>
    <xdr:to>
      <xdr:col>24</xdr:col>
      <xdr:colOff>82550</xdr:colOff>
      <xdr:row>17</xdr:row>
      <xdr:rowOff>105410</xdr:rowOff>
    </xdr:to>
    <xdr:sp macro="" textlink="">
      <xdr:nvSpPr>
        <xdr:cNvPr id="145" name="円/楕円 144"/>
        <xdr:cNvSpPr/>
      </xdr:nvSpPr>
      <xdr:spPr>
        <a:xfrm>
          <a:off x="164592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147337</xdr:rowOff>
    </xdr:from>
    <xdr:ext cx="762000" cy="259045"/>
    <xdr:sp macro="" textlink="">
      <xdr:nvSpPr>
        <xdr:cNvPr id="146" name="物件費該当値テキスト"/>
        <xdr:cNvSpPr txBox="1"/>
      </xdr:nvSpPr>
      <xdr:spPr>
        <a:xfrm>
          <a:off x="165989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114300</xdr:rowOff>
    </xdr:from>
    <xdr:to>
      <xdr:col>22</xdr:col>
      <xdr:colOff>615950</xdr:colOff>
      <xdr:row>17</xdr:row>
      <xdr:rowOff>44450</xdr:rowOff>
    </xdr:to>
    <xdr:sp macro="" textlink="">
      <xdr:nvSpPr>
        <xdr:cNvPr id="147" name="円/楕円 146"/>
        <xdr:cNvSpPr/>
      </xdr:nvSpPr>
      <xdr:spPr>
        <a:xfrm>
          <a:off x="15621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29227</xdr:rowOff>
    </xdr:from>
    <xdr:ext cx="736600" cy="259045"/>
    <xdr:sp macro="" textlink="">
      <xdr:nvSpPr>
        <xdr:cNvPr id="148" name="テキスト ボックス 147"/>
        <xdr:cNvSpPr txBox="1"/>
      </xdr:nvSpPr>
      <xdr:spPr>
        <a:xfrm>
          <a:off x="15290800" y="294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30480</xdr:rowOff>
    </xdr:from>
    <xdr:to>
      <xdr:col>21</xdr:col>
      <xdr:colOff>412750</xdr:colOff>
      <xdr:row>16</xdr:row>
      <xdr:rowOff>132080</xdr:rowOff>
    </xdr:to>
    <xdr:sp macro="" textlink="">
      <xdr:nvSpPr>
        <xdr:cNvPr id="149" name="円/楕円 148"/>
        <xdr:cNvSpPr/>
      </xdr:nvSpPr>
      <xdr:spPr>
        <a:xfrm>
          <a:off x="14732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50" name="テキスト ボックス 149"/>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15240</xdr:rowOff>
    </xdr:from>
    <xdr:to>
      <xdr:col>20</xdr:col>
      <xdr:colOff>209550</xdr:colOff>
      <xdr:row>16</xdr:row>
      <xdr:rowOff>116840</xdr:rowOff>
    </xdr:to>
    <xdr:sp macro="" textlink="">
      <xdr:nvSpPr>
        <xdr:cNvPr id="151" name="円/楕円 150"/>
        <xdr:cNvSpPr/>
      </xdr:nvSpPr>
      <xdr:spPr>
        <a:xfrm>
          <a:off x="13843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101617</xdr:rowOff>
    </xdr:from>
    <xdr:ext cx="762000" cy="259045"/>
    <xdr:sp macro="" textlink="">
      <xdr:nvSpPr>
        <xdr:cNvPr id="152" name="テキスト ボックス 151"/>
        <xdr:cNvSpPr txBox="1"/>
      </xdr:nvSpPr>
      <xdr:spPr>
        <a:xfrm>
          <a:off x="135128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53" name="円/楕円 152"/>
        <xdr:cNvSpPr/>
      </xdr:nvSpPr>
      <xdr:spPr>
        <a:xfrm>
          <a:off x="12954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54" name="テキスト ボックス 153"/>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昨年度比約</a:t>
          </a:r>
          <a:r>
            <a:rPr kumimoji="1" lang="en-US" altLang="ja-JP" sz="1300">
              <a:latin typeface="ＭＳ Ｐゴシック"/>
            </a:rPr>
            <a:t>4,000</a:t>
          </a:r>
          <a:r>
            <a:rPr kumimoji="1" lang="ja-JP" altLang="en-US" sz="1300">
              <a:latin typeface="ＭＳ Ｐゴシック"/>
            </a:rPr>
            <a:t>千円の減であり、類似団体の平均値を下回っている。また一般会計全体に占める割合についても前年より改善しているが、人口１人あたりの歳出決算は類似団体平均を上回っている。</a:t>
          </a:r>
          <a:endParaRPr kumimoji="1" lang="en-US" altLang="ja-JP" sz="1300">
            <a:latin typeface="ＭＳ Ｐゴシック"/>
          </a:endParaRPr>
        </a:p>
        <a:p>
          <a:r>
            <a:rPr kumimoji="1" lang="ja-JP" altLang="en-US" sz="1300">
              <a:latin typeface="ＭＳ Ｐゴシック"/>
            </a:rPr>
            <a:t>　各制度における審査等の適正化を進め、歳出の抑制に努める。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28702</xdr:rowOff>
    </xdr:from>
    <xdr:to>
      <xdr:col>7</xdr:col>
      <xdr:colOff>15875</xdr:colOff>
      <xdr:row>55</xdr:row>
      <xdr:rowOff>37846</xdr:rowOff>
    </xdr:to>
    <xdr:cxnSp macro="">
      <xdr:nvCxnSpPr>
        <xdr:cNvPr id="185" name="直線コネクタ 184"/>
        <xdr:cNvCxnSpPr/>
      </xdr:nvCxnSpPr>
      <xdr:spPr>
        <a:xfrm flipV="1">
          <a:off x="3987800" y="945845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163576</xdr:rowOff>
    </xdr:from>
    <xdr:to>
      <xdr:col>5</xdr:col>
      <xdr:colOff>549275</xdr:colOff>
      <xdr:row>55</xdr:row>
      <xdr:rowOff>37846</xdr:rowOff>
    </xdr:to>
    <xdr:cxnSp macro="">
      <xdr:nvCxnSpPr>
        <xdr:cNvPr id="188" name="直線コネクタ 187"/>
        <xdr:cNvCxnSpPr/>
      </xdr:nvCxnSpPr>
      <xdr:spPr>
        <a:xfrm>
          <a:off x="3098800" y="94218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163576</xdr:rowOff>
    </xdr:from>
    <xdr:to>
      <xdr:col>4</xdr:col>
      <xdr:colOff>346075</xdr:colOff>
      <xdr:row>55</xdr:row>
      <xdr:rowOff>1270</xdr:rowOff>
    </xdr:to>
    <xdr:cxnSp macro="">
      <xdr:nvCxnSpPr>
        <xdr:cNvPr id="191" name="直線コネクタ 190"/>
        <xdr:cNvCxnSpPr/>
      </xdr:nvCxnSpPr>
      <xdr:spPr>
        <a:xfrm flipV="1">
          <a:off x="2209800" y="94218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117856</xdr:rowOff>
    </xdr:from>
    <xdr:to>
      <xdr:col>3</xdr:col>
      <xdr:colOff>142875</xdr:colOff>
      <xdr:row>55</xdr:row>
      <xdr:rowOff>1270</xdr:rowOff>
    </xdr:to>
    <xdr:cxnSp macro="">
      <xdr:nvCxnSpPr>
        <xdr:cNvPr id="194" name="直線コネクタ 193"/>
        <xdr:cNvCxnSpPr/>
      </xdr:nvCxnSpPr>
      <xdr:spPr>
        <a:xfrm>
          <a:off x="1320800" y="937615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149352</xdr:rowOff>
    </xdr:from>
    <xdr:to>
      <xdr:col>7</xdr:col>
      <xdr:colOff>66675</xdr:colOff>
      <xdr:row>55</xdr:row>
      <xdr:rowOff>79502</xdr:rowOff>
    </xdr:to>
    <xdr:sp macro="" textlink="">
      <xdr:nvSpPr>
        <xdr:cNvPr id="204" name="円/楕円 203"/>
        <xdr:cNvSpPr/>
      </xdr:nvSpPr>
      <xdr:spPr>
        <a:xfrm>
          <a:off x="4775200" y="9407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165879</xdr:rowOff>
    </xdr:from>
    <xdr:ext cx="762000" cy="259045"/>
    <xdr:sp macro="" textlink="">
      <xdr:nvSpPr>
        <xdr:cNvPr id="205" name="扶助費該当値テキスト"/>
        <xdr:cNvSpPr txBox="1"/>
      </xdr:nvSpPr>
      <xdr:spPr>
        <a:xfrm>
          <a:off x="4914900" y="925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158496</xdr:rowOff>
    </xdr:from>
    <xdr:to>
      <xdr:col>5</xdr:col>
      <xdr:colOff>600075</xdr:colOff>
      <xdr:row>55</xdr:row>
      <xdr:rowOff>88646</xdr:rowOff>
    </xdr:to>
    <xdr:sp macro="" textlink="">
      <xdr:nvSpPr>
        <xdr:cNvPr id="206" name="円/楕円 205"/>
        <xdr:cNvSpPr/>
      </xdr:nvSpPr>
      <xdr:spPr>
        <a:xfrm>
          <a:off x="3937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98823</xdr:rowOff>
    </xdr:from>
    <xdr:ext cx="736600" cy="259045"/>
    <xdr:sp macro="" textlink="">
      <xdr:nvSpPr>
        <xdr:cNvPr id="207" name="テキスト ボックス 206"/>
        <xdr:cNvSpPr txBox="1"/>
      </xdr:nvSpPr>
      <xdr:spPr>
        <a:xfrm>
          <a:off x="3606800" y="9185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112776</xdr:rowOff>
    </xdr:from>
    <xdr:to>
      <xdr:col>4</xdr:col>
      <xdr:colOff>396875</xdr:colOff>
      <xdr:row>55</xdr:row>
      <xdr:rowOff>42926</xdr:rowOff>
    </xdr:to>
    <xdr:sp macro="" textlink="">
      <xdr:nvSpPr>
        <xdr:cNvPr id="208" name="円/楕円 207"/>
        <xdr:cNvSpPr/>
      </xdr:nvSpPr>
      <xdr:spPr>
        <a:xfrm>
          <a:off x="3048000" y="9371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53103</xdr:rowOff>
    </xdr:from>
    <xdr:ext cx="762000" cy="259045"/>
    <xdr:sp macro="" textlink="">
      <xdr:nvSpPr>
        <xdr:cNvPr id="209" name="テキスト ボックス 208"/>
        <xdr:cNvSpPr txBox="1"/>
      </xdr:nvSpPr>
      <xdr:spPr>
        <a:xfrm>
          <a:off x="2717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121920</xdr:rowOff>
    </xdr:from>
    <xdr:to>
      <xdr:col>3</xdr:col>
      <xdr:colOff>193675</xdr:colOff>
      <xdr:row>55</xdr:row>
      <xdr:rowOff>52070</xdr:rowOff>
    </xdr:to>
    <xdr:sp macro="" textlink="">
      <xdr:nvSpPr>
        <xdr:cNvPr id="210" name="円/楕円 209"/>
        <xdr:cNvSpPr/>
      </xdr:nvSpPr>
      <xdr:spPr>
        <a:xfrm>
          <a:off x="2159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62247</xdr:rowOff>
    </xdr:from>
    <xdr:ext cx="762000" cy="259045"/>
    <xdr:sp macro="" textlink="">
      <xdr:nvSpPr>
        <xdr:cNvPr id="211" name="テキスト ボックス 210"/>
        <xdr:cNvSpPr txBox="1"/>
      </xdr:nvSpPr>
      <xdr:spPr>
        <a:xfrm>
          <a:off x="1828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67056</xdr:rowOff>
    </xdr:from>
    <xdr:to>
      <xdr:col>1</xdr:col>
      <xdr:colOff>676275</xdr:colOff>
      <xdr:row>54</xdr:row>
      <xdr:rowOff>168656</xdr:rowOff>
    </xdr:to>
    <xdr:sp macro="" textlink="">
      <xdr:nvSpPr>
        <xdr:cNvPr id="212" name="円/楕円 211"/>
        <xdr:cNvSpPr/>
      </xdr:nvSpPr>
      <xdr:spPr>
        <a:xfrm>
          <a:off x="1270000" y="932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7383</xdr:rowOff>
    </xdr:from>
    <xdr:ext cx="762000" cy="259045"/>
    <xdr:sp macro="" textlink="">
      <xdr:nvSpPr>
        <xdr:cNvPr id="213" name="テキスト ボックス 212"/>
        <xdr:cNvSpPr txBox="1"/>
      </xdr:nvSpPr>
      <xdr:spPr>
        <a:xfrm>
          <a:off x="939800" y="909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類似団体平均を上回っている主な要因は、農業用水路改修等による県営事業負担金や三連水車の里あさくらの太陽光発電整備事業等による負担が大きくなっている点である。</a:t>
          </a:r>
          <a:endParaRPr kumimoji="1" lang="en-US" altLang="ja-JP" sz="1300">
            <a:latin typeface="ＭＳ Ｐゴシック"/>
          </a:endParaRPr>
        </a:p>
        <a:p>
          <a:r>
            <a:rPr kumimoji="1" lang="ja-JP" altLang="en-US" sz="1300">
              <a:latin typeface="ＭＳ Ｐゴシック"/>
            </a:rPr>
            <a:t>　前年度数値とは大きな変化がなく高止まりしているため、今後は事業の適切な実施により一般会計の負担を減らせるよう努める。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146050</xdr:rowOff>
    </xdr:from>
    <xdr:to>
      <xdr:col>24</xdr:col>
      <xdr:colOff>31750</xdr:colOff>
      <xdr:row>57</xdr:row>
      <xdr:rowOff>146050</xdr:rowOff>
    </xdr:to>
    <xdr:cxnSp macro="">
      <xdr:nvCxnSpPr>
        <xdr:cNvPr id="246" name="直線コネクタ 245"/>
        <xdr:cNvCxnSpPr/>
      </xdr:nvCxnSpPr>
      <xdr:spPr>
        <a:xfrm>
          <a:off x="15671800" y="9918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123190</xdr:rowOff>
    </xdr:from>
    <xdr:to>
      <xdr:col>22</xdr:col>
      <xdr:colOff>565150</xdr:colOff>
      <xdr:row>57</xdr:row>
      <xdr:rowOff>146050</xdr:rowOff>
    </xdr:to>
    <xdr:cxnSp macro="">
      <xdr:nvCxnSpPr>
        <xdr:cNvPr id="249" name="直線コネクタ 248"/>
        <xdr:cNvCxnSpPr/>
      </xdr:nvCxnSpPr>
      <xdr:spPr>
        <a:xfrm>
          <a:off x="14782800" y="98958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39370</xdr:rowOff>
    </xdr:from>
    <xdr:to>
      <xdr:col>21</xdr:col>
      <xdr:colOff>361950</xdr:colOff>
      <xdr:row>57</xdr:row>
      <xdr:rowOff>123190</xdr:rowOff>
    </xdr:to>
    <xdr:cxnSp macro="">
      <xdr:nvCxnSpPr>
        <xdr:cNvPr id="252" name="直線コネクタ 251"/>
        <xdr:cNvCxnSpPr/>
      </xdr:nvCxnSpPr>
      <xdr:spPr>
        <a:xfrm>
          <a:off x="13893800" y="98120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39370</xdr:rowOff>
    </xdr:from>
    <xdr:to>
      <xdr:col>20</xdr:col>
      <xdr:colOff>158750</xdr:colOff>
      <xdr:row>57</xdr:row>
      <xdr:rowOff>115570</xdr:rowOff>
    </xdr:to>
    <xdr:cxnSp macro="">
      <xdr:nvCxnSpPr>
        <xdr:cNvPr id="255" name="直線コネクタ 254"/>
        <xdr:cNvCxnSpPr/>
      </xdr:nvCxnSpPr>
      <xdr:spPr>
        <a:xfrm flipV="1">
          <a:off x="13004800" y="98120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95250</xdr:rowOff>
    </xdr:from>
    <xdr:to>
      <xdr:col>24</xdr:col>
      <xdr:colOff>82550</xdr:colOff>
      <xdr:row>58</xdr:row>
      <xdr:rowOff>25400</xdr:rowOff>
    </xdr:to>
    <xdr:sp macro="" textlink="">
      <xdr:nvSpPr>
        <xdr:cNvPr id="265" name="円/楕円 264"/>
        <xdr:cNvSpPr/>
      </xdr:nvSpPr>
      <xdr:spPr>
        <a:xfrm>
          <a:off x="16459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67327</xdr:rowOff>
    </xdr:from>
    <xdr:ext cx="762000" cy="259045"/>
    <xdr:sp macro="" textlink="">
      <xdr:nvSpPr>
        <xdr:cNvPr id="266" name="その他該当値テキスト"/>
        <xdr:cNvSpPr txBox="1"/>
      </xdr:nvSpPr>
      <xdr:spPr>
        <a:xfrm>
          <a:off x="16598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95250</xdr:rowOff>
    </xdr:from>
    <xdr:to>
      <xdr:col>22</xdr:col>
      <xdr:colOff>615950</xdr:colOff>
      <xdr:row>58</xdr:row>
      <xdr:rowOff>25400</xdr:rowOff>
    </xdr:to>
    <xdr:sp macro="" textlink="">
      <xdr:nvSpPr>
        <xdr:cNvPr id="267" name="円/楕円 266"/>
        <xdr:cNvSpPr/>
      </xdr:nvSpPr>
      <xdr:spPr>
        <a:xfrm>
          <a:off x="15621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10177</xdr:rowOff>
    </xdr:from>
    <xdr:ext cx="736600" cy="259045"/>
    <xdr:sp macro="" textlink="">
      <xdr:nvSpPr>
        <xdr:cNvPr id="268" name="テキスト ボックス 267"/>
        <xdr:cNvSpPr txBox="1"/>
      </xdr:nvSpPr>
      <xdr:spPr>
        <a:xfrm>
          <a:off x="15290800" y="995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69" name="円/楕円 268"/>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0" name="テキスト ボックス 269"/>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160020</xdr:rowOff>
    </xdr:from>
    <xdr:to>
      <xdr:col>20</xdr:col>
      <xdr:colOff>209550</xdr:colOff>
      <xdr:row>57</xdr:row>
      <xdr:rowOff>90170</xdr:rowOff>
    </xdr:to>
    <xdr:sp macro="" textlink="">
      <xdr:nvSpPr>
        <xdr:cNvPr id="271" name="円/楕円 270"/>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74947</xdr:rowOff>
    </xdr:from>
    <xdr:ext cx="762000" cy="259045"/>
    <xdr:sp macro="" textlink="">
      <xdr:nvSpPr>
        <xdr:cNvPr id="272" name="テキスト ボックス 271"/>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3" name="円/楕円 272"/>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151147</xdr:rowOff>
    </xdr:from>
    <xdr:ext cx="762000" cy="259045"/>
    <xdr:sp macro="" textlink="">
      <xdr:nvSpPr>
        <xdr:cNvPr id="274" name="テキスト ボックス 273"/>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補助費等その他に係る経常収支比率は類似団体平均を上回っているが、前年度からは０．６％下がっている。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人口１人あたりの歳出決算額も類似団体平均を大幅に上回っており、今後は現行補助金の</a:t>
          </a:r>
          <a:r>
            <a:rPr kumimoji="1" lang="ja-JP" altLang="ja-JP" sz="1300">
              <a:solidFill>
                <a:schemeClr val="dk1"/>
              </a:solidFill>
              <a:effectLst/>
              <a:latin typeface="+mn-lt"/>
              <a:ea typeface="+mn-ea"/>
              <a:cs typeface="+mn-cs"/>
            </a:rPr>
            <a:t>廃止・縮小も</a:t>
          </a:r>
          <a:r>
            <a:rPr kumimoji="1" lang="ja-JP" altLang="en-US" sz="1300">
              <a:solidFill>
                <a:schemeClr val="dk1"/>
              </a:solidFill>
              <a:effectLst/>
              <a:latin typeface="+mn-lt"/>
              <a:ea typeface="+mn-ea"/>
              <a:cs typeface="+mn-cs"/>
            </a:rPr>
            <a:t>含めた</a:t>
          </a:r>
          <a:r>
            <a:rPr kumimoji="1" lang="ja-JP" altLang="en-US" sz="1300">
              <a:latin typeface="ＭＳ Ｐゴシック"/>
            </a:rPr>
            <a:t>補助金の交付基準の見直し等行い、コスト削減に努める。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44704</xdr:rowOff>
    </xdr:from>
    <xdr:to>
      <xdr:col>24</xdr:col>
      <xdr:colOff>31750</xdr:colOff>
      <xdr:row>36</xdr:row>
      <xdr:rowOff>72136</xdr:rowOff>
    </xdr:to>
    <xdr:cxnSp macro="">
      <xdr:nvCxnSpPr>
        <xdr:cNvPr id="304" name="直線コネクタ 303"/>
        <xdr:cNvCxnSpPr/>
      </xdr:nvCxnSpPr>
      <xdr:spPr>
        <a:xfrm flipV="1">
          <a:off x="15671800" y="62169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53848</xdr:rowOff>
    </xdr:from>
    <xdr:to>
      <xdr:col>22</xdr:col>
      <xdr:colOff>565150</xdr:colOff>
      <xdr:row>36</xdr:row>
      <xdr:rowOff>72136</xdr:rowOff>
    </xdr:to>
    <xdr:cxnSp macro="">
      <xdr:nvCxnSpPr>
        <xdr:cNvPr id="307" name="直線コネクタ 306"/>
        <xdr:cNvCxnSpPr/>
      </xdr:nvCxnSpPr>
      <xdr:spPr>
        <a:xfrm>
          <a:off x="14782800" y="62260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53848</xdr:rowOff>
    </xdr:from>
    <xdr:to>
      <xdr:col>21</xdr:col>
      <xdr:colOff>361950</xdr:colOff>
      <xdr:row>36</xdr:row>
      <xdr:rowOff>90424</xdr:rowOff>
    </xdr:to>
    <xdr:cxnSp macro="">
      <xdr:nvCxnSpPr>
        <xdr:cNvPr id="310" name="直線コネクタ 309"/>
        <xdr:cNvCxnSpPr/>
      </xdr:nvCxnSpPr>
      <xdr:spPr>
        <a:xfrm flipV="1">
          <a:off x="13893800" y="62260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90424</xdr:rowOff>
    </xdr:from>
    <xdr:to>
      <xdr:col>20</xdr:col>
      <xdr:colOff>158750</xdr:colOff>
      <xdr:row>36</xdr:row>
      <xdr:rowOff>131572</xdr:rowOff>
    </xdr:to>
    <xdr:cxnSp macro="">
      <xdr:nvCxnSpPr>
        <xdr:cNvPr id="313" name="直線コネクタ 312"/>
        <xdr:cNvCxnSpPr/>
      </xdr:nvCxnSpPr>
      <xdr:spPr>
        <a:xfrm flipV="1">
          <a:off x="13004800" y="6262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165354</xdr:rowOff>
    </xdr:from>
    <xdr:to>
      <xdr:col>24</xdr:col>
      <xdr:colOff>82550</xdr:colOff>
      <xdr:row>36</xdr:row>
      <xdr:rowOff>95504</xdr:rowOff>
    </xdr:to>
    <xdr:sp macro="" textlink="">
      <xdr:nvSpPr>
        <xdr:cNvPr id="323" name="円/楕円 322"/>
        <xdr:cNvSpPr/>
      </xdr:nvSpPr>
      <xdr:spPr>
        <a:xfrm>
          <a:off x="164592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137431</xdr:rowOff>
    </xdr:from>
    <xdr:ext cx="762000" cy="259045"/>
    <xdr:sp macro="" textlink="">
      <xdr:nvSpPr>
        <xdr:cNvPr id="324" name="補助費等該当値テキスト"/>
        <xdr:cNvSpPr txBox="1"/>
      </xdr:nvSpPr>
      <xdr:spPr>
        <a:xfrm>
          <a:off x="16598900" y="613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21336</xdr:rowOff>
    </xdr:from>
    <xdr:to>
      <xdr:col>22</xdr:col>
      <xdr:colOff>615950</xdr:colOff>
      <xdr:row>36</xdr:row>
      <xdr:rowOff>122936</xdr:rowOff>
    </xdr:to>
    <xdr:sp macro="" textlink="">
      <xdr:nvSpPr>
        <xdr:cNvPr id="325" name="円/楕円 324"/>
        <xdr:cNvSpPr/>
      </xdr:nvSpPr>
      <xdr:spPr>
        <a:xfrm>
          <a:off x="15621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107713</xdr:rowOff>
    </xdr:from>
    <xdr:ext cx="736600" cy="259045"/>
    <xdr:sp macro="" textlink="">
      <xdr:nvSpPr>
        <xdr:cNvPr id="326" name="テキスト ボックス 325"/>
        <xdr:cNvSpPr txBox="1"/>
      </xdr:nvSpPr>
      <xdr:spPr>
        <a:xfrm>
          <a:off x="15290800" y="6279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xdr:rowOff>
    </xdr:from>
    <xdr:to>
      <xdr:col>21</xdr:col>
      <xdr:colOff>412750</xdr:colOff>
      <xdr:row>36</xdr:row>
      <xdr:rowOff>104648</xdr:rowOff>
    </xdr:to>
    <xdr:sp macro="" textlink="">
      <xdr:nvSpPr>
        <xdr:cNvPr id="327" name="円/楕円 326"/>
        <xdr:cNvSpPr/>
      </xdr:nvSpPr>
      <xdr:spPr>
        <a:xfrm>
          <a:off x="14732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28" name="テキスト ボックス 327"/>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39624</xdr:rowOff>
    </xdr:from>
    <xdr:to>
      <xdr:col>20</xdr:col>
      <xdr:colOff>209550</xdr:colOff>
      <xdr:row>36</xdr:row>
      <xdr:rowOff>141224</xdr:rowOff>
    </xdr:to>
    <xdr:sp macro="" textlink="">
      <xdr:nvSpPr>
        <xdr:cNvPr id="329" name="円/楕円 328"/>
        <xdr:cNvSpPr/>
      </xdr:nvSpPr>
      <xdr:spPr>
        <a:xfrm>
          <a:off x="13843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126001</xdr:rowOff>
    </xdr:from>
    <xdr:ext cx="762000" cy="259045"/>
    <xdr:sp macro="" textlink="">
      <xdr:nvSpPr>
        <xdr:cNvPr id="330" name="テキスト ボックス 329"/>
        <xdr:cNvSpPr txBox="1"/>
      </xdr:nvSpPr>
      <xdr:spPr>
        <a:xfrm>
          <a:off x="13512800" y="62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31" name="円/楕円 330"/>
        <xdr:cNvSpPr/>
      </xdr:nvSpPr>
      <xdr:spPr>
        <a:xfrm>
          <a:off x="12954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32" name="テキスト ボックス 331"/>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公債費に係る経常収支比率は類似団体平均を下回っているものの、前年度数値からは０．５％の増となっている。</a:t>
          </a:r>
          <a:endParaRPr kumimoji="1" lang="en-US" altLang="ja-JP" sz="1300">
            <a:latin typeface="ＭＳ Ｐゴシック"/>
          </a:endParaRPr>
        </a:p>
        <a:p>
          <a:r>
            <a:rPr kumimoji="1" lang="ja-JP" altLang="en-US" sz="1300">
              <a:latin typeface="ＭＳ Ｐゴシック"/>
            </a:rPr>
            <a:t>　人口１人あたりの歳出決算額においては、類似団体平均額を上回っており、今後新規起債の抑制に努める。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77</xdr:row>
      <xdr:rowOff>92711</xdr:rowOff>
    </xdr:to>
    <xdr:cxnSp macro="">
      <xdr:nvCxnSpPr>
        <xdr:cNvPr id="362" name="直線コネクタ 361"/>
        <xdr:cNvCxnSpPr/>
      </xdr:nvCxnSpPr>
      <xdr:spPr>
        <a:xfrm>
          <a:off x="3987800" y="1327150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69850</xdr:rowOff>
    </xdr:from>
    <xdr:to>
      <xdr:col>5</xdr:col>
      <xdr:colOff>549275</xdr:colOff>
      <xdr:row>77</xdr:row>
      <xdr:rowOff>92711</xdr:rowOff>
    </xdr:to>
    <xdr:cxnSp macro="">
      <xdr:nvCxnSpPr>
        <xdr:cNvPr id="365" name="直線コネクタ 364"/>
        <xdr:cNvCxnSpPr/>
      </xdr:nvCxnSpPr>
      <xdr:spPr>
        <a:xfrm flipV="1">
          <a:off x="3098800" y="132715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92711</xdr:rowOff>
    </xdr:from>
    <xdr:to>
      <xdr:col>4</xdr:col>
      <xdr:colOff>346075</xdr:colOff>
      <xdr:row>77</xdr:row>
      <xdr:rowOff>110998</xdr:rowOff>
    </xdr:to>
    <xdr:cxnSp macro="">
      <xdr:nvCxnSpPr>
        <xdr:cNvPr id="368" name="直線コネクタ 367"/>
        <xdr:cNvCxnSpPr/>
      </xdr:nvCxnSpPr>
      <xdr:spPr>
        <a:xfrm flipV="1">
          <a:off x="2209800" y="132943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110998</xdr:rowOff>
    </xdr:from>
    <xdr:to>
      <xdr:col>3</xdr:col>
      <xdr:colOff>142875</xdr:colOff>
      <xdr:row>77</xdr:row>
      <xdr:rowOff>152146</xdr:rowOff>
    </xdr:to>
    <xdr:cxnSp macro="">
      <xdr:nvCxnSpPr>
        <xdr:cNvPr id="371" name="直線コネクタ 370"/>
        <xdr:cNvCxnSpPr/>
      </xdr:nvCxnSpPr>
      <xdr:spPr>
        <a:xfrm flipV="1">
          <a:off x="1320800" y="133126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41911</xdr:rowOff>
    </xdr:from>
    <xdr:to>
      <xdr:col>7</xdr:col>
      <xdr:colOff>66675</xdr:colOff>
      <xdr:row>77</xdr:row>
      <xdr:rowOff>143511</xdr:rowOff>
    </xdr:to>
    <xdr:sp macro="" textlink="">
      <xdr:nvSpPr>
        <xdr:cNvPr id="381" name="円/楕円 380"/>
        <xdr:cNvSpPr/>
      </xdr:nvSpPr>
      <xdr:spPr>
        <a:xfrm>
          <a:off x="47752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58438</xdr:rowOff>
    </xdr:from>
    <xdr:ext cx="762000" cy="259045"/>
    <xdr:sp macro="" textlink="">
      <xdr:nvSpPr>
        <xdr:cNvPr id="382" name="公債費該当値テキスト"/>
        <xdr:cNvSpPr txBox="1"/>
      </xdr:nvSpPr>
      <xdr:spPr>
        <a:xfrm>
          <a:off x="4914900" y="1308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19050</xdr:rowOff>
    </xdr:from>
    <xdr:to>
      <xdr:col>5</xdr:col>
      <xdr:colOff>600075</xdr:colOff>
      <xdr:row>77</xdr:row>
      <xdr:rowOff>120650</xdr:rowOff>
    </xdr:to>
    <xdr:sp macro="" textlink="">
      <xdr:nvSpPr>
        <xdr:cNvPr id="383" name="円/楕円 382"/>
        <xdr:cNvSpPr/>
      </xdr:nvSpPr>
      <xdr:spPr>
        <a:xfrm>
          <a:off x="3937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84" name="テキスト ボックス 383"/>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41911</xdr:rowOff>
    </xdr:from>
    <xdr:to>
      <xdr:col>4</xdr:col>
      <xdr:colOff>396875</xdr:colOff>
      <xdr:row>77</xdr:row>
      <xdr:rowOff>143511</xdr:rowOff>
    </xdr:to>
    <xdr:sp macro="" textlink="">
      <xdr:nvSpPr>
        <xdr:cNvPr id="385" name="円/楕円 384"/>
        <xdr:cNvSpPr/>
      </xdr:nvSpPr>
      <xdr:spPr>
        <a:xfrm>
          <a:off x="3048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153688</xdr:rowOff>
    </xdr:from>
    <xdr:ext cx="762000" cy="259045"/>
    <xdr:sp macro="" textlink="">
      <xdr:nvSpPr>
        <xdr:cNvPr id="386" name="テキスト ボックス 385"/>
        <xdr:cNvSpPr txBox="1"/>
      </xdr:nvSpPr>
      <xdr:spPr>
        <a:xfrm>
          <a:off x="2717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60198</xdr:rowOff>
    </xdr:from>
    <xdr:to>
      <xdr:col>3</xdr:col>
      <xdr:colOff>193675</xdr:colOff>
      <xdr:row>77</xdr:row>
      <xdr:rowOff>161798</xdr:rowOff>
    </xdr:to>
    <xdr:sp macro="" textlink="">
      <xdr:nvSpPr>
        <xdr:cNvPr id="387" name="円/楕円 386"/>
        <xdr:cNvSpPr/>
      </xdr:nvSpPr>
      <xdr:spPr>
        <a:xfrm>
          <a:off x="2159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525</xdr:rowOff>
    </xdr:from>
    <xdr:ext cx="762000" cy="259045"/>
    <xdr:sp macro="" textlink="">
      <xdr:nvSpPr>
        <xdr:cNvPr id="388" name="テキスト ボックス 387"/>
        <xdr:cNvSpPr txBox="1"/>
      </xdr:nvSpPr>
      <xdr:spPr>
        <a:xfrm>
          <a:off x="1828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101346</xdr:rowOff>
    </xdr:from>
    <xdr:to>
      <xdr:col>1</xdr:col>
      <xdr:colOff>676275</xdr:colOff>
      <xdr:row>78</xdr:row>
      <xdr:rowOff>31496</xdr:rowOff>
    </xdr:to>
    <xdr:sp macro="" textlink="">
      <xdr:nvSpPr>
        <xdr:cNvPr id="389" name="円/楕円 388"/>
        <xdr:cNvSpPr/>
      </xdr:nvSpPr>
      <xdr:spPr>
        <a:xfrm>
          <a:off x="1270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41673</xdr:rowOff>
    </xdr:from>
    <xdr:ext cx="762000" cy="259045"/>
    <xdr:sp macro="" textlink="">
      <xdr:nvSpPr>
        <xdr:cNvPr id="390" name="テキスト ボックス 389"/>
        <xdr:cNvSpPr txBox="1"/>
      </xdr:nvSpPr>
      <xdr:spPr>
        <a:xfrm>
          <a:off x="939800" y="1307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公債費以外の経常収支比率は、昨年度から若干持ち直し、類似団体の平均値並となった。</a:t>
          </a:r>
          <a:endParaRPr kumimoji="1" lang="en-US" altLang="ja-JP" sz="1300">
            <a:latin typeface="ＭＳ Ｐゴシック"/>
          </a:endParaRPr>
        </a:p>
        <a:p>
          <a:r>
            <a:rPr kumimoji="1" lang="ja-JP" altLang="en-US" sz="1300">
              <a:latin typeface="ＭＳ Ｐゴシック"/>
            </a:rPr>
            <a:t>　一般会計から特別会計への操出金や、合併による各種施設の維持管理経費等、圧縮可能な歳出部分を整理し、一般会計・各種特別会計・一部事務組合の歳出を総合的にとらえた事業費の抑制を進め、経常収支の改善を図っていく。</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134620</xdr:rowOff>
    </xdr:from>
    <xdr:to>
      <xdr:col>24</xdr:col>
      <xdr:colOff>31750</xdr:colOff>
      <xdr:row>78</xdr:row>
      <xdr:rowOff>16511</xdr:rowOff>
    </xdr:to>
    <xdr:cxnSp macro="">
      <xdr:nvCxnSpPr>
        <xdr:cNvPr id="423" name="直線コネクタ 422"/>
        <xdr:cNvCxnSpPr/>
      </xdr:nvCxnSpPr>
      <xdr:spPr>
        <a:xfrm flipV="1">
          <a:off x="15671800" y="1333627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96520</xdr:rowOff>
    </xdr:from>
    <xdr:to>
      <xdr:col>22</xdr:col>
      <xdr:colOff>565150</xdr:colOff>
      <xdr:row>78</xdr:row>
      <xdr:rowOff>16511</xdr:rowOff>
    </xdr:to>
    <xdr:cxnSp macro="">
      <xdr:nvCxnSpPr>
        <xdr:cNvPr id="426" name="直線コネクタ 425"/>
        <xdr:cNvCxnSpPr/>
      </xdr:nvCxnSpPr>
      <xdr:spPr>
        <a:xfrm>
          <a:off x="14782800" y="1329817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88900</xdr:rowOff>
    </xdr:from>
    <xdr:to>
      <xdr:col>21</xdr:col>
      <xdr:colOff>361950</xdr:colOff>
      <xdr:row>77</xdr:row>
      <xdr:rowOff>96520</xdr:rowOff>
    </xdr:to>
    <xdr:cxnSp macro="">
      <xdr:nvCxnSpPr>
        <xdr:cNvPr id="429" name="直線コネクタ 428"/>
        <xdr:cNvCxnSpPr/>
      </xdr:nvCxnSpPr>
      <xdr:spPr>
        <a:xfrm>
          <a:off x="13893800" y="132905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88900</xdr:rowOff>
    </xdr:from>
    <xdr:to>
      <xdr:col>20</xdr:col>
      <xdr:colOff>158750</xdr:colOff>
      <xdr:row>78</xdr:row>
      <xdr:rowOff>69850</xdr:rowOff>
    </xdr:to>
    <xdr:cxnSp macro="">
      <xdr:nvCxnSpPr>
        <xdr:cNvPr id="432" name="直線コネクタ 431"/>
        <xdr:cNvCxnSpPr/>
      </xdr:nvCxnSpPr>
      <xdr:spPr>
        <a:xfrm flipV="1">
          <a:off x="13004800" y="132905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83820</xdr:rowOff>
    </xdr:from>
    <xdr:to>
      <xdr:col>24</xdr:col>
      <xdr:colOff>82550</xdr:colOff>
      <xdr:row>78</xdr:row>
      <xdr:rowOff>13970</xdr:rowOff>
    </xdr:to>
    <xdr:sp macro="" textlink="">
      <xdr:nvSpPr>
        <xdr:cNvPr id="442" name="円/楕円 441"/>
        <xdr:cNvSpPr/>
      </xdr:nvSpPr>
      <xdr:spPr>
        <a:xfrm>
          <a:off x="164592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100347</xdr:rowOff>
    </xdr:from>
    <xdr:ext cx="762000" cy="259045"/>
    <xdr:sp macro="" textlink="">
      <xdr:nvSpPr>
        <xdr:cNvPr id="443" name="公債費以外該当値テキスト"/>
        <xdr:cNvSpPr txBox="1"/>
      </xdr:nvSpPr>
      <xdr:spPr>
        <a:xfrm>
          <a:off x="16598900" y="1313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137161</xdr:rowOff>
    </xdr:from>
    <xdr:to>
      <xdr:col>22</xdr:col>
      <xdr:colOff>615950</xdr:colOff>
      <xdr:row>78</xdr:row>
      <xdr:rowOff>67311</xdr:rowOff>
    </xdr:to>
    <xdr:sp macro="" textlink="">
      <xdr:nvSpPr>
        <xdr:cNvPr id="444" name="円/楕円 443"/>
        <xdr:cNvSpPr/>
      </xdr:nvSpPr>
      <xdr:spPr>
        <a:xfrm>
          <a:off x="15621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52088</xdr:rowOff>
    </xdr:from>
    <xdr:ext cx="736600" cy="259045"/>
    <xdr:sp macro="" textlink="">
      <xdr:nvSpPr>
        <xdr:cNvPr id="445" name="テキスト ボックス 444"/>
        <xdr:cNvSpPr txBox="1"/>
      </xdr:nvSpPr>
      <xdr:spPr>
        <a:xfrm>
          <a:off x="15290800" y="13425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45720</xdr:rowOff>
    </xdr:from>
    <xdr:to>
      <xdr:col>21</xdr:col>
      <xdr:colOff>412750</xdr:colOff>
      <xdr:row>77</xdr:row>
      <xdr:rowOff>147320</xdr:rowOff>
    </xdr:to>
    <xdr:sp macro="" textlink="">
      <xdr:nvSpPr>
        <xdr:cNvPr id="446" name="円/楕円 445"/>
        <xdr:cNvSpPr/>
      </xdr:nvSpPr>
      <xdr:spPr>
        <a:xfrm>
          <a:off x="14732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157497</xdr:rowOff>
    </xdr:from>
    <xdr:ext cx="762000" cy="259045"/>
    <xdr:sp macro="" textlink="">
      <xdr:nvSpPr>
        <xdr:cNvPr id="447" name="テキスト ボックス 446"/>
        <xdr:cNvSpPr txBox="1"/>
      </xdr:nvSpPr>
      <xdr:spPr>
        <a:xfrm>
          <a:off x="144018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38100</xdr:rowOff>
    </xdr:from>
    <xdr:to>
      <xdr:col>20</xdr:col>
      <xdr:colOff>209550</xdr:colOff>
      <xdr:row>77</xdr:row>
      <xdr:rowOff>139700</xdr:rowOff>
    </xdr:to>
    <xdr:sp macro="" textlink="">
      <xdr:nvSpPr>
        <xdr:cNvPr id="448" name="円/楕円 447"/>
        <xdr:cNvSpPr/>
      </xdr:nvSpPr>
      <xdr:spPr>
        <a:xfrm>
          <a:off x="13843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124477</xdr:rowOff>
    </xdr:from>
    <xdr:ext cx="762000" cy="259045"/>
    <xdr:sp macro="" textlink="">
      <xdr:nvSpPr>
        <xdr:cNvPr id="449" name="テキスト ボックス 448"/>
        <xdr:cNvSpPr txBox="1"/>
      </xdr:nvSpPr>
      <xdr:spPr>
        <a:xfrm>
          <a:off x="13512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19050</xdr:rowOff>
    </xdr:from>
    <xdr:to>
      <xdr:col>19</xdr:col>
      <xdr:colOff>6350</xdr:colOff>
      <xdr:row>78</xdr:row>
      <xdr:rowOff>120650</xdr:rowOff>
    </xdr:to>
    <xdr:sp macro="" textlink="">
      <xdr:nvSpPr>
        <xdr:cNvPr id="450" name="円/楕円 449"/>
        <xdr:cNvSpPr/>
      </xdr:nvSpPr>
      <xdr:spPr>
        <a:xfrm>
          <a:off x="12954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105427</xdr:rowOff>
    </xdr:from>
    <xdr:ext cx="762000" cy="259045"/>
    <xdr:sp macro="" textlink="">
      <xdr:nvSpPr>
        <xdr:cNvPr id="451" name="テキスト ボックス 450"/>
        <xdr:cNvSpPr txBox="1"/>
      </xdr:nvSpPr>
      <xdr:spPr>
        <a:xfrm>
          <a:off x="12623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福岡県朝倉市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48095</xdr:rowOff>
    </xdr:from>
    <xdr:to>
      <xdr:col>4</xdr:col>
      <xdr:colOff>1117600</xdr:colOff>
      <xdr:row>15</xdr:row>
      <xdr:rowOff>114579</xdr:rowOff>
    </xdr:to>
    <xdr:cxnSp macro="">
      <xdr:nvCxnSpPr>
        <xdr:cNvPr id="50" name="直線コネクタ 49"/>
        <xdr:cNvCxnSpPr/>
      </xdr:nvCxnSpPr>
      <xdr:spPr bwMode="auto">
        <a:xfrm>
          <a:off x="5003800" y="2667470"/>
          <a:ext cx="647700" cy="664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41980</xdr:rowOff>
    </xdr:from>
    <xdr:to>
      <xdr:col>4</xdr:col>
      <xdr:colOff>469900</xdr:colOff>
      <xdr:row>15</xdr:row>
      <xdr:rowOff>48095</xdr:rowOff>
    </xdr:to>
    <xdr:cxnSp macro="">
      <xdr:nvCxnSpPr>
        <xdr:cNvPr id="53" name="直線コネクタ 52"/>
        <xdr:cNvCxnSpPr/>
      </xdr:nvCxnSpPr>
      <xdr:spPr bwMode="auto">
        <a:xfrm>
          <a:off x="4305300" y="2661355"/>
          <a:ext cx="698500" cy="6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39675</xdr:rowOff>
    </xdr:from>
    <xdr:to>
      <xdr:col>3</xdr:col>
      <xdr:colOff>904875</xdr:colOff>
      <xdr:row>15</xdr:row>
      <xdr:rowOff>41980</xdr:rowOff>
    </xdr:to>
    <xdr:cxnSp macro="">
      <xdr:nvCxnSpPr>
        <xdr:cNvPr id="56" name="直線コネクタ 55"/>
        <xdr:cNvCxnSpPr/>
      </xdr:nvCxnSpPr>
      <xdr:spPr bwMode="auto">
        <a:xfrm>
          <a:off x="3606800" y="2659050"/>
          <a:ext cx="698500" cy="23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11252</xdr:rowOff>
    </xdr:from>
    <xdr:to>
      <xdr:col>3</xdr:col>
      <xdr:colOff>206375</xdr:colOff>
      <xdr:row>15</xdr:row>
      <xdr:rowOff>39675</xdr:rowOff>
    </xdr:to>
    <xdr:cxnSp macro="">
      <xdr:nvCxnSpPr>
        <xdr:cNvPr id="59" name="直線コネクタ 58"/>
        <xdr:cNvCxnSpPr/>
      </xdr:nvCxnSpPr>
      <xdr:spPr bwMode="auto">
        <a:xfrm>
          <a:off x="2908300" y="2630627"/>
          <a:ext cx="698500" cy="284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63779</xdr:rowOff>
    </xdr:from>
    <xdr:to>
      <xdr:col>5</xdr:col>
      <xdr:colOff>34925</xdr:colOff>
      <xdr:row>15</xdr:row>
      <xdr:rowOff>165379</xdr:rowOff>
    </xdr:to>
    <xdr:sp macro="" textlink="">
      <xdr:nvSpPr>
        <xdr:cNvPr id="69" name="円/楕円 68"/>
        <xdr:cNvSpPr/>
      </xdr:nvSpPr>
      <xdr:spPr bwMode="auto">
        <a:xfrm>
          <a:off x="5600700" y="2683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80306</xdr:rowOff>
    </xdr:from>
    <xdr:ext cx="762000" cy="259045"/>
    <xdr:sp macro="" textlink="">
      <xdr:nvSpPr>
        <xdr:cNvPr id="70" name="人口1人当たり決算額の推移該当値テキスト130"/>
        <xdr:cNvSpPr txBox="1"/>
      </xdr:nvSpPr>
      <xdr:spPr>
        <a:xfrm>
          <a:off x="5740400" y="252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83,152</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168745</xdr:rowOff>
    </xdr:from>
    <xdr:to>
      <xdr:col>4</xdr:col>
      <xdr:colOff>520700</xdr:colOff>
      <xdr:row>15</xdr:row>
      <xdr:rowOff>98895</xdr:rowOff>
    </xdr:to>
    <xdr:sp macro="" textlink="">
      <xdr:nvSpPr>
        <xdr:cNvPr id="71" name="円/楕円 70"/>
        <xdr:cNvSpPr/>
      </xdr:nvSpPr>
      <xdr:spPr bwMode="auto">
        <a:xfrm>
          <a:off x="4953000" y="2616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109072</xdr:rowOff>
    </xdr:from>
    <xdr:ext cx="736600" cy="259045"/>
    <xdr:sp macro="" textlink="">
      <xdr:nvSpPr>
        <xdr:cNvPr id="72" name="テキスト ボックス 71"/>
        <xdr:cNvSpPr txBox="1"/>
      </xdr:nvSpPr>
      <xdr:spPr>
        <a:xfrm>
          <a:off x="4622800" y="2385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86,642</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162630</xdr:rowOff>
    </xdr:from>
    <xdr:to>
      <xdr:col>3</xdr:col>
      <xdr:colOff>955675</xdr:colOff>
      <xdr:row>15</xdr:row>
      <xdr:rowOff>92780</xdr:rowOff>
    </xdr:to>
    <xdr:sp macro="" textlink="">
      <xdr:nvSpPr>
        <xdr:cNvPr id="73" name="円/楕円 72"/>
        <xdr:cNvSpPr/>
      </xdr:nvSpPr>
      <xdr:spPr bwMode="auto">
        <a:xfrm>
          <a:off x="4254500" y="2610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102957</xdr:rowOff>
    </xdr:from>
    <xdr:ext cx="762000" cy="259045"/>
    <xdr:sp macro="" textlink="">
      <xdr:nvSpPr>
        <xdr:cNvPr id="74" name="テキスト ボックス 73"/>
        <xdr:cNvSpPr txBox="1"/>
      </xdr:nvSpPr>
      <xdr:spPr>
        <a:xfrm>
          <a:off x="3924300" y="2379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86,963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160325</xdr:rowOff>
    </xdr:from>
    <xdr:to>
      <xdr:col>3</xdr:col>
      <xdr:colOff>257175</xdr:colOff>
      <xdr:row>15</xdr:row>
      <xdr:rowOff>90475</xdr:rowOff>
    </xdr:to>
    <xdr:sp macro="" textlink="">
      <xdr:nvSpPr>
        <xdr:cNvPr id="75" name="円/楕円 74"/>
        <xdr:cNvSpPr/>
      </xdr:nvSpPr>
      <xdr:spPr bwMode="auto">
        <a:xfrm>
          <a:off x="3556000" y="2608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100652</xdr:rowOff>
    </xdr:from>
    <xdr:ext cx="762000" cy="259045"/>
    <xdr:sp macro="" textlink="">
      <xdr:nvSpPr>
        <xdr:cNvPr id="76" name="テキスト ボックス 75"/>
        <xdr:cNvSpPr txBox="1"/>
      </xdr:nvSpPr>
      <xdr:spPr>
        <a:xfrm>
          <a:off x="3225800" y="237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87,084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131902</xdr:rowOff>
    </xdr:from>
    <xdr:to>
      <xdr:col>2</xdr:col>
      <xdr:colOff>692150</xdr:colOff>
      <xdr:row>15</xdr:row>
      <xdr:rowOff>62052</xdr:rowOff>
    </xdr:to>
    <xdr:sp macro="" textlink="">
      <xdr:nvSpPr>
        <xdr:cNvPr id="77" name="円/楕円 76"/>
        <xdr:cNvSpPr/>
      </xdr:nvSpPr>
      <xdr:spPr bwMode="auto">
        <a:xfrm>
          <a:off x="2857500" y="2579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72229</xdr:rowOff>
    </xdr:from>
    <xdr:ext cx="762000" cy="259045"/>
    <xdr:sp macro="" textlink="">
      <xdr:nvSpPr>
        <xdr:cNvPr id="78" name="テキスト ボックス 77"/>
        <xdr:cNvSpPr txBox="1"/>
      </xdr:nvSpPr>
      <xdr:spPr>
        <a:xfrm>
          <a:off x="2527300" y="234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88,576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69438</xdr:rowOff>
    </xdr:from>
    <xdr:to>
      <xdr:col>4</xdr:col>
      <xdr:colOff>1117600</xdr:colOff>
      <xdr:row>36</xdr:row>
      <xdr:rowOff>119548</xdr:rowOff>
    </xdr:to>
    <xdr:cxnSp macro="">
      <xdr:nvCxnSpPr>
        <xdr:cNvPr id="110" name="直線コネクタ 109"/>
        <xdr:cNvCxnSpPr/>
      </xdr:nvCxnSpPr>
      <xdr:spPr bwMode="auto">
        <a:xfrm>
          <a:off x="5003800" y="7022688"/>
          <a:ext cx="647700" cy="501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332008</xdr:rowOff>
    </xdr:from>
    <xdr:to>
      <xdr:col>4</xdr:col>
      <xdr:colOff>469900</xdr:colOff>
      <xdr:row>36</xdr:row>
      <xdr:rowOff>69438</xdr:rowOff>
    </xdr:to>
    <xdr:cxnSp macro="">
      <xdr:nvCxnSpPr>
        <xdr:cNvPr id="113" name="直線コネクタ 112"/>
        <xdr:cNvCxnSpPr/>
      </xdr:nvCxnSpPr>
      <xdr:spPr bwMode="auto">
        <a:xfrm>
          <a:off x="4305300" y="6942358"/>
          <a:ext cx="698500" cy="80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303936</xdr:rowOff>
    </xdr:from>
    <xdr:to>
      <xdr:col>3</xdr:col>
      <xdr:colOff>904875</xdr:colOff>
      <xdr:row>35</xdr:row>
      <xdr:rowOff>332008</xdr:rowOff>
    </xdr:to>
    <xdr:cxnSp macro="">
      <xdr:nvCxnSpPr>
        <xdr:cNvPr id="116" name="直線コネクタ 115"/>
        <xdr:cNvCxnSpPr/>
      </xdr:nvCxnSpPr>
      <xdr:spPr bwMode="auto">
        <a:xfrm>
          <a:off x="3606800" y="6914286"/>
          <a:ext cx="698500" cy="28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259908</xdr:rowOff>
    </xdr:from>
    <xdr:to>
      <xdr:col>3</xdr:col>
      <xdr:colOff>206375</xdr:colOff>
      <xdr:row>35</xdr:row>
      <xdr:rowOff>303936</xdr:rowOff>
    </xdr:to>
    <xdr:cxnSp macro="">
      <xdr:nvCxnSpPr>
        <xdr:cNvPr id="119" name="直線コネクタ 118"/>
        <xdr:cNvCxnSpPr/>
      </xdr:nvCxnSpPr>
      <xdr:spPr bwMode="auto">
        <a:xfrm>
          <a:off x="2908300" y="6870258"/>
          <a:ext cx="698500" cy="44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68748</xdr:rowOff>
    </xdr:from>
    <xdr:to>
      <xdr:col>5</xdr:col>
      <xdr:colOff>34925</xdr:colOff>
      <xdr:row>36</xdr:row>
      <xdr:rowOff>170348</xdr:rowOff>
    </xdr:to>
    <xdr:sp macro="" textlink="">
      <xdr:nvSpPr>
        <xdr:cNvPr id="129" name="円/楕円 128"/>
        <xdr:cNvSpPr/>
      </xdr:nvSpPr>
      <xdr:spPr bwMode="auto">
        <a:xfrm>
          <a:off x="5600700" y="7021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40825</xdr:rowOff>
    </xdr:from>
    <xdr:ext cx="762000" cy="259045"/>
    <xdr:sp macro="" textlink="">
      <xdr:nvSpPr>
        <xdr:cNvPr id="130" name="人口1人当たり決算額の推移該当値テキスト445"/>
        <xdr:cNvSpPr txBox="1"/>
      </xdr:nvSpPr>
      <xdr:spPr>
        <a:xfrm>
          <a:off x="5740400" y="6994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17,826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18638</xdr:rowOff>
    </xdr:from>
    <xdr:to>
      <xdr:col>4</xdr:col>
      <xdr:colOff>520700</xdr:colOff>
      <xdr:row>36</xdr:row>
      <xdr:rowOff>120238</xdr:rowOff>
    </xdr:to>
    <xdr:sp macro="" textlink="">
      <xdr:nvSpPr>
        <xdr:cNvPr id="131" name="円/楕円 130"/>
        <xdr:cNvSpPr/>
      </xdr:nvSpPr>
      <xdr:spPr bwMode="auto">
        <a:xfrm>
          <a:off x="4953000" y="6971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130415</xdr:rowOff>
    </xdr:from>
    <xdr:ext cx="736600" cy="259045"/>
    <xdr:sp macro="" textlink="">
      <xdr:nvSpPr>
        <xdr:cNvPr id="132" name="テキスト ボックス 131"/>
        <xdr:cNvSpPr txBox="1"/>
      </xdr:nvSpPr>
      <xdr:spPr>
        <a:xfrm>
          <a:off x="4622800" y="6740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281208</xdr:rowOff>
    </xdr:from>
    <xdr:to>
      <xdr:col>3</xdr:col>
      <xdr:colOff>955675</xdr:colOff>
      <xdr:row>36</xdr:row>
      <xdr:rowOff>39908</xdr:rowOff>
    </xdr:to>
    <xdr:sp macro="" textlink="">
      <xdr:nvSpPr>
        <xdr:cNvPr id="133" name="円/楕円 132"/>
        <xdr:cNvSpPr/>
      </xdr:nvSpPr>
      <xdr:spPr bwMode="auto">
        <a:xfrm>
          <a:off x="4254500" y="6891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50085</xdr:rowOff>
    </xdr:from>
    <xdr:ext cx="762000" cy="259045"/>
    <xdr:sp macro="" textlink="">
      <xdr:nvSpPr>
        <xdr:cNvPr id="134" name="テキスト ボックス 133"/>
        <xdr:cNvSpPr txBox="1"/>
      </xdr:nvSpPr>
      <xdr:spPr>
        <a:xfrm>
          <a:off x="3924300" y="6660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23,532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253136</xdr:rowOff>
    </xdr:from>
    <xdr:to>
      <xdr:col>3</xdr:col>
      <xdr:colOff>257175</xdr:colOff>
      <xdr:row>36</xdr:row>
      <xdr:rowOff>11836</xdr:rowOff>
    </xdr:to>
    <xdr:sp macro="" textlink="">
      <xdr:nvSpPr>
        <xdr:cNvPr id="135" name="円/楕円 134"/>
        <xdr:cNvSpPr/>
      </xdr:nvSpPr>
      <xdr:spPr bwMode="auto">
        <a:xfrm>
          <a:off x="3556000" y="68634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339513</xdr:rowOff>
    </xdr:from>
    <xdr:ext cx="762000" cy="259045"/>
    <xdr:sp macro="" textlink="">
      <xdr:nvSpPr>
        <xdr:cNvPr id="136" name="テキスト ボックス 135"/>
        <xdr:cNvSpPr txBox="1"/>
      </xdr:nvSpPr>
      <xdr:spPr>
        <a:xfrm>
          <a:off x="3225800" y="6949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24,760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209108</xdr:rowOff>
    </xdr:from>
    <xdr:to>
      <xdr:col>2</xdr:col>
      <xdr:colOff>692150</xdr:colOff>
      <xdr:row>35</xdr:row>
      <xdr:rowOff>310708</xdr:rowOff>
    </xdr:to>
    <xdr:sp macro="" textlink="">
      <xdr:nvSpPr>
        <xdr:cNvPr id="137" name="円/楕円 136"/>
        <xdr:cNvSpPr/>
      </xdr:nvSpPr>
      <xdr:spPr bwMode="auto">
        <a:xfrm>
          <a:off x="2857500" y="68194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295485</xdr:rowOff>
    </xdr:from>
    <xdr:ext cx="762000" cy="259045"/>
    <xdr:sp macro="" textlink="">
      <xdr:nvSpPr>
        <xdr:cNvPr id="138" name="テキスト ボックス 137"/>
        <xdr:cNvSpPr txBox="1"/>
      </xdr:nvSpPr>
      <xdr:spPr>
        <a:xfrm>
          <a:off x="2527300" y="6905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財政調整基金については可能な限り積立を行い、</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年度末で</a:t>
          </a:r>
          <a:r>
            <a:rPr kumimoji="1" lang="en-US" altLang="ja-JP" sz="1400">
              <a:latin typeface="ＭＳ ゴシック" pitchFamily="49" charset="-128"/>
              <a:ea typeface="ＭＳ ゴシック" pitchFamily="49" charset="-128"/>
            </a:rPr>
            <a:t>44.3</a:t>
          </a:r>
          <a:r>
            <a:rPr kumimoji="1" lang="ja-JP" altLang="en-US" sz="1400">
              <a:latin typeface="ＭＳ ゴシック" pitchFamily="49" charset="-128"/>
              <a:ea typeface="ＭＳ ゴシック" pitchFamily="49" charset="-128"/>
            </a:rPr>
            <a:t>億円となっている。標準財政規模比も</a:t>
          </a:r>
          <a:r>
            <a:rPr kumimoji="1" lang="en-US" altLang="ja-JP" sz="1400">
              <a:latin typeface="ＭＳ ゴシック" pitchFamily="49" charset="-128"/>
              <a:ea typeface="ＭＳ ゴシック" pitchFamily="49" charset="-128"/>
            </a:rPr>
            <a:t>28.67</a:t>
          </a:r>
          <a:r>
            <a:rPr kumimoji="1" lang="ja-JP" altLang="en-US" sz="1400">
              <a:latin typeface="ＭＳ ゴシック" pitchFamily="49" charset="-128"/>
              <a:ea typeface="ＭＳ ゴシック" pitchFamily="49" charset="-128"/>
            </a:rPr>
            <a:t>％と前年度比で</a:t>
          </a:r>
          <a:r>
            <a:rPr kumimoji="1" lang="en-US" altLang="ja-JP" sz="1400">
              <a:latin typeface="ＭＳ ゴシック" pitchFamily="49" charset="-128"/>
              <a:ea typeface="ＭＳ ゴシック" pitchFamily="49" charset="-128"/>
            </a:rPr>
            <a:t>0.81</a:t>
          </a:r>
          <a:r>
            <a:rPr kumimoji="1" lang="ja-JP" altLang="en-US" sz="1400">
              <a:latin typeface="ＭＳ ゴシック" pitchFamily="49" charset="-128"/>
              <a:ea typeface="ＭＳ ゴシック" pitchFamily="49" charset="-128"/>
            </a:rPr>
            <a:t>％増となり増加傾向にある。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実質収支額の標準財政規模比は、前年度と比較し</a:t>
          </a:r>
          <a:r>
            <a:rPr kumimoji="1" lang="en-US" altLang="ja-JP" sz="1400">
              <a:latin typeface="ＭＳ ゴシック" pitchFamily="49" charset="-128"/>
              <a:ea typeface="ＭＳ ゴシック" pitchFamily="49" charset="-128"/>
            </a:rPr>
            <a:t>1.50</a:t>
          </a:r>
          <a:r>
            <a:rPr kumimoji="1" lang="ja-JP" altLang="en-US" sz="1400">
              <a:latin typeface="ＭＳ ゴシック" pitchFamily="49" charset="-128"/>
              <a:ea typeface="ＭＳ ゴシック" pitchFamily="49" charset="-128"/>
            </a:rPr>
            <a:t>％の減となり、前年度の災害分に係る特別交付税の減や光通信サービス事業による支出増等により実質収支額は年々減少している。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今後も健全な財政運営を図っていく必要がある。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黒字で推移しているものの、国民健康保険特別会計についてのみ赤字となっている。これは医療費等の増によるものであり、現在赤字補てんを目的とした一般会計からの繰入は行っ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その他の会計については例年同様の標準財政規模比率を推移している。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元利償還金は昨年度より微増となっているが、今後は学校を含む公共施設の老朽化に伴う大規模改修・耐震化事業が見込まれるため、より交付税措置のある地方債を検討し、実質公債費率増の影響を抑える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福岡県朝倉市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一般会計等の地方債現在高は、災害復旧事業債、合併特例債、緊急防災減災事業債、臨時財政対策債等の増加により増加傾向にある。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また充当可能財源は、基金への積立・交付税措置率の高い地方債への切替を行うことにより将来負担比率への影響を抑えている。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今後は利率の高い地方債の繰上償還、交付税措置率の高い起債の活用、基金積立額の増額を計画的に行い将来負担比率の抑制に努める。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W35" sqref="W35:AK3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29498595</v>
      </c>
      <c r="BO4" s="379"/>
      <c r="BP4" s="379"/>
      <c r="BQ4" s="379"/>
      <c r="BR4" s="379"/>
      <c r="BS4" s="379"/>
      <c r="BT4" s="379"/>
      <c r="BU4" s="380"/>
      <c r="BV4" s="378">
        <v>27854929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2.4</v>
      </c>
      <c r="CU4" s="554"/>
      <c r="CV4" s="554"/>
      <c r="CW4" s="554"/>
      <c r="CX4" s="554"/>
      <c r="CY4" s="554"/>
      <c r="CZ4" s="554"/>
      <c r="DA4" s="555"/>
      <c r="DB4" s="553">
        <v>3.9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28937787</v>
      </c>
      <c r="BO5" s="384"/>
      <c r="BP5" s="384"/>
      <c r="BQ5" s="384"/>
      <c r="BR5" s="384"/>
      <c r="BS5" s="384"/>
      <c r="BT5" s="384"/>
      <c r="BU5" s="385"/>
      <c r="BV5" s="383">
        <v>26715287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87.2</v>
      </c>
      <c r="CU5" s="354"/>
      <c r="CV5" s="354"/>
      <c r="CW5" s="354"/>
      <c r="CX5" s="354"/>
      <c r="CY5" s="354"/>
      <c r="CZ5" s="354"/>
      <c r="DA5" s="355"/>
      <c r="DB5" s="353">
        <v>88.1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560808</v>
      </c>
      <c r="BO6" s="384"/>
      <c r="BP6" s="384"/>
      <c r="BQ6" s="384"/>
      <c r="BR6" s="384"/>
      <c r="BS6" s="384"/>
      <c r="BT6" s="384"/>
      <c r="BU6" s="385"/>
      <c r="BV6" s="383">
        <v>1139642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94.3</v>
      </c>
      <c r="CU6" s="528"/>
      <c r="CV6" s="528"/>
      <c r="CW6" s="528"/>
      <c r="CX6" s="528"/>
      <c r="CY6" s="528"/>
      <c r="CZ6" s="528"/>
      <c r="DA6" s="529"/>
      <c r="DB6" s="527">
        <v>95.2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191890</v>
      </c>
      <c r="BO7" s="384"/>
      <c r="BP7" s="384"/>
      <c r="BQ7" s="384"/>
      <c r="BR7" s="384"/>
      <c r="BS7" s="384"/>
      <c r="BT7" s="384"/>
      <c r="BU7" s="385"/>
      <c r="BV7" s="383">
        <v>551270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15442376</v>
      </c>
      <c r="CU7" s="384"/>
      <c r="CV7" s="384"/>
      <c r="CW7" s="384"/>
      <c r="CX7" s="384"/>
      <c r="CY7" s="384"/>
      <c r="CZ7" s="384"/>
      <c r="DA7" s="385"/>
      <c r="DB7" s="383">
        <v>15139029</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368918</v>
      </c>
      <c r="BO8" s="384"/>
      <c r="BP8" s="384"/>
      <c r="BQ8" s="384"/>
      <c r="BR8" s="384"/>
      <c r="BS8" s="384"/>
      <c r="BT8" s="384"/>
      <c r="BU8" s="385"/>
      <c r="BV8" s="383">
        <v>588372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0.54</v>
      </c>
      <c r="CU8" s="491"/>
      <c r="CV8" s="491"/>
      <c r="CW8" s="491"/>
      <c r="CX8" s="491"/>
      <c r="CY8" s="491"/>
      <c r="CZ8" s="491"/>
      <c r="DA8" s="492"/>
      <c r="DB8" s="490">
        <v>0.53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56355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-219454</v>
      </c>
      <c r="BO9" s="384"/>
      <c r="BP9" s="384"/>
      <c r="BQ9" s="384"/>
      <c r="BR9" s="384"/>
      <c r="BS9" s="384"/>
      <c r="BT9" s="384"/>
      <c r="BU9" s="385"/>
      <c r="BV9" s="383">
        <v>-273805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16.100000000000001</v>
      </c>
      <c r="CU9" s="354"/>
      <c r="CV9" s="354"/>
      <c r="CW9" s="354"/>
      <c r="CX9" s="354"/>
      <c r="CY9" s="354"/>
      <c r="CZ9" s="354"/>
      <c r="DA9" s="355"/>
      <c r="DB9" s="353">
        <v>13.2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59385</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210254</v>
      </c>
      <c r="BO10" s="384"/>
      <c r="BP10" s="384"/>
      <c r="BQ10" s="384"/>
      <c r="BR10" s="384"/>
      <c r="BS10" s="384"/>
      <c r="BT10" s="384"/>
      <c r="BU10" s="385"/>
      <c r="BV10" s="383">
        <v>405388</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v>474725</v>
      </c>
      <c r="BO11" s="384"/>
      <c r="BP11" s="384"/>
      <c r="BQ11" s="384"/>
      <c r="BR11" s="384"/>
      <c r="BS11" s="384"/>
      <c r="BT11" s="384"/>
      <c r="BU11" s="385"/>
      <c r="BV11" s="383">
        <v>88660</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114</v>
      </c>
      <c r="CU11" s="491"/>
      <c r="CV11" s="491"/>
      <c r="CW11" s="491"/>
      <c r="CX11" s="491"/>
      <c r="CY11" s="491"/>
      <c r="CZ11" s="491"/>
      <c r="DA11" s="492"/>
      <c r="DB11" s="490" t="s">
        <v>114</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56788</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56512</v>
      </c>
      <c r="S13" s="483"/>
      <c r="T13" s="483"/>
      <c r="U13" s="483"/>
      <c r="V13" s="484"/>
      <c r="W13" s="470" t="s">
        <v>125</v>
      </c>
      <c r="X13" s="396"/>
      <c r="Y13" s="396"/>
      <c r="Z13" s="396"/>
      <c r="AA13" s="396"/>
      <c r="AB13" s="397"/>
      <c r="AC13" s="359">
        <v>4141</v>
      </c>
      <c r="AD13" s="360"/>
      <c r="AE13" s="360"/>
      <c r="AF13" s="360"/>
      <c r="AG13" s="361"/>
      <c r="AH13" s="359">
        <v>5266</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465525</v>
      </c>
      <c r="BO13" s="384"/>
      <c r="BP13" s="384"/>
      <c r="BQ13" s="384"/>
      <c r="BR13" s="384"/>
      <c r="BS13" s="384"/>
      <c r="BT13" s="384"/>
      <c r="BU13" s="385"/>
      <c r="BV13" s="383">
        <v>220243</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9</v>
      </c>
      <c r="CU13" s="354"/>
      <c r="CV13" s="354"/>
      <c r="CW13" s="354"/>
      <c r="CX13" s="354"/>
      <c r="CY13" s="354"/>
      <c r="CZ13" s="354"/>
      <c r="DA13" s="355"/>
      <c r="DB13" s="353">
        <v>10</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57149</v>
      </c>
      <c r="S14" s="483"/>
      <c r="T14" s="483"/>
      <c r="U14" s="483"/>
      <c r="V14" s="484"/>
      <c r="W14" s="485"/>
      <c r="X14" s="399"/>
      <c r="Y14" s="399"/>
      <c r="Z14" s="399"/>
      <c r="AA14" s="399"/>
      <c r="AB14" s="400"/>
      <c r="AC14" s="475">
        <v>15.6</v>
      </c>
      <c r="AD14" s="476"/>
      <c r="AE14" s="476"/>
      <c r="AF14" s="476"/>
      <c r="AG14" s="477"/>
      <c r="AH14" s="475">
        <v>17.5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48.6</v>
      </c>
      <c r="CU14" s="454"/>
      <c r="CV14" s="454"/>
      <c r="CW14" s="454"/>
      <c r="CX14" s="454"/>
      <c r="CY14" s="454"/>
      <c r="CZ14" s="454"/>
      <c r="DA14" s="455"/>
      <c r="DB14" s="486">
        <v>53.1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56880</v>
      </c>
      <c r="S15" s="483"/>
      <c r="T15" s="483"/>
      <c r="U15" s="483"/>
      <c r="V15" s="484"/>
      <c r="W15" s="470" t="s">
        <v>131</v>
      </c>
      <c r="X15" s="396"/>
      <c r="Y15" s="396"/>
      <c r="Z15" s="396"/>
      <c r="AA15" s="396"/>
      <c r="AB15" s="397"/>
      <c r="AC15" s="359">
        <v>6612</v>
      </c>
      <c r="AD15" s="360"/>
      <c r="AE15" s="360"/>
      <c r="AF15" s="360"/>
      <c r="AG15" s="361"/>
      <c r="AH15" s="359">
        <v>7693</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6074989</v>
      </c>
      <c r="BO15" s="379"/>
      <c r="BP15" s="379"/>
      <c r="BQ15" s="379"/>
      <c r="BR15" s="379"/>
      <c r="BS15" s="379"/>
      <c r="BT15" s="379"/>
      <c r="BU15" s="380"/>
      <c r="BV15" s="378">
        <v>5911559</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24.9</v>
      </c>
      <c r="AD16" s="476"/>
      <c r="AE16" s="476"/>
      <c r="AF16" s="476"/>
      <c r="AG16" s="477"/>
      <c r="AH16" s="475">
        <v>25.6</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11135425</v>
      </c>
      <c r="BO16" s="384"/>
      <c r="BP16" s="384"/>
      <c r="BQ16" s="384"/>
      <c r="BR16" s="384"/>
      <c r="BS16" s="384"/>
      <c r="BT16" s="384"/>
      <c r="BU16" s="385"/>
      <c r="BV16" s="383">
        <v>10950866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15810</v>
      </c>
      <c r="AD17" s="360"/>
      <c r="AE17" s="360"/>
      <c r="AF17" s="360"/>
      <c r="AG17" s="361"/>
      <c r="AH17" s="359">
        <v>16937</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7840453</v>
      </c>
      <c r="BO17" s="384"/>
      <c r="BP17" s="384"/>
      <c r="BQ17" s="384"/>
      <c r="BR17" s="384"/>
      <c r="BS17" s="384"/>
      <c r="BT17" s="384"/>
      <c r="BU17" s="385"/>
      <c r="BV17" s="383">
        <v>7622365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246.73</v>
      </c>
      <c r="M18" s="446"/>
      <c r="N18" s="446"/>
      <c r="O18" s="446"/>
      <c r="P18" s="446"/>
      <c r="Q18" s="446"/>
      <c r="R18" s="447"/>
      <c r="S18" s="447"/>
      <c r="T18" s="447"/>
      <c r="U18" s="447"/>
      <c r="V18" s="448"/>
      <c r="W18" s="462"/>
      <c r="X18" s="463"/>
      <c r="Y18" s="463"/>
      <c r="Z18" s="463"/>
      <c r="AA18" s="463"/>
      <c r="AB18" s="471"/>
      <c r="AC18" s="347">
        <v>59.5</v>
      </c>
      <c r="AD18" s="348"/>
      <c r="AE18" s="348"/>
      <c r="AF18" s="348"/>
      <c r="AG18" s="449"/>
      <c r="AH18" s="347">
        <v>56.4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13997200</v>
      </c>
      <c r="BO18" s="384"/>
      <c r="BP18" s="384"/>
      <c r="BQ18" s="384"/>
      <c r="BR18" s="384"/>
      <c r="BS18" s="384"/>
      <c r="BT18" s="384"/>
      <c r="BU18" s="385"/>
      <c r="BV18" s="383">
        <v>13833524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228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18492009</v>
      </c>
      <c r="BO19" s="384"/>
      <c r="BP19" s="384"/>
      <c r="BQ19" s="384"/>
      <c r="BR19" s="384"/>
      <c r="BS19" s="384"/>
      <c r="BT19" s="384"/>
      <c r="BU19" s="385"/>
      <c r="BV19" s="383">
        <v>18648863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19064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26541525</v>
      </c>
      <c r="BO23" s="384"/>
      <c r="BP23" s="384"/>
      <c r="BQ23" s="384"/>
      <c r="BR23" s="384"/>
      <c r="BS23" s="384"/>
      <c r="BT23" s="384"/>
      <c r="BU23" s="385"/>
      <c r="BV23" s="383">
        <v>25586340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8430</v>
      </c>
      <c r="R24" s="360"/>
      <c r="S24" s="360"/>
      <c r="T24" s="360"/>
      <c r="U24" s="360"/>
      <c r="V24" s="361"/>
      <c r="W24" s="425"/>
      <c r="X24" s="416"/>
      <c r="Y24" s="417"/>
      <c r="Z24" s="356" t="s">
        <v>154</v>
      </c>
      <c r="AA24" s="357"/>
      <c r="AB24" s="357"/>
      <c r="AC24" s="357"/>
      <c r="AD24" s="357"/>
      <c r="AE24" s="357"/>
      <c r="AF24" s="357"/>
      <c r="AG24" s="358"/>
      <c r="AH24" s="359">
        <v>416</v>
      </c>
      <c r="AI24" s="360"/>
      <c r="AJ24" s="360"/>
      <c r="AK24" s="360"/>
      <c r="AL24" s="361"/>
      <c r="AM24" s="359">
        <v>1380704</v>
      </c>
      <c r="AN24" s="360"/>
      <c r="AO24" s="360"/>
      <c r="AP24" s="360"/>
      <c r="AQ24" s="360"/>
      <c r="AR24" s="361"/>
      <c r="AS24" s="359">
        <v>3319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24604958</v>
      </c>
      <c r="BO24" s="384"/>
      <c r="BP24" s="384"/>
      <c r="BQ24" s="384"/>
      <c r="BR24" s="384"/>
      <c r="BS24" s="384"/>
      <c r="BT24" s="384"/>
      <c r="BU24" s="385"/>
      <c r="BV24" s="383">
        <v>22554010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6830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1326984</v>
      </c>
      <c r="BO25" s="379"/>
      <c r="BP25" s="379"/>
      <c r="BQ25" s="379"/>
      <c r="BR25" s="379"/>
      <c r="BS25" s="379"/>
      <c r="BT25" s="379"/>
      <c r="BU25" s="380"/>
      <c r="BV25" s="378">
        <v>2190111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6100</v>
      </c>
      <c r="R26" s="360"/>
      <c r="S26" s="360"/>
      <c r="T26" s="360"/>
      <c r="U26" s="360"/>
      <c r="V26" s="361"/>
      <c r="W26" s="425"/>
      <c r="X26" s="416"/>
      <c r="Y26" s="417"/>
      <c r="Z26" s="356" t="s">
        <v>160</v>
      </c>
      <c r="AA26" s="436"/>
      <c r="AB26" s="436"/>
      <c r="AC26" s="436"/>
      <c r="AD26" s="436"/>
      <c r="AE26" s="436"/>
      <c r="AF26" s="436"/>
      <c r="AG26" s="437"/>
      <c r="AH26" s="359">
        <v>15</v>
      </c>
      <c r="AI26" s="360"/>
      <c r="AJ26" s="360"/>
      <c r="AK26" s="360"/>
      <c r="AL26" s="361"/>
      <c r="AM26" s="359">
        <v>57075</v>
      </c>
      <c r="AN26" s="360"/>
      <c r="AO26" s="360"/>
      <c r="AP26" s="360"/>
      <c r="AQ26" s="360"/>
      <c r="AR26" s="361"/>
      <c r="AS26" s="359">
        <v>3805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4670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v>8152</v>
      </c>
      <c r="AN27" s="360"/>
      <c r="AO27" s="360"/>
      <c r="AP27" s="360"/>
      <c r="AQ27" s="360"/>
      <c r="AR27" s="361"/>
      <c r="AS27" s="359">
        <v>4076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4130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4427627</v>
      </c>
      <c r="BO28" s="379"/>
      <c r="BP28" s="379"/>
      <c r="BQ28" s="379"/>
      <c r="BR28" s="379"/>
      <c r="BS28" s="379"/>
      <c r="BT28" s="379"/>
      <c r="BU28" s="380"/>
      <c r="BV28" s="378">
        <v>4217373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3860</v>
      </c>
      <c r="R29" s="360"/>
      <c r="S29" s="360"/>
      <c r="T29" s="360"/>
      <c r="U29" s="360"/>
      <c r="V29" s="361"/>
      <c r="W29" s="425"/>
      <c r="X29" s="416"/>
      <c r="Y29" s="417"/>
      <c r="Z29" s="356" t="s">
        <v>170</v>
      </c>
      <c r="AA29" s="357"/>
      <c r="AB29" s="357"/>
      <c r="AC29" s="357"/>
      <c r="AD29" s="357"/>
      <c r="AE29" s="357"/>
      <c r="AF29" s="357"/>
      <c r="AG29" s="358"/>
      <c r="AH29" s="359">
        <v>418</v>
      </c>
      <c r="AI29" s="360"/>
      <c r="AJ29" s="360"/>
      <c r="AK29" s="360"/>
      <c r="AL29" s="361"/>
      <c r="AM29" s="359">
        <v>1388856</v>
      </c>
      <c r="AN29" s="360"/>
      <c r="AO29" s="360"/>
      <c r="AP29" s="360"/>
      <c r="AQ29" s="360"/>
      <c r="AR29" s="361"/>
      <c r="AS29" s="359">
        <v>3323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1960158</v>
      </c>
      <c r="BO29" s="384"/>
      <c r="BP29" s="384"/>
      <c r="BQ29" s="384"/>
      <c r="BR29" s="384"/>
      <c r="BS29" s="384"/>
      <c r="BT29" s="384"/>
      <c r="BU29" s="385"/>
      <c r="BV29" s="383">
        <v>1758797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100.6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6367801</v>
      </c>
      <c r="BO30" s="387"/>
      <c r="BP30" s="387"/>
      <c r="BQ30" s="387"/>
      <c r="BR30" s="387"/>
      <c r="BS30" s="387"/>
      <c r="BT30" s="387"/>
      <c r="BU30" s="388"/>
      <c r="BV30" s="386">
        <v>6552754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久留米市外三市町高等学校組合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甘木鉄道</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国民健康保険特別会計（直営診療施設勘定）</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IF('各会計、関係団体の財政状況及び健全化判断比率'!B34="","",'各会計、関係団体の財政状況及び健全化判断比率'!B34)</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IF('各会計、関係団体の財政状況及び健全化判断比率'!B36="","",'各会計、関係団体の財政状況及び健全化判断比率'!B36)</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福岡県市町村消防団員等公務災害補償組合</v>
      </c>
      <c r="BZ35" s="342"/>
      <c r="CA35" s="342"/>
      <c r="CB35" s="342"/>
      <c r="CC35" s="342"/>
      <c r="CD35" s="342"/>
      <c r="CE35" s="342"/>
      <c r="CF35" s="342"/>
      <c r="CG35" s="342"/>
      <c r="CH35" s="342"/>
      <c r="CI35" s="342"/>
      <c r="CJ35" s="342"/>
      <c r="CK35" s="342"/>
      <c r="CL35" s="342"/>
      <c r="CM35" s="342"/>
      <c r="CN35" s="165"/>
      <c r="CO35" s="343">
        <f t="shared" ref="CO35:CO43" si="3">IF(CQ35="","",CO34+1)</f>
        <v>26</v>
      </c>
      <c r="CP35" s="343"/>
      <c r="CQ35" s="342" t="str">
        <f>IF('各会計、関係団体の財政状況及び健全化判断比率'!BS8="","",'各会計、関係団体の財政状況及び健全化判断比率'!BS8)</f>
        <v>朝倉市土地開発公社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IF('各会計、関係団体の財政状況及び健全化判断比率'!B37="","",'各会計、関係団体の財政状況及び健全化判断比率'!B37)</f>
        <v>農業集落排水事業特別会計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福岡県市町村職員退職手当組合(一般会計）</v>
      </c>
      <c r="BZ36" s="342"/>
      <c r="CA36" s="342"/>
      <c r="CB36" s="342"/>
      <c r="CC36" s="342"/>
      <c r="CD36" s="342"/>
      <c r="CE36" s="342"/>
      <c r="CF36" s="342"/>
      <c r="CG36" s="342"/>
      <c r="CH36" s="342"/>
      <c r="CI36" s="342"/>
      <c r="CJ36" s="342"/>
      <c r="CK36" s="342"/>
      <c r="CL36" s="342"/>
      <c r="CM36" s="342"/>
      <c r="CN36" s="165"/>
      <c r="CO36" s="343">
        <f t="shared" si="3"/>
        <v>27</v>
      </c>
      <c r="CP36" s="343"/>
      <c r="CQ36" s="342" t="str">
        <f>IF('各会計、関係団体の財政状況及び健全化判断比率'!BS9="","",'各会計、関係団体の財政状況及び健全化判断比率'!BS9)</f>
        <v>あまぎ水の文化村</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介護保険特別会計（保険事業勘定）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IF('各会計、関係団体の財政状況及び健全化判断比率'!B38="","",'各会計、関係団体の財政状況及び健全化判断比率'!B38)</f>
        <v>個別排水事業特別会計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福岡県市町村職員退職手当組合(基金特別会計）</v>
      </c>
      <c r="BZ37" s="342"/>
      <c r="CA37" s="342"/>
      <c r="CB37" s="342"/>
      <c r="CC37" s="342"/>
      <c r="CD37" s="342"/>
      <c r="CE37" s="342"/>
      <c r="CF37" s="342"/>
      <c r="CG37" s="342"/>
      <c r="CH37" s="342"/>
      <c r="CI37" s="342"/>
      <c r="CJ37" s="342"/>
      <c r="CK37" s="342"/>
      <c r="CL37" s="342"/>
      <c r="CM37" s="342"/>
      <c r="CN37" s="165"/>
      <c r="CO37" s="343">
        <f t="shared" si="3"/>
        <v>28</v>
      </c>
      <c r="CP37" s="343"/>
      <c r="CQ37" s="342" t="str">
        <f>IF('各会計、関係団体の財政状況及び健全化判断比率'!BS10="","",'各会計、関係団体の財政状況及び健全化判断比率'!BS10)</f>
        <v>ガマダス</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介護保険特別会計（介護サービス事業勘定）</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14</v>
      </c>
      <c r="BF38" s="343"/>
      <c r="BG38" s="342" t="str">
        <f>IF('各会計、関係団体の財政状況及び健全化判断比率'!B39="","",'各会計、関係団体の財政状況及び健全化判断比率'!B39)</f>
        <v>工業用地造成事業特別会計</v>
      </c>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甘木・朝倉広域市町村圏事務組合(一般会計）</v>
      </c>
      <c r="BZ38" s="342"/>
      <c r="CA38" s="342"/>
      <c r="CB38" s="342"/>
      <c r="CC38" s="342"/>
      <c r="CD38" s="342"/>
      <c r="CE38" s="342"/>
      <c r="CF38" s="342"/>
      <c r="CG38" s="342"/>
      <c r="CH38" s="342"/>
      <c r="CI38" s="342"/>
      <c r="CJ38" s="342"/>
      <c r="CK38" s="342"/>
      <c r="CL38" s="342"/>
      <c r="CM38" s="342"/>
      <c r="CN38" s="165"/>
      <c r="CO38" s="343">
        <f t="shared" si="3"/>
        <v>29</v>
      </c>
      <c r="CP38" s="343"/>
      <c r="CQ38" s="342" t="str">
        <f>IF('各会計、関係団体の財政状況及び健全化判断比率'!BS11="","",'各会計、関係団体の財政状況及び健全化判断比率'!BS11)</f>
        <v>三連水車の里あさくら</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甘木・朝倉広域市町村圏事務組合(消防特別会計）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甘木・朝倉・三井環境施設組合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福岡県自治振興組合(一般会計）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福岡県自治振興組合(公文書館事業特別会計）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福岡県後期高齢者医療広域連合(一般会計）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55" zoomScaleNormal="55" zoomScaleSheetLayoutView="100" workbookViewId="0">
      <selection activeCell="S44" sqref="S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81" t="s">
        <v>24</v>
      </c>
      <c r="C41" s="1182"/>
      <c r="D41" s="81"/>
      <c r="E41" s="1183" t="s">
        <v>25</v>
      </c>
      <c r="F41" s="1183"/>
      <c r="G41" s="1183"/>
      <c r="H41" s="1184"/>
      <c r="I41" s="82">
        <v>23187</v>
      </c>
      <c r="J41" s="83">
        <v>24009</v>
      </c>
      <c r="K41" s="83">
        <v>24263</v>
      </c>
      <c r="L41" s="83">
        <v>25586</v>
      </c>
      <c r="M41" s="84">
        <v>26542</v>
      </c>
    </row>
    <row r="42" spans="2:13" ht="27.75" customHeight="1">
      <c r="B42" s="1171"/>
      <c r="C42" s="1172"/>
      <c r="D42" s="85"/>
      <c r="E42" s="1175" t="s">
        <v>26</v>
      </c>
      <c r="F42" s="1175"/>
      <c r="G42" s="1175"/>
      <c r="H42" s="1176"/>
      <c r="I42" s="86">
        <v>111</v>
      </c>
      <c r="J42" s="87">
        <v>87</v>
      </c>
      <c r="K42" s="87">
        <v>66</v>
      </c>
      <c r="L42" s="87">
        <v>44</v>
      </c>
      <c r="M42" s="88">
        <v>34</v>
      </c>
    </row>
    <row r="43" spans="2:13" ht="27.75" customHeight="1">
      <c r="B43" s="1171"/>
      <c r="C43" s="1172"/>
      <c r="D43" s="85"/>
      <c r="E43" s="1175" t="s">
        <v>27</v>
      </c>
      <c r="F43" s="1175"/>
      <c r="G43" s="1175"/>
      <c r="H43" s="1176"/>
      <c r="I43" s="86">
        <v>13821</v>
      </c>
      <c r="J43" s="87">
        <v>13739</v>
      </c>
      <c r="K43" s="87">
        <v>13823</v>
      </c>
      <c r="L43" s="87">
        <v>13681</v>
      </c>
      <c r="M43" s="88">
        <v>13655</v>
      </c>
    </row>
    <row r="44" spans="2:13" ht="27.75" customHeight="1">
      <c r="B44" s="1171"/>
      <c r="C44" s="1172"/>
      <c r="D44" s="85"/>
      <c r="E44" s="1175" t="s">
        <v>28</v>
      </c>
      <c r="F44" s="1175"/>
      <c r="G44" s="1175"/>
      <c r="H44" s="1176"/>
      <c r="I44" s="86">
        <v>2119</v>
      </c>
      <c r="J44" s="87">
        <v>1876</v>
      </c>
      <c r="K44" s="87">
        <v>1600</v>
      </c>
      <c r="L44" s="87">
        <v>1335</v>
      </c>
      <c r="M44" s="88">
        <v>1154</v>
      </c>
    </row>
    <row r="45" spans="2:13" ht="27.75" customHeight="1">
      <c r="B45" s="1171"/>
      <c r="C45" s="1172"/>
      <c r="D45" s="85"/>
      <c r="E45" s="1175" t="s">
        <v>29</v>
      </c>
      <c r="F45" s="1175"/>
      <c r="G45" s="1175"/>
      <c r="H45" s="1176"/>
      <c r="I45" s="86">
        <v>4370</v>
      </c>
      <c r="J45" s="87">
        <v>4842</v>
      </c>
      <c r="K45" s="87">
        <v>4897</v>
      </c>
      <c r="L45" s="87">
        <v>4692</v>
      </c>
      <c r="M45" s="88">
        <v>4580</v>
      </c>
    </row>
    <row r="46" spans="2:13" ht="27.75" customHeight="1">
      <c r="B46" s="1171"/>
      <c r="C46" s="1172"/>
      <c r="D46" s="85"/>
      <c r="E46" s="1175" t="s">
        <v>30</v>
      </c>
      <c r="F46" s="1175"/>
      <c r="G46" s="1175"/>
      <c r="H46" s="1176"/>
      <c r="I46" s="86" t="s">
        <v>482</v>
      </c>
      <c r="J46" s="87">
        <v>9</v>
      </c>
      <c r="K46" s="87" t="s">
        <v>482</v>
      </c>
      <c r="L46" s="87" t="s">
        <v>482</v>
      </c>
      <c r="M46" s="88" t="s">
        <v>482</v>
      </c>
    </row>
    <row r="47" spans="2:13" ht="27.75" customHeight="1">
      <c r="B47" s="1171"/>
      <c r="C47" s="1172"/>
      <c r="D47" s="85"/>
      <c r="E47" s="1175" t="s">
        <v>31</v>
      </c>
      <c r="F47" s="1175"/>
      <c r="G47" s="1175"/>
      <c r="H47" s="1176"/>
      <c r="I47" s="86" t="s">
        <v>482</v>
      </c>
      <c r="J47" s="87" t="s">
        <v>482</v>
      </c>
      <c r="K47" s="87" t="s">
        <v>482</v>
      </c>
      <c r="L47" s="87" t="s">
        <v>482</v>
      </c>
      <c r="M47" s="88" t="s">
        <v>482</v>
      </c>
    </row>
    <row r="48" spans="2:13" ht="27.75" customHeight="1">
      <c r="B48" s="1173"/>
      <c r="C48" s="1174"/>
      <c r="D48" s="85"/>
      <c r="E48" s="1175" t="s">
        <v>32</v>
      </c>
      <c r="F48" s="1175"/>
      <c r="G48" s="1175"/>
      <c r="H48" s="1176"/>
      <c r="I48" s="86" t="s">
        <v>482</v>
      </c>
      <c r="J48" s="87" t="s">
        <v>482</v>
      </c>
      <c r="K48" s="87" t="s">
        <v>482</v>
      </c>
      <c r="L48" s="87" t="s">
        <v>482</v>
      </c>
      <c r="M48" s="88" t="s">
        <v>482</v>
      </c>
    </row>
    <row r="49" spans="2:13" ht="27.75" customHeight="1">
      <c r="B49" s="1169" t="s">
        <v>33</v>
      </c>
      <c r="C49" s="1170"/>
      <c r="D49" s="89"/>
      <c r="E49" s="1175" t="s">
        <v>34</v>
      </c>
      <c r="F49" s="1175"/>
      <c r="G49" s="1175"/>
      <c r="H49" s="1176"/>
      <c r="I49" s="86">
        <v>7646</v>
      </c>
      <c r="J49" s="87">
        <v>9106</v>
      </c>
      <c r="K49" s="87">
        <v>9916</v>
      </c>
      <c r="L49" s="87">
        <v>10865</v>
      </c>
      <c r="M49" s="88">
        <v>10815</v>
      </c>
    </row>
    <row r="50" spans="2:13" ht="27.75" customHeight="1">
      <c r="B50" s="1171"/>
      <c r="C50" s="1172"/>
      <c r="D50" s="85"/>
      <c r="E50" s="1175" t="s">
        <v>35</v>
      </c>
      <c r="F50" s="1175"/>
      <c r="G50" s="1175"/>
      <c r="H50" s="1176"/>
      <c r="I50" s="86">
        <v>688</v>
      </c>
      <c r="J50" s="87">
        <v>643</v>
      </c>
      <c r="K50" s="87">
        <v>567</v>
      </c>
      <c r="L50" s="87">
        <v>496</v>
      </c>
      <c r="M50" s="88">
        <v>429</v>
      </c>
    </row>
    <row r="51" spans="2:13" ht="27.75" customHeight="1">
      <c r="B51" s="1173"/>
      <c r="C51" s="1174"/>
      <c r="D51" s="85"/>
      <c r="E51" s="1175" t="s">
        <v>36</v>
      </c>
      <c r="F51" s="1175"/>
      <c r="G51" s="1175"/>
      <c r="H51" s="1176"/>
      <c r="I51" s="86">
        <v>24355</v>
      </c>
      <c r="J51" s="87">
        <v>25445</v>
      </c>
      <c r="K51" s="87">
        <v>25945</v>
      </c>
      <c r="L51" s="87">
        <v>27152</v>
      </c>
      <c r="M51" s="88">
        <v>28462</v>
      </c>
    </row>
    <row r="52" spans="2:13" ht="27.75" customHeight="1" thickBot="1">
      <c r="B52" s="1177" t="s">
        <v>37</v>
      </c>
      <c r="C52" s="1178"/>
      <c r="D52" s="90"/>
      <c r="E52" s="1179" t="s">
        <v>38</v>
      </c>
      <c r="F52" s="1179"/>
      <c r="G52" s="1179"/>
      <c r="H52" s="1180"/>
      <c r="I52" s="91">
        <v>10919</v>
      </c>
      <c r="J52" s="92">
        <v>9368</v>
      </c>
      <c r="K52" s="92">
        <v>8219</v>
      </c>
      <c r="L52" s="92">
        <v>6826</v>
      </c>
      <c r="M52" s="93">
        <v>6260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60034</v>
      </c>
      <c r="E3" s="116"/>
      <c r="F3" s="117">
        <v>58009</v>
      </c>
      <c r="G3" s="118"/>
      <c r="H3" s="119"/>
    </row>
    <row r="4" spans="1:8">
      <c r="A4" s="120"/>
      <c r="B4" s="121"/>
      <c r="C4" s="122"/>
      <c r="D4" s="123">
        <v>28294</v>
      </c>
      <c r="E4" s="124"/>
      <c r="F4" s="125">
        <v>32190</v>
      </c>
      <c r="G4" s="126"/>
      <c r="H4" s="127"/>
    </row>
    <row r="5" spans="1:8">
      <c r="A5" s="108" t="s">
        <v>516</v>
      </c>
      <c r="B5" s="113"/>
      <c r="C5" s="114"/>
      <c r="D5" s="115">
        <v>70042</v>
      </c>
      <c r="E5" s="116"/>
      <c r="F5" s="117">
        <v>61882</v>
      </c>
      <c r="G5" s="118"/>
      <c r="H5" s="119"/>
    </row>
    <row r="6" spans="1:8">
      <c r="A6" s="120"/>
      <c r="B6" s="121"/>
      <c r="C6" s="122"/>
      <c r="D6" s="123">
        <v>29006</v>
      </c>
      <c r="E6" s="124"/>
      <c r="F6" s="125">
        <v>32175</v>
      </c>
      <c r="G6" s="126"/>
      <c r="H6" s="127"/>
    </row>
    <row r="7" spans="1:8">
      <c r="A7" s="108" t="s">
        <v>517</v>
      </c>
      <c r="B7" s="113"/>
      <c r="C7" s="114"/>
      <c r="D7" s="115">
        <v>64974</v>
      </c>
      <c r="E7" s="116"/>
      <c r="F7" s="117">
        <v>47569</v>
      </c>
      <c r="G7" s="118"/>
      <c r="H7" s="119"/>
    </row>
    <row r="8" spans="1:8">
      <c r="A8" s="120"/>
      <c r="B8" s="121"/>
      <c r="C8" s="122"/>
      <c r="D8" s="123">
        <v>34888</v>
      </c>
      <c r="E8" s="124"/>
      <c r="F8" s="125">
        <v>26255</v>
      </c>
      <c r="G8" s="126"/>
      <c r="H8" s="127"/>
    </row>
    <row r="9" spans="1:8">
      <c r="A9" s="108" t="s">
        <v>518</v>
      </c>
      <c r="B9" s="113"/>
      <c r="C9" s="114"/>
      <c r="D9" s="115">
        <v>73442</v>
      </c>
      <c r="E9" s="116"/>
      <c r="F9" s="117">
        <v>50880</v>
      </c>
      <c r="G9" s="118"/>
      <c r="H9" s="119"/>
    </row>
    <row r="10" spans="1:8">
      <c r="A10" s="120"/>
      <c r="B10" s="121"/>
      <c r="C10" s="122"/>
      <c r="D10" s="123">
        <v>31841</v>
      </c>
      <c r="E10" s="124"/>
      <c r="F10" s="125">
        <v>26879</v>
      </c>
      <c r="G10" s="126"/>
      <c r="H10" s="127"/>
    </row>
    <row r="11" spans="1:8">
      <c r="A11" s="108" t="s">
        <v>519</v>
      </c>
      <c r="B11" s="113"/>
      <c r="C11" s="114"/>
      <c r="D11" s="115">
        <v>72447</v>
      </c>
      <c r="E11" s="116"/>
      <c r="F11" s="117">
        <v>63956</v>
      </c>
      <c r="G11" s="118"/>
      <c r="H11" s="119"/>
    </row>
    <row r="12" spans="1:8">
      <c r="A12" s="120"/>
      <c r="B12" s="121"/>
      <c r="C12" s="128"/>
      <c r="D12" s="123">
        <v>34979</v>
      </c>
      <c r="E12" s="124"/>
      <c r="F12" s="125">
        <v>29239</v>
      </c>
      <c r="G12" s="126"/>
      <c r="H12" s="127"/>
    </row>
    <row r="13" spans="1:8">
      <c r="A13" s="108"/>
      <c r="B13" s="113"/>
      <c r="C13" s="129"/>
      <c r="D13" s="130">
        <v>68188</v>
      </c>
      <c r="E13" s="131"/>
      <c r="F13" s="132">
        <v>56459</v>
      </c>
      <c r="G13" s="133"/>
      <c r="H13" s="119"/>
    </row>
    <row r="14" spans="1:8">
      <c r="A14" s="120"/>
      <c r="B14" s="121"/>
      <c r="C14" s="122"/>
      <c r="D14" s="123">
        <v>31802</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2.0499999999999998</v>
      </c>
      <c r="C19" s="134">
        <f>ROUND(VALUE(SUBSTITUTE(実質収支比率等に係る経年分析!G$48,"▲","-")),2)</f>
        <v>5.51</v>
      </c>
      <c r="D19" s="134">
        <f>ROUND(VALUE(SUBSTITUTE(実質収支比率等に係る経年分析!H$48,"▲","-")),2)</f>
        <v>5.65</v>
      </c>
      <c r="E19" s="134">
        <f>ROUND(VALUE(SUBSTITUTE(実質収支比率等に係る経年分析!I$48,"▲","-")),2)</f>
        <v>3.89</v>
      </c>
      <c r="F19" s="134">
        <f>ROUND(VALUE(SUBSTITUTE(実質収支比率等に係る経年分析!J$48,"▲","-")),2)</f>
        <v>2.39</v>
      </c>
    </row>
    <row r="20" spans="1:11">
      <c r="A20" s="134" t="s">
        <v>43</v>
      </c>
      <c r="B20" s="134">
        <f>ROUND(VALUE(SUBSTITUTE(実質収支比率等に係る経年分析!F$47,"▲","-")),2)</f>
        <v>21.67</v>
      </c>
      <c r="C20" s="134">
        <f>ROUND(VALUE(SUBSTITUTE(実質収支比率等に係る経年分析!G$47,"▲","-")),2)</f>
        <v>23.18</v>
      </c>
      <c r="D20" s="134">
        <f>ROUND(VALUE(SUBSTITUTE(実質収支比率等に係る経年分析!H$47,"▲","-")),2)</f>
        <v>24.98</v>
      </c>
      <c r="E20" s="134">
        <f>ROUND(VALUE(SUBSTITUTE(実質収支比率等に係る経年分析!I$47,"▲","-")),2)</f>
        <v>27.86</v>
      </c>
      <c r="F20" s="134">
        <f>ROUND(VALUE(SUBSTITUTE(実質収支比率等に係る経年分析!J$47,"▲","-")),2)</f>
        <v>28.67</v>
      </c>
    </row>
    <row r="21" spans="1:11">
      <c r="A21" s="134" t="s">
        <v>44</v>
      </c>
      <c r="B21" s="134">
        <f>IF(ISNUMBER(VALUE(SUBSTITUTE(実質収支比率等に係る経年分析!F$49,"▲","-"))),ROUND(VALUE(SUBSTITUTE(実質収支比率等に係る経年分析!F$49,"▲","-")),2),NA())</f>
        <v>4.9000000000000004</v>
      </c>
      <c r="C21" s="134">
        <f>IF(ISNUMBER(VALUE(SUBSTITUTE(実質収支比率等に係る経年分析!G$49,"▲","-"))),ROUND(VALUE(SUBSTITUTE(実質収支比率等に係る経年分析!G$49,"▲","-")),2),NA())</f>
        <v>6.17</v>
      </c>
      <c r="D21" s="134">
        <f>IF(ISNUMBER(VALUE(SUBSTITUTE(実質収支比率等に係る経年分析!H$49,"▲","-"))),ROUND(VALUE(SUBSTITUTE(実質収支比率等に係る経年分析!H$49,"▲","-")),2),NA())</f>
        <v>2.73</v>
      </c>
      <c r="E21" s="134">
        <f>IF(ISNUMBER(VALUE(SUBSTITUTE(実質収支比率等に係る経年分析!I$49,"▲","-"))),ROUND(VALUE(SUBSTITUTE(実質収支比率等に係る経年分析!I$49,"▲","-")),2),NA())</f>
        <v>1.45</v>
      </c>
      <c r="F21" s="134">
        <f>IF(ISNUMBER(VALUE(SUBSTITUTE(実質収支比率等に係る経年分析!J$49,"▲","-"))),ROUND(VALUE(SUBSTITUTE(実質収支比率等に係る経年分析!J$49,"▲","-")),2),NA())</f>
        <v>3.01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介護保険特別会計（保険事業勘定）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0.26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住宅新築資金等貸付特別会計</v>
      </c>
      <c r="B30" s="135">
        <f>IF(ROUND(VALUE(SUBSTITUTE(連結実質赤字比率に係る赤字・黒字の構成分析!F$40,"▲", "-")), 2) &lt; 0, ABS(ROUND(VALUE(SUBSTITUTE(連結実質赤字比率に係る赤字・黒字の構成分析!F$40,"▲", "-")), 2)), NA())</f>
        <v>0.12</v>
      </c>
      <c r="C30" s="135" t="e">
        <f>IF(ROUND(VALUE(SUBSTITUTE(連結実質赤字比率に係る赤字・黒字の構成分析!F$40,"▲", "-")), 2) &gt;= 0, ABS(ROUND(VALUE(SUBSTITUTE(連結実質赤字比率に係る赤字・黒字の構成分析!F$40,"▲", "-")), 2)), NA())</f>
        <v>#N/A</v>
      </c>
      <c r="D30" s="135">
        <f>IF(ROUND(VALUE(SUBSTITUTE(連結実質赤字比率に係る赤字・黒字の構成分析!G$40,"▲", "-")), 2) &lt; 0, ABS(ROUND(VALUE(SUBSTITUTE(連結実質赤字比率に係る赤字・黒字の構成分析!G$40,"▲", "-")), 2)), NA())</f>
        <v>0.02</v>
      </c>
      <c r="E30" s="135" t="e">
        <f>IF(ROUND(VALUE(SUBSTITUTE(連結実質赤字比率に係る赤字・黒字の構成分析!G$40,"▲", "-")), 2) &gt;= 0, ABS(ROUND(VALUE(SUBSTITUTE(連結実質赤字比率に係る赤字・黒字の構成分析!G$40,"▲", "-")), 2)), NA())</f>
        <v>#N/A</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介護保険特別会計（介護サービス事業勘定）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3.88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2.37</v>
      </c>
    </row>
    <row r="34" spans="1:16">
      <c r="A34" s="135" t="str">
        <f>IF(連結実質赤字比率に係る赤字・黒字の構成分析!C$36="",NA(),連結実質赤字比率に係る赤字・黒字の構成分析!C$36)</f>
        <v>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3.66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4.5599999999999996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5.52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6.64</v>
      </c>
    </row>
    <row r="36" spans="1:16">
      <c r="A36" s="135" t="str">
        <f>IF(連結実質赤字比率に係る赤字・黒字の構成分析!C$34="",NA(),連結実質赤字比率に係る赤字・黒字の構成分析!C$34)</f>
        <v>国民健康保険特別会計（事業勘定）</v>
      </c>
      <c r="B36" s="135">
        <f>IF(ROUND(VALUE(SUBSTITUTE(連結実質赤字比率に係る赤字・黒字の構成分析!F$34,"▲", "-")), 2) &lt; 0, ABS(ROUND(VALUE(SUBSTITUTE(連結実質赤字比率に係る赤字・黒字の構成分析!F$34,"▲", "-")), 2)), NA())</f>
        <v>0.02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0.47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2.06</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3.73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4.3600000000000003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2193</v>
      </c>
      <c r="E42" s="136"/>
      <c r="F42" s="136"/>
      <c r="G42" s="136">
        <f>'実質公債費比率（分子）の構造'!L$52</f>
        <v>2289</v>
      </c>
      <c r="H42" s="136"/>
      <c r="I42" s="136"/>
      <c r="J42" s="136">
        <f>'実質公債費比率（分子）の構造'!M$52</f>
        <v>2306</v>
      </c>
      <c r="K42" s="136"/>
      <c r="L42" s="136"/>
      <c r="M42" s="136">
        <f>'実質公債費比率（分子）の構造'!N$52</f>
        <v>2445</v>
      </c>
      <c r="N42" s="136"/>
      <c r="O42" s="136"/>
      <c r="P42" s="136">
        <f>'実質公債費比率（分子）の構造'!O$52</f>
        <v>2645</v>
      </c>
    </row>
    <row r="43" spans="1:16">
      <c r="A43" s="136" t="s">
        <v>52</v>
      </c>
      <c r="B43" s="136">
        <f>'実質公債費比率（分子）の構造'!K$51</f>
        <v>2</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c r="A44" s="136" t="s">
        <v>53</v>
      </c>
      <c r="B44" s="136">
        <f>'実質公債費比率（分子）の構造'!K$50</f>
        <v>81</v>
      </c>
      <c r="C44" s="136"/>
      <c r="D44" s="136"/>
      <c r="E44" s="136">
        <f>'実質公債費比率（分子）の構造'!L$50</f>
        <v>73</v>
      </c>
      <c r="F44" s="136"/>
      <c r="G44" s="136"/>
      <c r="H44" s="136">
        <f>'実質公債費比率（分子）の構造'!M$50</f>
        <v>76</v>
      </c>
      <c r="I44" s="136"/>
      <c r="J44" s="136"/>
      <c r="K44" s="136">
        <f>'実質公債費比率（分子）の構造'!N$50</f>
        <v>82</v>
      </c>
      <c r="L44" s="136"/>
      <c r="M44" s="136"/>
      <c r="N44" s="136">
        <f>'実質公債費比率（分子）の構造'!O$50</f>
        <v>78</v>
      </c>
      <c r="O44" s="136"/>
      <c r="P44" s="136"/>
    </row>
    <row r="45" spans="1:16">
      <c r="A45" s="136" t="s">
        <v>54</v>
      </c>
      <c r="B45" s="136">
        <f>'実質公債費比率（分子）の構造'!K$49</f>
        <v>284</v>
      </c>
      <c r="C45" s="136"/>
      <c r="D45" s="136"/>
      <c r="E45" s="136">
        <f>'実質公債費比率（分子）の構造'!L$49</f>
        <v>290</v>
      </c>
      <c r="F45" s="136"/>
      <c r="G45" s="136"/>
      <c r="H45" s="136">
        <f>'実質公債費比率（分子）の構造'!M$49</f>
        <v>280</v>
      </c>
      <c r="I45" s="136"/>
      <c r="J45" s="136"/>
      <c r="K45" s="136">
        <f>'実質公債費比率（分子）の構造'!N$49</f>
        <v>252</v>
      </c>
      <c r="L45" s="136"/>
      <c r="M45" s="136"/>
      <c r="N45" s="136">
        <f>'実質公債費比率（分子）の構造'!O$49</f>
        <v>247</v>
      </c>
      <c r="O45" s="136"/>
      <c r="P45" s="136"/>
    </row>
    <row r="46" spans="1:16">
      <c r="A46" s="136" t="s">
        <v>55</v>
      </c>
      <c r="B46" s="136">
        <f>'実質公債費比率（分子）の構造'!K$48</f>
        <v>713</v>
      </c>
      <c r="C46" s="136"/>
      <c r="D46" s="136"/>
      <c r="E46" s="136">
        <f>'実質公債費比率（分子）の構造'!L$48</f>
        <v>696</v>
      </c>
      <c r="F46" s="136"/>
      <c r="G46" s="136"/>
      <c r="H46" s="136">
        <f>'実質公債費比率（分子）の構造'!M$48</f>
        <v>731</v>
      </c>
      <c r="I46" s="136"/>
      <c r="J46" s="136"/>
      <c r="K46" s="136">
        <f>'実質公債費比率（分子）の構造'!N$48</f>
        <v>736</v>
      </c>
      <c r="L46" s="136"/>
      <c r="M46" s="136"/>
      <c r="N46" s="136">
        <f>'実質公債費比率（分子）の構造'!O$48</f>
        <v>773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2672</v>
      </c>
      <c r="C49" s="136"/>
      <c r="D49" s="136"/>
      <c r="E49" s="136">
        <f>'実質公債費比率（分子）の構造'!L$45</f>
        <v>2664</v>
      </c>
      <c r="F49" s="136"/>
      <c r="G49" s="136"/>
      <c r="H49" s="136">
        <f>'実質公債費比率（分子）の構造'!M$45</f>
        <v>2568</v>
      </c>
      <c r="I49" s="136"/>
      <c r="J49" s="136"/>
      <c r="K49" s="136">
        <f>'実質公債費比率（分子）の構造'!N$45</f>
        <v>2517</v>
      </c>
      <c r="L49" s="136"/>
      <c r="M49" s="136"/>
      <c r="N49" s="136">
        <f>'実質公債費比率（分子）の構造'!O$45</f>
        <v>2560</v>
      </c>
      <c r="O49" s="136"/>
      <c r="P49" s="136"/>
    </row>
    <row r="50" spans="1:16">
      <c r="A50" s="136" t="s">
        <v>59</v>
      </c>
      <c r="B50" s="136" t="e">
        <f>NA()</f>
        <v>#N/A</v>
      </c>
      <c r="C50" s="136">
        <f>IF(ISNUMBER('実質公債費比率（分子）の構造'!K$53),'実質公債費比率（分子）の構造'!K$53,NA())</f>
        <v>1559</v>
      </c>
      <c r="D50" s="136" t="e">
        <f>NA()</f>
        <v>#N/A</v>
      </c>
      <c r="E50" s="136" t="e">
        <f>NA()</f>
        <v>#N/A</v>
      </c>
      <c r="F50" s="136">
        <f>IF(ISNUMBER('実質公債費比率（分子）の構造'!L$53),'実質公債費比率（分子）の構造'!L$53,NA())</f>
        <v>1434</v>
      </c>
      <c r="G50" s="136" t="e">
        <f>NA()</f>
        <v>#N/A</v>
      </c>
      <c r="H50" s="136" t="e">
        <f>NA()</f>
        <v>#N/A</v>
      </c>
      <c r="I50" s="136">
        <f>IF(ISNUMBER('実質公債費比率（分子）の構造'!M$53),'実質公債費比率（分子）の構造'!M$53,NA())</f>
        <v>1349</v>
      </c>
      <c r="J50" s="136" t="e">
        <f>NA()</f>
        <v>#N/A</v>
      </c>
      <c r="K50" s="136" t="e">
        <f>NA()</f>
        <v>#N/A</v>
      </c>
      <c r="L50" s="136">
        <f>IF(ISNUMBER('実質公債費比率（分子）の構造'!N$53),'実質公債費比率（分子）の構造'!N$53,NA())</f>
        <v>1143</v>
      </c>
      <c r="M50" s="136" t="e">
        <f>NA()</f>
        <v>#N/A</v>
      </c>
      <c r="N50" s="136" t="e">
        <f>NA()</f>
        <v>#N/A</v>
      </c>
      <c r="O50" s="136">
        <f>IF(ISNUMBER('実質公債費比率（分子）の構造'!O$53),'実質公債費比率（分子）の構造'!O$53,NA())</f>
        <v>1013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24355</v>
      </c>
      <c r="E56" s="135"/>
      <c r="F56" s="135"/>
      <c r="G56" s="135">
        <f>'将来負担比率（分子）の構造'!J$51</f>
        <v>25445</v>
      </c>
      <c r="H56" s="135"/>
      <c r="I56" s="135"/>
      <c r="J56" s="135">
        <f>'将来負担比率（分子）の構造'!K$51</f>
        <v>25945</v>
      </c>
      <c r="K56" s="135"/>
      <c r="L56" s="135"/>
      <c r="M56" s="135">
        <f>'将来負担比率（分子）の構造'!L$51</f>
        <v>27152</v>
      </c>
      <c r="N56" s="135"/>
      <c r="O56" s="135"/>
      <c r="P56" s="135">
        <f>'将来負担比率（分子）の構造'!M$51</f>
        <v>28462</v>
      </c>
    </row>
    <row r="57" spans="1:16">
      <c r="A57" s="135" t="s">
        <v>35</v>
      </c>
      <c r="B57" s="135"/>
      <c r="C57" s="135"/>
      <c r="D57" s="135">
        <f>'将来負担比率（分子）の構造'!I$50</f>
        <v>688</v>
      </c>
      <c r="E57" s="135"/>
      <c r="F57" s="135"/>
      <c r="G57" s="135">
        <f>'将来負担比率（分子）の構造'!J$50</f>
        <v>643</v>
      </c>
      <c r="H57" s="135"/>
      <c r="I57" s="135"/>
      <c r="J57" s="135">
        <f>'将来負担比率（分子）の構造'!K$50</f>
        <v>567</v>
      </c>
      <c r="K57" s="135"/>
      <c r="L57" s="135"/>
      <c r="M57" s="135">
        <f>'将来負担比率（分子）の構造'!L$50</f>
        <v>496</v>
      </c>
      <c r="N57" s="135"/>
      <c r="O57" s="135"/>
      <c r="P57" s="135">
        <f>'将来負担比率（分子）の構造'!M$50</f>
        <v>429</v>
      </c>
    </row>
    <row r="58" spans="1:16">
      <c r="A58" s="135" t="s">
        <v>34</v>
      </c>
      <c r="B58" s="135"/>
      <c r="C58" s="135"/>
      <c r="D58" s="135">
        <f>'将来負担比率（分子）の構造'!I$49</f>
        <v>7646</v>
      </c>
      <c r="E58" s="135"/>
      <c r="F58" s="135"/>
      <c r="G58" s="135">
        <f>'将来負担比率（分子）の構造'!J$49</f>
        <v>9106</v>
      </c>
      <c r="H58" s="135"/>
      <c r="I58" s="135"/>
      <c r="J58" s="135">
        <f>'将来負担比率（分子）の構造'!K$49</f>
        <v>9916</v>
      </c>
      <c r="K58" s="135"/>
      <c r="L58" s="135"/>
      <c r="M58" s="135">
        <f>'将来負担比率（分子）の構造'!L$49</f>
        <v>10865</v>
      </c>
      <c r="N58" s="135"/>
      <c r="O58" s="135"/>
      <c r="P58" s="135">
        <f>'将来負担比率（分子）の構造'!M$49</f>
        <v>10815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f>'将来負担比率（分子）の構造'!J$46</f>
        <v>9</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4370</v>
      </c>
      <c r="C62" s="135"/>
      <c r="D62" s="135"/>
      <c r="E62" s="135">
        <f>'将来負担比率（分子）の構造'!J$45</f>
        <v>4842</v>
      </c>
      <c r="F62" s="135"/>
      <c r="G62" s="135"/>
      <c r="H62" s="135">
        <f>'将来負担比率（分子）の構造'!K$45</f>
        <v>4897</v>
      </c>
      <c r="I62" s="135"/>
      <c r="J62" s="135"/>
      <c r="K62" s="135">
        <f>'将来負担比率（分子）の構造'!L$45</f>
        <v>4692</v>
      </c>
      <c r="L62" s="135"/>
      <c r="M62" s="135"/>
      <c r="N62" s="135">
        <f>'将来負担比率（分子）の構造'!M$45</f>
        <v>4580</v>
      </c>
      <c r="O62" s="135"/>
      <c r="P62" s="135"/>
    </row>
    <row r="63" spans="1:16">
      <c r="A63" s="135" t="s">
        <v>28</v>
      </c>
      <c r="B63" s="135">
        <f>'将来負担比率（分子）の構造'!I$44</f>
        <v>2119</v>
      </c>
      <c r="C63" s="135"/>
      <c r="D63" s="135"/>
      <c r="E63" s="135">
        <f>'将来負担比率（分子）の構造'!J$44</f>
        <v>1876</v>
      </c>
      <c r="F63" s="135"/>
      <c r="G63" s="135"/>
      <c r="H63" s="135">
        <f>'将来負担比率（分子）の構造'!K$44</f>
        <v>1600</v>
      </c>
      <c r="I63" s="135"/>
      <c r="J63" s="135"/>
      <c r="K63" s="135">
        <f>'将来負担比率（分子）の構造'!L$44</f>
        <v>1335</v>
      </c>
      <c r="L63" s="135"/>
      <c r="M63" s="135"/>
      <c r="N63" s="135">
        <f>'将来負担比率（分子）の構造'!M$44</f>
        <v>1154</v>
      </c>
      <c r="O63" s="135"/>
      <c r="P63" s="135"/>
    </row>
    <row r="64" spans="1:16">
      <c r="A64" s="135" t="s">
        <v>27</v>
      </c>
      <c r="B64" s="135">
        <f>'将来負担比率（分子）の構造'!I$43</f>
        <v>13821</v>
      </c>
      <c r="C64" s="135"/>
      <c r="D64" s="135"/>
      <c r="E64" s="135">
        <f>'将来負担比率（分子）の構造'!J$43</f>
        <v>13739</v>
      </c>
      <c r="F64" s="135"/>
      <c r="G64" s="135"/>
      <c r="H64" s="135">
        <f>'将来負担比率（分子）の構造'!K$43</f>
        <v>13823</v>
      </c>
      <c r="I64" s="135"/>
      <c r="J64" s="135"/>
      <c r="K64" s="135">
        <f>'将来負担比率（分子）の構造'!L$43</f>
        <v>13681</v>
      </c>
      <c r="L64" s="135"/>
      <c r="M64" s="135"/>
      <c r="N64" s="135">
        <f>'将来負担比率（分子）の構造'!M$43</f>
        <v>13655</v>
      </c>
      <c r="O64" s="135"/>
      <c r="P64" s="135"/>
    </row>
    <row r="65" spans="1:16">
      <c r="A65" s="135" t="s">
        <v>26</v>
      </c>
      <c r="B65" s="135">
        <f>'将来負担比率（分子）の構造'!I$42</f>
        <v>111</v>
      </c>
      <c r="C65" s="135"/>
      <c r="D65" s="135"/>
      <c r="E65" s="135">
        <f>'将来負担比率（分子）の構造'!J$42</f>
        <v>87</v>
      </c>
      <c r="F65" s="135"/>
      <c r="G65" s="135"/>
      <c r="H65" s="135">
        <f>'将来負担比率（分子）の構造'!K$42</f>
        <v>66</v>
      </c>
      <c r="I65" s="135"/>
      <c r="J65" s="135"/>
      <c r="K65" s="135">
        <f>'将来負担比率（分子）の構造'!L$42</f>
        <v>44</v>
      </c>
      <c r="L65" s="135"/>
      <c r="M65" s="135"/>
      <c r="N65" s="135">
        <f>'将来負担比率（分子）の構造'!M$42</f>
        <v>34</v>
      </c>
      <c r="O65" s="135"/>
      <c r="P65" s="135"/>
    </row>
    <row r="66" spans="1:16">
      <c r="A66" s="135" t="s">
        <v>25</v>
      </c>
      <c r="B66" s="135">
        <f>'将来負担比率（分子）の構造'!I$41</f>
        <v>23187</v>
      </c>
      <c r="C66" s="135"/>
      <c r="D66" s="135"/>
      <c r="E66" s="135">
        <f>'将来負担比率（分子）の構造'!J$41</f>
        <v>24009</v>
      </c>
      <c r="F66" s="135"/>
      <c r="G66" s="135"/>
      <c r="H66" s="135">
        <f>'将来負担比率（分子）の構造'!K$41</f>
        <v>24263</v>
      </c>
      <c r="I66" s="135"/>
      <c r="J66" s="135"/>
      <c r="K66" s="135">
        <f>'将来負担比率（分子）の構造'!L$41</f>
        <v>25586</v>
      </c>
      <c r="L66" s="135"/>
      <c r="M66" s="135"/>
      <c r="N66" s="135">
        <f>'将来負担比率（分子）の構造'!M$41</f>
        <v>26542</v>
      </c>
      <c r="O66" s="135"/>
      <c r="P66" s="135"/>
    </row>
    <row r="67" spans="1:16">
      <c r="A67" s="135" t="s">
        <v>63</v>
      </c>
      <c r="B67" s="135" t="e">
        <f>NA()</f>
        <v>#N/A</v>
      </c>
      <c r="C67" s="135">
        <f>IF(ISNUMBER('将来負担比率（分子）の構造'!I$52), IF('将来負担比率（分子）の構造'!I$52 &lt; 0, 0, '将来負担比率（分子）の構造'!I$52), NA())</f>
        <v>10919</v>
      </c>
      <c r="D67" s="135" t="e">
        <f>NA()</f>
        <v>#N/A</v>
      </c>
      <c r="E67" s="135" t="e">
        <f>NA()</f>
        <v>#N/A</v>
      </c>
      <c r="F67" s="135">
        <f>IF(ISNUMBER('将来負担比率（分子）の構造'!J$52), IF('将来負担比率（分子）の構造'!J$52 &lt; 0, 0, '将来負担比率（分子）の構造'!J$52), NA())</f>
        <v>9368</v>
      </c>
      <c r="G67" s="135" t="e">
        <f>NA()</f>
        <v>#N/A</v>
      </c>
      <c r="H67" s="135" t="e">
        <f>NA()</f>
        <v>#N/A</v>
      </c>
      <c r="I67" s="135">
        <f>IF(ISNUMBER('将来負担比率（分子）の構造'!K$52), IF('将来負担比率（分子）の構造'!K$52 &lt; 0, 0, '将来負担比率（分子）の構造'!K$52), NA())</f>
        <v>8219</v>
      </c>
      <c r="J67" s="135" t="e">
        <f>NA()</f>
        <v>#N/A</v>
      </c>
      <c r="K67" s="135" t="e">
        <f>NA()</f>
        <v>#N/A</v>
      </c>
      <c r="L67" s="135">
        <f>IF(ISNUMBER('将来負担比率（分子）の構造'!L$52), IF('将来負担比率（分子）の構造'!L$52 &lt; 0, 0, '将来負担比率（分子）の構造'!L$52), NA())</f>
        <v>6826</v>
      </c>
      <c r="M67" s="135" t="e">
        <f>NA()</f>
        <v>#N/A</v>
      </c>
      <c r="N67" s="135" t="e">
        <f>NA()</f>
        <v>#N/A</v>
      </c>
      <c r="O67" s="135">
        <f>IF(ISNUMBER('将来負担比率（分子）の構造'!M$52), IF('将来負担比率（分子）の構造'!M$52 &lt; 0, 0, '将来負担比率（分子）の構造'!M$52), NA())</f>
        <v>6260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election activeCell="R5" sqref="R5:Y5"/>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7362878</v>
      </c>
      <c r="S5" s="637"/>
      <c r="T5" s="637"/>
      <c r="U5" s="637"/>
      <c r="V5" s="637"/>
      <c r="W5" s="637"/>
      <c r="X5" s="637"/>
      <c r="Y5" s="684"/>
      <c r="Z5" s="697">
        <v>25</v>
      </c>
      <c r="AA5" s="697"/>
      <c r="AB5" s="697"/>
      <c r="AC5" s="697"/>
      <c r="AD5" s="698">
        <v>7362878</v>
      </c>
      <c r="AE5" s="698"/>
      <c r="AF5" s="698"/>
      <c r="AG5" s="698"/>
      <c r="AH5" s="698"/>
      <c r="AI5" s="698"/>
      <c r="AJ5" s="698"/>
      <c r="AK5" s="698"/>
      <c r="AL5" s="685">
        <v>49.6</v>
      </c>
      <c r="AM5" s="654"/>
      <c r="AN5" s="654"/>
      <c r="AO5" s="686"/>
      <c r="AP5" s="673" t="s">
        <v>208</v>
      </c>
      <c r="AQ5" s="674"/>
      <c r="AR5" s="674"/>
      <c r="AS5" s="674"/>
      <c r="AT5" s="674"/>
      <c r="AU5" s="674"/>
      <c r="AV5" s="674"/>
      <c r="AW5" s="674"/>
      <c r="AX5" s="674"/>
      <c r="AY5" s="674"/>
      <c r="AZ5" s="674"/>
      <c r="BA5" s="674"/>
      <c r="BB5" s="674"/>
      <c r="BC5" s="674"/>
      <c r="BD5" s="674"/>
      <c r="BE5" s="674"/>
      <c r="BF5" s="675"/>
      <c r="BG5" s="586">
        <v>7335934</v>
      </c>
      <c r="BH5" s="587"/>
      <c r="BI5" s="587"/>
      <c r="BJ5" s="587"/>
      <c r="BK5" s="587"/>
      <c r="BL5" s="587"/>
      <c r="BM5" s="587"/>
      <c r="BN5" s="588"/>
      <c r="BO5" s="639">
        <v>99.6</v>
      </c>
      <c r="BP5" s="639"/>
      <c r="BQ5" s="639"/>
      <c r="BR5" s="639"/>
      <c r="BS5" s="640">
        <v>484689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283994</v>
      </c>
      <c r="S6" s="587"/>
      <c r="T6" s="587"/>
      <c r="U6" s="587"/>
      <c r="V6" s="587"/>
      <c r="W6" s="587"/>
      <c r="X6" s="587"/>
      <c r="Y6" s="588"/>
      <c r="Z6" s="639">
        <v>1</v>
      </c>
      <c r="AA6" s="639"/>
      <c r="AB6" s="639"/>
      <c r="AC6" s="639"/>
      <c r="AD6" s="640">
        <v>283994</v>
      </c>
      <c r="AE6" s="640"/>
      <c r="AF6" s="640"/>
      <c r="AG6" s="640"/>
      <c r="AH6" s="640"/>
      <c r="AI6" s="640"/>
      <c r="AJ6" s="640"/>
      <c r="AK6" s="640"/>
      <c r="AL6" s="609">
        <v>1.9</v>
      </c>
      <c r="AM6" s="641"/>
      <c r="AN6" s="641"/>
      <c r="AO6" s="642"/>
      <c r="AP6" s="583" t="s">
        <v>213</v>
      </c>
      <c r="AQ6" s="584"/>
      <c r="AR6" s="584"/>
      <c r="AS6" s="584"/>
      <c r="AT6" s="584"/>
      <c r="AU6" s="584"/>
      <c r="AV6" s="584"/>
      <c r="AW6" s="584"/>
      <c r="AX6" s="584"/>
      <c r="AY6" s="584"/>
      <c r="AZ6" s="584"/>
      <c r="BA6" s="584"/>
      <c r="BB6" s="584"/>
      <c r="BC6" s="584"/>
      <c r="BD6" s="584"/>
      <c r="BE6" s="584"/>
      <c r="BF6" s="585"/>
      <c r="BG6" s="586">
        <v>7335934</v>
      </c>
      <c r="BH6" s="587"/>
      <c r="BI6" s="587"/>
      <c r="BJ6" s="587"/>
      <c r="BK6" s="587"/>
      <c r="BL6" s="587"/>
      <c r="BM6" s="587"/>
      <c r="BN6" s="588"/>
      <c r="BO6" s="639">
        <v>99.6</v>
      </c>
      <c r="BP6" s="639"/>
      <c r="BQ6" s="639"/>
      <c r="BR6" s="639"/>
      <c r="BS6" s="640">
        <v>484689</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216586</v>
      </c>
      <c r="CS6" s="587"/>
      <c r="CT6" s="587"/>
      <c r="CU6" s="587"/>
      <c r="CV6" s="587"/>
      <c r="CW6" s="587"/>
      <c r="CX6" s="587"/>
      <c r="CY6" s="588"/>
      <c r="CZ6" s="639">
        <v>0.7</v>
      </c>
      <c r="DA6" s="639"/>
      <c r="DB6" s="639"/>
      <c r="DC6" s="639"/>
      <c r="DD6" s="592" t="s">
        <v>215</v>
      </c>
      <c r="DE6" s="587"/>
      <c r="DF6" s="587"/>
      <c r="DG6" s="587"/>
      <c r="DH6" s="587"/>
      <c r="DI6" s="587"/>
      <c r="DJ6" s="587"/>
      <c r="DK6" s="587"/>
      <c r="DL6" s="587"/>
      <c r="DM6" s="587"/>
      <c r="DN6" s="587"/>
      <c r="DO6" s="587"/>
      <c r="DP6" s="588"/>
      <c r="DQ6" s="592">
        <v>216586</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11830</v>
      </c>
      <c r="S7" s="587"/>
      <c r="T7" s="587"/>
      <c r="U7" s="587"/>
      <c r="V7" s="587"/>
      <c r="W7" s="587"/>
      <c r="X7" s="587"/>
      <c r="Y7" s="588"/>
      <c r="Z7" s="639">
        <v>0</v>
      </c>
      <c r="AA7" s="639"/>
      <c r="AB7" s="639"/>
      <c r="AC7" s="639"/>
      <c r="AD7" s="640">
        <v>11830</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2948084</v>
      </c>
      <c r="BH7" s="587"/>
      <c r="BI7" s="587"/>
      <c r="BJ7" s="587"/>
      <c r="BK7" s="587"/>
      <c r="BL7" s="587"/>
      <c r="BM7" s="587"/>
      <c r="BN7" s="588"/>
      <c r="BO7" s="639">
        <v>40</v>
      </c>
      <c r="BP7" s="639"/>
      <c r="BQ7" s="639"/>
      <c r="BR7" s="639"/>
      <c r="BS7" s="640">
        <v>132020</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4341350</v>
      </c>
      <c r="CS7" s="587"/>
      <c r="CT7" s="587"/>
      <c r="CU7" s="587"/>
      <c r="CV7" s="587"/>
      <c r="CW7" s="587"/>
      <c r="CX7" s="587"/>
      <c r="CY7" s="588"/>
      <c r="CZ7" s="639">
        <v>15</v>
      </c>
      <c r="DA7" s="639"/>
      <c r="DB7" s="639"/>
      <c r="DC7" s="639"/>
      <c r="DD7" s="592">
        <v>686375</v>
      </c>
      <c r="DE7" s="587"/>
      <c r="DF7" s="587"/>
      <c r="DG7" s="587"/>
      <c r="DH7" s="587"/>
      <c r="DI7" s="587"/>
      <c r="DJ7" s="587"/>
      <c r="DK7" s="587"/>
      <c r="DL7" s="587"/>
      <c r="DM7" s="587"/>
      <c r="DN7" s="587"/>
      <c r="DO7" s="587"/>
      <c r="DP7" s="588"/>
      <c r="DQ7" s="592">
        <v>3252032</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19699</v>
      </c>
      <c r="S8" s="587"/>
      <c r="T8" s="587"/>
      <c r="U8" s="587"/>
      <c r="V8" s="587"/>
      <c r="W8" s="587"/>
      <c r="X8" s="587"/>
      <c r="Y8" s="588"/>
      <c r="Z8" s="639">
        <v>0.1</v>
      </c>
      <c r="AA8" s="639"/>
      <c r="AB8" s="639"/>
      <c r="AC8" s="639"/>
      <c r="AD8" s="640">
        <v>19699</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77269</v>
      </c>
      <c r="BH8" s="587"/>
      <c r="BI8" s="587"/>
      <c r="BJ8" s="587"/>
      <c r="BK8" s="587"/>
      <c r="BL8" s="587"/>
      <c r="BM8" s="587"/>
      <c r="BN8" s="588"/>
      <c r="BO8" s="639">
        <v>1</v>
      </c>
      <c r="BP8" s="639"/>
      <c r="BQ8" s="639"/>
      <c r="BR8" s="639"/>
      <c r="BS8" s="592" t="s">
        <v>114</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8322477</v>
      </c>
      <c r="CS8" s="587"/>
      <c r="CT8" s="587"/>
      <c r="CU8" s="587"/>
      <c r="CV8" s="587"/>
      <c r="CW8" s="587"/>
      <c r="CX8" s="587"/>
      <c r="CY8" s="588"/>
      <c r="CZ8" s="639">
        <v>28.8</v>
      </c>
      <c r="DA8" s="639"/>
      <c r="DB8" s="639"/>
      <c r="DC8" s="639"/>
      <c r="DD8" s="592">
        <v>205557</v>
      </c>
      <c r="DE8" s="587"/>
      <c r="DF8" s="587"/>
      <c r="DG8" s="587"/>
      <c r="DH8" s="587"/>
      <c r="DI8" s="587"/>
      <c r="DJ8" s="587"/>
      <c r="DK8" s="587"/>
      <c r="DL8" s="587"/>
      <c r="DM8" s="587"/>
      <c r="DN8" s="587"/>
      <c r="DO8" s="587"/>
      <c r="DP8" s="588"/>
      <c r="DQ8" s="592">
        <v>4234939</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29672</v>
      </c>
      <c r="S9" s="587"/>
      <c r="T9" s="587"/>
      <c r="U9" s="587"/>
      <c r="V9" s="587"/>
      <c r="W9" s="587"/>
      <c r="X9" s="587"/>
      <c r="Y9" s="588"/>
      <c r="Z9" s="639">
        <v>0.1</v>
      </c>
      <c r="AA9" s="639"/>
      <c r="AB9" s="639"/>
      <c r="AC9" s="639"/>
      <c r="AD9" s="640">
        <v>29672</v>
      </c>
      <c r="AE9" s="640"/>
      <c r="AF9" s="640"/>
      <c r="AG9" s="640"/>
      <c r="AH9" s="640"/>
      <c r="AI9" s="640"/>
      <c r="AJ9" s="640"/>
      <c r="AK9" s="640"/>
      <c r="AL9" s="609">
        <v>0.2</v>
      </c>
      <c r="AM9" s="641"/>
      <c r="AN9" s="641"/>
      <c r="AO9" s="642"/>
      <c r="AP9" s="583" t="s">
        <v>223</v>
      </c>
      <c r="AQ9" s="584"/>
      <c r="AR9" s="584"/>
      <c r="AS9" s="584"/>
      <c r="AT9" s="584"/>
      <c r="AU9" s="584"/>
      <c r="AV9" s="584"/>
      <c r="AW9" s="584"/>
      <c r="AX9" s="584"/>
      <c r="AY9" s="584"/>
      <c r="AZ9" s="584"/>
      <c r="BA9" s="584"/>
      <c r="BB9" s="584"/>
      <c r="BC9" s="584"/>
      <c r="BD9" s="584"/>
      <c r="BE9" s="584"/>
      <c r="BF9" s="585"/>
      <c r="BG9" s="586">
        <v>1906791</v>
      </c>
      <c r="BH9" s="587"/>
      <c r="BI9" s="587"/>
      <c r="BJ9" s="587"/>
      <c r="BK9" s="587"/>
      <c r="BL9" s="587"/>
      <c r="BM9" s="587"/>
      <c r="BN9" s="588"/>
      <c r="BO9" s="639">
        <v>25.9</v>
      </c>
      <c r="BP9" s="639"/>
      <c r="BQ9" s="639"/>
      <c r="BR9" s="639"/>
      <c r="BS9" s="592" t="s">
        <v>114</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2353976</v>
      </c>
      <c r="CS9" s="587"/>
      <c r="CT9" s="587"/>
      <c r="CU9" s="587"/>
      <c r="CV9" s="587"/>
      <c r="CW9" s="587"/>
      <c r="CX9" s="587"/>
      <c r="CY9" s="588"/>
      <c r="CZ9" s="639">
        <v>8.1</v>
      </c>
      <c r="DA9" s="639"/>
      <c r="DB9" s="639"/>
      <c r="DC9" s="639"/>
      <c r="DD9" s="592">
        <v>82435</v>
      </c>
      <c r="DE9" s="587"/>
      <c r="DF9" s="587"/>
      <c r="DG9" s="587"/>
      <c r="DH9" s="587"/>
      <c r="DI9" s="587"/>
      <c r="DJ9" s="587"/>
      <c r="DK9" s="587"/>
      <c r="DL9" s="587"/>
      <c r="DM9" s="587"/>
      <c r="DN9" s="587"/>
      <c r="DO9" s="587"/>
      <c r="DP9" s="588"/>
      <c r="DQ9" s="592">
        <v>2095451</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560718</v>
      </c>
      <c r="S10" s="587"/>
      <c r="T10" s="587"/>
      <c r="U10" s="587"/>
      <c r="V10" s="587"/>
      <c r="W10" s="587"/>
      <c r="X10" s="587"/>
      <c r="Y10" s="588"/>
      <c r="Z10" s="639">
        <v>1.9</v>
      </c>
      <c r="AA10" s="639"/>
      <c r="AB10" s="639"/>
      <c r="AC10" s="639"/>
      <c r="AD10" s="640">
        <v>560718</v>
      </c>
      <c r="AE10" s="640"/>
      <c r="AF10" s="640"/>
      <c r="AG10" s="640"/>
      <c r="AH10" s="640"/>
      <c r="AI10" s="640"/>
      <c r="AJ10" s="640"/>
      <c r="AK10" s="640"/>
      <c r="AL10" s="609">
        <v>3.8</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154102</v>
      </c>
      <c r="BH10" s="587"/>
      <c r="BI10" s="587"/>
      <c r="BJ10" s="587"/>
      <c r="BK10" s="587"/>
      <c r="BL10" s="587"/>
      <c r="BM10" s="587"/>
      <c r="BN10" s="588"/>
      <c r="BO10" s="639">
        <v>2.1</v>
      </c>
      <c r="BP10" s="639"/>
      <c r="BQ10" s="639"/>
      <c r="BR10" s="639"/>
      <c r="BS10" s="592" t="s">
        <v>114</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102451</v>
      </c>
      <c r="CS10" s="587"/>
      <c r="CT10" s="587"/>
      <c r="CU10" s="587"/>
      <c r="CV10" s="587"/>
      <c r="CW10" s="587"/>
      <c r="CX10" s="587"/>
      <c r="CY10" s="588"/>
      <c r="CZ10" s="639">
        <v>0.4</v>
      </c>
      <c r="DA10" s="639"/>
      <c r="DB10" s="639"/>
      <c r="DC10" s="639"/>
      <c r="DD10" s="592" t="s">
        <v>114</v>
      </c>
      <c r="DE10" s="587"/>
      <c r="DF10" s="587"/>
      <c r="DG10" s="587"/>
      <c r="DH10" s="587"/>
      <c r="DI10" s="587"/>
      <c r="DJ10" s="587"/>
      <c r="DK10" s="587"/>
      <c r="DL10" s="587"/>
      <c r="DM10" s="587"/>
      <c r="DN10" s="587"/>
      <c r="DO10" s="587"/>
      <c r="DP10" s="588"/>
      <c r="DQ10" s="592">
        <v>38252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47720</v>
      </c>
      <c r="S11" s="587"/>
      <c r="T11" s="587"/>
      <c r="U11" s="587"/>
      <c r="V11" s="587"/>
      <c r="W11" s="587"/>
      <c r="X11" s="587"/>
      <c r="Y11" s="588"/>
      <c r="Z11" s="639">
        <v>0.2</v>
      </c>
      <c r="AA11" s="639"/>
      <c r="AB11" s="639"/>
      <c r="AC11" s="639"/>
      <c r="AD11" s="640">
        <v>47720</v>
      </c>
      <c r="AE11" s="640"/>
      <c r="AF11" s="640"/>
      <c r="AG11" s="640"/>
      <c r="AH11" s="640"/>
      <c r="AI11" s="640"/>
      <c r="AJ11" s="640"/>
      <c r="AK11" s="640"/>
      <c r="AL11" s="609">
        <v>0.3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809922</v>
      </c>
      <c r="BH11" s="587"/>
      <c r="BI11" s="587"/>
      <c r="BJ11" s="587"/>
      <c r="BK11" s="587"/>
      <c r="BL11" s="587"/>
      <c r="BM11" s="587"/>
      <c r="BN11" s="588"/>
      <c r="BO11" s="639">
        <v>11</v>
      </c>
      <c r="BP11" s="639"/>
      <c r="BQ11" s="639"/>
      <c r="BR11" s="639"/>
      <c r="BS11" s="592">
        <v>132020</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2140754</v>
      </c>
      <c r="CS11" s="587"/>
      <c r="CT11" s="587"/>
      <c r="CU11" s="587"/>
      <c r="CV11" s="587"/>
      <c r="CW11" s="587"/>
      <c r="CX11" s="587"/>
      <c r="CY11" s="588"/>
      <c r="CZ11" s="639">
        <v>7.4</v>
      </c>
      <c r="DA11" s="639"/>
      <c r="DB11" s="639"/>
      <c r="DC11" s="639"/>
      <c r="DD11" s="592">
        <v>515931</v>
      </c>
      <c r="DE11" s="587"/>
      <c r="DF11" s="587"/>
      <c r="DG11" s="587"/>
      <c r="DH11" s="587"/>
      <c r="DI11" s="587"/>
      <c r="DJ11" s="587"/>
      <c r="DK11" s="587"/>
      <c r="DL11" s="587"/>
      <c r="DM11" s="587"/>
      <c r="DN11" s="587"/>
      <c r="DO11" s="587"/>
      <c r="DP11" s="588"/>
      <c r="DQ11" s="592">
        <v>837126</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114</v>
      </c>
      <c r="S12" s="587"/>
      <c r="T12" s="587"/>
      <c r="U12" s="587"/>
      <c r="V12" s="587"/>
      <c r="W12" s="587"/>
      <c r="X12" s="587"/>
      <c r="Y12" s="588"/>
      <c r="Z12" s="639" t="s">
        <v>114</v>
      </c>
      <c r="AA12" s="639"/>
      <c r="AB12" s="639"/>
      <c r="AC12" s="639"/>
      <c r="AD12" s="640" t="s">
        <v>114</v>
      </c>
      <c r="AE12" s="640"/>
      <c r="AF12" s="640"/>
      <c r="AG12" s="640"/>
      <c r="AH12" s="640"/>
      <c r="AI12" s="640"/>
      <c r="AJ12" s="640"/>
      <c r="AK12" s="640"/>
      <c r="AL12" s="609" t="s">
        <v>114</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3748748</v>
      </c>
      <c r="BH12" s="587"/>
      <c r="BI12" s="587"/>
      <c r="BJ12" s="587"/>
      <c r="BK12" s="587"/>
      <c r="BL12" s="587"/>
      <c r="BM12" s="587"/>
      <c r="BN12" s="588"/>
      <c r="BO12" s="639">
        <v>50.9</v>
      </c>
      <c r="BP12" s="639"/>
      <c r="BQ12" s="639"/>
      <c r="BR12" s="639"/>
      <c r="BS12" s="592">
        <v>352669</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284613</v>
      </c>
      <c r="CS12" s="587"/>
      <c r="CT12" s="587"/>
      <c r="CU12" s="587"/>
      <c r="CV12" s="587"/>
      <c r="CW12" s="587"/>
      <c r="CX12" s="587"/>
      <c r="CY12" s="588"/>
      <c r="CZ12" s="639">
        <v>1</v>
      </c>
      <c r="DA12" s="639"/>
      <c r="DB12" s="639"/>
      <c r="DC12" s="639"/>
      <c r="DD12" s="592">
        <v>15969</v>
      </c>
      <c r="DE12" s="587"/>
      <c r="DF12" s="587"/>
      <c r="DG12" s="587"/>
      <c r="DH12" s="587"/>
      <c r="DI12" s="587"/>
      <c r="DJ12" s="587"/>
      <c r="DK12" s="587"/>
      <c r="DL12" s="587"/>
      <c r="DM12" s="587"/>
      <c r="DN12" s="587"/>
      <c r="DO12" s="587"/>
      <c r="DP12" s="588"/>
      <c r="DQ12" s="592">
        <v>146948</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96071</v>
      </c>
      <c r="S13" s="587"/>
      <c r="T13" s="587"/>
      <c r="U13" s="587"/>
      <c r="V13" s="587"/>
      <c r="W13" s="587"/>
      <c r="X13" s="587"/>
      <c r="Y13" s="588"/>
      <c r="Z13" s="639">
        <v>0.3</v>
      </c>
      <c r="AA13" s="639"/>
      <c r="AB13" s="639"/>
      <c r="AC13" s="639"/>
      <c r="AD13" s="640">
        <v>96071</v>
      </c>
      <c r="AE13" s="640"/>
      <c r="AF13" s="640"/>
      <c r="AG13" s="640"/>
      <c r="AH13" s="640"/>
      <c r="AI13" s="640"/>
      <c r="AJ13" s="640"/>
      <c r="AK13" s="640"/>
      <c r="AL13" s="609">
        <v>0.6</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3733716</v>
      </c>
      <c r="BH13" s="587"/>
      <c r="BI13" s="587"/>
      <c r="BJ13" s="587"/>
      <c r="BK13" s="587"/>
      <c r="BL13" s="587"/>
      <c r="BM13" s="587"/>
      <c r="BN13" s="588"/>
      <c r="BO13" s="639">
        <v>50.7</v>
      </c>
      <c r="BP13" s="639"/>
      <c r="BQ13" s="639"/>
      <c r="BR13" s="639"/>
      <c r="BS13" s="592">
        <v>352669</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2829764</v>
      </c>
      <c r="CS13" s="587"/>
      <c r="CT13" s="587"/>
      <c r="CU13" s="587"/>
      <c r="CV13" s="587"/>
      <c r="CW13" s="587"/>
      <c r="CX13" s="587"/>
      <c r="CY13" s="588"/>
      <c r="CZ13" s="639">
        <v>9.8000000000000007</v>
      </c>
      <c r="DA13" s="639"/>
      <c r="DB13" s="639"/>
      <c r="DC13" s="639"/>
      <c r="DD13" s="592">
        <v>1639109</v>
      </c>
      <c r="DE13" s="587"/>
      <c r="DF13" s="587"/>
      <c r="DG13" s="587"/>
      <c r="DH13" s="587"/>
      <c r="DI13" s="587"/>
      <c r="DJ13" s="587"/>
      <c r="DK13" s="587"/>
      <c r="DL13" s="587"/>
      <c r="DM13" s="587"/>
      <c r="DN13" s="587"/>
      <c r="DO13" s="587"/>
      <c r="DP13" s="588"/>
      <c r="DQ13" s="592">
        <v>1401087</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114</v>
      </c>
      <c r="S14" s="587"/>
      <c r="T14" s="587"/>
      <c r="U14" s="587"/>
      <c r="V14" s="587"/>
      <c r="W14" s="587"/>
      <c r="X14" s="587"/>
      <c r="Y14" s="588"/>
      <c r="Z14" s="639" t="s">
        <v>114</v>
      </c>
      <c r="AA14" s="639"/>
      <c r="AB14" s="639"/>
      <c r="AC14" s="639"/>
      <c r="AD14" s="640" t="s">
        <v>114</v>
      </c>
      <c r="AE14" s="640"/>
      <c r="AF14" s="640"/>
      <c r="AG14" s="640"/>
      <c r="AH14" s="640"/>
      <c r="AI14" s="640"/>
      <c r="AJ14" s="640"/>
      <c r="AK14" s="640"/>
      <c r="AL14" s="609" t="s">
        <v>114</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152968</v>
      </c>
      <c r="BH14" s="587"/>
      <c r="BI14" s="587"/>
      <c r="BJ14" s="587"/>
      <c r="BK14" s="587"/>
      <c r="BL14" s="587"/>
      <c r="BM14" s="587"/>
      <c r="BN14" s="588"/>
      <c r="BO14" s="639">
        <v>2.1</v>
      </c>
      <c r="BP14" s="639"/>
      <c r="BQ14" s="639"/>
      <c r="BR14" s="639"/>
      <c r="BS14" s="592" t="s">
        <v>114</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871395</v>
      </c>
      <c r="CS14" s="587"/>
      <c r="CT14" s="587"/>
      <c r="CU14" s="587"/>
      <c r="CV14" s="587"/>
      <c r="CW14" s="587"/>
      <c r="CX14" s="587"/>
      <c r="CY14" s="588"/>
      <c r="CZ14" s="639">
        <v>3</v>
      </c>
      <c r="DA14" s="639"/>
      <c r="DB14" s="639"/>
      <c r="DC14" s="639"/>
      <c r="DD14" s="592">
        <v>13826</v>
      </c>
      <c r="DE14" s="587"/>
      <c r="DF14" s="587"/>
      <c r="DG14" s="587"/>
      <c r="DH14" s="587"/>
      <c r="DI14" s="587"/>
      <c r="DJ14" s="587"/>
      <c r="DK14" s="587"/>
      <c r="DL14" s="587"/>
      <c r="DM14" s="587"/>
      <c r="DN14" s="587"/>
      <c r="DO14" s="587"/>
      <c r="DP14" s="588"/>
      <c r="DQ14" s="592">
        <v>840848</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14753</v>
      </c>
      <c r="S15" s="587"/>
      <c r="T15" s="587"/>
      <c r="U15" s="587"/>
      <c r="V15" s="587"/>
      <c r="W15" s="587"/>
      <c r="X15" s="587"/>
      <c r="Y15" s="588"/>
      <c r="Z15" s="639">
        <v>0.1</v>
      </c>
      <c r="AA15" s="639"/>
      <c r="AB15" s="639"/>
      <c r="AC15" s="639"/>
      <c r="AD15" s="640">
        <v>14753</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486134</v>
      </c>
      <c r="BH15" s="587"/>
      <c r="BI15" s="587"/>
      <c r="BJ15" s="587"/>
      <c r="BK15" s="587"/>
      <c r="BL15" s="587"/>
      <c r="BM15" s="587"/>
      <c r="BN15" s="588"/>
      <c r="BO15" s="639">
        <v>6.6</v>
      </c>
      <c r="BP15" s="639"/>
      <c r="BQ15" s="639"/>
      <c r="BR15" s="639"/>
      <c r="BS15" s="592" t="s">
        <v>114</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2832046</v>
      </c>
      <c r="CS15" s="587"/>
      <c r="CT15" s="587"/>
      <c r="CU15" s="587"/>
      <c r="CV15" s="587"/>
      <c r="CW15" s="587"/>
      <c r="CX15" s="587"/>
      <c r="CY15" s="588"/>
      <c r="CZ15" s="639">
        <v>9.8000000000000007</v>
      </c>
      <c r="DA15" s="639"/>
      <c r="DB15" s="639"/>
      <c r="DC15" s="639"/>
      <c r="DD15" s="592">
        <v>954937</v>
      </c>
      <c r="DE15" s="587"/>
      <c r="DF15" s="587"/>
      <c r="DG15" s="587"/>
      <c r="DH15" s="587"/>
      <c r="DI15" s="587"/>
      <c r="DJ15" s="587"/>
      <c r="DK15" s="587"/>
      <c r="DL15" s="587"/>
      <c r="DM15" s="587"/>
      <c r="DN15" s="587"/>
      <c r="DO15" s="587"/>
      <c r="DP15" s="588"/>
      <c r="DQ15" s="592">
        <v>1797278</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7501577</v>
      </c>
      <c r="S16" s="587"/>
      <c r="T16" s="587"/>
      <c r="U16" s="587"/>
      <c r="V16" s="587"/>
      <c r="W16" s="587"/>
      <c r="X16" s="587"/>
      <c r="Y16" s="588"/>
      <c r="Z16" s="639">
        <v>25.4</v>
      </c>
      <c r="AA16" s="639"/>
      <c r="AB16" s="639"/>
      <c r="AC16" s="639"/>
      <c r="AD16" s="640">
        <v>6396336</v>
      </c>
      <c r="AE16" s="640"/>
      <c r="AF16" s="640"/>
      <c r="AG16" s="640"/>
      <c r="AH16" s="640"/>
      <c r="AI16" s="640"/>
      <c r="AJ16" s="640"/>
      <c r="AK16" s="640"/>
      <c r="AL16" s="609">
        <v>43.1</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114</v>
      </c>
      <c r="BH16" s="587"/>
      <c r="BI16" s="587"/>
      <c r="BJ16" s="587"/>
      <c r="BK16" s="587"/>
      <c r="BL16" s="587"/>
      <c r="BM16" s="587"/>
      <c r="BN16" s="588"/>
      <c r="BO16" s="639" t="s">
        <v>114</v>
      </c>
      <c r="BP16" s="639"/>
      <c r="BQ16" s="639"/>
      <c r="BR16" s="639"/>
      <c r="BS16" s="592" t="s">
        <v>114</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1606755</v>
      </c>
      <c r="CS16" s="587"/>
      <c r="CT16" s="587"/>
      <c r="CU16" s="587"/>
      <c r="CV16" s="587"/>
      <c r="CW16" s="587"/>
      <c r="CX16" s="587"/>
      <c r="CY16" s="588"/>
      <c r="CZ16" s="639">
        <v>5.6</v>
      </c>
      <c r="DA16" s="639"/>
      <c r="DB16" s="639"/>
      <c r="DC16" s="639"/>
      <c r="DD16" s="592" t="s">
        <v>114</v>
      </c>
      <c r="DE16" s="587"/>
      <c r="DF16" s="587"/>
      <c r="DG16" s="587"/>
      <c r="DH16" s="587"/>
      <c r="DI16" s="587"/>
      <c r="DJ16" s="587"/>
      <c r="DK16" s="587"/>
      <c r="DL16" s="587"/>
      <c r="DM16" s="587"/>
      <c r="DN16" s="587"/>
      <c r="DO16" s="587"/>
      <c r="DP16" s="588"/>
      <c r="DQ16" s="592">
        <v>100961</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6396336</v>
      </c>
      <c r="S17" s="587"/>
      <c r="T17" s="587"/>
      <c r="U17" s="587"/>
      <c r="V17" s="587"/>
      <c r="W17" s="587"/>
      <c r="X17" s="587"/>
      <c r="Y17" s="588"/>
      <c r="Z17" s="639">
        <v>21.7</v>
      </c>
      <c r="AA17" s="639"/>
      <c r="AB17" s="639"/>
      <c r="AC17" s="639"/>
      <c r="AD17" s="640">
        <v>6396336</v>
      </c>
      <c r="AE17" s="640"/>
      <c r="AF17" s="640"/>
      <c r="AG17" s="640"/>
      <c r="AH17" s="640"/>
      <c r="AI17" s="640"/>
      <c r="AJ17" s="640"/>
      <c r="AK17" s="640"/>
      <c r="AL17" s="609">
        <v>43.1</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114</v>
      </c>
      <c r="BH17" s="587"/>
      <c r="BI17" s="587"/>
      <c r="BJ17" s="587"/>
      <c r="BK17" s="587"/>
      <c r="BL17" s="587"/>
      <c r="BM17" s="587"/>
      <c r="BN17" s="588"/>
      <c r="BO17" s="639" t="s">
        <v>114</v>
      </c>
      <c r="BP17" s="639"/>
      <c r="BQ17" s="639"/>
      <c r="BR17" s="639"/>
      <c r="BS17" s="592" t="s">
        <v>114</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3035620</v>
      </c>
      <c r="CS17" s="587"/>
      <c r="CT17" s="587"/>
      <c r="CU17" s="587"/>
      <c r="CV17" s="587"/>
      <c r="CW17" s="587"/>
      <c r="CX17" s="587"/>
      <c r="CY17" s="588"/>
      <c r="CZ17" s="639">
        <v>10.5</v>
      </c>
      <c r="DA17" s="639"/>
      <c r="DB17" s="639"/>
      <c r="DC17" s="639"/>
      <c r="DD17" s="592" t="s">
        <v>114</v>
      </c>
      <c r="DE17" s="587"/>
      <c r="DF17" s="587"/>
      <c r="DG17" s="587"/>
      <c r="DH17" s="587"/>
      <c r="DI17" s="587"/>
      <c r="DJ17" s="587"/>
      <c r="DK17" s="587"/>
      <c r="DL17" s="587"/>
      <c r="DM17" s="587"/>
      <c r="DN17" s="587"/>
      <c r="DO17" s="587"/>
      <c r="DP17" s="588"/>
      <c r="DQ17" s="592">
        <v>2969693</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1105222</v>
      </c>
      <c r="S18" s="587"/>
      <c r="T18" s="587"/>
      <c r="U18" s="587"/>
      <c r="V18" s="587"/>
      <c r="W18" s="587"/>
      <c r="X18" s="587"/>
      <c r="Y18" s="588"/>
      <c r="Z18" s="639">
        <v>3.7</v>
      </c>
      <c r="AA18" s="639"/>
      <c r="AB18" s="639"/>
      <c r="AC18" s="639"/>
      <c r="AD18" s="640" t="s">
        <v>114</v>
      </c>
      <c r="AE18" s="640"/>
      <c r="AF18" s="640"/>
      <c r="AG18" s="640"/>
      <c r="AH18" s="640"/>
      <c r="AI18" s="640"/>
      <c r="AJ18" s="640"/>
      <c r="AK18" s="640"/>
      <c r="AL18" s="609" t="s">
        <v>114</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114</v>
      </c>
      <c r="BH18" s="587"/>
      <c r="BI18" s="587"/>
      <c r="BJ18" s="587"/>
      <c r="BK18" s="587"/>
      <c r="BL18" s="587"/>
      <c r="BM18" s="587"/>
      <c r="BN18" s="588"/>
      <c r="BO18" s="639" t="s">
        <v>114</v>
      </c>
      <c r="BP18" s="639"/>
      <c r="BQ18" s="639"/>
      <c r="BR18" s="639"/>
      <c r="BS18" s="592" t="s">
        <v>114</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114</v>
      </c>
      <c r="CS18" s="587"/>
      <c r="CT18" s="587"/>
      <c r="CU18" s="587"/>
      <c r="CV18" s="587"/>
      <c r="CW18" s="587"/>
      <c r="CX18" s="587"/>
      <c r="CY18" s="588"/>
      <c r="CZ18" s="639" t="s">
        <v>114</v>
      </c>
      <c r="DA18" s="639"/>
      <c r="DB18" s="639"/>
      <c r="DC18" s="639"/>
      <c r="DD18" s="592" t="s">
        <v>114</v>
      </c>
      <c r="DE18" s="587"/>
      <c r="DF18" s="587"/>
      <c r="DG18" s="587"/>
      <c r="DH18" s="587"/>
      <c r="DI18" s="587"/>
      <c r="DJ18" s="587"/>
      <c r="DK18" s="587"/>
      <c r="DL18" s="587"/>
      <c r="DM18" s="587"/>
      <c r="DN18" s="587"/>
      <c r="DO18" s="587"/>
      <c r="DP18" s="588"/>
      <c r="DQ18" s="592" t="s">
        <v>114</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19</v>
      </c>
      <c r="S19" s="587"/>
      <c r="T19" s="587"/>
      <c r="U19" s="587"/>
      <c r="V19" s="587"/>
      <c r="W19" s="587"/>
      <c r="X19" s="587"/>
      <c r="Y19" s="588"/>
      <c r="Z19" s="639">
        <v>0</v>
      </c>
      <c r="AA19" s="639"/>
      <c r="AB19" s="639"/>
      <c r="AC19" s="639"/>
      <c r="AD19" s="640" t="s">
        <v>114</v>
      </c>
      <c r="AE19" s="640"/>
      <c r="AF19" s="640"/>
      <c r="AG19" s="640"/>
      <c r="AH19" s="640"/>
      <c r="AI19" s="640"/>
      <c r="AJ19" s="640"/>
      <c r="AK19" s="640"/>
      <c r="AL19" s="609" t="s">
        <v>114</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26944</v>
      </c>
      <c r="BH19" s="587"/>
      <c r="BI19" s="587"/>
      <c r="BJ19" s="587"/>
      <c r="BK19" s="587"/>
      <c r="BL19" s="587"/>
      <c r="BM19" s="587"/>
      <c r="BN19" s="588"/>
      <c r="BO19" s="639">
        <v>0.4</v>
      </c>
      <c r="BP19" s="639"/>
      <c r="BQ19" s="639"/>
      <c r="BR19" s="639"/>
      <c r="BS19" s="592" t="s">
        <v>114</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114</v>
      </c>
      <c r="CS19" s="587"/>
      <c r="CT19" s="587"/>
      <c r="CU19" s="587"/>
      <c r="CV19" s="587"/>
      <c r="CW19" s="587"/>
      <c r="CX19" s="587"/>
      <c r="CY19" s="588"/>
      <c r="CZ19" s="639" t="s">
        <v>114</v>
      </c>
      <c r="DA19" s="639"/>
      <c r="DB19" s="639"/>
      <c r="DC19" s="639"/>
      <c r="DD19" s="592" t="s">
        <v>114</v>
      </c>
      <c r="DE19" s="587"/>
      <c r="DF19" s="587"/>
      <c r="DG19" s="587"/>
      <c r="DH19" s="587"/>
      <c r="DI19" s="587"/>
      <c r="DJ19" s="587"/>
      <c r="DK19" s="587"/>
      <c r="DL19" s="587"/>
      <c r="DM19" s="587"/>
      <c r="DN19" s="587"/>
      <c r="DO19" s="587"/>
      <c r="DP19" s="588"/>
      <c r="DQ19" s="592" t="s">
        <v>114</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15928912</v>
      </c>
      <c r="S20" s="587"/>
      <c r="T20" s="587"/>
      <c r="U20" s="587"/>
      <c r="V20" s="587"/>
      <c r="W20" s="587"/>
      <c r="X20" s="587"/>
      <c r="Y20" s="588"/>
      <c r="Z20" s="639">
        <v>54</v>
      </c>
      <c r="AA20" s="639"/>
      <c r="AB20" s="639"/>
      <c r="AC20" s="639"/>
      <c r="AD20" s="640">
        <v>14823671</v>
      </c>
      <c r="AE20" s="640"/>
      <c r="AF20" s="640"/>
      <c r="AG20" s="640"/>
      <c r="AH20" s="640"/>
      <c r="AI20" s="640"/>
      <c r="AJ20" s="640"/>
      <c r="AK20" s="640"/>
      <c r="AL20" s="609">
        <v>99.9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26944</v>
      </c>
      <c r="BH20" s="587"/>
      <c r="BI20" s="587"/>
      <c r="BJ20" s="587"/>
      <c r="BK20" s="587"/>
      <c r="BL20" s="587"/>
      <c r="BM20" s="587"/>
      <c r="BN20" s="588"/>
      <c r="BO20" s="639">
        <v>0.4</v>
      </c>
      <c r="BP20" s="639"/>
      <c r="BQ20" s="639"/>
      <c r="BR20" s="639"/>
      <c r="BS20" s="592" t="s">
        <v>114</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28937787</v>
      </c>
      <c r="CS20" s="587"/>
      <c r="CT20" s="587"/>
      <c r="CU20" s="587"/>
      <c r="CV20" s="587"/>
      <c r="CW20" s="587"/>
      <c r="CX20" s="587"/>
      <c r="CY20" s="588"/>
      <c r="CZ20" s="639">
        <v>100</v>
      </c>
      <c r="DA20" s="639"/>
      <c r="DB20" s="639"/>
      <c r="DC20" s="639"/>
      <c r="DD20" s="592">
        <v>4114139</v>
      </c>
      <c r="DE20" s="587"/>
      <c r="DF20" s="587"/>
      <c r="DG20" s="587"/>
      <c r="DH20" s="587"/>
      <c r="DI20" s="587"/>
      <c r="DJ20" s="587"/>
      <c r="DK20" s="587"/>
      <c r="DL20" s="587"/>
      <c r="DM20" s="587"/>
      <c r="DN20" s="587"/>
      <c r="DO20" s="587"/>
      <c r="DP20" s="588"/>
      <c r="DQ20" s="592">
        <v>17931201</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12175</v>
      </c>
      <c r="S21" s="587"/>
      <c r="T21" s="587"/>
      <c r="U21" s="587"/>
      <c r="V21" s="587"/>
      <c r="W21" s="587"/>
      <c r="X21" s="587"/>
      <c r="Y21" s="588"/>
      <c r="Z21" s="639">
        <v>0</v>
      </c>
      <c r="AA21" s="639"/>
      <c r="AB21" s="639"/>
      <c r="AC21" s="639"/>
      <c r="AD21" s="640">
        <v>12175</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26944</v>
      </c>
      <c r="BH21" s="587"/>
      <c r="BI21" s="587"/>
      <c r="BJ21" s="587"/>
      <c r="BK21" s="587"/>
      <c r="BL21" s="587"/>
      <c r="BM21" s="587"/>
      <c r="BN21" s="588"/>
      <c r="BO21" s="639">
        <v>0.4</v>
      </c>
      <c r="BP21" s="639"/>
      <c r="BQ21" s="639"/>
      <c r="BR21" s="639"/>
      <c r="BS21" s="592" t="s">
        <v>114</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318032</v>
      </c>
      <c r="S22" s="587"/>
      <c r="T22" s="587"/>
      <c r="U22" s="587"/>
      <c r="V22" s="587"/>
      <c r="W22" s="587"/>
      <c r="X22" s="587"/>
      <c r="Y22" s="588"/>
      <c r="Z22" s="639">
        <v>1.1000000000000001</v>
      </c>
      <c r="AA22" s="639"/>
      <c r="AB22" s="639"/>
      <c r="AC22" s="639"/>
      <c r="AD22" s="640" t="s">
        <v>114</v>
      </c>
      <c r="AE22" s="640"/>
      <c r="AF22" s="640"/>
      <c r="AG22" s="640"/>
      <c r="AH22" s="640"/>
      <c r="AI22" s="640"/>
      <c r="AJ22" s="640"/>
      <c r="AK22" s="640"/>
      <c r="AL22" s="609" t="s">
        <v>114</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114</v>
      </c>
      <c r="BH22" s="587"/>
      <c r="BI22" s="587"/>
      <c r="BJ22" s="587"/>
      <c r="BK22" s="587"/>
      <c r="BL22" s="587"/>
      <c r="BM22" s="587"/>
      <c r="BN22" s="588"/>
      <c r="BO22" s="639" t="s">
        <v>114</v>
      </c>
      <c r="BP22" s="639"/>
      <c r="BQ22" s="639"/>
      <c r="BR22" s="639"/>
      <c r="BS22" s="592" t="s">
        <v>114</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272143</v>
      </c>
      <c r="S23" s="587"/>
      <c r="T23" s="587"/>
      <c r="U23" s="587"/>
      <c r="V23" s="587"/>
      <c r="W23" s="587"/>
      <c r="X23" s="587"/>
      <c r="Y23" s="588"/>
      <c r="Z23" s="639">
        <v>0.9</v>
      </c>
      <c r="AA23" s="639"/>
      <c r="AB23" s="639"/>
      <c r="AC23" s="639"/>
      <c r="AD23" s="640" t="s">
        <v>114</v>
      </c>
      <c r="AE23" s="640"/>
      <c r="AF23" s="640"/>
      <c r="AG23" s="640"/>
      <c r="AH23" s="640"/>
      <c r="AI23" s="640"/>
      <c r="AJ23" s="640"/>
      <c r="AK23" s="640"/>
      <c r="AL23" s="609" t="s">
        <v>114</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114</v>
      </c>
      <c r="BH23" s="587"/>
      <c r="BI23" s="587"/>
      <c r="BJ23" s="587"/>
      <c r="BK23" s="587"/>
      <c r="BL23" s="587"/>
      <c r="BM23" s="587"/>
      <c r="BN23" s="588"/>
      <c r="BO23" s="639" t="s">
        <v>114</v>
      </c>
      <c r="BP23" s="639"/>
      <c r="BQ23" s="639"/>
      <c r="BR23" s="639"/>
      <c r="BS23" s="592" t="s">
        <v>114</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196027</v>
      </c>
      <c r="S24" s="587"/>
      <c r="T24" s="587"/>
      <c r="U24" s="587"/>
      <c r="V24" s="587"/>
      <c r="W24" s="587"/>
      <c r="X24" s="587"/>
      <c r="Y24" s="588"/>
      <c r="Z24" s="639">
        <v>0.7</v>
      </c>
      <c r="AA24" s="639"/>
      <c r="AB24" s="639"/>
      <c r="AC24" s="639"/>
      <c r="AD24" s="640" t="s">
        <v>114</v>
      </c>
      <c r="AE24" s="640"/>
      <c r="AF24" s="640"/>
      <c r="AG24" s="640"/>
      <c r="AH24" s="640"/>
      <c r="AI24" s="640"/>
      <c r="AJ24" s="640"/>
      <c r="AK24" s="640"/>
      <c r="AL24" s="609" t="s">
        <v>114</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114</v>
      </c>
      <c r="BH24" s="587"/>
      <c r="BI24" s="587"/>
      <c r="BJ24" s="587"/>
      <c r="BK24" s="587"/>
      <c r="BL24" s="587"/>
      <c r="BM24" s="587"/>
      <c r="BN24" s="588"/>
      <c r="BO24" s="639" t="s">
        <v>114</v>
      </c>
      <c r="BP24" s="639"/>
      <c r="BQ24" s="639"/>
      <c r="BR24" s="639"/>
      <c r="BS24" s="592" t="s">
        <v>114</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11628403</v>
      </c>
      <c r="CS24" s="637"/>
      <c r="CT24" s="637"/>
      <c r="CU24" s="637"/>
      <c r="CV24" s="637"/>
      <c r="CW24" s="637"/>
      <c r="CX24" s="637"/>
      <c r="CY24" s="684"/>
      <c r="CZ24" s="688">
        <v>40.200000000000003</v>
      </c>
      <c r="DA24" s="689"/>
      <c r="DB24" s="689"/>
      <c r="DC24" s="690"/>
      <c r="DD24" s="683">
        <v>7872673</v>
      </c>
      <c r="DE24" s="637"/>
      <c r="DF24" s="637"/>
      <c r="DG24" s="637"/>
      <c r="DH24" s="637"/>
      <c r="DI24" s="637"/>
      <c r="DJ24" s="637"/>
      <c r="DK24" s="684"/>
      <c r="DL24" s="683">
        <v>7346606</v>
      </c>
      <c r="DM24" s="637"/>
      <c r="DN24" s="637"/>
      <c r="DO24" s="637"/>
      <c r="DP24" s="637"/>
      <c r="DQ24" s="637"/>
      <c r="DR24" s="637"/>
      <c r="DS24" s="637"/>
      <c r="DT24" s="637"/>
      <c r="DU24" s="637"/>
      <c r="DV24" s="684"/>
      <c r="DW24" s="685">
        <v>45.8</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4089639</v>
      </c>
      <c r="S25" s="587"/>
      <c r="T25" s="587"/>
      <c r="U25" s="587"/>
      <c r="V25" s="587"/>
      <c r="W25" s="587"/>
      <c r="X25" s="587"/>
      <c r="Y25" s="588"/>
      <c r="Z25" s="639">
        <v>13.9</v>
      </c>
      <c r="AA25" s="639"/>
      <c r="AB25" s="639"/>
      <c r="AC25" s="639"/>
      <c r="AD25" s="640" t="s">
        <v>114</v>
      </c>
      <c r="AE25" s="640"/>
      <c r="AF25" s="640"/>
      <c r="AG25" s="640"/>
      <c r="AH25" s="640"/>
      <c r="AI25" s="640"/>
      <c r="AJ25" s="640"/>
      <c r="AK25" s="640"/>
      <c r="AL25" s="609" t="s">
        <v>114</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114</v>
      </c>
      <c r="BH25" s="587"/>
      <c r="BI25" s="587"/>
      <c r="BJ25" s="587"/>
      <c r="BK25" s="587"/>
      <c r="BL25" s="587"/>
      <c r="BM25" s="587"/>
      <c r="BN25" s="588"/>
      <c r="BO25" s="639" t="s">
        <v>114</v>
      </c>
      <c r="BP25" s="639"/>
      <c r="BQ25" s="639"/>
      <c r="BR25" s="639"/>
      <c r="BS25" s="592" t="s">
        <v>114</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3905447</v>
      </c>
      <c r="CS25" s="605"/>
      <c r="CT25" s="605"/>
      <c r="CU25" s="605"/>
      <c r="CV25" s="605"/>
      <c r="CW25" s="605"/>
      <c r="CX25" s="605"/>
      <c r="CY25" s="606"/>
      <c r="CZ25" s="589">
        <v>13.5</v>
      </c>
      <c r="DA25" s="607"/>
      <c r="DB25" s="607"/>
      <c r="DC25" s="608"/>
      <c r="DD25" s="592">
        <v>3557363</v>
      </c>
      <c r="DE25" s="605"/>
      <c r="DF25" s="605"/>
      <c r="DG25" s="605"/>
      <c r="DH25" s="605"/>
      <c r="DI25" s="605"/>
      <c r="DJ25" s="605"/>
      <c r="DK25" s="606"/>
      <c r="DL25" s="592">
        <v>3512118</v>
      </c>
      <c r="DM25" s="605"/>
      <c r="DN25" s="605"/>
      <c r="DO25" s="605"/>
      <c r="DP25" s="605"/>
      <c r="DQ25" s="605"/>
      <c r="DR25" s="605"/>
      <c r="DS25" s="605"/>
      <c r="DT25" s="605"/>
      <c r="DU25" s="605"/>
      <c r="DV25" s="606"/>
      <c r="DW25" s="609">
        <v>21.9</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114</v>
      </c>
      <c r="S26" s="587"/>
      <c r="T26" s="587"/>
      <c r="U26" s="587"/>
      <c r="V26" s="587"/>
      <c r="W26" s="587"/>
      <c r="X26" s="587"/>
      <c r="Y26" s="588"/>
      <c r="Z26" s="639" t="s">
        <v>114</v>
      </c>
      <c r="AA26" s="639"/>
      <c r="AB26" s="639"/>
      <c r="AC26" s="639"/>
      <c r="AD26" s="640" t="s">
        <v>114</v>
      </c>
      <c r="AE26" s="640"/>
      <c r="AF26" s="640"/>
      <c r="AG26" s="640"/>
      <c r="AH26" s="640"/>
      <c r="AI26" s="640"/>
      <c r="AJ26" s="640"/>
      <c r="AK26" s="640"/>
      <c r="AL26" s="609" t="s">
        <v>114</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114</v>
      </c>
      <c r="BH26" s="587"/>
      <c r="BI26" s="587"/>
      <c r="BJ26" s="587"/>
      <c r="BK26" s="587"/>
      <c r="BL26" s="587"/>
      <c r="BM26" s="587"/>
      <c r="BN26" s="588"/>
      <c r="BO26" s="639" t="s">
        <v>114</v>
      </c>
      <c r="BP26" s="639"/>
      <c r="BQ26" s="639"/>
      <c r="BR26" s="639"/>
      <c r="BS26" s="592" t="s">
        <v>114</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2406228</v>
      </c>
      <c r="CS26" s="587"/>
      <c r="CT26" s="587"/>
      <c r="CU26" s="587"/>
      <c r="CV26" s="587"/>
      <c r="CW26" s="587"/>
      <c r="CX26" s="587"/>
      <c r="CY26" s="588"/>
      <c r="CZ26" s="589">
        <v>8.3000000000000007</v>
      </c>
      <c r="DA26" s="607"/>
      <c r="DB26" s="607"/>
      <c r="DC26" s="608"/>
      <c r="DD26" s="592">
        <v>2120602</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2060583</v>
      </c>
      <c r="S27" s="587"/>
      <c r="T27" s="587"/>
      <c r="U27" s="587"/>
      <c r="V27" s="587"/>
      <c r="W27" s="587"/>
      <c r="X27" s="587"/>
      <c r="Y27" s="588"/>
      <c r="Z27" s="639">
        <v>7</v>
      </c>
      <c r="AA27" s="639"/>
      <c r="AB27" s="639"/>
      <c r="AC27" s="639"/>
      <c r="AD27" s="640" t="s">
        <v>114</v>
      </c>
      <c r="AE27" s="640"/>
      <c r="AF27" s="640"/>
      <c r="AG27" s="640"/>
      <c r="AH27" s="640"/>
      <c r="AI27" s="640"/>
      <c r="AJ27" s="640"/>
      <c r="AK27" s="640"/>
      <c r="AL27" s="609" t="s">
        <v>114</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7362878</v>
      </c>
      <c r="BH27" s="587"/>
      <c r="BI27" s="587"/>
      <c r="BJ27" s="587"/>
      <c r="BK27" s="587"/>
      <c r="BL27" s="587"/>
      <c r="BM27" s="587"/>
      <c r="BN27" s="588"/>
      <c r="BO27" s="639">
        <v>100</v>
      </c>
      <c r="BP27" s="639"/>
      <c r="BQ27" s="639"/>
      <c r="BR27" s="639"/>
      <c r="BS27" s="592">
        <v>484689</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4687336</v>
      </c>
      <c r="CS27" s="605"/>
      <c r="CT27" s="605"/>
      <c r="CU27" s="605"/>
      <c r="CV27" s="605"/>
      <c r="CW27" s="605"/>
      <c r="CX27" s="605"/>
      <c r="CY27" s="606"/>
      <c r="CZ27" s="589">
        <v>16.2</v>
      </c>
      <c r="DA27" s="607"/>
      <c r="DB27" s="607"/>
      <c r="DC27" s="608"/>
      <c r="DD27" s="592">
        <v>1345617</v>
      </c>
      <c r="DE27" s="605"/>
      <c r="DF27" s="605"/>
      <c r="DG27" s="605"/>
      <c r="DH27" s="605"/>
      <c r="DI27" s="605"/>
      <c r="DJ27" s="605"/>
      <c r="DK27" s="606"/>
      <c r="DL27" s="592">
        <v>1339520</v>
      </c>
      <c r="DM27" s="605"/>
      <c r="DN27" s="605"/>
      <c r="DO27" s="605"/>
      <c r="DP27" s="605"/>
      <c r="DQ27" s="605"/>
      <c r="DR27" s="605"/>
      <c r="DS27" s="605"/>
      <c r="DT27" s="605"/>
      <c r="DU27" s="605"/>
      <c r="DV27" s="606"/>
      <c r="DW27" s="609">
        <v>8.3000000000000007</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85018</v>
      </c>
      <c r="S28" s="587"/>
      <c r="T28" s="587"/>
      <c r="U28" s="587"/>
      <c r="V28" s="587"/>
      <c r="W28" s="587"/>
      <c r="X28" s="587"/>
      <c r="Y28" s="588"/>
      <c r="Z28" s="639">
        <v>0.3</v>
      </c>
      <c r="AA28" s="639"/>
      <c r="AB28" s="639"/>
      <c r="AC28" s="639"/>
      <c r="AD28" s="640">
        <v>8830</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3035620</v>
      </c>
      <c r="CS28" s="587"/>
      <c r="CT28" s="587"/>
      <c r="CU28" s="587"/>
      <c r="CV28" s="587"/>
      <c r="CW28" s="587"/>
      <c r="CX28" s="587"/>
      <c r="CY28" s="588"/>
      <c r="CZ28" s="589">
        <v>10.5</v>
      </c>
      <c r="DA28" s="607"/>
      <c r="DB28" s="607"/>
      <c r="DC28" s="608"/>
      <c r="DD28" s="592">
        <v>2969693</v>
      </c>
      <c r="DE28" s="587"/>
      <c r="DF28" s="587"/>
      <c r="DG28" s="587"/>
      <c r="DH28" s="587"/>
      <c r="DI28" s="587"/>
      <c r="DJ28" s="587"/>
      <c r="DK28" s="588"/>
      <c r="DL28" s="592">
        <v>2494968</v>
      </c>
      <c r="DM28" s="587"/>
      <c r="DN28" s="587"/>
      <c r="DO28" s="587"/>
      <c r="DP28" s="587"/>
      <c r="DQ28" s="587"/>
      <c r="DR28" s="587"/>
      <c r="DS28" s="587"/>
      <c r="DT28" s="587"/>
      <c r="DU28" s="587"/>
      <c r="DV28" s="588"/>
      <c r="DW28" s="609">
        <v>15.5</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27103</v>
      </c>
      <c r="S29" s="587"/>
      <c r="T29" s="587"/>
      <c r="U29" s="587"/>
      <c r="V29" s="587"/>
      <c r="W29" s="587"/>
      <c r="X29" s="587"/>
      <c r="Y29" s="588"/>
      <c r="Z29" s="639">
        <v>0.1</v>
      </c>
      <c r="AA29" s="639"/>
      <c r="AB29" s="639"/>
      <c r="AC29" s="639"/>
      <c r="AD29" s="640" t="s">
        <v>114</v>
      </c>
      <c r="AE29" s="640"/>
      <c r="AF29" s="640"/>
      <c r="AG29" s="640"/>
      <c r="AH29" s="640"/>
      <c r="AI29" s="640"/>
      <c r="AJ29" s="640"/>
      <c r="AK29" s="640"/>
      <c r="AL29" s="609" t="s">
        <v>114</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3035207</v>
      </c>
      <c r="CS29" s="605"/>
      <c r="CT29" s="605"/>
      <c r="CU29" s="605"/>
      <c r="CV29" s="605"/>
      <c r="CW29" s="605"/>
      <c r="CX29" s="605"/>
      <c r="CY29" s="606"/>
      <c r="CZ29" s="589">
        <v>10.5</v>
      </c>
      <c r="DA29" s="607"/>
      <c r="DB29" s="607"/>
      <c r="DC29" s="608"/>
      <c r="DD29" s="592">
        <v>2969280</v>
      </c>
      <c r="DE29" s="605"/>
      <c r="DF29" s="605"/>
      <c r="DG29" s="605"/>
      <c r="DH29" s="605"/>
      <c r="DI29" s="605"/>
      <c r="DJ29" s="605"/>
      <c r="DK29" s="606"/>
      <c r="DL29" s="592">
        <v>2494555</v>
      </c>
      <c r="DM29" s="605"/>
      <c r="DN29" s="605"/>
      <c r="DO29" s="605"/>
      <c r="DP29" s="605"/>
      <c r="DQ29" s="605"/>
      <c r="DR29" s="605"/>
      <c r="DS29" s="605"/>
      <c r="DT29" s="605"/>
      <c r="DU29" s="605"/>
      <c r="DV29" s="606"/>
      <c r="DW29" s="609">
        <v>15.5</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885695</v>
      </c>
      <c r="S30" s="587"/>
      <c r="T30" s="587"/>
      <c r="U30" s="587"/>
      <c r="V30" s="587"/>
      <c r="W30" s="587"/>
      <c r="X30" s="587"/>
      <c r="Y30" s="588"/>
      <c r="Z30" s="639">
        <v>3</v>
      </c>
      <c r="AA30" s="639"/>
      <c r="AB30" s="639"/>
      <c r="AC30" s="639"/>
      <c r="AD30" s="640" t="s">
        <v>114</v>
      </c>
      <c r="AE30" s="640"/>
      <c r="AF30" s="640"/>
      <c r="AG30" s="640"/>
      <c r="AH30" s="640"/>
      <c r="AI30" s="640"/>
      <c r="AJ30" s="640"/>
      <c r="AK30" s="640"/>
      <c r="AL30" s="609" t="s">
        <v>114</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98.4</v>
      </c>
      <c r="BH30" s="653"/>
      <c r="BI30" s="653"/>
      <c r="BJ30" s="653"/>
      <c r="BK30" s="653"/>
      <c r="BL30" s="653"/>
      <c r="BM30" s="654">
        <v>82.9</v>
      </c>
      <c r="BN30" s="653"/>
      <c r="BO30" s="653"/>
      <c r="BP30" s="653"/>
      <c r="BQ30" s="655"/>
      <c r="BR30" s="652">
        <v>97.4</v>
      </c>
      <c r="BS30" s="653"/>
      <c r="BT30" s="653"/>
      <c r="BU30" s="653"/>
      <c r="BV30" s="653"/>
      <c r="BW30" s="653"/>
      <c r="BX30" s="654">
        <v>82</v>
      </c>
      <c r="BY30" s="653"/>
      <c r="BZ30" s="653"/>
      <c r="CA30" s="653"/>
      <c r="CB30" s="655"/>
      <c r="CD30" s="658"/>
      <c r="CE30" s="659"/>
      <c r="CF30" s="623" t="s">
        <v>292</v>
      </c>
      <c r="CG30" s="620"/>
      <c r="CH30" s="620"/>
      <c r="CI30" s="620"/>
      <c r="CJ30" s="620"/>
      <c r="CK30" s="620"/>
      <c r="CL30" s="620"/>
      <c r="CM30" s="620"/>
      <c r="CN30" s="620"/>
      <c r="CO30" s="620"/>
      <c r="CP30" s="620"/>
      <c r="CQ30" s="621"/>
      <c r="CR30" s="586">
        <v>2701002</v>
      </c>
      <c r="CS30" s="587"/>
      <c r="CT30" s="587"/>
      <c r="CU30" s="587"/>
      <c r="CV30" s="587"/>
      <c r="CW30" s="587"/>
      <c r="CX30" s="587"/>
      <c r="CY30" s="588"/>
      <c r="CZ30" s="589">
        <v>9.3000000000000007</v>
      </c>
      <c r="DA30" s="607"/>
      <c r="DB30" s="607"/>
      <c r="DC30" s="608"/>
      <c r="DD30" s="592">
        <v>2635075</v>
      </c>
      <c r="DE30" s="587"/>
      <c r="DF30" s="587"/>
      <c r="DG30" s="587"/>
      <c r="DH30" s="587"/>
      <c r="DI30" s="587"/>
      <c r="DJ30" s="587"/>
      <c r="DK30" s="588"/>
      <c r="DL30" s="592">
        <v>2160350</v>
      </c>
      <c r="DM30" s="587"/>
      <c r="DN30" s="587"/>
      <c r="DO30" s="587"/>
      <c r="DP30" s="587"/>
      <c r="DQ30" s="587"/>
      <c r="DR30" s="587"/>
      <c r="DS30" s="587"/>
      <c r="DT30" s="587"/>
      <c r="DU30" s="587"/>
      <c r="DV30" s="588"/>
      <c r="DW30" s="609">
        <v>13.5</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1139642</v>
      </c>
      <c r="S31" s="587"/>
      <c r="T31" s="587"/>
      <c r="U31" s="587"/>
      <c r="V31" s="587"/>
      <c r="W31" s="587"/>
      <c r="X31" s="587"/>
      <c r="Y31" s="588"/>
      <c r="Z31" s="639">
        <v>3.9</v>
      </c>
      <c r="AA31" s="639"/>
      <c r="AB31" s="639"/>
      <c r="AC31" s="639"/>
      <c r="AD31" s="640" t="s">
        <v>114</v>
      </c>
      <c r="AE31" s="640"/>
      <c r="AF31" s="640"/>
      <c r="AG31" s="640"/>
      <c r="AH31" s="640"/>
      <c r="AI31" s="640"/>
      <c r="AJ31" s="640"/>
      <c r="AK31" s="640"/>
      <c r="AL31" s="609" t="s">
        <v>114</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98.9</v>
      </c>
      <c r="BH31" s="605"/>
      <c r="BI31" s="605"/>
      <c r="BJ31" s="605"/>
      <c r="BK31" s="605"/>
      <c r="BL31" s="605"/>
      <c r="BM31" s="641">
        <v>94.5</v>
      </c>
      <c r="BN31" s="651"/>
      <c r="BO31" s="651"/>
      <c r="BP31" s="651"/>
      <c r="BQ31" s="615"/>
      <c r="BR31" s="650">
        <v>98.4</v>
      </c>
      <c r="BS31" s="605"/>
      <c r="BT31" s="605"/>
      <c r="BU31" s="605"/>
      <c r="BV31" s="605"/>
      <c r="BW31" s="605"/>
      <c r="BX31" s="641">
        <v>93.5</v>
      </c>
      <c r="BY31" s="651"/>
      <c r="BZ31" s="651"/>
      <c r="CA31" s="651"/>
      <c r="CB31" s="615"/>
      <c r="CD31" s="658"/>
      <c r="CE31" s="659"/>
      <c r="CF31" s="623" t="s">
        <v>296</v>
      </c>
      <c r="CG31" s="620"/>
      <c r="CH31" s="620"/>
      <c r="CI31" s="620"/>
      <c r="CJ31" s="620"/>
      <c r="CK31" s="620"/>
      <c r="CL31" s="620"/>
      <c r="CM31" s="620"/>
      <c r="CN31" s="620"/>
      <c r="CO31" s="620"/>
      <c r="CP31" s="620"/>
      <c r="CQ31" s="621"/>
      <c r="CR31" s="586">
        <v>334205</v>
      </c>
      <c r="CS31" s="605"/>
      <c r="CT31" s="605"/>
      <c r="CU31" s="605"/>
      <c r="CV31" s="605"/>
      <c r="CW31" s="605"/>
      <c r="CX31" s="605"/>
      <c r="CY31" s="606"/>
      <c r="CZ31" s="589">
        <v>1.2</v>
      </c>
      <c r="DA31" s="607"/>
      <c r="DB31" s="607"/>
      <c r="DC31" s="608"/>
      <c r="DD31" s="592">
        <v>334205</v>
      </c>
      <c r="DE31" s="605"/>
      <c r="DF31" s="605"/>
      <c r="DG31" s="605"/>
      <c r="DH31" s="605"/>
      <c r="DI31" s="605"/>
      <c r="DJ31" s="605"/>
      <c r="DK31" s="606"/>
      <c r="DL31" s="592">
        <v>334205</v>
      </c>
      <c r="DM31" s="605"/>
      <c r="DN31" s="605"/>
      <c r="DO31" s="605"/>
      <c r="DP31" s="605"/>
      <c r="DQ31" s="605"/>
      <c r="DR31" s="605"/>
      <c r="DS31" s="605"/>
      <c r="DT31" s="605"/>
      <c r="DU31" s="605"/>
      <c r="DV31" s="606"/>
      <c r="DW31" s="609">
        <v>2.1</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827439</v>
      </c>
      <c r="S32" s="587"/>
      <c r="T32" s="587"/>
      <c r="U32" s="587"/>
      <c r="V32" s="587"/>
      <c r="W32" s="587"/>
      <c r="X32" s="587"/>
      <c r="Y32" s="588"/>
      <c r="Z32" s="639">
        <v>2.8</v>
      </c>
      <c r="AA32" s="639"/>
      <c r="AB32" s="639"/>
      <c r="AC32" s="639"/>
      <c r="AD32" s="640">
        <v>448</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97.8</v>
      </c>
      <c r="BH32" s="571"/>
      <c r="BI32" s="571"/>
      <c r="BJ32" s="571"/>
      <c r="BK32" s="571"/>
      <c r="BL32" s="571"/>
      <c r="BM32" s="634">
        <v>73.8</v>
      </c>
      <c r="BN32" s="571"/>
      <c r="BO32" s="571"/>
      <c r="BP32" s="571"/>
      <c r="BQ32" s="628"/>
      <c r="BR32" s="649">
        <v>96.3</v>
      </c>
      <c r="BS32" s="571"/>
      <c r="BT32" s="571"/>
      <c r="BU32" s="571"/>
      <c r="BV32" s="571"/>
      <c r="BW32" s="571"/>
      <c r="BX32" s="634">
        <v>73.400000000000006</v>
      </c>
      <c r="BY32" s="571"/>
      <c r="BZ32" s="571"/>
      <c r="CA32" s="571"/>
      <c r="CB32" s="628"/>
      <c r="CD32" s="660"/>
      <c r="CE32" s="661"/>
      <c r="CF32" s="623" t="s">
        <v>299</v>
      </c>
      <c r="CG32" s="620"/>
      <c r="CH32" s="620"/>
      <c r="CI32" s="620"/>
      <c r="CJ32" s="620"/>
      <c r="CK32" s="620"/>
      <c r="CL32" s="620"/>
      <c r="CM32" s="620"/>
      <c r="CN32" s="620"/>
      <c r="CO32" s="620"/>
      <c r="CP32" s="620"/>
      <c r="CQ32" s="621"/>
      <c r="CR32" s="586">
        <v>413</v>
      </c>
      <c r="CS32" s="587"/>
      <c r="CT32" s="587"/>
      <c r="CU32" s="587"/>
      <c r="CV32" s="587"/>
      <c r="CW32" s="587"/>
      <c r="CX32" s="587"/>
      <c r="CY32" s="588"/>
      <c r="CZ32" s="589">
        <v>0</v>
      </c>
      <c r="DA32" s="607"/>
      <c r="DB32" s="607"/>
      <c r="DC32" s="608"/>
      <c r="DD32" s="592">
        <v>413</v>
      </c>
      <c r="DE32" s="587"/>
      <c r="DF32" s="587"/>
      <c r="DG32" s="587"/>
      <c r="DH32" s="587"/>
      <c r="DI32" s="587"/>
      <c r="DJ32" s="587"/>
      <c r="DK32" s="588"/>
      <c r="DL32" s="592">
        <v>413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3656187</v>
      </c>
      <c r="S33" s="587"/>
      <c r="T33" s="587"/>
      <c r="U33" s="587"/>
      <c r="V33" s="587"/>
      <c r="W33" s="587"/>
      <c r="X33" s="587"/>
      <c r="Y33" s="588"/>
      <c r="Z33" s="639">
        <v>12.4</v>
      </c>
      <c r="AA33" s="639"/>
      <c r="AB33" s="639"/>
      <c r="AC33" s="639"/>
      <c r="AD33" s="640" t="s">
        <v>114</v>
      </c>
      <c r="AE33" s="640"/>
      <c r="AF33" s="640"/>
      <c r="AG33" s="640"/>
      <c r="AH33" s="640"/>
      <c r="AI33" s="640"/>
      <c r="AJ33" s="640"/>
      <c r="AK33" s="640"/>
      <c r="AL33" s="609" t="s">
        <v>114</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11588490</v>
      </c>
      <c r="CS33" s="605"/>
      <c r="CT33" s="605"/>
      <c r="CU33" s="605"/>
      <c r="CV33" s="605"/>
      <c r="CW33" s="605"/>
      <c r="CX33" s="605"/>
      <c r="CY33" s="606"/>
      <c r="CZ33" s="589">
        <v>40</v>
      </c>
      <c r="DA33" s="607"/>
      <c r="DB33" s="607"/>
      <c r="DC33" s="608"/>
      <c r="DD33" s="592">
        <v>9051580</v>
      </c>
      <c r="DE33" s="605"/>
      <c r="DF33" s="605"/>
      <c r="DG33" s="605"/>
      <c r="DH33" s="605"/>
      <c r="DI33" s="605"/>
      <c r="DJ33" s="605"/>
      <c r="DK33" s="606"/>
      <c r="DL33" s="592">
        <v>6650594</v>
      </c>
      <c r="DM33" s="605"/>
      <c r="DN33" s="605"/>
      <c r="DO33" s="605"/>
      <c r="DP33" s="605"/>
      <c r="DQ33" s="605"/>
      <c r="DR33" s="605"/>
      <c r="DS33" s="605"/>
      <c r="DT33" s="605"/>
      <c r="DU33" s="605"/>
      <c r="DV33" s="606"/>
      <c r="DW33" s="609">
        <v>41.4</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114</v>
      </c>
      <c r="S34" s="587"/>
      <c r="T34" s="587"/>
      <c r="U34" s="587"/>
      <c r="V34" s="587"/>
      <c r="W34" s="587"/>
      <c r="X34" s="587"/>
      <c r="Y34" s="588"/>
      <c r="Z34" s="639" t="s">
        <v>114</v>
      </c>
      <c r="AA34" s="639"/>
      <c r="AB34" s="639"/>
      <c r="AC34" s="639"/>
      <c r="AD34" s="640" t="s">
        <v>114</v>
      </c>
      <c r="AE34" s="640"/>
      <c r="AF34" s="640"/>
      <c r="AG34" s="640"/>
      <c r="AH34" s="640"/>
      <c r="AI34" s="640"/>
      <c r="AJ34" s="640"/>
      <c r="AK34" s="640"/>
      <c r="AL34" s="609" t="s">
        <v>114</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3383583</v>
      </c>
      <c r="CS34" s="587"/>
      <c r="CT34" s="587"/>
      <c r="CU34" s="587"/>
      <c r="CV34" s="587"/>
      <c r="CW34" s="587"/>
      <c r="CX34" s="587"/>
      <c r="CY34" s="588"/>
      <c r="CZ34" s="589">
        <v>11.7</v>
      </c>
      <c r="DA34" s="607"/>
      <c r="DB34" s="607"/>
      <c r="DC34" s="608"/>
      <c r="DD34" s="592">
        <v>2988117</v>
      </c>
      <c r="DE34" s="587"/>
      <c r="DF34" s="587"/>
      <c r="DG34" s="587"/>
      <c r="DH34" s="587"/>
      <c r="DI34" s="587"/>
      <c r="DJ34" s="587"/>
      <c r="DK34" s="588"/>
      <c r="DL34" s="592">
        <v>2372866</v>
      </c>
      <c r="DM34" s="587"/>
      <c r="DN34" s="587"/>
      <c r="DO34" s="587"/>
      <c r="DP34" s="587"/>
      <c r="DQ34" s="587"/>
      <c r="DR34" s="587"/>
      <c r="DS34" s="587"/>
      <c r="DT34" s="587"/>
      <c r="DU34" s="587"/>
      <c r="DV34" s="588"/>
      <c r="DW34" s="609">
        <v>14.8</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1205587</v>
      </c>
      <c r="S35" s="587"/>
      <c r="T35" s="587"/>
      <c r="U35" s="587"/>
      <c r="V35" s="587"/>
      <c r="W35" s="587"/>
      <c r="X35" s="587"/>
      <c r="Y35" s="588"/>
      <c r="Z35" s="639">
        <v>4.0999999999999996</v>
      </c>
      <c r="AA35" s="639"/>
      <c r="AB35" s="639"/>
      <c r="AC35" s="639"/>
      <c r="AD35" s="640" t="s">
        <v>114</v>
      </c>
      <c r="AE35" s="640"/>
      <c r="AF35" s="640"/>
      <c r="AG35" s="640"/>
      <c r="AH35" s="640"/>
      <c r="AI35" s="640"/>
      <c r="AJ35" s="640"/>
      <c r="AK35" s="640"/>
      <c r="AL35" s="609" t="s">
        <v>114</v>
      </c>
      <c r="AM35" s="641"/>
      <c r="AN35" s="641"/>
      <c r="AO35" s="642"/>
      <c r="AP35" s="186"/>
      <c r="AQ35" s="643" t="s">
        <v>307</v>
      </c>
      <c r="AR35" s="644"/>
      <c r="AS35" s="644"/>
      <c r="AT35" s="644"/>
      <c r="AU35" s="644"/>
      <c r="AV35" s="644"/>
      <c r="AW35" s="644"/>
      <c r="AX35" s="644"/>
      <c r="AY35" s="645"/>
      <c r="AZ35" s="636">
        <v>3414063</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-673797</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100486</v>
      </c>
      <c r="CS35" s="605"/>
      <c r="CT35" s="605"/>
      <c r="CU35" s="605"/>
      <c r="CV35" s="605"/>
      <c r="CW35" s="605"/>
      <c r="CX35" s="605"/>
      <c r="CY35" s="606"/>
      <c r="CZ35" s="589">
        <v>0.3</v>
      </c>
      <c r="DA35" s="607"/>
      <c r="DB35" s="607"/>
      <c r="DC35" s="608"/>
      <c r="DD35" s="592">
        <v>75912</v>
      </c>
      <c r="DE35" s="605"/>
      <c r="DF35" s="605"/>
      <c r="DG35" s="605"/>
      <c r="DH35" s="605"/>
      <c r="DI35" s="605"/>
      <c r="DJ35" s="605"/>
      <c r="DK35" s="606"/>
      <c r="DL35" s="592">
        <v>75524</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29498595</v>
      </c>
      <c r="S36" s="627"/>
      <c r="T36" s="627"/>
      <c r="U36" s="627"/>
      <c r="V36" s="627"/>
      <c r="W36" s="627"/>
      <c r="X36" s="627"/>
      <c r="Y36" s="630"/>
      <c r="Z36" s="631">
        <v>100</v>
      </c>
      <c r="AA36" s="631"/>
      <c r="AB36" s="631"/>
      <c r="AC36" s="631"/>
      <c r="AD36" s="632">
        <v>14845124</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1027948</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-788827</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3533091</v>
      </c>
      <c r="CS36" s="587"/>
      <c r="CT36" s="587"/>
      <c r="CU36" s="587"/>
      <c r="CV36" s="587"/>
      <c r="CW36" s="587"/>
      <c r="CX36" s="587"/>
      <c r="CY36" s="588"/>
      <c r="CZ36" s="589">
        <v>12.2</v>
      </c>
      <c r="DA36" s="607"/>
      <c r="DB36" s="607"/>
      <c r="DC36" s="608"/>
      <c r="DD36" s="592">
        <v>2283687</v>
      </c>
      <c r="DE36" s="587"/>
      <c r="DF36" s="587"/>
      <c r="DG36" s="587"/>
      <c r="DH36" s="587"/>
      <c r="DI36" s="587"/>
      <c r="DJ36" s="587"/>
      <c r="DK36" s="588"/>
      <c r="DL36" s="592">
        <v>1713257</v>
      </c>
      <c r="DM36" s="587"/>
      <c r="DN36" s="587"/>
      <c r="DO36" s="587"/>
      <c r="DP36" s="587"/>
      <c r="DQ36" s="587"/>
      <c r="DR36" s="587"/>
      <c r="DS36" s="587"/>
      <c r="DT36" s="587"/>
      <c r="DU36" s="587"/>
      <c r="DV36" s="588"/>
      <c r="DW36" s="609">
        <v>10.7</v>
      </c>
      <c r="DX36" s="610"/>
      <c r="DY36" s="610"/>
      <c r="DZ36" s="610"/>
      <c r="EA36" s="610"/>
      <c r="EB36" s="610"/>
      <c r="EC36" s="611"/>
    </row>
    <row r="37" spans="2:133" ht="11.25" customHeight="1">
      <c r="AQ37" s="612" t="s">
        <v>314</v>
      </c>
      <c r="AR37" s="613"/>
      <c r="AS37" s="613"/>
      <c r="AT37" s="613"/>
      <c r="AU37" s="613"/>
      <c r="AV37" s="613"/>
      <c r="AW37" s="613"/>
      <c r="AX37" s="613"/>
      <c r="AY37" s="614"/>
      <c r="AZ37" s="586">
        <v>107288</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8402</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1626412</v>
      </c>
      <c r="CS37" s="605"/>
      <c r="CT37" s="605"/>
      <c r="CU37" s="605"/>
      <c r="CV37" s="605"/>
      <c r="CW37" s="605"/>
      <c r="CX37" s="605"/>
      <c r="CY37" s="606"/>
      <c r="CZ37" s="589">
        <v>5.6</v>
      </c>
      <c r="DA37" s="607"/>
      <c r="DB37" s="607"/>
      <c r="DC37" s="608"/>
      <c r="DD37" s="592">
        <v>1473528</v>
      </c>
      <c r="DE37" s="605"/>
      <c r="DF37" s="605"/>
      <c r="DG37" s="605"/>
      <c r="DH37" s="605"/>
      <c r="DI37" s="605"/>
      <c r="DJ37" s="605"/>
      <c r="DK37" s="606"/>
      <c r="DL37" s="592">
        <v>1229438</v>
      </c>
      <c r="DM37" s="605"/>
      <c r="DN37" s="605"/>
      <c r="DO37" s="605"/>
      <c r="DP37" s="605"/>
      <c r="DQ37" s="605"/>
      <c r="DR37" s="605"/>
      <c r="DS37" s="605"/>
      <c r="DT37" s="605"/>
      <c r="DU37" s="605"/>
      <c r="DV37" s="606"/>
      <c r="DW37" s="609">
        <v>7.7</v>
      </c>
      <c r="DX37" s="610"/>
      <c r="DY37" s="610"/>
      <c r="DZ37" s="610"/>
      <c r="EA37" s="610"/>
      <c r="EB37" s="610"/>
      <c r="EC37" s="611"/>
    </row>
    <row r="38" spans="2:133" ht="11.25" customHeight="1">
      <c r="AQ38" s="612" t="s">
        <v>317</v>
      </c>
      <c r="AR38" s="613"/>
      <c r="AS38" s="613"/>
      <c r="AT38" s="613"/>
      <c r="AU38" s="613"/>
      <c r="AV38" s="613"/>
      <c r="AW38" s="613"/>
      <c r="AX38" s="613"/>
      <c r="AY38" s="614"/>
      <c r="AZ38" s="586">
        <v>2584</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15641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3306715</v>
      </c>
      <c r="CS38" s="587"/>
      <c r="CT38" s="587"/>
      <c r="CU38" s="587"/>
      <c r="CV38" s="587"/>
      <c r="CW38" s="587"/>
      <c r="CX38" s="587"/>
      <c r="CY38" s="588"/>
      <c r="CZ38" s="589">
        <v>11.4</v>
      </c>
      <c r="DA38" s="607"/>
      <c r="DB38" s="607"/>
      <c r="DC38" s="608"/>
      <c r="DD38" s="592">
        <v>2988034</v>
      </c>
      <c r="DE38" s="587"/>
      <c r="DF38" s="587"/>
      <c r="DG38" s="587"/>
      <c r="DH38" s="587"/>
      <c r="DI38" s="587"/>
      <c r="DJ38" s="587"/>
      <c r="DK38" s="588"/>
      <c r="DL38" s="592">
        <v>2488947</v>
      </c>
      <c r="DM38" s="587"/>
      <c r="DN38" s="587"/>
      <c r="DO38" s="587"/>
      <c r="DP38" s="587"/>
      <c r="DQ38" s="587"/>
      <c r="DR38" s="587"/>
      <c r="DS38" s="587"/>
      <c r="DT38" s="587"/>
      <c r="DU38" s="587"/>
      <c r="DV38" s="588"/>
      <c r="DW38" s="609">
        <v>15.5</v>
      </c>
      <c r="DX38" s="610"/>
      <c r="DY38" s="610"/>
      <c r="DZ38" s="610"/>
      <c r="EA38" s="610"/>
      <c r="EB38" s="610"/>
      <c r="EC38" s="611"/>
    </row>
    <row r="39" spans="2:133" ht="11.25" customHeight="1">
      <c r="AQ39" s="612" t="s">
        <v>320</v>
      </c>
      <c r="AR39" s="613"/>
      <c r="AS39" s="613"/>
      <c r="AT39" s="613"/>
      <c r="AU39" s="613"/>
      <c r="AV39" s="613"/>
      <c r="AW39" s="613"/>
      <c r="AX39" s="613"/>
      <c r="AY39" s="614"/>
      <c r="AZ39" s="586">
        <v>363</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1109987</v>
      </c>
      <c r="CS39" s="605"/>
      <c r="CT39" s="605"/>
      <c r="CU39" s="605"/>
      <c r="CV39" s="605"/>
      <c r="CW39" s="605"/>
      <c r="CX39" s="605"/>
      <c r="CY39" s="606"/>
      <c r="CZ39" s="589">
        <v>3.8</v>
      </c>
      <c r="DA39" s="607"/>
      <c r="DB39" s="607"/>
      <c r="DC39" s="608"/>
      <c r="DD39" s="592">
        <v>715303</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466399</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122</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154628</v>
      </c>
      <c r="CS40" s="587"/>
      <c r="CT40" s="587"/>
      <c r="CU40" s="587"/>
      <c r="CV40" s="587"/>
      <c r="CW40" s="587"/>
      <c r="CX40" s="587"/>
      <c r="CY40" s="588"/>
      <c r="CZ40" s="589">
        <v>0.5</v>
      </c>
      <c r="DA40" s="607"/>
      <c r="DB40" s="607"/>
      <c r="DC40" s="608"/>
      <c r="DD40" s="592">
        <v>527</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1809481</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341</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5720894</v>
      </c>
      <c r="CS42" s="587"/>
      <c r="CT42" s="587"/>
      <c r="CU42" s="587"/>
      <c r="CV42" s="587"/>
      <c r="CW42" s="587"/>
      <c r="CX42" s="587"/>
      <c r="CY42" s="588"/>
      <c r="CZ42" s="589">
        <v>19.8</v>
      </c>
      <c r="DA42" s="590"/>
      <c r="DB42" s="590"/>
      <c r="DC42" s="591"/>
      <c r="DD42" s="592">
        <v>1006948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49203</v>
      </c>
      <c r="CS43" s="605"/>
      <c r="CT43" s="605"/>
      <c r="CU43" s="605"/>
      <c r="CV43" s="605"/>
      <c r="CW43" s="605"/>
      <c r="CX43" s="605"/>
      <c r="CY43" s="606"/>
      <c r="CZ43" s="589">
        <v>0.2</v>
      </c>
      <c r="DA43" s="607"/>
      <c r="DB43" s="607"/>
      <c r="DC43" s="608"/>
      <c r="DD43" s="592">
        <v>49203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4114139</v>
      </c>
      <c r="CS44" s="587"/>
      <c r="CT44" s="587"/>
      <c r="CU44" s="587"/>
      <c r="CV44" s="587"/>
      <c r="CW44" s="587"/>
      <c r="CX44" s="587"/>
      <c r="CY44" s="588"/>
      <c r="CZ44" s="589">
        <v>14.2</v>
      </c>
      <c r="DA44" s="590"/>
      <c r="DB44" s="590"/>
      <c r="DC44" s="591"/>
      <c r="DD44" s="592">
        <v>905987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1981313</v>
      </c>
      <c r="CS45" s="605"/>
      <c r="CT45" s="605"/>
      <c r="CU45" s="605"/>
      <c r="CV45" s="605"/>
      <c r="CW45" s="605"/>
      <c r="CX45" s="605"/>
      <c r="CY45" s="606"/>
      <c r="CZ45" s="589">
        <v>6.8</v>
      </c>
      <c r="DA45" s="607"/>
      <c r="DB45" s="607"/>
      <c r="DC45" s="608"/>
      <c r="DD45" s="592">
        <v>171736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1986386</v>
      </c>
      <c r="CS46" s="587"/>
      <c r="CT46" s="587"/>
      <c r="CU46" s="587"/>
      <c r="CV46" s="587"/>
      <c r="CW46" s="587"/>
      <c r="CX46" s="587"/>
      <c r="CY46" s="588"/>
      <c r="CZ46" s="589">
        <v>6.9</v>
      </c>
      <c r="DA46" s="590"/>
      <c r="DB46" s="590"/>
      <c r="DC46" s="591"/>
      <c r="DD46" s="592">
        <v>727491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1606755</v>
      </c>
      <c r="CS47" s="605"/>
      <c r="CT47" s="605"/>
      <c r="CU47" s="605"/>
      <c r="CV47" s="605"/>
      <c r="CW47" s="605"/>
      <c r="CX47" s="605"/>
      <c r="CY47" s="606"/>
      <c r="CZ47" s="589">
        <v>5.6</v>
      </c>
      <c r="DA47" s="607"/>
      <c r="DB47" s="607"/>
      <c r="DC47" s="608"/>
      <c r="DD47" s="592">
        <v>100961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28937787</v>
      </c>
      <c r="CS49" s="571"/>
      <c r="CT49" s="571"/>
      <c r="CU49" s="571"/>
      <c r="CV49" s="571"/>
      <c r="CW49" s="571"/>
      <c r="CX49" s="571"/>
      <c r="CY49" s="572"/>
      <c r="CZ49" s="573">
        <v>100</v>
      </c>
      <c r="DA49" s="574"/>
      <c r="DB49" s="574"/>
      <c r="DC49" s="575"/>
      <c r="DD49" s="576">
        <v>17931201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25" zoomScale="70" zoomScaleNormal="25" zoomScaleSheetLayoutView="70" workbookViewId="0">
      <selection activeCell="AU64" sqref="AU6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0" t="s">
        <v>344</v>
      </c>
      <c r="DK2" s="1101"/>
      <c r="DL2" s="1101"/>
      <c r="DM2" s="1101"/>
      <c r="DN2" s="1101"/>
      <c r="DO2" s="1102"/>
      <c r="DP2" s="200"/>
      <c r="DQ2" s="1100" t="s">
        <v>345</v>
      </c>
      <c r="DR2" s="1101"/>
      <c r="DS2" s="1101"/>
      <c r="DT2" s="1101"/>
      <c r="DU2" s="1101"/>
      <c r="DV2" s="1101"/>
      <c r="DW2" s="1101"/>
      <c r="DX2" s="1101"/>
      <c r="DY2" s="1101"/>
      <c r="DZ2" s="1102"/>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3"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108" t="s">
        <v>362</v>
      </c>
      <c r="DH5" s="1109"/>
      <c r="DI5" s="1109"/>
      <c r="DJ5" s="1109"/>
      <c r="DK5" s="1110"/>
      <c r="DL5" s="1108" t="s">
        <v>363</v>
      </c>
      <c r="DM5" s="1109"/>
      <c r="DN5" s="1109"/>
      <c r="DO5" s="1109"/>
      <c r="DP5" s="1110"/>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04"/>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111"/>
      <c r="DH6" s="1112"/>
      <c r="DI6" s="1112"/>
      <c r="DJ6" s="1112"/>
      <c r="DK6" s="1113"/>
      <c r="DL6" s="1111"/>
      <c r="DM6" s="1112"/>
      <c r="DN6" s="1112"/>
      <c r="DO6" s="1112"/>
      <c r="DP6" s="1113"/>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094">
        <v>29470</v>
      </c>
      <c r="R7" s="1095"/>
      <c r="S7" s="1095"/>
      <c r="T7" s="1095"/>
      <c r="U7" s="1095"/>
      <c r="V7" s="1095">
        <v>28912</v>
      </c>
      <c r="W7" s="1095"/>
      <c r="X7" s="1095"/>
      <c r="Y7" s="1095"/>
      <c r="Z7" s="1095"/>
      <c r="AA7" s="1095">
        <v>558</v>
      </c>
      <c r="AB7" s="1095"/>
      <c r="AC7" s="1095"/>
      <c r="AD7" s="1095"/>
      <c r="AE7" s="1096"/>
      <c r="AF7" s="1097">
        <v>366</v>
      </c>
      <c r="AG7" s="1098"/>
      <c r="AH7" s="1098"/>
      <c r="AI7" s="1098"/>
      <c r="AJ7" s="1099"/>
      <c r="AK7" s="1087">
        <v>887</v>
      </c>
      <c r="AL7" s="1088"/>
      <c r="AM7" s="1088"/>
      <c r="AN7" s="1088"/>
      <c r="AO7" s="1088"/>
      <c r="AP7" s="1088">
        <v>26538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550</v>
      </c>
      <c r="BT7" s="1092"/>
      <c r="BU7" s="1092"/>
      <c r="BV7" s="1092"/>
      <c r="BW7" s="1092"/>
      <c r="BX7" s="1092"/>
      <c r="BY7" s="1092"/>
      <c r="BZ7" s="1092"/>
      <c r="CA7" s="1092"/>
      <c r="CB7" s="1092"/>
      <c r="CC7" s="1092"/>
      <c r="CD7" s="1092"/>
      <c r="CE7" s="1092"/>
      <c r="CF7" s="1092"/>
      <c r="CG7" s="1093"/>
      <c r="CH7" s="1084">
        <v>-26</v>
      </c>
      <c r="CI7" s="1085"/>
      <c r="CJ7" s="1085"/>
      <c r="CK7" s="1085"/>
      <c r="CL7" s="1086"/>
      <c r="CM7" s="1084">
        <v>164</v>
      </c>
      <c r="CN7" s="1085"/>
      <c r="CO7" s="1085"/>
      <c r="CP7" s="1085"/>
      <c r="CQ7" s="1086"/>
      <c r="CR7" s="1084">
        <v>63</v>
      </c>
      <c r="CS7" s="1085"/>
      <c r="CT7" s="1085"/>
      <c r="CU7" s="1085"/>
      <c r="CV7" s="1086"/>
      <c r="CW7" s="1084">
        <v>16</v>
      </c>
      <c r="CX7" s="1085"/>
      <c r="CY7" s="1085"/>
      <c r="CZ7" s="1085"/>
      <c r="DA7" s="1086"/>
      <c r="DB7" s="1084">
        <v>118</v>
      </c>
      <c r="DC7" s="1085"/>
      <c r="DD7" s="1085"/>
      <c r="DE7" s="1085"/>
      <c r="DF7" s="1086"/>
      <c r="DG7" s="1084" t="s">
        <v>555</v>
      </c>
      <c r="DH7" s="1085"/>
      <c r="DI7" s="1085"/>
      <c r="DJ7" s="1085"/>
      <c r="DK7" s="1086"/>
      <c r="DL7" s="1084" t="s">
        <v>555</v>
      </c>
      <c r="DM7" s="1085"/>
      <c r="DN7" s="1085"/>
      <c r="DO7" s="1085"/>
      <c r="DP7" s="1086"/>
      <c r="DQ7" s="1084" t="s">
        <v>578</v>
      </c>
      <c r="DR7" s="1085"/>
      <c r="DS7" s="1085"/>
      <c r="DT7" s="1085"/>
      <c r="DU7" s="1086"/>
      <c r="DV7" s="1105"/>
      <c r="DW7" s="1106"/>
      <c r="DX7" s="1106"/>
      <c r="DY7" s="1106"/>
      <c r="DZ7" s="1107"/>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13</v>
      </c>
      <c r="R8" s="1040"/>
      <c r="S8" s="1040"/>
      <c r="T8" s="1040"/>
      <c r="U8" s="1040"/>
      <c r="V8" s="1040">
        <v>10</v>
      </c>
      <c r="W8" s="1040"/>
      <c r="X8" s="1040"/>
      <c r="Y8" s="1040"/>
      <c r="Z8" s="1040"/>
      <c r="AA8" s="1040">
        <v>3</v>
      </c>
      <c r="AB8" s="1040"/>
      <c r="AC8" s="1040"/>
      <c r="AD8" s="1040"/>
      <c r="AE8" s="1041"/>
      <c r="AF8" s="1015">
        <v>3</v>
      </c>
      <c r="AG8" s="1016"/>
      <c r="AH8" s="1016"/>
      <c r="AI8" s="1016"/>
      <c r="AJ8" s="1017"/>
      <c r="AK8" s="1082" t="s">
        <v>565</v>
      </c>
      <c r="AL8" s="1083"/>
      <c r="AM8" s="1083"/>
      <c r="AN8" s="1083"/>
      <c r="AO8" s="1083"/>
      <c r="AP8" s="1083">
        <v>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551</v>
      </c>
      <c r="BT8" s="1011"/>
      <c r="BU8" s="1011"/>
      <c r="BV8" s="1011"/>
      <c r="BW8" s="1011"/>
      <c r="BX8" s="1011"/>
      <c r="BY8" s="1011"/>
      <c r="BZ8" s="1011"/>
      <c r="CA8" s="1011"/>
      <c r="CB8" s="1011"/>
      <c r="CC8" s="1011"/>
      <c r="CD8" s="1011"/>
      <c r="CE8" s="1011"/>
      <c r="CF8" s="1011"/>
      <c r="CG8" s="1012"/>
      <c r="CH8" s="985">
        <v>-3</v>
      </c>
      <c r="CI8" s="986"/>
      <c r="CJ8" s="986"/>
      <c r="CK8" s="986"/>
      <c r="CL8" s="987"/>
      <c r="CM8" s="985">
        <v>94</v>
      </c>
      <c r="CN8" s="986"/>
      <c r="CO8" s="986"/>
      <c r="CP8" s="986"/>
      <c r="CQ8" s="987"/>
      <c r="CR8" s="985">
        <v>5</v>
      </c>
      <c r="CS8" s="986"/>
      <c r="CT8" s="986"/>
      <c r="CU8" s="986"/>
      <c r="CV8" s="987"/>
      <c r="CW8" s="985" t="s">
        <v>555</v>
      </c>
      <c r="CX8" s="986"/>
      <c r="CY8" s="986"/>
      <c r="CZ8" s="986"/>
      <c r="DA8" s="987"/>
      <c r="DB8" s="985" t="s">
        <v>557</v>
      </c>
      <c r="DC8" s="986"/>
      <c r="DD8" s="986"/>
      <c r="DE8" s="986"/>
      <c r="DF8" s="987"/>
      <c r="DG8" s="985" t="s">
        <v>555</v>
      </c>
      <c r="DH8" s="986"/>
      <c r="DI8" s="986"/>
      <c r="DJ8" s="986"/>
      <c r="DK8" s="987"/>
      <c r="DL8" s="985" t="s">
        <v>555</v>
      </c>
      <c r="DM8" s="986"/>
      <c r="DN8" s="986"/>
      <c r="DO8" s="986"/>
      <c r="DP8" s="987"/>
      <c r="DQ8" s="985" t="s">
        <v>578</v>
      </c>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552</v>
      </c>
      <c r="BT9" s="1011"/>
      <c r="BU9" s="1011"/>
      <c r="BV9" s="1011"/>
      <c r="BW9" s="1011"/>
      <c r="BX9" s="1011"/>
      <c r="BY9" s="1011"/>
      <c r="BZ9" s="1011"/>
      <c r="CA9" s="1011"/>
      <c r="CB9" s="1011"/>
      <c r="CC9" s="1011"/>
      <c r="CD9" s="1011"/>
      <c r="CE9" s="1011"/>
      <c r="CF9" s="1011"/>
      <c r="CG9" s="1012"/>
      <c r="CH9" s="985">
        <v>-10</v>
      </c>
      <c r="CI9" s="986"/>
      <c r="CJ9" s="986"/>
      <c r="CK9" s="986"/>
      <c r="CL9" s="987"/>
      <c r="CM9" s="985">
        <v>2129</v>
      </c>
      <c r="CN9" s="986"/>
      <c r="CO9" s="986"/>
      <c r="CP9" s="986"/>
      <c r="CQ9" s="987"/>
      <c r="CR9" s="985">
        <v>1006</v>
      </c>
      <c r="CS9" s="986"/>
      <c r="CT9" s="986"/>
      <c r="CU9" s="986"/>
      <c r="CV9" s="987"/>
      <c r="CW9" s="985" t="s">
        <v>555</v>
      </c>
      <c r="CX9" s="986"/>
      <c r="CY9" s="986"/>
      <c r="CZ9" s="986"/>
      <c r="DA9" s="987"/>
      <c r="DB9" s="985" t="s">
        <v>558</v>
      </c>
      <c r="DC9" s="986"/>
      <c r="DD9" s="986"/>
      <c r="DE9" s="986"/>
      <c r="DF9" s="987"/>
      <c r="DG9" s="985" t="s">
        <v>555</v>
      </c>
      <c r="DH9" s="986"/>
      <c r="DI9" s="986"/>
      <c r="DJ9" s="986"/>
      <c r="DK9" s="987"/>
      <c r="DL9" s="985" t="s">
        <v>555</v>
      </c>
      <c r="DM9" s="986"/>
      <c r="DN9" s="986"/>
      <c r="DO9" s="986"/>
      <c r="DP9" s="987"/>
      <c r="DQ9" s="985" t="s">
        <v>578</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553</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112</v>
      </c>
      <c r="CN10" s="986"/>
      <c r="CO10" s="986"/>
      <c r="CP10" s="986"/>
      <c r="CQ10" s="987"/>
      <c r="CR10" s="985">
        <v>20</v>
      </c>
      <c r="CS10" s="986"/>
      <c r="CT10" s="986"/>
      <c r="CU10" s="986"/>
      <c r="CV10" s="987"/>
      <c r="CW10" s="985" t="s">
        <v>557</v>
      </c>
      <c r="CX10" s="986"/>
      <c r="CY10" s="986"/>
      <c r="CZ10" s="986"/>
      <c r="DA10" s="987"/>
      <c r="DB10" s="985" t="s">
        <v>560</v>
      </c>
      <c r="DC10" s="986"/>
      <c r="DD10" s="986"/>
      <c r="DE10" s="986"/>
      <c r="DF10" s="987"/>
      <c r="DG10" s="985" t="s">
        <v>555</v>
      </c>
      <c r="DH10" s="986"/>
      <c r="DI10" s="986"/>
      <c r="DJ10" s="986"/>
      <c r="DK10" s="987"/>
      <c r="DL10" s="985" t="s">
        <v>555</v>
      </c>
      <c r="DM10" s="986"/>
      <c r="DN10" s="986"/>
      <c r="DO10" s="986"/>
      <c r="DP10" s="987"/>
      <c r="DQ10" s="985" t="s">
        <v>578</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554</v>
      </c>
      <c r="BT11" s="1011"/>
      <c r="BU11" s="1011"/>
      <c r="BV11" s="1011"/>
      <c r="BW11" s="1011"/>
      <c r="BX11" s="1011"/>
      <c r="BY11" s="1011"/>
      <c r="BZ11" s="1011"/>
      <c r="CA11" s="1011"/>
      <c r="CB11" s="1011"/>
      <c r="CC11" s="1011"/>
      <c r="CD11" s="1011"/>
      <c r="CE11" s="1011"/>
      <c r="CF11" s="1011"/>
      <c r="CG11" s="1012"/>
      <c r="CH11" s="985">
        <v>8</v>
      </c>
      <c r="CI11" s="986"/>
      <c r="CJ11" s="986"/>
      <c r="CK11" s="986"/>
      <c r="CL11" s="987"/>
      <c r="CM11" s="985">
        <v>30</v>
      </c>
      <c r="CN11" s="986"/>
      <c r="CO11" s="986"/>
      <c r="CP11" s="986"/>
      <c r="CQ11" s="987"/>
      <c r="CR11" s="985">
        <v>25</v>
      </c>
      <c r="CS11" s="986"/>
      <c r="CT11" s="986"/>
      <c r="CU11" s="986"/>
      <c r="CV11" s="987"/>
      <c r="CW11" s="985" t="s">
        <v>561</v>
      </c>
      <c r="CX11" s="986"/>
      <c r="CY11" s="986"/>
      <c r="CZ11" s="986"/>
      <c r="DA11" s="987"/>
      <c r="DB11" s="985" t="s">
        <v>555</v>
      </c>
      <c r="DC11" s="986"/>
      <c r="DD11" s="986"/>
      <c r="DE11" s="986"/>
      <c r="DF11" s="987"/>
      <c r="DG11" s="985" t="s">
        <v>555</v>
      </c>
      <c r="DH11" s="986"/>
      <c r="DI11" s="986"/>
      <c r="DJ11" s="986"/>
      <c r="DK11" s="987"/>
      <c r="DL11" s="985" t="s">
        <v>555</v>
      </c>
      <c r="DM11" s="986"/>
      <c r="DN11" s="986"/>
      <c r="DO11" s="986"/>
      <c r="DP11" s="987"/>
      <c r="DQ11" s="985" t="s">
        <v>579</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4">
        <v>29482</v>
      </c>
      <c r="R23" s="1065"/>
      <c r="S23" s="1065"/>
      <c r="T23" s="1065"/>
      <c r="U23" s="1065"/>
      <c r="V23" s="1065">
        <v>28921</v>
      </c>
      <c r="W23" s="1065"/>
      <c r="X23" s="1065"/>
      <c r="Y23" s="1065"/>
      <c r="Z23" s="1065"/>
      <c r="AA23" s="1065">
        <v>561</v>
      </c>
      <c r="AB23" s="1065"/>
      <c r="AC23" s="1065"/>
      <c r="AD23" s="1065"/>
      <c r="AE23" s="1066"/>
      <c r="AF23" s="1067">
        <v>369</v>
      </c>
      <c r="AG23" s="1065"/>
      <c r="AH23" s="1065"/>
      <c r="AI23" s="1065"/>
      <c r="AJ23" s="1068"/>
      <c r="AK23" s="1069"/>
      <c r="AL23" s="1070"/>
      <c r="AM23" s="1070"/>
      <c r="AN23" s="1070"/>
      <c r="AO23" s="1070"/>
      <c r="AP23" s="1065">
        <v>26542</v>
      </c>
      <c r="AQ23" s="1065"/>
      <c r="AR23" s="1065"/>
      <c r="AS23" s="1065"/>
      <c r="AT23" s="1065"/>
      <c r="AU23" s="1071"/>
      <c r="AV23" s="1071"/>
      <c r="AW23" s="1071"/>
      <c r="AX23" s="1071"/>
      <c r="AY23" s="1072"/>
      <c r="AZ23" s="1061" t="s">
        <v>114</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7574</v>
      </c>
      <c r="R28" s="1050"/>
      <c r="S28" s="1050"/>
      <c r="T28" s="1050"/>
      <c r="U28" s="1050"/>
      <c r="V28" s="1050">
        <v>8248</v>
      </c>
      <c r="W28" s="1050"/>
      <c r="X28" s="1050"/>
      <c r="Y28" s="1050"/>
      <c r="Z28" s="1050"/>
      <c r="AA28" s="1050">
        <v>-674</v>
      </c>
      <c r="AB28" s="1050"/>
      <c r="AC28" s="1050"/>
      <c r="AD28" s="1050"/>
      <c r="AE28" s="1051"/>
      <c r="AF28" s="1052">
        <v>-674</v>
      </c>
      <c r="AG28" s="1050"/>
      <c r="AH28" s="1050"/>
      <c r="AI28" s="1050"/>
      <c r="AJ28" s="1053"/>
      <c r="AK28" s="1054">
        <v>466</v>
      </c>
      <c r="AL28" s="1042"/>
      <c r="AM28" s="1042"/>
      <c r="AN28" s="1042"/>
      <c r="AO28" s="1042"/>
      <c r="AP28" s="1042" t="s">
        <v>562</v>
      </c>
      <c r="AQ28" s="1042"/>
      <c r="AR28" s="1042"/>
      <c r="AS28" s="1042"/>
      <c r="AT28" s="1042"/>
      <c r="AU28" s="1042" t="s">
        <v>565</v>
      </c>
      <c r="AV28" s="1042"/>
      <c r="AW28" s="1042"/>
      <c r="AX28" s="1042"/>
      <c r="AY28" s="1042"/>
      <c r="AZ28" s="1043" t="s">
        <v>562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381</v>
      </c>
      <c r="C29" s="1034"/>
      <c r="D29" s="1034"/>
      <c r="E29" s="1034"/>
      <c r="F29" s="1034"/>
      <c r="G29" s="1034"/>
      <c r="H29" s="1034"/>
      <c r="I29" s="1034"/>
      <c r="J29" s="1034"/>
      <c r="K29" s="1034"/>
      <c r="L29" s="1034"/>
      <c r="M29" s="1034"/>
      <c r="N29" s="1034"/>
      <c r="O29" s="1034"/>
      <c r="P29" s="1035"/>
      <c r="Q29" s="1039">
        <v>248</v>
      </c>
      <c r="R29" s="1040"/>
      <c r="S29" s="1040"/>
      <c r="T29" s="1040"/>
      <c r="U29" s="1040"/>
      <c r="V29" s="1040">
        <v>248</v>
      </c>
      <c r="W29" s="1040"/>
      <c r="X29" s="1040"/>
      <c r="Y29" s="1040"/>
      <c r="Z29" s="1040"/>
      <c r="AA29" s="1040">
        <v>0</v>
      </c>
      <c r="AB29" s="1040"/>
      <c r="AC29" s="1040"/>
      <c r="AD29" s="1040"/>
      <c r="AE29" s="1041"/>
      <c r="AF29" s="1015">
        <v>0</v>
      </c>
      <c r="AG29" s="1016"/>
      <c r="AH29" s="1016"/>
      <c r="AI29" s="1016"/>
      <c r="AJ29" s="1017"/>
      <c r="AK29" s="979" t="s">
        <v>563</v>
      </c>
      <c r="AL29" s="963"/>
      <c r="AM29" s="963"/>
      <c r="AN29" s="963"/>
      <c r="AO29" s="963"/>
      <c r="AP29" s="963" t="s">
        <v>562</v>
      </c>
      <c r="AQ29" s="963"/>
      <c r="AR29" s="963"/>
      <c r="AS29" s="963"/>
      <c r="AT29" s="963"/>
      <c r="AU29" s="963" t="s">
        <v>564</v>
      </c>
      <c r="AV29" s="963"/>
      <c r="AW29" s="963"/>
      <c r="AX29" s="963"/>
      <c r="AY29" s="963"/>
      <c r="AZ29" s="1038" t="s">
        <v>562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382</v>
      </c>
      <c r="C30" s="1034"/>
      <c r="D30" s="1034"/>
      <c r="E30" s="1034"/>
      <c r="F30" s="1034"/>
      <c r="G30" s="1034"/>
      <c r="H30" s="1034"/>
      <c r="I30" s="1034"/>
      <c r="J30" s="1034"/>
      <c r="K30" s="1034"/>
      <c r="L30" s="1034"/>
      <c r="M30" s="1034"/>
      <c r="N30" s="1034"/>
      <c r="O30" s="1034"/>
      <c r="P30" s="1035"/>
      <c r="Q30" s="1039">
        <v>813</v>
      </c>
      <c r="R30" s="1040"/>
      <c r="S30" s="1040"/>
      <c r="T30" s="1040"/>
      <c r="U30" s="1040"/>
      <c r="V30" s="1040">
        <v>793</v>
      </c>
      <c r="W30" s="1040"/>
      <c r="X30" s="1040"/>
      <c r="Y30" s="1040"/>
      <c r="Z30" s="1040"/>
      <c r="AA30" s="1040">
        <v>20</v>
      </c>
      <c r="AB30" s="1040"/>
      <c r="AC30" s="1040"/>
      <c r="AD30" s="1040"/>
      <c r="AE30" s="1041"/>
      <c r="AF30" s="1015">
        <v>20</v>
      </c>
      <c r="AG30" s="1016"/>
      <c r="AH30" s="1016"/>
      <c r="AI30" s="1016"/>
      <c r="AJ30" s="1017"/>
      <c r="AK30" s="979">
        <v>248</v>
      </c>
      <c r="AL30" s="963"/>
      <c r="AM30" s="963"/>
      <c r="AN30" s="963"/>
      <c r="AO30" s="963"/>
      <c r="AP30" s="963" t="s">
        <v>562</v>
      </c>
      <c r="AQ30" s="963"/>
      <c r="AR30" s="963"/>
      <c r="AS30" s="963"/>
      <c r="AT30" s="963"/>
      <c r="AU30" s="963" t="s">
        <v>565</v>
      </c>
      <c r="AV30" s="963"/>
      <c r="AW30" s="963"/>
      <c r="AX30" s="963"/>
      <c r="AY30" s="963"/>
      <c r="AZ30" s="1038" t="s">
        <v>562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383</v>
      </c>
      <c r="C31" s="1034"/>
      <c r="D31" s="1034"/>
      <c r="E31" s="1034"/>
      <c r="F31" s="1034"/>
      <c r="G31" s="1034"/>
      <c r="H31" s="1034"/>
      <c r="I31" s="1034"/>
      <c r="J31" s="1034"/>
      <c r="K31" s="1034"/>
      <c r="L31" s="1034"/>
      <c r="M31" s="1034"/>
      <c r="N31" s="1034"/>
      <c r="O31" s="1034"/>
      <c r="P31" s="1035"/>
      <c r="Q31" s="1039">
        <v>5106</v>
      </c>
      <c r="R31" s="1040"/>
      <c r="S31" s="1040"/>
      <c r="T31" s="1040"/>
      <c r="U31" s="1040"/>
      <c r="V31" s="1040">
        <v>5105</v>
      </c>
      <c r="W31" s="1040"/>
      <c r="X31" s="1040"/>
      <c r="Y31" s="1040"/>
      <c r="Z31" s="1040"/>
      <c r="AA31" s="1040">
        <v>1</v>
      </c>
      <c r="AB31" s="1040"/>
      <c r="AC31" s="1040"/>
      <c r="AD31" s="1040"/>
      <c r="AE31" s="1041"/>
      <c r="AF31" s="1015">
        <v>1</v>
      </c>
      <c r="AG31" s="1016"/>
      <c r="AH31" s="1016"/>
      <c r="AI31" s="1016"/>
      <c r="AJ31" s="1017"/>
      <c r="AK31" s="979">
        <v>755</v>
      </c>
      <c r="AL31" s="963"/>
      <c r="AM31" s="963"/>
      <c r="AN31" s="963"/>
      <c r="AO31" s="963"/>
      <c r="AP31" s="963" t="s">
        <v>564</v>
      </c>
      <c r="AQ31" s="963"/>
      <c r="AR31" s="963"/>
      <c r="AS31" s="963"/>
      <c r="AT31" s="963"/>
      <c r="AU31" s="963" t="s">
        <v>565</v>
      </c>
      <c r="AV31" s="963"/>
      <c r="AW31" s="963"/>
      <c r="AX31" s="963"/>
      <c r="AY31" s="963"/>
      <c r="AZ31" s="1038" t="s">
        <v>563</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30</v>
      </c>
      <c r="R32" s="1040"/>
      <c r="S32" s="1040"/>
      <c r="T32" s="1040"/>
      <c r="U32" s="1040"/>
      <c r="V32" s="1040">
        <v>22</v>
      </c>
      <c r="W32" s="1040"/>
      <c r="X32" s="1040"/>
      <c r="Y32" s="1040"/>
      <c r="Z32" s="1040"/>
      <c r="AA32" s="1040">
        <v>8</v>
      </c>
      <c r="AB32" s="1040"/>
      <c r="AC32" s="1040"/>
      <c r="AD32" s="1040"/>
      <c r="AE32" s="1041"/>
      <c r="AF32" s="1015">
        <v>8</v>
      </c>
      <c r="AG32" s="1016"/>
      <c r="AH32" s="1016"/>
      <c r="AI32" s="1016"/>
      <c r="AJ32" s="1017"/>
      <c r="AK32" s="979" t="s">
        <v>562</v>
      </c>
      <c r="AL32" s="963"/>
      <c r="AM32" s="963"/>
      <c r="AN32" s="963"/>
      <c r="AO32" s="963"/>
      <c r="AP32" s="963" t="s">
        <v>562</v>
      </c>
      <c r="AQ32" s="963"/>
      <c r="AR32" s="963"/>
      <c r="AS32" s="963"/>
      <c r="AT32" s="963"/>
      <c r="AU32" s="963" t="s">
        <v>562</v>
      </c>
      <c r="AV32" s="963"/>
      <c r="AW32" s="963"/>
      <c r="AX32" s="963"/>
      <c r="AY32" s="963"/>
      <c r="AZ32" s="1038" t="s">
        <v>566</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385</v>
      </c>
      <c r="C33" s="1034"/>
      <c r="D33" s="1034"/>
      <c r="E33" s="1034"/>
      <c r="F33" s="1034"/>
      <c r="G33" s="1034"/>
      <c r="H33" s="1034"/>
      <c r="I33" s="1034"/>
      <c r="J33" s="1034"/>
      <c r="K33" s="1034"/>
      <c r="L33" s="1034"/>
      <c r="M33" s="1034"/>
      <c r="N33" s="1034"/>
      <c r="O33" s="1034"/>
      <c r="P33" s="1035"/>
      <c r="Q33" s="1039">
        <v>473</v>
      </c>
      <c r="R33" s="1040"/>
      <c r="S33" s="1040"/>
      <c r="T33" s="1040"/>
      <c r="U33" s="1040"/>
      <c r="V33" s="1040">
        <v>403</v>
      </c>
      <c r="W33" s="1040"/>
      <c r="X33" s="1040"/>
      <c r="Y33" s="1040"/>
      <c r="Z33" s="1040"/>
      <c r="AA33" s="1040">
        <v>70</v>
      </c>
      <c r="AB33" s="1040"/>
      <c r="AC33" s="1040"/>
      <c r="AD33" s="1040"/>
      <c r="AE33" s="1041"/>
      <c r="AF33" s="1015">
        <v>1025</v>
      </c>
      <c r="AG33" s="1016"/>
      <c r="AH33" s="1016"/>
      <c r="AI33" s="1016"/>
      <c r="AJ33" s="1017"/>
      <c r="AK33" s="979">
        <v>89</v>
      </c>
      <c r="AL33" s="963"/>
      <c r="AM33" s="963"/>
      <c r="AN33" s="963"/>
      <c r="AO33" s="963"/>
      <c r="AP33" s="963">
        <v>2483</v>
      </c>
      <c r="AQ33" s="963"/>
      <c r="AR33" s="963"/>
      <c r="AS33" s="963"/>
      <c r="AT33" s="963"/>
      <c r="AU33" s="963">
        <v>1132</v>
      </c>
      <c r="AV33" s="963"/>
      <c r="AW33" s="963"/>
      <c r="AX33" s="963"/>
      <c r="AY33" s="963"/>
      <c r="AZ33" s="1038" t="s">
        <v>562</v>
      </c>
      <c r="BA33" s="1038"/>
      <c r="BB33" s="1038"/>
      <c r="BC33" s="1038"/>
      <c r="BD33" s="1038"/>
      <c r="BE33" s="1028" t="s">
        <v>386</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121</v>
      </c>
      <c r="R34" s="1040"/>
      <c r="S34" s="1040"/>
      <c r="T34" s="1040"/>
      <c r="U34" s="1040"/>
      <c r="V34" s="1040">
        <v>101</v>
      </c>
      <c r="W34" s="1040"/>
      <c r="X34" s="1040"/>
      <c r="Y34" s="1040"/>
      <c r="Z34" s="1040"/>
      <c r="AA34" s="1040">
        <v>20</v>
      </c>
      <c r="AB34" s="1040"/>
      <c r="AC34" s="1040"/>
      <c r="AD34" s="1040"/>
      <c r="AE34" s="1041"/>
      <c r="AF34" s="1015">
        <v>509</v>
      </c>
      <c r="AG34" s="1016"/>
      <c r="AH34" s="1016"/>
      <c r="AI34" s="1016"/>
      <c r="AJ34" s="1017"/>
      <c r="AK34" s="979">
        <v>0</v>
      </c>
      <c r="AL34" s="963"/>
      <c r="AM34" s="963"/>
      <c r="AN34" s="963"/>
      <c r="AO34" s="963"/>
      <c r="AP34" s="963" t="s">
        <v>560</v>
      </c>
      <c r="AQ34" s="963"/>
      <c r="AR34" s="963"/>
      <c r="AS34" s="963"/>
      <c r="AT34" s="963"/>
      <c r="AU34" s="963" t="s">
        <v>555</v>
      </c>
      <c r="AV34" s="963"/>
      <c r="AW34" s="963"/>
      <c r="AX34" s="963"/>
      <c r="AY34" s="963"/>
      <c r="AZ34" s="1038" t="s">
        <v>562</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388</v>
      </c>
      <c r="C35" s="1034"/>
      <c r="D35" s="1034"/>
      <c r="E35" s="1034"/>
      <c r="F35" s="1034"/>
      <c r="G35" s="1034"/>
      <c r="H35" s="1034"/>
      <c r="I35" s="1034"/>
      <c r="J35" s="1034"/>
      <c r="K35" s="1034"/>
      <c r="L35" s="1034"/>
      <c r="M35" s="1034"/>
      <c r="N35" s="1034"/>
      <c r="O35" s="1034"/>
      <c r="P35" s="1035"/>
      <c r="Q35" s="1039">
        <v>5</v>
      </c>
      <c r="R35" s="1040"/>
      <c r="S35" s="1040"/>
      <c r="T35" s="1040"/>
      <c r="U35" s="1040"/>
      <c r="V35" s="1040">
        <v>5</v>
      </c>
      <c r="W35" s="1040"/>
      <c r="X35" s="1040"/>
      <c r="Y35" s="1040"/>
      <c r="Z35" s="1040"/>
      <c r="AA35" s="1040" t="s">
        <v>555</v>
      </c>
      <c r="AB35" s="1040"/>
      <c r="AC35" s="1040"/>
      <c r="AD35" s="1040"/>
      <c r="AE35" s="1041"/>
      <c r="AF35" s="1015" t="s">
        <v>114</v>
      </c>
      <c r="AG35" s="1016"/>
      <c r="AH35" s="1016"/>
      <c r="AI35" s="1016"/>
      <c r="AJ35" s="1017"/>
      <c r="AK35" s="979">
        <v>3</v>
      </c>
      <c r="AL35" s="963"/>
      <c r="AM35" s="963"/>
      <c r="AN35" s="963"/>
      <c r="AO35" s="963"/>
      <c r="AP35" s="963" t="s">
        <v>555</v>
      </c>
      <c r="AQ35" s="963"/>
      <c r="AR35" s="963"/>
      <c r="AS35" s="963"/>
      <c r="AT35" s="963"/>
      <c r="AU35" s="963" t="s">
        <v>555</v>
      </c>
      <c r="AV35" s="963"/>
      <c r="AW35" s="963"/>
      <c r="AX35" s="963"/>
      <c r="AY35" s="963"/>
      <c r="AZ35" s="1038" t="s">
        <v>562</v>
      </c>
      <c r="BA35" s="1038"/>
      <c r="BB35" s="1038"/>
      <c r="BC35" s="1038"/>
      <c r="BD35" s="1038"/>
      <c r="BE35" s="1028" t="s">
        <v>389</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390</v>
      </c>
      <c r="C36" s="1034"/>
      <c r="D36" s="1034"/>
      <c r="E36" s="1034"/>
      <c r="F36" s="1034"/>
      <c r="G36" s="1034"/>
      <c r="H36" s="1034"/>
      <c r="I36" s="1034"/>
      <c r="J36" s="1034"/>
      <c r="K36" s="1034"/>
      <c r="L36" s="1034"/>
      <c r="M36" s="1034"/>
      <c r="N36" s="1034"/>
      <c r="O36" s="1034"/>
      <c r="P36" s="1035"/>
      <c r="Q36" s="1039">
        <v>1850</v>
      </c>
      <c r="R36" s="1040"/>
      <c r="S36" s="1040"/>
      <c r="T36" s="1040"/>
      <c r="U36" s="1040"/>
      <c r="V36" s="1040">
        <v>1847</v>
      </c>
      <c r="W36" s="1040"/>
      <c r="X36" s="1040"/>
      <c r="Y36" s="1040"/>
      <c r="Z36" s="1040"/>
      <c r="AA36" s="1040">
        <v>3</v>
      </c>
      <c r="AB36" s="1040"/>
      <c r="AC36" s="1040"/>
      <c r="AD36" s="1040"/>
      <c r="AE36" s="1041"/>
      <c r="AF36" s="1015">
        <v>0</v>
      </c>
      <c r="AG36" s="1016"/>
      <c r="AH36" s="1016"/>
      <c r="AI36" s="1016"/>
      <c r="AJ36" s="1017"/>
      <c r="AK36" s="979">
        <v>688</v>
      </c>
      <c r="AL36" s="963"/>
      <c r="AM36" s="963"/>
      <c r="AN36" s="963"/>
      <c r="AO36" s="963"/>
      <c r="AP36" s="963">
        <v>10501</v>
      </c>
      <c r="AQ36" s="963"/>
      <c r="AR36" s="963"/>
      <c r="AS36" s="963"/>
      <c r="AT36" s="963"/>
      <c r="AU36" s="963">
        <v>9168</v>
      </c>
      <c r="AV36" s="963"/>
      <c r="AW36" s="963"/>
      <c r="AX36" s="963"/>
      <c r="AY36" s="963"/>
      <c r="AZ36" s="1038" t="s">
        <v>565</v>
      </c>
      <c r="BA36" s="1038"/>
      <c r="BB36" s="1038"/>
      <c r="BC36" s="1038"/>
      <c r="BD36" s="1038"/>
      <c r="BE36" s="1028" t="s">
        <v>389</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391</v>
      </c>
      <c r="C37" s="1034"/>
      <c r="D37" s="1034"/>
      <c r="E37" s="1034"/>
      <c r="F37" s="1034"/>
      <c r="G37" s="1034"/>
      <c r="H37" s="1034"/>
      <c r="I37" s="1034"/>
      <c r="J37" s="1034"/>
      <c r="K37" s="1034"/>
      <c r="L37" s="1034"/>
      <c r="M37" s="1034"/>
      <c r="N37" s="1034"/>
      <c r="O37" s="1034"/>
      <c r="P37" s="1035"/>
      <c r="Q37" s="1039">
        <v>394</v>
      </c>
      <c r="R37" s="1040"/>
      <c r="S37" s="1040"/>
      <c r="T37" s="1040"/>
      <c r="U37" s="1040"/>
      <c r="V37" s="1040">
        <v>393</v>
      </c>
      <c r="W37" s="1040"/>
      <c r="X37" s="1040"/>
      <c r="Y37" s="1040"/>
      <c r="Z37" s="1040"/>
      <c r="AA37" s="1040">
        <v>1</v>
      </c>
      <c r="AB37" s="1040"/>
      <c r="AC37" s="1040"/>
      <c r="AD37" s="1040"/>
      <c r="AE37" s="1041"/>
      <c r="AF37" s="1015">
        <v>1</v>
      </c>
      <c r="AG37" s="1016"/>
      <c r="AH37" s="1016"/>
      <c r="AI37" s="1016"/>
      <c r="AJ37" s="1017"/>
      <c r="AK37" s="979">
        <v>263</v>
      </c>
      <c r="AL37" s="963"/>
      <c r="AM37" s="963"/>
      <c r="AN37" s="963"/>
      <c r="AO37" s="963"/>
      <c r="AP37" s="963">
        <v>3252</v>
      </c>
      <c r="AQ37" s="963"/>
      <c r="AR37" s="963"/>
      <c r="AS37" s="963"/>
      <c r="AT37" s="963"/>
      <c r="AU37" s="963">
        <v>2924</v>
      </c>
      <c r="AV37" s="963"/>
      <c r="AW37" s="963"/>
      <c r="AX37" s="963"/>
      <c r="AY37" s="963"/>
      <c r="AZ37" s="1038" t="s">
        <v>562</v>
      </c>
      <c r="BA37" s="1038"/>
      <c r="BB37" s="1038"/>
      <c r="BC37" s="1038"/>
      <c r="BD37" s="1038"/>
      <c r="BE37" s="1028" t="s">
        <v>389</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t="s">
        <v>392</v>
      </c>
      <c r="C38" s="1034"/>
      <c r="D38" s="1034"/>
      <c r="E38" s="1034"/>
      <c r="F38" s="1034"/>
      <c r="G38" s="1034"/>
      <c r="H38" s="1034"/>
      <c r="I38" s="1034"/>
      <c r="J38" s="1034"/>
      <c r="K38" s="1034"/>
      <c r="L38" s="1034"/>
      <c r="M38" s="1034"/>
      <c r="N38" s="1034"/>
      <c r="O38" s="1034"/>
      <c r="P38" s="1035"/>
      <c r="Q38" s="1039">
        <v>245</v>
      </c>
      <c r="R38" s="1040"/>
      <c r="S38" s="1040"/>
      <c r="T38" s="1040"/>
      <c r="U38" s="1040"/>
      <c r="V38" s="1040">
        <v>245</v>
      </c>
      <c r="W38" s="1040"/>
      <c r="X38" s="1040"/>
      <c r="Y38" s="1040"/>
      <c r="Z38" s="1040"/>
      <c r="AA38" s="1040" t="s">
        <v>555</v>
      </c>
      <c r="AB38" s="1040"/>
      <c r="AC38" s="1040"/>
      <c r="AD38" s="1040"/>
      <c r="AE38" s="1041"/>
      <c r="AF38" s="1015" t="s">
        <v>114</v>
      </c>
      <c r="AG38" s="1016"/>
      <c r="AH38" s="1016"/>
      <c r="AI38" s="1016"/>
      <c r="AJ38" s="1017"/>
      <c r="AK38" s="979">
        <v>77</v>
      </c>
      <c r="AL38" s="963"/>
      <c r="AM38" s="963"/>
      <c r="AN38" s="963"/>
      <c r="AO38" s="963"/>
      <c r="AP38" s="963">
        <v>588</v>
      </c>
      <c r="AQ38" s="963"/>
      <c r="AR38" s="963"/>
      <c r="AS38" s="963"/>
      <c r="AT38" s="963"/>
      <c r="AU38" s="963">
        <v>432</v>
      </c>
      <c r="AV38" s="963"/>
      <c r="AW38" s="963"/>
      <c r="AX38" s="963"/>
      <c r="AY38" s="963"/>
      <c r="AZ38" s="1038" t="s">
        <v>562</v>
      </c>
      <c r="BA38" s="1038"/>
      <c r="BB38" s="1038"/>
      <c r="BC38" s="1038"/>
      <c r="BD38" s="1038"/>
      <c r="BE38" s="1028" t="s">
        <v>389</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t="s">
        <v>393</v>
      </c>
      <c r="C39" s="1034"/>
      <c r="D39" s="1034"/>
      <c r="E39" s="1034"/>
      <c r="F39" s="1034"/>
      <c r="G39" s="1034"/>
      <c r="H39" s="1034"/>
      <c r="I39" s="1034"/>
      <c r="J39" s="1034"/>
      <c r="K39" s="1034"/>
      <c r="L39" s="1034"/>
      <c r="M39" s="1034"/>
      <c r="N39" s="1034"/>
      <c r="O39" s="1034"/>
      <c r="P39" s="1035"/>
      <c r="Q39" s="1039">
        <v>0</v>
      </c>
      <c r="R39" s="1040"/>
      <c r="S39" s="1040"/>
      <c r="T39" s="1040"/>
      <c r="U39" s="1040"/>
      <c r="V39" s="1040">
        <v>0</v>
      </c>
      <c r="W39" s="1040"/>
      <c r="X39" s="1040"/>
      <c r="Y39" s="1040"/>
      <c r="Z39" s="1040"/>
      <c r="AA39" s="1040" t="s">
        <v>555</v>
      </c>
      <c r="AB39" s="1040"/>
      <c r="AC39" s="1040"/>
      <c r="AD39" s="1040"/>
      <c r="AE39" s="1041"/>
      <c r="AF39" s="1015" t="s">
        <v>114</v>
      </c>
      <c r="AG39" s="1016"/>
      <c r="AH39" s="1016"/>
      <c r="AI39" s="1016"/>
      <c r="AJ39" s="1017"/>
      <c r="AK39" s="979" t="s">
        <v>580</v>
      </c>
      <c r="AL39" s="963"/>
      <c r="AM39" s="963"/>
      <c r="AN39" s="963"/>
      <c r="AO39" s="963"/>
      <c r="AP39" s="963" t="s">
        <v>580</v>
      </c>
      <c r="AQ39" s="963"/>
      <c r="AR39" s="963"/>
      <c r="AS39" s="963"/>
      <c r="AT39" s="963"/>
      <c r="AU39" s="963" t="s">
        <v>580</v>
      </c>
      <c r="AV39" s="963"/>
      <c r="AW39" s="963"/>
      <c r="AX39" s="963"/>
      <c r="AY39" s="963"/>
      <c r="AZ39" s="1038" t="s">
        <v>562</v>
      </c>
      <c r="BA39" s="1038"/>
      <c r="BB39" s="1038"/>
      <c r="BC39" s="1038"/>
      <c r="BD39" s="1038"/>
      <c r="BE39" s="1028" t="s">
        <v>389</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9"/>
      <c r="AL40" s="963"/>
      <c r="AM40" s="963"/>
      <c r="AN40" s="963"/>
      <c r="AO40" s="963"/>
      <c r="AP40" s="963"/>
      <c r="AQ40" s="963"/>
      <c r="AR40" s="963"/>
      <c r="AS40" s="963"/>
      <c r="AT40" s="963"/>
      <c r="AU40" s="963"/>
      <c r="AV40" s="963"/>
      <c r="AW40" s="963"/>
      <c r="AX40" s="963"/>
      <c r="AY40" s="963"/>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9"/>
      <c r="AL41" s="963"/>
      <c r="AM41" s="963"/>
      <c r="AN41" s="963"/>
      <c r="AO41" s="963"/>
      <c r="AP41" s="963"/>
      <c r="AQ41" s="963"/>
      <c r="AR41" s="963"/>
      <c r="AS41" s="963"/>
      <c r="AT41" s="963"/>
      <c r="AU41" s="963"/>
      <c r="AV41" s="963"/>
      <c r="AW41" s="963"/>
      <c r="AX41" s="963"/>
      <c r="AY41" s="963"/>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9"/>
      <c r="AL42" s="963"/>
      <c r="AM42" s="963"/>
      <c r="AN42" s="963"/>
      <c r="AO42" s="963"/>
      <c r="AP42" s="963"/>
      <c r="AQ42" s="963"/>
      <c r="AR42" s="963"/>
      <c r="AS42" s="963"/>
      <c r="AT42" s="963"/>
      <c r="AU42" s="963"/>
      <c r="AV42" s="963"/>
      <c r="AW42" s="963"/>
      <c r="AX42" s="963"/>
      <c r="AY42" s="963"/>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9"/>
      <c r="AL43" s="963"/>
      <c r="AM43" s="963"/>
      <c r="AN43" s="963"/>
      <c r="AO43" s="963"/>
      <c r="AP43" s="963"/>
      <c r="AQ43" s="963"/>
      <c r="AR43" s="963"/>
      <c r="AS43" s="963"/>
      <c r="AT43" s="963"/>
      <c r="AU43" s="963"/>
      <c r="AV43" s="963"/>
      <c r="AW43" s="963"/>
      <c r="AX43" s="963"/>
      <c r="AY43" s="963"/>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9"/>
      <c r="AL44" s="963"/>
      <c r="AM44" s="963"/>
      <c r="AN44" s="963"/>
      <c r="AO44" s="963"/>
      <c r="AP44" s="963"/>
      <c r="AQ44" s="963"/>
      <c r="AR44" s="963"/>
      <c r="AS44" s="963"/>
      <c r="AT44" s="963"/>
      <c r="AU44" s="963"/>
      <c r="AV44" s="963"/>
      <c r="AW44" s="963"/>
      <c r="AX44" s="963"/>
      <c r="AY44" s="963"/>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9"/>
      <c r="AL45" s="963"/>
      <c r="AM45" s="963"/>
      <c r="AN45" s="963"/>
      <c r="AO45" s="963"/>
      <c r="AP45" s="963"/>
      <c r="AQ45" s="963"/>
      <c r="AR45" s="963"/>
      <c r="AS45" s="963"/>
      <c r="AT45" s="963"/>
      <c r="AU45" s="963"/>
      <c r="AV45" s="963"/>
      <c r="AW45" s="963"/>
      <c r="AX45" s="963"/>
      <c r="AY45" s="963"/>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9"/>
      <c r="AL46" s="963"/>
      <c r="AM46" s="963"/>
      <c r="AN46" s="963"/>
      <c r="AO46" s="963"/>
      <c r="AP46" s="963"/>
      <c r="AQ46" s="963"/>
      <c r="AR46" s="963"/>
      <c r="AS46" s="963"/>
      <c r="AT46" s="963"/>
      <c r="AU46" s="963"/>
      <c r="AV46" s="963"/>
      <c r="AW46" s="963"/>
      <c r="AX46" s="963"/>
      <c r="AY46" s="963"/>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9"/>
      <c r="AL47" s="963"/>
      <c r="AM47" s="963"/>
      <c r="AN47" s="963"/>
      <c r="AO47" s="963"/>
      <c r="AP47" s="963"/>
      <c r="AQ47" s="963"/>
      <c r="AR47" s="963"/>
      <c r="AS47" s="963"/>
      <c r="AT47" s="963"/>
      <c r="AU47" s="963"/>
      <c r="AV47" s="963"/>
      <c r="AW47" s="963"/>
      <c r="AX47" s="963"/>
      <c r="AY47" s="963"/>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9"/>
      <c r="AL48" s="963"/>
      <c r="AM48" s="963"/>
      <c r="AN48" s="963"/>
      <c r="AO48" s="963"/>
      <c r="AP48" s="963"/>
      <c r="AQ48" s="963"/>
      <c r="AR48" s="963"/>
      <c r="AS48" s="963"/>
      <c r="AT48" s="963"/>
      <c r="AU48" s="963"/>
      <c r="AV48" s="963"/>
      <c r="AW48" s="963"/>
      <c r="AX48" s="963"/>
      <c r="AY48" s="963"/>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9"/>
      <c r="AL49" s="963"/>
      <c r="AM49" s="963"/>
      <c r="AN49" s="963"/>
      <c r="AO49" s="963"/>
      <c r="AP49" s="963"/>
      <c r="AQ49" s="963"/>
      <c r="AR49" s="963"/>
      <c r="AS49" s="963"/>
      <c r="AT49" s="963"/>
      <c r="AU49" s="963"/>
      <c r="AV49" s="963"/>
      <c r="AW49" s="963"/>
      <c r="AX49" s="963"/>
      <c r="AY49" s="963"/>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394</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4"/>
      <c r="AF63" s="1025">
        <v>889</v>
      </c>
      <c r="AG63" s="953"/>
      <c r="AH63" s="953"/>
      <c r="AI63" s="953"/>
      <c r="AJ63" s="1026"/>
      <c r="AK63" s="1027"/>
      <c r="AL63" s="957"/>
      <c r="AM63" s="957"/>
      <c r="AN63" s="957"/>
      <c r="AO63" s="957"/>
      <c r="AP63" s="953">
        <v>16825</v>
      </c>
      <c r="AQ63" s="953"/>
      <c r="AR63" s="953"/>
      <c r="AS63" s="953"/>
      <c r="AT63" s="953"/>
      <c r="AU63" s="953">
        <v>13655</v>
      </c>
      <c r="AV63" s="953"/>
      <c r="AW63" s="953"/>
      <c r="AX63" s="953"/>
      <c r="AY63" s="953"/>
      <c r="AZ63" s="1021"/>
      <c r="BA63" s="1021"/>
      <c r="BB63" s="1021"/>
      <c r="BC63" s="1021"/>
      <c r="BD63" s="1021"/>
      <c r="BE63" s="954"/>
      <c r="BF63" s="954"/>
      <c r="BG63" s="954"/>
      <c r="BH63" s="954"/>
      <c r="BI63" s="955"/>
      <c r="BJ63" s="1022" t="s">
        <v>114</v>
      </c>
      <c r="BK63" s="945"/>
      <c r="BL63" s="945"/>
      <c r="BM63" s="945"/>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397</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398</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2" t="s">
        <v>544</v>
      </c>
      <c r="C68" s="973"/>
      <c r="D68" s="973"/>
      <c r="E68" s="973"/>
      <c r="F68" s="973"/>
      <c r="G68" s="973"/>
      <c r="H68" s="973"/>
      <c r="I68" s="973"/>
      <c r="J68" s="973"/>
      <c r="K68" s="973"/>
      <c r="L68" s="973"/>
      <c r="M68" s="973"/>
      <c r="N68" s="973"/>
      <c r="O68" s="973"/>
      <c r="P68" s="974"/>
      <c r="Q68" s="984">
        <v>445</v>
      </c>
      <c r="R68" s="981"/>
      <c r="S68" s="981"/>
      <c r="T68" s="981"/>
      <c r="U68" s="981"/>
      <c r="V68" s="981">
        <v>390</v>
      </c>
      <c r="W68" s="981"/>
      <c r="X68" s="981"/>
      <c r="Y68" s="981"/>
      <c r="Z68" s="981"/>
      <c r="AA68" s="981">
        <v>55</v>
      </c>
      <c r="AB68" s="981"/>
      <c r="AC68" s="981"/>
      <c r="AD68" s="981"/>
      <c r="AE68" s="981"/>
      <c r="AF68" s="981">
        <v>55</v>
      </c>
      <c r="AG68" s="981"/>
      <c r="AH68" s="981"/>
      <c r="AI68" s="981"/>
      <c r="AJ68" s="981"/>
      <c r="AK68" s="981" t="s">
        <v>555</v>
      </c>
      <c r="AL68" s="981"/>
      <c r="AM68" s="981"/>
      <c r="AN68" s="981"/>
      <c r="AO68" s="981"/>
      <c r="AP68" s="981" t="s">
        <v>555</v>
      </c>
      <c r="AQ68" s="981"/>
      <c r="AR68" s="981"/>
      <c r="AS68" s="981"/>
      <c r="AT68" s="981"/>
      <c r="AU68" s="981" t="s">
        <v>568</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72" t="s">
        <v>545</v>
      </c>
      <c r="C69" s="973"/>
      <c r="D69" s="973"/>
      <c r="E69" s="973"/>
      <c r="F69" s="973"/>
      <c r="G69" s="973"/>
      <c r="H69" s="973"/>
      <c r="I69" s="973"/>
      <c r="J69" s="973"/>
      <c r="K69" s="973"/>
      <c r="L69" s="973"/>
      <c r="M69" s="973"/>
      <c r="N69" s="973"/>
      <c r="O69" s="973"/>
      <c r="P69" s="974"/>
      <c r="Q69" s="971">
        <v>107</v>
      </c>
      <c r="R69" s="963"/>
      <c r="S69" s="963"/>
      <c r="T69" s="963"/>
      <c r="U69" s="963"/>
      <c r="V69" s="963">
        <v>106</v>
      </c>
      <c r="W69" s="963"/>
      <c r="X69" s="963"/>
      <c r="Y69" s="963"/>
      <c r="Z69" s="963"/>
      <c r="AA69" s="963">
        <v>1</v>
      </c>
      <c r="AB69" s="963"/>
      <c r="AC69" s="963"/>
      <c r="AD69" s="963"/>
      <c r="AE69" s="963"/>
      <c r="AF69" s="963">
        <v>1</v>
      </c>
      <c r="AG69" s="963"/>
      <c r="AH69" s="963"/>
      <c r="AI69" s="963"/>
      <c r="AJ69" s="963"/>
      <c r="AK69" s="963" t="s">
        <v>555</v>
      </c>
      <c r="AL69" s="963"/>
      <c r="AM69" s="963"/>
      <c r="AN69" s="963"/>
      <c r="AO69" s="963"/>
      <c r="AP69" s="963" t="s">
        <v>555</v>
      </c>
      <c r="AQ69" s="963"/>
      <c r="AR69" s="963"/>
      <c r="AS69" s="963"/>
      <c r="AT69" s="963"/>
      <c r="AU69" s="963" t="s">
        <v>568</v>
      </c>
      <c r="AV69" s="963"/>
      <c r="AW69" s="963"/>
      <c r="AX69" s="963"/>
      <c r="AY69" s="963"/>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72" t="s">
        <v>546</v>
      </c>
      <c r="C70" s="973"/>
      <c r="D70" s="973"/>
      <c r="E70" s="973"/>
      <c r="F70" s="973"/>
      <c r="G70" s="973"/>
      <c r="H70" s="973"/>
      <c r="I70" s="973"/>
      <c r="J70" s="973"/>
      <c r="K70" s="973"/>
      <c r="L70" s="973"/>
      <c r="M70" s="973"/>
      <c r="N70" s="973"/>
      <c r="O70" s="973"/>
      <c r="P70" s="974"/>
      <c r="Q70" s="971">
        <v>15453</v>
      </c>
      <c r="R70" s="963"/>
      <c r="S70" s="963"/>
      <c r="T70" s="963"/>
      <c r="U70" s="963"/>
      <c r="V70" s="963">
        <v>15411</v>
      </c>
      <c r="W70" s="963"/>
      <c r="X70" s="963"/>
      <c r="Y70" s="963"/>
      <c r="Z70" s="963"/>
      <c r="AA70" s="963">
        <v>42</v>
      </c>
      <c r="AB70" s="963"/>
      <c r="AC70" s="963"/>
      <c r="AD70" s="963"/>
      <c r="AE70" s="963"/>
      <c r="AF70" s="963">
        <v>42</v>
      </c>
      <c r="AG70" s="963"/>
      <c r="AH70" s="963"/>
      <c r="AI70" s="963"/>
      <c r="AJ70" s="963"/>
      <c r="AK70" s="963">
        <v>3109</v>
      </c>
      <c r="AL70" s="963"/>
      <c r="AM70" s="963"/>
      <c r="AN70" s="963"/>
      <c r="AO70" s="963"/>
      <c r="AP70" s="963" t="s">
        <v>555</v>
      </c>
      <c r="AQ70" s="963"/>
      <c r="AR70" s="963"/>
      <c r="AS70" s="963"/>
      <c r="AT70" s="963"/>
      <c r="AU70" s="963" t="s">
        <v>568</v>
      </c>
      <c r="AV70" s="963"/>
      <c r="AW70" s="963"/>
      <c r="AX70" s="963"/>
      <c r="AY70" s="963"/>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72" t="s">
        <v>547</v>
      </c>
      <c r="C71" s="973"/>
      <c r="D71" s="973"/>
      <c r="E71" s="973"/>
      <c r="F71" s="973"/>
      <c r="G71" s="973"/>
      <c r="H71" s="973"/>
      <c r="I71" s="973"/>
      <c r="J71" s="973"/>
      <c r="K71" s="973"/>
      <c r="L71" s="973"/>
      <c r="M71" s="973"/>
      <c r="N71" s="973"/>
      <c r="O71" s="973"/>
      <c r="P71" s="974"/>
      <c r="Q71" s="971">
        <v>99</v>
      </c>
      <c r="R71" s="963"/>
      <c r="S71" s="963"/>
      <c r="T71" s="963"/>
      <c r="U71" s="963"/>
      <c r="V71" s="963">
        <v>99</v>
      </c>
      <c r="W71" s="963"/>
      <c r="X71" s="963"/>
      <c r="Y71" s="963"/>
      <c r="Z71" s="963"/>
      <c r="AA71" s="963" t="s">
        <v>556</v>
      </c>
      <c r="AB71" s="963"/>
      <c r="AC71" s="963"/>
      <c r="AD71" s="963"/>
      <c r="AE71" s="963"/>
      <c r="AF71" s="963" t="s">
        <v>557</v>
      </c>
      <c r="AG71" s="963"/>
      <c r="AH71" s="963"/>
      <c r="AI71" s="963"/>
      <c r="AJ71" s="963"/>
      <c r="AK71" s="963" t="s">
        <v>555</v>
      </c>
      <c r="AL71" s="963"/>
      <c r="AM71" s="963"/>
      <c r="AN71" s="963"/>
      <c r="AO71" s="963"/>
      <c r="AP71" s="963" t="s">
        <v>555</v>
      </c>
      <c r="AQ71" s="963"/>
      <c r="AR71" s="963"/>
      <c r="AS71" s="963"/>
      <c r="AT71" s="963"/>
      <c r="AU71" s="963" t="s">
        <v>568</v>
      </c>
      <c r="AV71" s="963"/>
      <c r="AW71" s="963"/>
      <c r="AX71" s="963"/>
      <c r="AY71" s="963"/>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72" t="s">
        <v>548</v>
      </c>
      <c r="C72" s="973"/>
      <c r="D72" s="973"/>
      <c r="E72" s="973"/>
      <c r="F72" s="973"/>
      <c r="G72" s="973"/>
      <c r="H72" s="973"/>
      <c r="I72" s="973"/>
      <c r="J72" s="973"/>
      <c r="K72" s="973"/>
      <c r="L72" s="973"/>
      <c r="M72" s="973"/>
      <c r="N72" s="973"/>
      <c r="O72" s="973"/>
      <c r="P72" s="974"/>
      <c r="Q72" s="971">
        <v>448</v>
      </c>
      <c r="R72" s="963"/>
      <c r="S72" s="963"/>
      <c r="T72" s="963"/>
      <c r="U72" s="963"/>
      <c r="V72" s="963">
        <v>446</v>
      </c>
      <c r="W72" s="963"/>
      <c r="X72" s="963"/>
      <c r="Y72" s="963"/>
      <c r="Z72" s="963"/>
      <c r="AA72" s="963">
        <v>3</v>
      </c>
      <c r="AB72" s="963"/>
      <c r="AC72" s="963"/>
      <c r="AD72" s="963"/>
      <c r="AE72" s="963"/>
      <c r="AF72" s="963">
        <v>3</v>
      </c>
      <c r="AG72" s="963"/>
      <c r="AH72" s="963"/>
      <c r="AI72" s="963"/>
      <c r="AJ72" s="963"/>
      <c r="AK72" s="963">
        <v>0</v>
      </c>
      <c r="AL72" s="963"/>
      <c r="AM72" s="963"/>
      <c r="AN72" s="963"/>
      <c r="AO72" s="963"/>
      <c r="AP72" s="963" t="s">
        <v>555</v>
      </c>
      <c r="AQ72" s="963"/>
      <c r="AR72" s="963"/>
      <c r="AS72" s="963"/>
      <c r="AT72" s="963"/>
      <c r="AU72" s="963" t="s">
        <v>568</v>
      </c>
      <c r="AV72" s="963"/>
      <c r="AW72" s="963"/>
      <c r="AX72" s="963"/>
      <c r="AY72" s="963"/>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72" t="s">
        <v>549</v>
      </c>
      <c r="C73" s="973"/>
      <c r="D73" s="973"/>
      <c r="E73" s="973"/>
      <c r="F73" s="973"/>
      <c r="G73" s="973"/>
      <c r="H73" s="973"/>
      <c r="I73" s="973"/>
      <c r="J73" s="973"/>
      <c r="K73" s="973"/>
      <c r="L73" s="973"/>
      <c r="M73" s="973"/>
      <c r="N73" s="973"/>
      <c r="O73" s="973"/>
      <c r="P73" s="974"/>
      <c r="Q73" s="971">
        <v>1387</v>
      </c>
      <c r="R73" s="963"/>
      <c r="S73" s="963"/>
      <c r="T73" s="963"/>
      <c r="U73" s="963"/>
      <c r="V73" s="963">
        <v>1365</v>
      </c>
      <c r="W73" s="963"/>
      <c r="X73" s="963"/>
      <c r="Y73" s="963"/>
      <c r="Z73" s="963"/>
      <c r="AA73" s="963">
        <v>22</v>
      </c>
      <c r="AB73" s="963"/>
      <c r="AC73" s="963"/>
      <c r="AD73" s="963"/>
      <c r="AE73" s="963"/>
      <c r="AF73" s="963">
        <v>22</v>
      </c>
      <c r="AG73" s="963"/>
      <c r="AH73" s="963"/>
      <c r="AI73" s="963"/>
      <c r="AJ73" s="963"/>
      <c r="AK73" s="963" t="s">
        <v>555</v>
      </c>
      <c r="AL73" s="963"/>
      <c r="AM73" s="963"/>
      <c r="AN73" s="963"/>
      <c r="AO73" s="963"/>
      <c r="AP73" s="963">
        <v>336</v>
      </c>
      <c r="AQ73" s="963"/>
      <c r="AR73" s="963"/>
      <c r="AS73" s="963"/>
      <c r="AT73" s="963"/>
      <c r="AU73" s="963">
        <v>184</v>
      </c>
      <c r="AV73" s="963"/>
      <c r="AW73" s="963"/>
      <c r="AX73" s="963"/>
      <c r="AY73" s="963"/>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72" t="s">
        <v>572</v>
      </c>
      <c r="C74" s="975"/>
      <c r="D74" s="975"/>
      <c r="E74" s="975"/>
      <c r="F74" s="975"/>
      <c r="G74" s="975"/>
      <c r="H74" s="975"/>
      <c r="I74" s="975"/>
      <c r="J74" s="975"/>
      <c r="K74" s="975"/>
      <c r="L74" s="975"/>
      <c r="M74" s="975"/>
      <c r="N74" s="975"/>
      <c r="O74" s="975"/>
      <c r="P74" s="976"/>
      <c r="Q74" s="977">
        <v>1933</v>
      </c>
      <c r="R74" s="978"/>
      <c r="S74" s="978"/>
      <c r="T74" s="978"/>
      <c r="U74" s="979"/>
      <c r="V74" s="980">
        <v>1753</v>
      </c>
      <c r="W74" s="978"/>
      <c r="X74" s="978"/>
      <c r="Y74" s="978"/>
      <c r="Z74" s="979"/>
      <c r="AA74" s="980">
        <v>180</v>
      </c>
      <c r="AB74" s="978"/>
      <c r="AC74" s="978"/>
      <c r="AD74" s="978"/>
      <c r="AE74" s="979"/>
      <c r="AF74" s="980">
        <v>180</v>
      </c>
      <c r="AG74" s="978"/>
      <c r="AH74" s="978"/>
      <c r="AI74" s="978"/>
      <c r="AJ74" s="979"/>
      <c r="AK74" s="980" t="s">
        <v>555</v>
      </c>
      <c r="AL74" s="978"/>
      <c r="AM74" s="978"/>
      <c r="AN74" s="978"/>
      <c r="AO74" s="979"/>
      <c r="AP74" s="980">
        <v>2136</v>
      </c>
      <c r="AQ74" s="978"/>
      <c r="AR74" s="978"/>
      <c r="AS74" s="978"/>
      <c r="AT74" s="979"/>
      <c r="AU74" s="980">
        <v>970</v>
      </c>
      <c r="AV74" s="978"/>
      <c r="AW74" s="978"/>
      <c r="AX74" s="978"/>
      <c r="AY74" s="979"/>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72" t="s">
        <v>573</v>
      </c>
      <c r="C75" s="975"/>
      <c r="D75" s="975"/>
      <c r="E75" s="975"/>
      <c r="F75" s="975"/>
      <c r="G75" s="975"/>
      <c r="H75" s="975"/>
      <c r="I75" s="975"/>
      <c r="J75" s="975"/>
      <c r="K75" s="975"/>
      <c r="L75" s="975"/>
      <c r="M75" s="975"/>
      <c r="N75" s="975"/>
      <c r="O75" s="975"/>
      <c r="P75" s="976"/>
      <c r="Q75" s="977">
        <v>181</v>
      </c>
      <c r="R75" s="978"/>
      <c r="S75" s="978"/>
      <c r="T75" s="978"/>
      <c r="U75" s="979"/>
      <c r="V75" s="980">
        <v>167</v>
      </c>
      <c r="W75" s="978"/>
      <c r="X75" s="978"/>
      <c r="Y75" s="978"/>
      <c r="Z75" s="979"/>
      <c r="AA75" s="980">
        <v>15</v>
      </c>
      <c r="AB75" s="978"/>
      <c r="AC75" s="978"/>
      <c r="AD75" s="978"/>
      <c r="AE75" s="979"/>
      <c r="AF75" s="980">
        <v>15</v>
      </c>
      <c r="AG75" s="978"/>
      <c r="AH75" s="978"/>
      <c r="AI75" s="978"/>
      <c r="AJ75" s="979"/>
      <c r="AK75" s="980" t="s">
        <v>555</v>
      </c>
      <c r="AL75" s="978"/>
      <c r="AM75" s="978"/>
      <c r="AN75" s="978"/>
      <c r="AO75" s="979"/>
      <c r="AP75" s="980" t="s">
        <v>558</v>
      </c>
      <c r="AQ75" s="978"/>
      <c r="AR75" s="978"/>
      <c r="AS75" s="978"/>
      <c r="AT75" s="979"/>
      <c r="AU75" s="980" t="s">
        <v>569</v>
      </c>
      <c r="AV75" s="978"/>
      <c r="AW75" s="978"/>
      <c r="AX75" s="978"/>
      <c r="AY75" s="979"/>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72" t="s">
        <v>574</v>
      </c>
      <c r="C76" s="975"/>
      <c r="D76" s="975"/>
      <c r="E76" s="975"/>
      <c r="F76" s="975"/>
      <c r="G76" s="975"/>
      <c r="H76" s="975"/>
      <c r="I76" s="975"/>
      <c r="J76" s="975"/>
      <c r="K76" s="975"/>
      <c r="L76" s="975"/>
      <c r="M76" s="975"/>
      <c r="N76" s="975"/>
      <c r="O76" s="975"/>
      <c r="P76" s="976"/>
      <c r="Q76" s="977">
        <v>58</v>
      </c>
      <c r="R76" s="978"/>
      <c r="S76" s="978"/>
      <c r="T76" s="978"/>
      <c r="U76" s="979"/>
      <c r="V76" s="980">
        <v>58</v>
      </c>
      <c r="W76" s="978"/>
      <c r="X76" s="978"/>
      <c r="Y76" s="978"/>
      <c r="Z76" s="979"/>
      <c r="AA76" s="980" t="s">
        <v>555</v>
      </c>
      <c r="AB76" s="978"/>
      <c r="AC76" s="978"/>
      <c r="AD76" s="978"/>
      <c r="AE76" s="979"/>
      <c r="AF76" s="980" t="s">
        <v>555</v>
      </c>
      <c r="AG76" s="978"/>
      <c r="AH76" s="978"/>
      <c r="AI76" s="978"/>
      <c r="AJ76" s="979"/>
      <c r="AK76" s="980" t="s">
        <v>555</v>
      </c>
      <c r="AL76" s="978"/>
      <c r="AM76" s="978"/>
      <c r="AN76" s="978"/>
      <c r="AO76" s="979"/>
      <c r="AP76" s="980" t="s">
        <v>559</v>
      </c>
      <c r="AQ76" s="978"/>
      <c r="AR76" s="978"/>
      <c r="AS76" s="978"/>
      <c r="AT76" s="979"/>
      <c r="AU76" s="980" t="s">
        <v>568</v>
      </c>
      <c r="AV76" s="978"/>
      <c r="AW76" s="978"/>
      <c r="AX76" s="978"/>
      <c r="AY76" s="979"/>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72" t="s">
        <v>575</v>
      </c>
      <c r="C77" s="975"/>
      <c r="D77" s="975"/>
      <c r="E77" s="975"/>
      <c r="F77" s="975"/>
      <c r="G77" s="975"/>
      <c r="H77" s="975"/>
      <c r="I77" s="975"/>
      <c r="J77" s="975"/>
      <c r="K77" s="975"/>
      <c r="L77" s="975"/>
      <c r="M77" s="975"/>
      <c r="N77" s="975"/>
      <c r="O77" s="975"/>
      <c r="P77" s="976"/>
      <c r="Q77" s="977">
        <v>546</v>
      </c>
      <c r="R77" s="978"/>
      <c r="S77" s="978"/>
      <c r="T77" s="978"/>
      <c r="U77" s="979"/>
      <c r="V77" s="980">
        <v>400</v>
      </c>
      <c r="W77" s="978"/>
      <c r="X77" s="978"/>
      <c r="Y77" s="978"/>
      <c r="Z77" s="979"/>
      <c r="AA77" s="980">
        <v>147</v>
      </c>
      <c r="AB77" s="978"/>
      <c r="AC77" s="978"/>
      <c r="AD77" s="978"/>
      <c r="AE77" s="979"/>
      <c r="AF77" s="980">
        <v>147</v>
      </c>
      <c r="AG77" s="978"/>
      <c r="AH77" s="978"/>
      <c r="AI77" s="978"/>
      <c r="AJ77" s="979"/>
      <c r="AK77" s="980">
        <v>51</v>
      </c>
      <c r="AL77" s="978"/>
      <c r="AM77" s="978"/>
      <c r="AN77" s="978"/>
      <c r="AO77" s="979"/>
      <c r="AP77" s="980" t="s">
        <v>555</v>
      </c>
      <c r="AQ77" s="978"/>
      <c r="AR77" s="978"/>
      <c r="AS77" s="978"/>
      <c r="AT77" s="979"/>
      <c r="AU77" s="980" t="s">
        <v>570</v>
      </c>
      <c r="AV77" s="978"/>
      <c r="AW77" s="978"/>
      <c r="AX77" s="978"/>
      <c r="AY77" s="979"/>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72" t="s">
        <v>576</v>
      </c>
      <c r="C78" s="975"/>
      <c r="D78" s="975"/>
      <c r="E78" s="975"/>
      <c r="F78" s="975"/>
      <c r="G78" s="975"/>
      <c r="H78" s="975"/>
      <c r="I78" s="975"/>
      <c r="J78" s="975"/>
      <c r="K78" s="975"/>
      <c r="L78" s="975"/>
      <c r="M78" s="975"/>
      <c r="N78" s="975"/>
      <c r="O78" s="975"/>
      <c r="P78" s="976"/>
      <c r="Q78" s="971">
        <v>686833</v>
      </c>
      <c r="R78" s="963"/>
      <c r="S78" s="963"/>
      <c r="T78" s="963"/>
      <c r="U78" s="963"/>
      <c r="V78" s="963">
        <v>660146</v>
      </c>
      <c r="W78" s="963"/>
      <c r="X78" s="963"/>
      <c r="Y78" s="963"/>
      <c r="Z78" s="963"/>
      <c r="AA78" s="963">
        <v>26687</v>
      </c>
      <c r="AB78" s="963"/>
      <c r="AC78" s="963"/>
      <c r="AD78" s="963"/>
      <c r="AE78" s="963"/>
      <c r="AF78" s="963">
        <v>26687</v>
      </c>
      <c r="AG78" s="963"/>
      <c r="AH78" s="963"/>
      <c r="AI78" s="963"/>
      <c r="AJ78" s="963"/>
      <c r="AK78" s="963">
        <v>4108</v>
      </c>
      <c r="AL78" s="963"/>
      <c r="AM78" s="963"/>
      <c r="AN78" s="963"/>
      <c r="AO78" s="963"/>
      <c r="AP78" s="963" t="s">
        <v>557</v>
      </c>
      <c r="AQ78" s="963"/>
      <c r="AR78" s="963"/>
      <c r="AS78" s="963"/>
      <c r="AT78" s="963"/>
      <c r="AU78" s="963" t="s">
        <v>571</v>
      </c>
      <c r="AV78" s="963"/>
      <c r="AW78" s="963"/>
      <c r="AX78" s="963"/>
      <c r="AY78" s="963"/>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72" t="s">
        <v>577</v>
      </c>
      <c r="C79" s="975"/>
      <c r="D79" s="975"/>
      <c r="E79" s="975"/>
      <c r="F79" s="975"/>
      <c r="G79" s="975"/>
      <c r="H79" s="975"/>
      <c r="I79" s="975"/>
      <c r="J79" s="975"/>
      <c r="K79" s="975"/>
      <c r="L79" s="975"/>
      <c r="M79" s="975"/>
      <c r="N79" s="975"/>
      <c r="O79" s="975"/>
      <c r="P79" s="976"/>
      <c r="Q79" s="971">
        <v>3290</v>
      </c>
      <c r="R79" s="963"/>
      <c r="S79" s="963"/>
      <c r="T79" s="963"/>
      <c r="U79" s="963"/>
      <c r="V79" s="963">
        <v>3137</v>
      </c>
      <c r="W79" s="963"/>
      <c r="X79" s="963"/>
      <c r="Y79" s="963"/>
      <c r="Z79" s="963"/>
      <c r="AA79" s="963">
        <v>154</v>
      </c>
      <c r="AB79" s="963"/>
      <c r="AC79" s="963"/>
      <c r="AD79" s="963"/>
      <c r="AE79" s="963"/>
      <c r="AF79" s="963">
        <v>2176</v>
      </c>
      <c r="AG79" s="963"/>
      <c r="AH79" s="963"/>
      <c r="AI79" s="963"/>
      <c r="AJ79" s="963"/>
      <c r="AK79" s="963" t="s">
        <v>567</v>
      </c>
      <c r="AL79" s="963"/>
      <c r="AM79" s="963"/>
      <c r="AN79" s="963"/>
      <c r="AO79" s="963"/>
      <c r="AP79" s="963">
        <v>10691</v>
      </c>
      <c r="AQ79" s="963"/>
      <c r="AR79" s="963"/>
      <c r="AS79" s="963"/>
      <c r="AT79" s="963"/>
      <c r="AU79" s="963">
        <v>1</v>
      </c>
      <c r="AV79" s="963"/>
      <c r="AW79" s="963"/>
      <c r="AX79" s="963"/>
      <c r="AY79" s="963"/>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72"/>
      <c r="C80" s="973"/>
      <c r="D80" s="973"/>
      <c r="E80" s="973"/>
      <c r="F80" s="973"/>
      <c r="G80" s="973"/>
      <c r="H80" s="973"/>
      <c r="I80" s="973"/>
      <c r="J80" s="973"/>
      <c r="K80" s="973"/>
      <c r="L80" s="973"/>
      <c r="M80" s="973"/>
      <c r="N80" s="973"/>
      <c r="O80" s="973"/>
      <c r="P80" s="974"/>
      <c r="Q80" s="963"/>
      <c r="R80" s="963"/>
      <c r="S80" s="963"/>
      <c r="T80" s="963"/>
      <c r="U80" s="963"/>
      <c r="V80" s="963"/>
      <c r="W80" s="963"/>
      <c r="X80" s="963"/>
      <c r="Y80" s="963"/>
      <c r="Z80" s="963"/>
      <c r="AA80" s="963"/>
      <c r="AB80" s="963"/>
      <c r="AC80" s="963"/>
      <c r="AD80" s="963"/>
      <c r="AE80" s="963"/>
      <c r="AF80" s="963"/>
      <c r="AG80" s="963"/>
      <c r="AH80" s="963"/>
      <c r="AI80" s="963"/>
      <c r="AJ80" s="963"/>
      <c r="AK80" s="963"/>
      <c r="AL80" s="963"/>
      <c r="AM80" s="963"/>
      <c r="AN80" s="963"/>
      <c r="AO80" s="963"/>
      <c r="AP80" s="963"/>
      <c r="AQ80" s="963"/>
      <c r="AR80" s="963"/>
      <c r="AS80" s="963"/>
      <c r="AT80" s="963"/>
      <c r="AU80" s="963"/>
      <c r="AV80" s="963"/>
      <c r="AW80" s="963"/>
      <c r="AX80" s="963"/>
      <c r="AY80" s="963"/>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63"/>
      <c r="R81" s="963"/>
      <c r="S81" s="963"/>
      <c r="T81" s="963"/>
      <c r="U81" s="963"/>
      <c r="V81" s="963"/>
      <c r="W81" s="963"/>
      <c r="X81" s="963"/>
      <c r="Y81" s="963"/>
      <c r="Z81" s="963"/>
      <c r="AA81" s="963"/>
      <c r="AB81" s="963"/>
      <c r="AC81" s="963"/>
      <c r="AD81" s="963"/>
      <c r="AE81" s="963"/>
      <c r="AF81" s="963"/>
      <c r="AG81" s="963"/>
      <c r="AH81" s="963"/>
      <c r="AI81" s="963"/>
      <c r="AJ81" s="963"/>
      <c r="AK81" s="963"/>
      <c r="AL81" s="963"/>
      <c r="AM81" s="963"/>
      <c r="AN81" s="963"/>
      <c r="AO81" s="963"/>
      <c r="AP81" s="963"/>
      <c r="AQ81" s="963"/>
      <c r="AR81" s="963"/>
      <c r="AS81" s="963"/>
      <c r="AT81" s="963"/>
      <c r="AU81" s="963"/>
      <c r="AV81" s="963"/>
      <c r="AW81" s="963"/>
      <c r="AX81" s="963"/>
      <c r="AY81" s="963"/>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63"/>
      <c r="R82" s="963"/>
      <c r="S82" s="963"/>
      <c r="T82" s="963"/>
      <c r="U82" s="963"/>
      <c r="V82" s="963"/>
      <c r="W82" s="963"/>
      <c r="X82" s="963"/>
      <c r="Y82" s="963"/>
      <c r="Z82" s="963"/>
      <c r="AA82" s="963"/>
      <c r="AB82" s="963"/>
      <c r="AC82" s="963"/>
      <c r="AD82" s="963"/>
      <c r="AE82" s="963"/>
      <c r="AF82" s="963"/>
      <c r="AG82" s="963"/>
      <c r="AH82" s="963"/>
      <c r="AI82" s="963"/>
      <c r="AJ82" s="963"/>
      <c r="AK82" s="963"/>
      <c r="AL82" s="963"/>
      <c r="AM82" s="963"/>
      <c r="AN82" s="963"/>
      <c r="AO82" s="963"/>
      <c r="AP82" s="963"/>
      <c r="AQ82" s="963"/>
      <c r="AR82" s="963"/>
      <c r="AS82" s="963"/>
      <c r="AT82" s="963"/>
      <c r="AU82" s="963"/>
      <c r="AV82" s="963"/>
      <c r="AW82" s="963"/>
      <c r="AX82" s="963"/>
      <c r="AY82" s="963"/>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63"/>
      <c r="R83" s="963"/>
      <c r="S83" s="963"/>
      <c r="T83" s="963"/>
      <c r="U83" s="963"/>
      <c r="V83" s="963"/>
      <c r="W83" s="963"/>
      <c r="X83" s="963"/>
      <c r="Y83" s="963"/>
      <c r="Z83" s="963"/>
      <c r="AA83" s="963"/>
      <c r="AB83" s="963"/>
      <c r="AC83" s="963"/>
      <c r="AD83" s="963"/>
      <c r="AE83" s="963"/>
      <c r="AF83" s="963"/>
      <c r="AG83" s="963"/>
      <c r="AH83" s="963"/>
      <c r="AI83" s="963"/>
      <c r="AJ83" s="963"/>
      <c r="AK83" s="963"/>
      <c r="AL83" s="963"/>
      <c r="AM83" s="963"/>
      <c r="AN83" s="963"/>
      <c r="AO83" s="963"/>
      <c r="AP83" s="963"/>
      <c r="AQ83" s="963"/>
      <c r="AR83" s="963"/>
      <c r="AS83" s="963"/>
      <c r="AT83" s="963"/>
      <c r="AU83" s="963"/>
      <c r="AV83" s="963"/>
      <c r="AW83" s="963"/>
      <c r="AX83" s="963"/>
      <c r="AY83" s="963"/>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63"/>
      <c r="R84" s="963"/>
      <c r="S84" s="963"/>
      <c r="T84" s="963"/>
      <c r="U84" s="963"/>
      <c r="V84" s="963"/>
      <c r="W84" s="963"/>
      <c r="X84" s="963"/>
      <c r="Y84" s="963"/>
      <c r="Z84" s="963"/>
      <c r="AA84" s="963"/>
      <c r="AB84" s="963"/>
      <c r="AC84" s="963"/>
      <c r="AD84" s="963"/>
      <c r="AE84" s="963"/>
      <c r="AF84" s="963"/>
      <c r="AG84" s="963"/>
      <c r="AH84" s="963"/>
      <c r="AI84" s="963"/>
      <c r="AJ84" s="963"/>
      <c r="AK84" s="963"/>
      <c r="AL84" s="963"/>
      <c r="AM84" s="963"/>
      <c r="AN84" s="963"/>
      <c r="AO84" s="963"/>
      <c r="AP84" s="963"/>
      <c r="AQ84" s="963"/>
      <c r="AR84" s="963"/>
      <c r="AS84" s="963"/>
      <c r="AT84" s="963"/>
      <c r="AU84" s="963"/>
      <c r="AV84" s="963"/>
      <c r="AW84" s="963"/>
      <c r="AX84" s="963"/>
      <c r="AY84" s="963"/>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63"/>
      <c r="R85" s="963"/>
      <c r="S85" s="963"/>
      <c r="T85" s="963"/>
      <c r="U85" s="963"/>
      <c r="V85" s="963"/>
      <c r="W85" s="963"/>
      <c r="X85" s="963"/>
      <c r="Y85" s="963"/>
      <c r="Z85" s="963"/>
      <c r="AA85" s="963"/>
      <c r="AB85" s="963"/>
      <c r="AC85" s="963"/>
      <c r="AD85" s="963"/>
      <c r="AE85" s="963"/>
      <c r="AF85" s="963"/>
      <c r="AG85" s="963"/>
      <c r="AH85" s="963"/>
      <c r="AI85" s="963"/>
      <c r="AJ85" s="963"/>
      <c r="AK85" s="963"/>
      <c r="AL85" s="963"/>
      <c r="AM85" s="963"/>
      <c r="AN85" s="963"/>
      <c r="AO85" s="963"/>
      <c r="AP85" s="963"/>
      <c r="AQ85" s="963"/>
      <c r="AR85" s="963"/>
      <c r="AS85" s="963"/>
      <c r="AT85" s="963"/>
      <c r="AU85" s="963"/>
      <c r="AV85" s="963"/>
      <c r="AW85" s="963"/>
      <c r="AX85" s="963"/>
      <c r="AY85" s="963"/>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3"/>
      <c r="S86" s="963"/>
      <c r="T86" s="963"/>
      <c r="U86" s="963"/>
      <c r="V86" s="963"/>
      <c r="W86" s="963"/>
      <c r="X86" s="963"/>
      <c r="Y86" s="963"/>
      <c r="Z86" s="963"/>
      <c r="AA86" s="963"/>
      <c r="AB86" s="963"/>
      <c r="AC86" s="963"/>
      <c r="AD86" s="963"/>
      <c r="AE86" s="963"/>
      <c r="AF86" s="963"/>
      <c r="AG86" s="963"/>
      <c r="AH86" s="963"/>
      <c r="AI86" s="963"/>
      <c r="AJ86" s="963"/>
      <c r="AK86" s="963"/>
      <c r="AL86" s="963"/>
      <c r="AM86" s="963"/>
      <c r="AN86" s="963"/>
      <c r="AO86" s="963"/>
      <c r="AP86" s="963"/>
      <c r="AQ86" s="963"/>
      <c r="AR86" s="963"/>
      <c r="AS86" s="963"/>
      <c r="AT86" s="963"/>
      <c r="AU86" s="963"/>
      <c r="AV86" s="963"/>
      <c r="AW86" s="963"/>
      <c r="AX86" s="963"/>
      <c r="AY86" s="963"/>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3"/>
      <c r="W87" s="963"/>
      <c r="X87" s="963"/>
      <c r="Y87" s="963"/>
      <c r="Z87" s="963"/>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4"/>
      <c r="BA87" s="964"/>
      <c r="BB87" s="964"/>
      <c r="BC87" s="964"/>
      <c r="BD87" s="965"/>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29326</v>
      </c>
      <c r="AG88" s="953"/>
      <c r="AH88" s="953"/>
      <c r="AI88" s="953"/>
      <c r="AJ88" s="953"/>
      <c r="AK88" s="957"/>
      <c r="AL88" s="957"/>
      <c r="AM88" s="957"/>
      <c r="AN88" s="957"/>
      <c r="AO88" s="957"/>
      <c r="AP88" s="953">
        <v>13164</v>
      </c>
      <c r="AQ88" s="953"/>
      <c r="AR88" s="953"/>
      <c r="AS88" s="953"/>
      <c r="AT88" s="953"/>
      <c r="AU88" s="953">
        <v>1154</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1119</v>
      </c>
      <c r="CS102" s="945"/>
      <c r="CT102" s="945"/>
      <c r="CU102" s="945"/>
      <c r="CV102" s="946"/>
      <c r="CW102" s="944">
        <v>16</v>
      </c>
      <c r="CX102" s="945"/>
      <c r="CY102" s="945"/>
      <c r="CZ102" s="945"/>
      <c r="DA102" s="946"/>
      <c r="DB102" s="944">
        <v>118</v>
      </c>
      <c r="DC102" s="945"/>
      <c r="DD102" s="945"/>
      <c r="DE102" s="945"/>
      <c r="DF102" s="946"/>
      <c r="DG102" s="944" t="s">
        <v>578</v>
      </c>
      <c r="DH102" s="945"/>
      <c r="DI102" s="945"/>
      <c r="DJ102" s="945"/>
      <c r="DK102" s="946"/>
      <c r="DL102" s="944" t="s">
        <v>578</v>
      </c>
      <c r="DM102" s="945"/>
      <c r="DN102" s="945"/>
      <c r="DO102" s="945"/>
      <c r="DP102" s="946"/>
      <c r="DQ102" s="944" t="s">
        <v>578</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286</v>
      </c>
      <c r="AG109" s="886"/>
      <c r="AH109" s="886"/>
      <c r="AI109" s="886"/>
      <c r="AJ109" s="887"/>
      <c r="AK109" s="888" t="s">
        <v>285</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286</v>
      </c>
      <c r="BW109" s="886"/>
      <c r="BX109" s="886"/>
      <c r="BY109" s="886"/>
      <c r="BZ109" s="887"/>
      <c r="CA109" s="888" t="s">
        <v>285</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286</v>
      </c>
      <c r="DM109" s="886"/>
      <c r="DN109" s="886"/>
      <c r="DO109" s="886"/>
      <c r="DP109" s="887"/>
      <c r="DQ109" s="888" t="s">
        <v>285</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2568141</v>
      </c>
      <c r="AB110" s="871"/>
      <c r="AC110" s="871"/>
      <c r="AD110" s="871"/>
      <c r="AE110" s="872"/>
      <c r="AF110" s="873">
        <v>2517206</v>
      </c>
      <c r="AG110" s="871"/>
      <c r="AH110" s="871"/>
      <c r="AI110" s="871"/>
      <c r="AJ110" s="872"/>
      <c r="AK110" s="873">
        <v>2560482</v>
      </c>
      <c r="AL110" s="871"/>
      <c r="AM110" s="871"/>
      <c r="AN110" s="871"/>
      <c r="AO110" s="872"/>
      <c r="AP110" s="874">
        <v>19.899999999999999</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24262610</v>
      </c>
      <c r="BR110" s="798"/>
      <c r="BS110" s="798"/>
      <c r="BT110" s="798"/>
      <c r="BU110" s="798"/>
      <c r="BV110" s="798">
        <v>25586340</v>
      </c>
      <c r="BW110" s="798"/>
      <c r="BX110" s="798"/>
      <c r="BY110" s="798"/>
      <c r="BZ110" s="798"/>
      <c r="CA110" s="798">
        <v>26541525</v>
      </c>
      <c r="CB110" s="798"/>
      <c r="CC110" s="798"/>
      <c r="CD110" s="798"/>
      <c r="CE110" s="798"/>
      <c r="CF110" s="859">
        <v>206.4</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114</v>
      </c>
      <c r="DH110" s="798"/>
      <c r="DI110" s="798"/>
      <c r="DJ110" s="798"/>
      <c r="DK110" s="798"/>
      <c r="DL110" s="798" t="s">
        <v>114</v>
      </c>
      <c r="DM110" s="798"/>
      <c r="DN110" s="798"/>
      <c r="DO110" s="798"/>
      <c r="DP110" s="798"/>
      <c r="DQ110" s="798" t="s">
        <v>114</v>
      </c>
      <c r="DR110" s="798"/>
      <c r="DS110" s="798"/>
      <c r="DT110" s="798"/>
      <c r="DU110" s="798"/>
      <c r="DV110" s="799" t="s">
        <v>114</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114</v>
      </c>
      <c r="AB111" s="907"/>
      <c r="AC111" s="907"/>
      <c r="AD111" s="907"/>
      <c r="AE111" s="908"/>
      <c r="AF111" s="909" t="s">
        <v>114</v>
      </c>
      <c r="AG111" s="907"/>
      <c r="AH111" s="907"/>
      <c r="AI111" s="907"/>
      <c r="AJ111" s="908"/>
      <c r="AK111" s="909" t="s">
        <v>114</v>
      </c>
      <c r="AL111" s="907"/>
      <c r="AM111" s="907"/>
      <c r="AN111" s="907"/>
      <c r="AO111" s="908"/>
      <c r="AP111" s="910" t="s">
        <v>114</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65573</v>
      </c>
      <c r="BR111" s="769"/>
      <c r="BS111" s="769"/>
      <c r="BT111" s="769"/>
      <c r="BU111" s="769"/>
      <c r="BV111" s="769">
        <v>44489</v>
      </c>
      <c r="BW111" s="769"/>
      <c r="BX111" s="769"/>
      <c r="BY111" s="769"/>
      <c r="BZ111" s="769"/>
      <c r="CA111" s="769">
        <v>34074</v>
      </c>
      <c r="CB111" s="769"/>
      <c r="CC111" s="769"/>
      <c r="CD111" s="769"/>
      <c r="CE111" s="769"/>
      <c r="CF111" s="846">
        <v>0.3</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114</v>
      </c>
      <c r="DH111" s="769"/>
      <c r="DI111" s="769"/>
      <c r="DJ111" s="769"/>
      <c r="DK111" s="769"/>
      <c r="DL111" s="769" t="s">
        <v>114</v>
      </c>
      <c r="DM111" s="769"/>
      <c r="DN111" s="769"/>
      <c r="DO111" s="769"/>
      <c r="DP111" s="769"/>
      <c r="DQ111" s="769" t="s">
        <v>114</v>
      </c>
      <c r="DR111" s="769"/>
      <c r="DS111" s="769"/>
      <c r="DT111" s="769"/>
      <c r="DU111" s="769"/>
      <c r="DV111" s="821" t="s">
        <v>114</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114</v>
      </c>
      <c r="AB112" s="782"/>
      <c r="AC112" s="782"/>
      <c r="AD112" s="782"/>
      <c r="AE112" s="783"/>
      <c r="AF112" s="784" t="s">
        <v>114</v>
      </c>
      <c r="AG112" s="782"/>
      <c r="AH112" s="782"/>
      <c r="AI112" s="782"/>
      <c r="AJ112" s="783"/>
      <c r="AK112" s="784" t="s">
        <v>114</v>
      </c>
      <c r="AL112" s="782"/>
      <c r="AM112" s="782"/>
      <c r="AN112" s="782"/>
      <c r="AO112" s="783"/>
      <c r="AP112" s="752" t="s">
        <v>114</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13822780</v>
      </c>
      <c r="BR112" s="769"/>
      <c r="BS112" s="769"/>
      <c r="BT112" s="769"/>
      <c r="BU112" s="769"/>
      <c r="BV112" s="769">
        <v>13680743</v>
      </c>
      <c r="BW112" s="769"/>
      <c r="BX112" s="769"/>
      <c r="BY112" s="769"/>
      <c r="BZ112" s="769"/>
      <c r="CA112" s="769">
        <v>13655365</v>
      </c>
      <c r="CB112" s="769"/>
      <c r="CC112" s="769"/>
      <c r="CD112" s="769"/>
      <c r="CE112" s="769"/>
      <c r="CF112" s="846">
        <v>106.2</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10540</v>
      </c>
      <c r="DH112" s="769"/>
      <c r="DI112" s="769"/>
      <c r="DJ112" s="769"/>
      <c r="DK112" s="769"/>
      <c r="DL112" s="769" t="s">
        <v>114</v>
      </c>
      <c r="DM112" s="769"/>
      <c r="DN112" s="769"/>
      <c r="DO112" s="769"/>
      <c r="DP112" s="769"/>
      <c r="DQ112" s="769" t="s">
        <v>114</v>
      </c>
      <c r="DR112" s="769"/>
      <c r="DS112" s="769"/>
      <c r="DT112" s="769"/>
      <c r="DU112" s="769"/>
      <c r="DV112" s="821" t="s">
        <v>114</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730658</v>
      </c>
      <c r="AB113" s="907"/>
      <c r="AC113" s="907"/>
      <c r="AD113" s="907"/>
      <c r="AE113" s="908"/>
      <c r="AF113" s="909">
        <v>735926</v>
      </c>
      <c r="AG113" s="907"/>
      <c r="AH113" s="907"/>
      <c r="AI113" s="907"/>
      <c r="AJ113" s="908"/>
      <c r="AK113" s="909">
        <v>772790</v>
      </c>
      <c r="AL113" s="907"/>
      <c r="AM113" s="907"/>
      <c r="AN113" s="907"/>
      <c r="AO113" s="908"/>
      <c r="AP113" s="910">
        <v>6</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1599766</v>
      </c>
      <c r="BR113" s="769"/>
      <c r="BS113" s="769"/>
      <c r="BT113" s="769"/>
      <c r="BU113" s="769"/>
      <c r="BV113" s="769">
        <v>1335105</v>
      </c>
      <c r="BW113" s="769"/>
      <c r="BX113" s="769"/>
      <c r="BY113" s="769"/>
      <c r="BZ113" s="769"/>
      <c r="CA113" s="769">
        <v>1153857</v>
      </c>
      <c r="CB113" s="769"/>
      <c r="CC113" s="769"/>
      <c r="CD113" s="769"/>
      <c r="CE113" s="769"/>
      <c r="CF113" s="846">
        <v>9</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114</v>
      </c>
      <c r="DH113" s="782"/>
      <c r="DI113" s="782"/>
      <c r="DJ113" s="782"/>
      <c r="DK113" s="783"/>
      <c r="DL113" s="784" t="s">
        <v>114</v>
      </c>
      <c r="DM113" s="782"/>
      <c r="DN113" s="782"/>
      <c r="DO113" s="782"/>
      <c r="DP113" s="783"/>
      <c r="DQ113" s="784" t="s">
        <v>114</v>
      </c>
      <c r="DR113" s="782"/>
      <c r="DS113" s="782"/>
      <c r="DT113" s="782"/>
      <c r="DU113" s="783"/>
      <c r="DV113" s="752" t="s">
        <v>114</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279877</v>
      </c>
      <c r="AB114" s="782"/>
      <c r="AC114" s="782"/>
      <c r="AD114" s="782"/>
      <c r="AE114" s="783"/>
      <c r="AF114" s="784">
        <v>252329</v>
      </c>
      <c r="AG114" s="782"/>
      <c r="AH114" s="782"/>
      <c r="AI114" s="782"/>
      <c r="AJ114" s="783"/>
      <c r="AK114" s="784">
        <v>247158</v>
      </c>
      <c r="AL114" s="782"/>
      <c r="AM114" s="782"/>
      <c r="AN114" s="782"/>
      <c r="AO114" s="783"/>
      <c r="AP114" s="752">
        <v>1.9</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4896731</v>
      </c>
      <c r="BR114" s="769"/>
      <c r="BS114" s="769"/>
      <c r="BT114" s="769"/>
      <c r="BU114" s="769"/>
      <c r="BV114" s="769">
        <v>4691723</v>
      </c>
      <c r="BW114" s="769"/>
      <c r="BX114" s="769"/>
      <c r="BY114" s="769"/>
      <c r="BZ114" s="769"/>
      <c r="CA114" s="769">
        <v>4580451</v>
      </c>
      <c r="CB114" s="769"/>
      <c r="CC114" s="769"/>
      <c r="CD114" s="769"/>
      <c r="CE114" s="769"/>
      <c r="CF114" s="846">
        <v>35.6</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114</v>
      </c>
      <c r="DH114" s="782"/>
      <c r="DI114" s="782"/>
      <c r="DJ114" s="782"/>
      <c r="DK114" s="783"/>
      <c r="DL114" s="784" t="s">
        <v>114</v>
      </c>
      <c r="DM114" s="782"/>
      <c r="DN114" s="782"/>
      <c r="DO114" s="782"/>
      <c r="DP114" s="783"/>
      <c r="DQ114" s="784" t="s">
        <v>114</v>
      </c>
      <c r="DR114" s="782"/>
      <c r="DS114" s="782"/>
      <c r="DT114" s="782"/>
      <c r="DU114" s="783"/>
      <c r="DV114" s="752" t="s">
        <v>114</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75896</v>
      </c>
      <c r="AB115" s="907"/>
      <c r="AC115" s="907"/>
      <c r="AD115" s="907"/>
      <c r="AE115" s="908"/>
      <c r="AF115" s="909">
        <v>81601</v>
      </c>
      <c r="AG115" s="907"/>
      <c r="AH115" s="907"/>
      <c r="AI115" s="907"/>
      <c r="AJ115" s="908"/>
      <c r="AK115" s="909">
        <v>77505</v>
      </c>
      <c r="AL115" s="907"/>
      <c r="AM115" s="907"/>
      <c r="AN115" s="907"/>
      <c r="AO115" s="908"/>
      <c r="AP115" s="910">
        <v>0.6</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t="s">
        <v>114</v>
      </c>
      <c r="BR115" s="769"/>
      <c r="BS115" s="769"/>
      <c r="BT115" s="769"/>
      <c r="BU115" s="769"/>
      <c r="BV115" s="769" t="s">
        <v>114</v>
      </c>
      <c r="BW115" s="769"/>
      <c r="BX115" s="769"/>
      <c r="BY115" s="769"/>
      <c r="BZ115" s="769"/>
      <c r="CA115" s="769" t="s">
        <v>114</v>
      </c>
      <c r="CB115" s="769"/>
      <c r="CC115" s="769"/>
      <c r="CD115" s="769"/>
      <c r="CE115" s="769"/>
      <c r="CF115" s="846" t="s">
        <v>114</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114</v>
      </c>
      <c r="DH115" s="782"/>
      <c r="DI115" s="782"/>
      <c r="DJ115" s="782"/>
      <c r="DK115" s="783"/>
      <c r="DL115" s="784" t="s">
        <v>114</v>
      </c>
      <c r="DM115" s="782"/>
      <c r="DN115" s="782"/>
      <c r="DO115" s="782"/>
      <c r="DP115" s="783"/>
      <c r="DQ115" s="784" t="s">
        <v>114</v>
      </c>
      <c r="DR115" s="782"/>
      <c r="DS115" s="782"/>
      <c r="DT115" s="782"/>
      <c r="DU115" s="783"/>
      <c r="DV115" s="752" t="s">
        <v>114</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18</v>
      </c>
      <c r="AB116" s="782"/>
      <c r="AC116" s="782"/>
      <c r="AD116" s="782"/>
      <c r="AE116" s="783"/>
      <c r="AF116" s="784">
        <v>534</v>
      </c>
      <c r="AG116" s="782"/>
      <c r="AH116" s="782"/>
      <c r="AI116" s="782"/>
      <c r="AJ116" s="783"/>
      <c r="AK116" s="784">
        <v>333</v>
      </c>
      <c r="AL116" s="782"/>
      <c r="AM116" s="782"/>
      <c r="AN116" s="782"/>
      <c r="AO116" s="783"/>
      <c r="AP116" s="752">
        <v>0</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114</v>
      </c>
      <c r="BR116" s="769"/>
      <c r="BS116" s="769"/>
      <c r="BT116" s="769"/>
      <c r="BU116" s="769"/>
      <c r="BV116" s="769" t="s">
        <v>114</v>
      </c>
      <c r="BW116" s="769"/>
      <c r="BX116" s="769"/>
      <c r="BY116" s="769"/>
      <c r="BZ116" s="769"/>
      <c r="CA116" s="769" t="s">
        <v>114</v>
      </c>
      <c r="CB116" s="769"/>
      <c r="CC116" s="769"/>
      <c r="CD116" s="769"/>
      <c r="CE116" s="769"/>
      <c r="CF116" s="846" t="s">
        <v>114</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55033</v>
      </c>
      <c r="DH116" s="782"/>
      <c r="DI116" s="782"/>
      <c r="DJ116" s="782"/>
      <c r="DK116" s="783"/>
      <c r="DL116" s="784">
        <v>44489</v>
      </c>
      <c r="DM116" s="782"/>
      <c r="DN116" s="782"/>
      <c r="DO116" s="782"/>
      <c r="DP116" s="783"/>
      <c r="DQ116" s="784">
        <v>34074</v>
      </c>
      <c r="DR116" s="782"/>
      <c r="DS116" s="782"/>
      <c r="DT116" s="782"/>
      <c r="DU116" s="783"/>
      <c r="DV116" s="752">
        <v>0.3</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3654590</v>
      </c>
      <c r="AB117" s="893"/>
      <c r="AC117" s="893"/>
      <c r="AD117" s="893"/>
      <c r="AE117" s="894"/>
      <c r="AF117" s="896">
        <v>3587596</v>
      </c>
      <c r="AG117" s="893"/>
      <c r="AH117" s="893"/>
      <c r="AI117" s="893"/>
      <c r="AJ117" s="894"/>
      <c r="AK117" s="896">
        <v>3658268</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114</v>
      </c>
      <c r="BR117" s="856"/>
      <c r="BS117" s="856"/>
      <c r="BT117" s="856"/>
      <c r="BU117" s="856"/>
      <c r="BV117" s="856" t="s">
        <v>114</v>
      </c>
      <c r="BW117" s="856"/>
      <c r="BX117" s="856"/>
      <c r="BY117" s="856"/>
      <c r="BZ117" s="856"/>
      <c r="CA117" s="856" t="s">
        <v>114</v>
      </c>
      <c r="CB117" s="856"/>
      <c r="CC117" s="856"/>
      <c r="CD117" s="856"/>
      <c r="CE117" s="856"/>
      <c r="CF117" s="846" t="s">
        <v>114</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114</v>
      </c>
      <c r="DH117" s="782"/>
      <c r="DI117" s="782"/>
      <c r="DJ117" s="782"/>
      <c r="DK117" s="783"/>
      <c r="DL117" s="784" t="s">
        <v>114</v>
      </c>
      <c r="DM117" s="782"/>
      <c r="DN117" s="782"/>
      <c r="DO117" s="782"/>
      <c r="DP117" s="783"/>
      <c r="DQ117" s="784" t="s">
        <v>114</v>
      </c>
      <c r="DR117" s="782"/>
      <c r="DS117" s="782"/>
      <c r="DT117" s="782"/>
      <c r="DU117" s="783"/>
      <c r="DV117" s="752" t="s">
        <v>114</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286</v>
      </c>
      <c r="AG118" s="886"/>
      <c r="AH118" s="886"/>
      <c r="AI118" s="886"/>
      <c r="AJ118" s="887"/>
      <c r="AK118" s="888" t="s">
        <v>285</v>
      </c>
      <c r="AL118" s="886"/>
      <c r="AM118" s="886"/>
      <c r="AN118" s="886"/>
      <c r="AO118" s="887"/>
      <c r="AP118" s="889" t="s">
        <v>409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437</v>
      </c>
      <c r="BP118" s="836"/>
      <c r="BQ118" s="855">
        <v>44647460</v>
      </c>
      <c r="BR118" s="856"/>
      <c r="BS118" s="856"/>
      <c r="BT118" s="856"/>
      <c r="BU118" s="856"/>
      <c r="BV118" s="856">
        <v>45338400</v>
      </c>
      <c r="BW118" s="856"/>
      <c r="BX118" s="856"/>
      <c r="BY118" s="856"/>
      <c r="BZ118" s="856"/>
      <c r="CA118" s="856">
        <v>45965272</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114</v>
      </c>
      <c r="DH118" s="782"/>
      <c r="DI118" s="782"/>
      <c r="DJ118" s="782"/>
      <c r="DK118" s="783"/>
      <c r="DL118" s="784" t="s">
        <v>114</v>
      </c>
      <c r="DM118" s="782"/>
      <c r="DN118" s="782"/>
      <c r="DO118" s="782"/>
      <c r="DP118" s="783"/>
      <c r="DQ118" s="784" t="s">
        <v>114</v>
      </c>
      <c r="DR118" s="782"/>
      <c r="DS118" s="782"/>
      <c r="DT118" s="782"/>
      <c r="DU118" s="783"/>
      <c r="DV118" s="752" t="s">
        <v>114</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114</v>
      </c>
      <c r="AB119" s="871"/>
      <c r="AC119" s="871"/>
      <c r="AD119" s="871"/>
      <c r="AE119" s="872"/>
      <c r="AF119" s="873" t="s">
        <v>114</v>
      </c>
      <c r="AG119" s="871"/>
      <c r="AH119" s="871"/>
      <c r="AI119" s="871"/>
      <c r="AJ119" s="872"/>
      <c r="AK119" s="873" t="s">
        <v>114</v>
      </c>
      <c r="AL119" s="871"/>
      <c r="AM119" s="871"/>
      <c r="AN119" s="871"/>
      <c r="AO119" s="872"/>
      <c r="AP119" s="874" t="s">
        <v>114</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9916443</v>
      </c>
      <c r="BR119" s="798"/>
      <c r="BS119" s="798"/>
      <c r="BT119" s="798"/>
      <c r="BU119" s="798"/>
      <c r="BV119" s="798">
        <v>10865161</v>
      </c>
      <c r="BW119" s="798"/>
      <c r="BX119" s="798"/>
      <c r="BY119" s="798"/>
      <c r="BZ119" s="798"/>
      <c r="CA119" s="798">
        <v>10815317</v>
      </c>
      <c r="CB119" s="798"/>
      <c r="CC119" s="798"/>
      <c r="CD119" s="798"/>
      <c r="CE119" s="798"/>
      <c r="CF119" s="859">
        <v>84.1</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114</v>
      </c>
      <c r="DH119" s="715"/>
      <c r="DI119" s="715"/>
      <c r="DJ119" s="715"/>
      <c r="DK119" s="716"/>
      <c r="DL119" s="717" t="s">
        <v>114</v>
      </c>
      <c r="DM119" s="715"/>
      <c r="DN119" s="715"/>
      <c r="DO119" s="715"/>
      <c r="DP119" s="716"/>
      <c r="DQ119" s="717" t="s">
        <v>114</v>
      </c>
      <c r="DR119" s="715"/>
      <c r="DS119" s="715"/>
      <c r="DT119" s="715"/>
      <c r="DU119" s="716"/>
      <c r="DV119" s="805" t="s">
        <v>114</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114</v>
      </c>
      <c r="AB120" s="782"/>
      <c r="AC120" s="782"/>
      <c r="AD120" s="782"/>
      <c r="AE120" s="783"/>
      <c r="AF120" s="784" t="s">
        <v>114</v>
      </c>
      <c r="AG120" s="782"/>
      <c r="AH120" s="782"/>
      <c r="AI120" s="782"/>
      <c r="AJ120" s="783"/>
      <c r="AK120" s="784" t="s">
        <v>114</v>
      </c>
      <c r="AL120" s="782"/>
      <c r="AM120" s="782"/>
      <c r="AN120" s="782"/>
      <c r="AO120" s="783"/>
      <c r="AP120" s="752" t="s">
        <v>114</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566868</v>
      </c>
      <c r="BR120" s="769"/>
      <c r="BS120" s="769"/>
      <c r="BT120" s="769"/>
      <c r="BU120" s="769"/>
      <c r="BV120" s="769">
        <v>495832</v>
      </c>
      <c r="BW120" s="769"/>
      <c r="BX120" s="769"/>
      <c r="BY120" s="769"/>
      <c r="BZ120" s="769"/>
      <c r="CA120" s="769">
        <v>428653</v>
      </c>
      <c r="CB120" s="769"/>
      <c r="CC120" s="769"/>
      <c r="CD120" s="769"/>
      <c r="CE120" s="769"/>
      <c r="CF120" s="846">
        <v>3.3</v>
      </c>
      <c r="CG120" s="847"/>
      <c r="CH120" s="847"/>
      <c r="CI120" s="847"/>
      <c r="CJ120" s="847"/>
      <c r="CK120" s="848" t="s">
        <v>443</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9038097</v>
      </c>
      <c r="DH120" s="798"/>
      <c r="DI120" s="798"/>
      <c r="DJ120" s="798"/>
      <c r="DK120" s="798"/>
      <c r="DL120" s="798">
        <v>8988611</v>
      </c>
      <c r="DM120" s="798"/>
      <c r="DN120" s="798"/>
      <c r="DO120" s="798"/>
      <c r="DP120" s="798"/>
      <c r="DQ120" s="798">
        <v>9167771</v>
      </c>
      <c r="DR120" s="798"/>
      <c r="DS120" s="798"/>
      <c r="DT120" s="798"/>
      <c r="DU120" s="798"/>
      <c r="DV120" s="799">
        <v>71.3</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10539</v>
      </c>
      <c r="AB121" s="782"/>
      <c r="AC121" s="782"/>
      <c r="AD121" s="782"/>
      <c r="AE121" s="783"/>
      <c r="AF121" s="784">
        <v>10540</v>
      </c>
      <c r="AG121" s="782"/>
      <c r="AH121" s="782"/>
      <c r="AI121" s="782"/>
      <c r="AJ121" s="783"/>
      <c r="AK121" s="784" t="s">
        <v>114</v>
      </c>
      <c r="AL121" s="782"/>
      <c r="AM121" s="782"/>
      <c r="AN121" s="782"/>
      <c r="AO121" s="783"/>
      <c r="AP121" s="752" t="s">
        <v>114</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25945246</v>
      </c>
      <c r="BR121" s="856"/>
      <c r="BS121" s="856"/>
      <c r="BT121" s="856"/>
      <c r="BU121" s="856"/>
      <c r="BV121" s="856">
        <v>27151538</v>
      </c>
      <c r="BW121" s="856"/>
      <c r="BX121" s="856"/>
      <c r="BY121" s="856"/>
      <c r="BZ121" s="856"/>
      <c r="CA121" s="856">
        <v>28461582</v>
      </c>
      <c r="CB121" s="856"/>
      <c r="CC121" s="856"/>
      <c r="CD121" s="856"/>
      <c r="CE121" s="856"/>
      <c r="CF121" s="857">
        <v>221.3</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3122503</v>
      </c>
      <c r="DH121" s="769"/>
      <c r="DI121" s="769"/>
      <c r="DJ121" s="769"/>
      <c r="DK121" s="769"/>
      <c r="DL121" s="769">
        <v>3074819</v>
      </c>
      <c r="DM121" s="769"/>
      <c r="DN121" s="769"/>
      <c r="DO121" s="769"/>
      <c r="DP121" s="769"/>
      <c r="DQ121" s="769">
        <v>2923716</v>
      </c>
      <c r="DR121" s="769"/>
      <c r="DS121" s="769"/>
      <c r="DT121" s="769"/>
      <c r="DU121" s="769"/>
      <c r="DV121" s="821">
        <v>22.7</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114</v>
      </c>
      <c r="AB122" s="782"/>
      <c r="AC122" s="782"/>
      <c r="AD122" s="782"/>
      <c r="AE122" s="783"/>
      <c r="AF122" s="784" t="s">
        <v>114</v>
      </c>
      <c r="AG122" s="782"/>
      <c r="AH122" s="782"/>
      <c r="AI122" s="782"/>
      <c r="AJ122" s="783"/>
      <c r="AK122" s="784" t="s">
        <v>114</v>
      </c>
      <c r="AL122" s="782"/>
      <c r="AM122" s="782"/>
      <c r="AN122" s="782"/>
      <c r="AO122" s="783"/>
      <c r="AP122" s="752" t="s">
        <v>114</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446</v>
      </c>
      <c r="BP122" s="836"/>
      <c r="BQ122" s="837">
        <v>36428557</v>
      </c>
      <c r="BR122" s="838"/>
      <c r="BS122" s="838"/>
      <c r="BT122" s="838"/>
      <c r="BU122" s="838"/>
      <c r="BV122" s="838">
        <v>38512531</v>
      </c>
      <c r="BW122" s="838"/>
      <c r="BX122" s="838"/>
      <c r="BY122" s="838"/>
      <c r="BZ122" s="838"/>
      <c r="CA122" s="838">
        <v>39705552</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1266820</v>
      </c>
      <c r="DH122" s="769"/>
      <c r="DI122" s="769"/>
      <c r="DJ122" s="769"/>
      <c r="DK122" s="769"/>
      <c r="DL122" s="769">
        <v>1199926</v>
      </c>
      <c r="DM122" s="769"/>
      <c r="DN122" s="769"/>
      <c r="DO122" s="769"/>
      <c r="DP122" s="769"/>
      <c r="DQ122" s="769">
        <v>1132306</v>
      </c>
      <c r="DR122" s="769"/>
      <c r="DS122" s="769"/>
      <c r="DT122" s="769"/>
      <c r="DU122" s="769"/>
      <c r="DV122" s="821">
        <v>8.8000000000000007</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10725</v>
      </c>
      <c r="AB123" s="782"/>
      <c r="AC123" s="782"/>
      <c r="AD123" s="782"/>
      <c r="AE123" s="783"/>
      <c r="AF123" s="784">
        <v>10546</v>
      </c>
      <c r="AG123" s="782"/>
      <c r="AH123" s="782"/>
      <c r="AI123" s="782"/>
      <c r="AJ123" s="783"/>
      <c r="AK123" s="784">
        <v>10367</v>
      </c>
      <c r="AL123" s="782"/>
      <c r="AM123" s="782"/>
      <c r="AN123" s="782"/>
      <c r="AO123" s="783"/>
      <c r="AP123" s="752">
        <v>0.1</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63</v>
      </c>
      <c r="BR123" s="830"/>
      <c r="BS123" s="830"/>
      <c r="BT123" s="830"/>
      <c r="BU123" s="830"/>
      <c r="BV123" s="830">
        <v>53.1</v>
      </c>
      <c r="BW123" s="830"/>
      <c r="BX123" s="830"/>
      <c r="BY123" s="830"/>
      <c r="BZ123" s="830"/>
      <c r="CA123" s="830">
        <v>48.6</v>
      </c>
      <c r="CB123" s="830"/>
      <c r="CC123" s="830"/>
      <c r="CD123" s="830"/>
      <c r="CE123" s="830"/>
      <c r="CF123" s="728"/>
      <c r="CG123" s="729"/>
      <c r="CH123" s="729"/>
      <c r="CI123" s="729"/>
      <c r="CJ123" s="831"/>
      <c r="CK123" s="849"/>
      <c r="CL123" s="810"/>
      <c r="CM123" s="810"/>
      <c r="CN123" s="810"/>
      <c r="CO123" s="811"/>
      <c r="CP123" s="826" t="s">
        <v>392</v>
      </c>
      <c r="CQ123" s="827"/>
      <c r="CR123" s="827"/>
      <c r="CS123" s="827"/>
      <c r="CT123" s="827"/>
      <c r="CU123" s="827"/>
      <c r="CV123" s="827"/>
      <c r="CW123" s="827"/>
      <c r="CX123" s="827"/>
      <c r="CY123" s="827"/>
      <c r="CZ123" s="827"/>
      <c r="DA123" s="827"/>
      <c r="DB123" s="827"/>
      <c r="DC123" s="827"/>
      <c r="DD123" s="827"/>
      <c r="DE123" s="827"/>
      <c r="DF123" s="828"/>
      <c r="DG123" s="781">
        <v>395358</v>
      </c>
      <c r="DH123" s="782"/>
      <c r="DI123" s="782"/>
      <c r="DJ123" s="782"/>
      <c r="DK123" s="783"/>
      <c r="DL123" s="784">
        <v>417387</v>
      </c>
      <c r="DM123" s="782"/>
      <c r="DN123" s="782"/>
      <c r="DO123" s="782"/>
      <c r="DP123" s="783"/>
      <c r="DQ123" s="784">
        <v>431572</v>
      </c>
      <c r="DR123" s="782"/>
      <c r="DS123" s="782"/>
      <c r="DT123" s="782"/>
      <c r="DU123" s="783"/>
      <c r="DV123" s="752">
        <v>3.4</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v>54632</v>
      </c>
      <c r="AB124" s="782"/>
      <c r="AC124" s="782"/>
      <c r="AD124" s="782"/>
      <c r="AE124" s="783"/>
      <c r="AF124" s="784">
        <v>60515</v>
      </c>
      <c r="AG124" s="782"/>
      <c r="AH124" s="782"/>
      <c r="AI124" s="782"/>
      <c r="AJ124" s="783"/>
      <c r="AK124" s="784">
        <v>67138</v>
      </c>
      <c r="AL124" s="782"/>
      <c r="AM124" s="782"/>
      <c r="AN124" s="782"/>
      <c r="AO124" s="783"/>
      <c r="AP124" s="752">
        <v>0.5</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2</v>
      </c>
      <c r="DH124" s="715"/>
      <c r="DI124" s="715"/>
      <c r="DJ124" s="715"/>
      <c r="DK124" s="716"/>
      <c r="DL124" s="717" t="s">
        <v>114</v>
      </c>
      <c r="DM124" s="715"/>
      <c r="DN124" s="715"/>
      <c r="DO124" s="715"/>
      <c r="DP124" s="716"/>
      <c r="DQ124" s="717" t="s">
        <v>114</v>
      </c>
      <c r="DR124" s="715"/>
      <c r="DS124" s="715"/>
      <c r="DT124" s="715"/>
      <c r="DU124" s="716"/>
      <c r="DV124" s="805" t="s">
        <v>114</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114</v>
      </c>
      <c r="AB125" s="782"/>
      <c r="AC125" s="782"/>
      <c r="AD125" s="782"/>
      <c r="AE125" s="783"/>
      <c r="AF125" s="784" t="s">
        <v>114</v>
      </c>
      <c r="AG125" s="782"/>
      <c r="AH125" s="782"/>
      <c r="AI125" s="782"/>
      <c r="AJ125" s="783"/>
      <c r="AK125" s="784" t="s">
        <v>114</v>
      </c>
      <c r="AL125" s="782"/>
      <c r="AM125" s="782"/>
      <c r="AN125" s="782"/>
      <c r="AO125" s="783"/>
      <c r="AP125" s="752" t="s">
        <v>114</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114</v>
      </c>
      <c r="DH125" s="798"/>
      <c r="DI125" s="798"/>
      <c r="DJ125" s="798"/>
      <c r="DK125" s="798"/>
      <c r="DL125" s="798" t="s">
        <v>114</v>
      </c>
      <c r="DM125" s="798"/>
      <c r="DN125" s="798"/>
      <c r="DO125" s="798"/>
      <c r="DP125" s="798"/>
      <c r="DQ125" s="798" t="s">
        <v>114</v>
      </c>
      <c r="DR125" s="798"/>
      <c r="DS125" s="798"/>
      <c r="DT125" s="798"/>
      <c r="DU125" s="798"/>
      <c r="DV125" s="799" t="s">
        <v>114</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114</v>
      </c>
      <c r="AB126" s="782"/>
      <c r="AC126" s="782"/>
      <c r="AD126" s="782"/>
      <c r="AE126" s="783"/>
      <c r="AF126" s="784" t="s">
        <v>114</v>
      </c>
      <c r="AG126" s="782"/>
      <c r="AH126" s="782"/>
      <c r="AI126" s="782"/>
      <c r="AJ126" s="783"/>
      <c r="AK126" s="784" t="s">
        <v>114</v>
      </c>
      <c r="AL126" s="782"/>
      <c r="AM126" s="782"/>
      <c r="AN126" s="782"/>
      <c r="AO126" s="783"/>
      <c r="AP126" s="752" t="s">
        <v>114</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114</v>
      </c>
      <c r="DH126" s="769"/>
      <c r="DI126" s="769"/>
      <c r="DJ126" s="769"/>
      <c r="DK126" s="769"/>
      <c r="DL126" s="769" t="s">
        <v>114</v>
      </c>
      <c r="DM126" s="769"/>
      <c r="DN126" s="769"/>
      <c r="DO126" s="769"/>
      <c r="DP126" s="769"/>
      <c r="DQ126" s="769" t="s">
        <v>114</v>
      </c>
      <c r="DR126" s="769"/>
      <c r="DS126" s="769"/>
      <c r="DT126" s="769"/>
      <c r="DU126" s="769"/>
      <c r="DV126" s="821" t="s">
        <v>114</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114</v>
      </c>
      <c r="AB127" s="782"/>
      <c r="AC127" s="782"/>
      <c r="AD127" s="782"/>
      <c r="AE127" s="783"/>
      <c r="AF127" s="784" t="s">
        <v>114</v>
      </c>
      <c r="AG127" s="782"/>
      <c r="AH127" s="782"/>
      <c r="AI127" s="782"/>
      <c r="AJ127" s="783"/>
      <c r="AK127" s="784" t="s">
        <v>114</v>
      </c>
      <c r="AL127" s="782"/>
      <c r="AM127" s="782"/>
      <c r="AN127" s="782"/>
      <c r="AO127" s="783"/>
      <c r="AP127" s="752" t="s">
        <v>114</v>
      </c>
      <c r="AQ127" s="753"/>
      <c r="AR127" s="753"/>
      <c r="AS127" s="753"/>
      <c r="AT127" s="754"/>
      <c r="AU127" s="233"/>
      <c r="AV127" s="233"/>
      <c r="AW127" s="233"/>
      <c r="AX127" s="755" t="s">
        <v>457</v>
      </c>
      <c r="AY127" s="756"/>
      <c r="AZ127" s="756"/>
      <c r="BA127" s="756"/>
      <c r="BB127" s="756"/>
      <c r="BC127" s="756"/>
      <c r="BD127" s="756"/>
      <c r="BE127" s="757"/>
      <c r="BF127" s="758" t="s">
        <v>114</v>
      </c>
      <c r="BG127" s="759"/>
      <c r="BH127" s="759"/>
      <c r="BI127" s="759"/>
      <c r="BJ127" s="759"/>
      <c r="BK127" s="759"/>
      <c r="BL127" s="760"/>
      <c r="BM127" s="758">
        <v>12.75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t="s">
        <v>114</v>
      </c>
      <c r="DH127" s="818"/>
      <c r="DI127" s="818"/>
      <c r="DJ127" s="818"/>
      <c r="DK127" s="818"/>
      <c r="DL127" s="818" t="s">
        <v>114</v>
      </c>
      <c r="DM127" s="818"/>
      <c r="DN127" s="818"/>
      <c r="DO127" s="818"/>
      <c r="DP127" s="818"/>
      <c r="DQ127" s="818" t="s">
        <v>114</v>
      </c>
      <c r="DR127" s="818"/>
      <c r="DS127" s="818"/>
      <c r="DT127" s="818"/>
      <c r="DU127" s="818"/>
      <c r="DV127" s="819" t="s">
        <v>114</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84407</v>
      </c>
      <c r="AB128" s="722"/>
      <c r="AC128" s="722"/>
      <c r="AD128" s="722"/>
      <c r="AE128" s="723"/>
      <c r="AF128" s="724">
        <v>147720</v>
      </c>
      <c r="AG128" s="722"/>
      <c r="AH128" s="722"/>
      <c r="AI128" s="722"/>
      <c r="AJ128" s="723"/>
      <c r="AK128" s="724">
        <v>65927</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114</v>
      </c>
      <c r="BG128" s="789"/>
      <c r="BH128" s="789"/>
      <c r="BI128" s="789"/>
      <c r="BJ128" s="789"/>
      <c r="BK128" s="789"/>
      <c r="BL128" s="790"/>
      <c r="BM128" s="788">
        <v>17.75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15259273</v>
      </c>
      <c r="AB129" s="782"/>
      <c r="AC129" s="782"/>
      <c r="AD129" s="782"/>
      <c r="AE129" s="783"/>
      <c r="AF129" s="784">
        <v>15139029</v>
      </c>
      <c r="AG129" s="782"/>
      <c r="AH129" s="782"/>
      <c r="AI129" s="782"/>
      <c r="AJ129" s="783"/>
      <c r="AK129" s="784">
        <v>15442376</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2220922</v>
      </c>
      <c r="AB130" s="782"/>
      <c r="AC130" s="782"/>
      <c r="AD130" s="782"/>
      <c r="AE130" s="783"/>
      <c r="AF130" s="784">
        <v>2295854</v>
      </c>
      <c r="AG130" s="782"/>
      <c r="AH130" s="782"/>
      <c r="AI130" s="782"/>
      <c r="AJ130" s="783"/>
      <c r="AK130" s="784">
        <v>2580021</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48.6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13038351</v>
      </c>
      <c r="AB131" s="715"/>
      <c r="AC131" s="715"/>
      <c r="AD131" s="715"/>
      <c r="AE131" s="716"/>
      <c r="AF131" s="717">
        <v>12843175</v>
      </c>
      <c r="AG131" s="715"/>
      <c r="AH131" s="715"/>
      <c r="AI131" s="715"/>
      <c r="AJ131" s="716"/>
      <c r="AK131" s="717">
        <v>12862355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10.34840219</v>
      </c>
      <c r="AB132" s="738"/>
      <c r="AC132" s="738"/>
      <c r="AD132" s="738"/>
      <c r="AE132" s="739"/>
      <c r="AF132" s="740">
        <v>8.9076260349999998</v>
      </c>
      <c r="AG132" s="738"/>
      <c r="AH132" s="738"/>
      <c r="AI132" s="738"/>
      <c r="AJ132" s="739"/>
      <c r="AK132" s="740">
        <v>7.8704094229999999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11.1</v>
      </c>
      <c r="AB133" s="747"/>
      <c r="AC133" s="747"/>
      <c r="AD133" s="747"/>
      <c r="AE133" s="748"/>
      <c r="AF133" s="746">
        <v>10</v>
      </c>
      <c r="AG133" s="747"/>
      <c r="AH133" s="747"/>
      <c r="AI133" s="747"/>
      <c r="AJ133" s="748"/>
      <c r="AK133" s="746">
        <v>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9:DF9"/>
    <mergeCell ref="DG9:DK9"/>
    <mergeCell ref="DL9:DP9"/>
    <mergeCell ref="DQ9:DU9"/>
    <mergeCell ref="DB12:DF12"/>
    <mergeCell ref="DG12:DK12"/>
    <mergeCell ref="DL12:DP12"/>
    <mergeCell ref="DQ12:DU12"/>
    <mergeCell ref="DB15:DF15"/>
    <mergeCell ref="DG15:DK15"/>
    <mergeCell ref="DL15:DP15"/>
    <mergeCell ref="DQ15:DU15"/>
    <mergeCell ref="DB18:DF18"/>
    <mergeCell ref="DG18:DK18"/>
    <mergeCell ref="DL18:DP18"/>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DB5:DF6"/>
    <mergeCell ref="DG5:DK6"/>
    <mergeCell ref="DL5:DP6"/>
    <mergeCell ref="DQ5:DU6"/>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8:P8"/>
    <mergeCell ref="Q8:U8"/>
    <mergeCell ref="V8:Z8"/>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1:P11"/>
    <mergeCell ref="Q11:U11"/>
    <mergeCell ref="V11:Z11"/>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4:P14"/>
    <mergeCell ref="Q14:U14"/>
    <mergeCell ref="V14:Z14"/>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17:P17"/>
    <mergeCell ref="Q17:U17"/>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5:DK75"/>
    <mergeCell ref="DL75:DP75"/>
    <mergeCell ref="DQ75:DU75"/>
    <mergeCell ref="DG73:DK73"/>
    <mergeCell ref="DL73:DP73"/>
    <mergeCell ref="DQ73:DU73"/>
    <mergeCell ref="DV73:DZ73"/>
    <mergeCell ref="B74:P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Q74:U74"/>
    <mergeCell ref="V74:Z74"/>
    <mergeCell ref="AA74:AE74"/>
    <mergeCell ref="AF74:AJ74"/>
    <mergeCell ref="AK74:AO74"/>
    <mergeCell ref="BS75:CG75"/>
    <mergeCell ref="CH75:CL75"/>
    <mergeCell ref="CM75:CQ75"/>
    <mergeCell ref="CR75:CV75"/>
    <mergeCell ref="CW75:DA75"/>
    <mergeCell ref="DB75:DF75"/>
    <mergeCell ref="DG77:DK77"/>
    <mergeCell ref="DL77:DP77"/>
    <mergeCell ref="DQ77:DU77"/>
    <mergeCell ref="DV77:DZ77"/>
    <mergeCell ref="B75:P75"/>
    <mergeCell ref="AZ75:BD75"/>
    <mergeCell ref="CR74:CV74"/>
    <mergeCell ref="CW74:DA74"/>
    <mergeCell ref="DB74:DF74"/>
    <mergeCell ref="DG74:DK74"/>
    <mergeCell ref="DL74:DP74"/>
    <mergeCell ref="DQ74:DU74"/>
    <mergeCell ref="AZ74:BD74"/>
    <mergeCell ref="BS74:CG74"/>
    <mergeCell ref="CH74:CL74"/>
    <mergeCell ref="CM74:CQ74"/>
    <mergeCell ref="AP74:AT74"/>
    <mergeCell ref="AU74:AY74"/>
    <mergeCell ref="AZ76:BD76"/>
    <mergeCell ref="BS76:CG76"/>
    <mergeCell ref="CH76:CL76"/>
    <mergeCell ref="B78:P78"/>
    <mergeCell ref="Q76:U76"/>
    <mergeCell ref="V76:Z76"/>
    <mergeCell ref="AA76:AE76"/>
    <mergeCell ref="AF76:AJ76"/>
    <mergeCell ref="AK76:AO76"/>
    <mergeCell ref="BS77:CG77"/>
    <mergeCell ref="CH77:CL77"/>
    <mergeCell ref="CM77:CQ77"/>
    <mergeCell ref="CR77:CV77"/>
    <mergeCell ref="CW77:DA77"/>
    <mergeCell ref="DB77:DF77"/>
    <mergeCell ref="DV76:DZ76"/>
    <mergeCell ref="B77:P77"/>
    <mergeCell ref="Q75:U75"/>
    <mergeCell ref="V75:Z75"/>
    <mergeCell ref="AA75:AE75"/>
    <mergeCell ref="AF75:AJ75"/>
    <mergeCell ref="AK75:AO75"/>
    <mergeCell ref="AP75:AT75"/>
    <mergeCell ref="AU75:AY75"/>
    <mergeCell ref="AZ77:BD77"/>
    <mergeCell ref="CR76:CV76"/>
    <mergeCell ref="CW76:DA76"/>
    <mergeCell ref="DB76:DF76"/>
    <mergeCell ref="DG76:DK76"/>
    <mergeCell ref="DL76:DP76"/>
    <mergeCell ref="DQ76:DU76"/>
    <mergeCell ref="DV78:DZ78"/>
    <mergeCell ref="DV75:DZ75"/>
    <mergeCell ref="B76:P76"/>
    <mergeCell ref="CM76:CQ76"/>
    <mergeCell ref="Q77:U77"/>
    <mergeCell ref="V77:Z77"/>
    <mergeCell ref="AA77:AE77"/>
    <mergeCell ref="AF77:AJ77"/>
    <mergeCell ref="AK77:AO77"/>
    <mergeCell ref="AP77:AT77"/>
    <mergeCell ref="AU77:AY77"/>
    <mergeCell ref="AZ79:BD79"/>
    <mergeCell ref="CR78:CV78"/>
    <mergeCell ref="CW78:DA78"/>
    <mergeCell ref="DB78:DF78"/>
    <mergeCell ref="DG78:DK78"/>
    <mergeCell ref="DL78:DP78"/>
    <mergeCell ref="DQ78:DU78"/>
    <mergeCell ref="AP76:AT76"/>
    <mergeCell ref="AU76:AY76"/>
    <mergeCell ref="AZ78:BD78"/>
    <mergeCell ref="BS78:CG78"/>
    <mergeCell ref="CH78:CL78"/>
    <mergeCell ref="CM78:CQ78"/>
    <mergeCell ref="AP78:AT78"/>
    <mergeCell ref="AU78:AY78"/>
    <mergeCell ref="Q78:U78"/>
    <mergeCell ref="V78:Z78"/>
    <mergeCell ref="AA78:AE78"/>
    <mergeCell ref="AF78:AJ78"/>
    <mergeCell ref="AK78:AO78"/>
    <mergeCell ref="BS79:CG79"/>
    <mergeCell ref="CH79:CL79"/>
    <mergeCell ref="CM79:CQ79"/>
    <mergeCell ref="CR79:CV79"/>
    <mergeCell ref="CW79:DA79"/>
    <mergeCell ref="DB79:DF79"/>
    <mergeCell ref="AA80:AE80"/>
    <mergeCell ref="Q79:U79"/>
    <mergeCell ref="V79:Z79"/>
    <mergeCell ref="AA79:AE79"/>
    <mergeCell ref="AF79:AJ79"/>
    <mergeCell ref="AK79:AO79"/>
    <mergeCell ref="AP79:AT79"/>
    <mergeCell ref="AU79:AY79"/>
    <mergeCell ref="AF80:AJ80"/>
    <mergeCell ref="AK80:AO80"/>
    <mergeCell ref="AP80:AT80"/>
    <mergeCell ref="AU80:AY80"/>
    <mergeCell ref="Q80:U80"/>
    <mergeCell ref="V80:Z80"/>
    <mergeCell ref="DV80:DZ80"/>
    <mergeCell ref="B81:P81"/>
    <mergeCell ref="AZ81:BD81"/>
    <mergeCell ref="CR80:CV80"/>
    <mergeCell ref="CW80:DA80"/>
    <mergeCell ref="DB80:DF80"/>
    <mergeCell ref="DG80:DK80"/>
    <mergeCell ref="DL80:DP80"/>
    <mergeCell ref="DQ80:DU80"/>
    <mergeCell ref="DV82:DZ82"/>
    <mergeCell ref="AZ80:BD80"/>
    <mergeCell ref="BS80:CG80"/>
    <mergeCell ref="CH80:CL80"/>
    <mergeCell ref="CM80:CQ80"/>
    <mergeCell ref="DG79:DK79"/>
    <mergeCell ref="DL79:DP79"/>
    <mergeCell ref="DQ79:DU79"/>
    <mergeCell ref="DV79:DZ79"/>
    <mergeCell ref="B80:P80"/>
    <mergeCell ref="B79:P79"/>
    <mergeCell ref="AA81:AE81"/>
    <mergeCell ref="AF81:AJ81"/>
    <mergeCell ref="AK81:AO81"/>
    <mergeCell ref="AP81:AT81"/>
    <mergeCell ref="AU81:AY81"/>
    <mergeCell ref="Q81:U81"/>
    <mergeCell ref="V81:Z81"/>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B83:P83"/>
    <mergeCell ref="Q83:U83"/>
    <mergeCell ref="V83:Z83"/>
    <mergeCell ref="AA83:AE83"/>
    <mergeCell ref="AF83:AJ83"/>
    <mergeCell ref="AK83:AO83"/>
    <mergeCell ref="AP83:AT83"/>
    <mergeCell ref="AU83:AY83"/>
    <mergeCell ref="AZ83:BD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4" zoomScaleNormal="85" zoomScaleSheetLayoutView="55" workbookViewId="0">
      <selection activeCell="Y29" sqref="Y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22" workbookViewId="0">
      <selection activeCell="O22" sqref="O2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9" t="s">
        <v>473</v>
      </c>
      <c r="L7" s="254"/>
      <c r="M7" s="255" t="s">
        <v>474</v>
      </c>
      <c r="N7" s="256"/>
    </row>
    <row r="8" spans="1:16">
      <c r="A8" s="248"/>
      <c r="B8" s="244"/>
      <c r="C8" s="244"/>
      <c r="D8" s="244"/>
      <c r="E8" s="244"/>
      <c r="F8" s="244"/>
      <c r="G8" s="257"/>
      <c r="H8" s="258"/>
      <c r="I8" s="258"/>
      <c r="J8" s="259"/>
      <c r="K8" s="1120"/>
      <c r="L8" s="260" t="s">
        <v>475</v>
      </c>
      <c r="M8" s="261" t="s">
        <v>476</v>
      </c>
      <c r="N8" s="262" t="s">
        <v>477</v>
      </c>
    </row>
    <row r="9" spans="1:16">
      <c r="A9" s="248"/>
      <c r="B9" s="244"/>
      <c r="C9" s="244"/>
      <c r="D9" s="244"/>
      <c r="E9" s="244"/>
      <c r="F9" s="244"/>
      <c r="G9" s="1133" t="s">
        <v>478</v>
      </c>
      <c r="H9" s="1134"/>
      <c r="I9" s="1134"/>
      <c r="J9" s="1135"/>
      <c r="K9" s="263">
        <v>3905447</v>
      </c>
      <c r="L9" s="264">
        <v>68772</v>
      </c>
      <c r="M9" s="265">
        <v>64737</v>
      </c>
      <c r="N9" s="266">
        <v>6.2</v>
      </c>
    </row>
    <row r="10" spans="1:16">
      <c r="A10" s="248"/>
      <c r="B10" s="244"/>
      <c r="C10" s="244"/>
      <c r="D10" s="244"/>
      <c r="E10" s="244"/>
      <c r="F10" s="244"/>
      <c r="G10" s="1133" t="s">
        <v>479</v>
      </c>
      <c r="H10" s="1134"/>
      <c r="I10" s="1134"/>
      <c r="J10" s="1135"/>
      <c r="K10" s="267">
        <v>363245</v>
      </c>
      <c r="L10" s="268">
        <v>6397</v>
      </c>
      <c r="M10" s="269">
        <v>4418</v>
      </c>
      <c r="N10" s="270">
        <v>44.8</v>
      </c>
    </row>
    <row r="11" spans="1:16" ht="13.5" customHeight="1">
      <c r="A11" s="248"/>
      <c r="B11" s="244"/>
      <c r="C11" s="244"/>
      <c r="D11" s="244"/>
      <c r="E11" s="244"/>
      <c r="F11" s="244"/>
      <c r="G11" s="1133" t="s">
        <v>480</v>
      </c>
      <c r="H11" s="1134"/>
      <c r="I11" s="1134"/>
      <c r="J11" s="1135"/>
      <c r="K11" s="267">
        <v>630875</v>
      </c>
      <c r="L11" s="268">
        <v>11109</v>
      </c>
      <c r="M11" s="269">
        <v>5597</v>
      </c>
      <c r="N11" s="270">
        <v>98.5</v>
      </c>
    </row>
    <row r="12" spans="1:16" ht="13.5" customHeight="1">
      <c r="A12" s="248"/>
      <c r="B12" s="244"/>
      <c r="C12" s="244"/>
      <c r="D12" s="244"/>
      <c r="E12" s="244"/>
      <c r="F12" s="244"/>
      <c r="G12" s="1133" t="s">
        <v>481</v>
      </c>
      <c r="H12" s="1134"/>
      <c r="I12" s="1134"/>
      <c r="J12" s="1135"/>
      <c r="K12" s="267" t="s">
        <v>482</v>
      </c>
      <c r="L12" s="268" t="s">
        <v>482</v>
      </c>
      <c r="M12" s="269">
        <v>967</v>
      </c>
      <c r="N12" s="270" t="s">
        <v>482</v>
      </c>
    </row>
    <row r="13" spans="1:16" ht="13.5" customHeight="1">
      <c r="A13" s="248"/>
      <c r="B13" s="244"/>
      <c r="C13" s="244"/>
      <c r="D13" s="244"/>
      <c r="E13" s="244"/>
      <c r="F13" s="244"/>
      <c r="G13" s="1133" t="s">
        <v>483</v>
      </c>
      <c r="H13" s="1134"/>
      <c r="I13" s="1134"/>
      <c r="J13" s="1135"/>
      <c r="K13" s="267">
        <v>185</v>
      </c>
      <c r="L13" s="268">
        <v>3</v>
      </c>
      <c r="M13" s="269">
        <v>2</v>
      </c>
      <c r="N13" s="270">
        <v>50</v>
      </c>
    </row>
    <row r="14" spans="1:16" ht="13.5" customHeight="1">
      <c r="A14" s="248"/>
      <c r="B14" s="244"/>
      <c r="C14" s="244"/>
      <c r="D14" s="244"/>
      <c r="E14" s="244"/>
      <c r="F14" s="244"/>
      <c r="G14" s="1133" t="s">
        <v>484</v>
      </c>
      <c r="H14" s="1134"/>
      <c r="I14" s="1134"/>
      <c r="J14" s="1135"/>
      <c r="K14" s="267">
        <v>202533</v>
      </c>
      <c r="L14" s="268">
        <v>3566</v>
      </c>
      <c r="M14" s="269">
        <v>2800</v>
      </c>
      <c r="N14" s="270">
        <v>27.4</v>
      </c>
    </row>
    <row r="15" spans="1:16" ht="13.5" customHeight="1">
      <c r="A15" s="248"/>
      <c r="B15" s="244"/>
      <c r="C15" s="244"/>
      <c r="D15" s="244"/>
      <c r="E15" s="244"/>
      <c r="F15" s="244"/>
      <c r="G15" s="1133" t="s">
        <v>485</v>
      </c>
      <c r="H15" s="1134"/>
      <c r="I15" s="1134"/>
      <c r="J15" s="1135"/>
      <c r="K15" s="267">
        <v>49203</v>
      </c>
      <c r="L15" s="268">
        <v>866</v>
      </c>
      <c r="M15" s="269">
        <v>1482</v>
      </c>
      <c r="N15" s="270">
        <v>-41.6</v>
      </c>
    </row>
    <row r="16" spans="1:16">
      <c r="A16" s="248"/>
      <c r="B16" s="244"/>
      <c r="C16" s="244"/>
      <c r="D16" s="244"/>
      <c r="E16" s="244"/>
      <c r="F16" s="244"/>
      <c r="G16" s="1136" t="s">
        <v>486</v>
      </c>
      <c r="H16" s="1137"/>
      <c r="I16" s="1137"/>
      <c r="J16" s="1138"/>
      <c r="K16" s="268">
        <v>-429445</v>
      </c>
      <c r="L16" s="268">
        <v>-7562</v>
      </c>
      <c r="M16" s="269">
        <v>-7690</v>
      </c>
      <c r="N16" s="270">
        <v>-1.7</v>
      </c>
    </row>
    <row r="17" spans="1:16">
      <c r="A17" s="248"/>
      <c r="B17" s="244"/>
      <c r="C17" s="244"/>
      <c r="D17" s="244"/>
      <c r="E17" s="244"/>
      <c r="F17" s="244"/>
      <c r="G17" s="1136" t="s">
        <v>170</v>
      </c>
      <c r="H17" s="1137"/>
      <c r="I17" s="1137"/>
      <c r="J17" s="1138"/>
      <c r="K17" s="268">
        <v>4722043</v>
      </c>
      <c r="L17" s="268">
        <v>83152</v>
      </c>
      <c r="M17" s="269">
        <v>72313</v>
      </c>
      <c r="N17" s="270">
        <v>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30" t="s">
        <v>491</v>
      </c>
      <c r="H21" s="1131"/>
      <c r="I21" s="1131"/>
      <c r="J21" s="1132"/>
      <c r="K21" s="280">
        <v>7.36</v>
      </c>
      <c r="L21" s="281">
        <v>7.17</v>
      </c>
      <c r="M21" s="282">
        <v>0.19</v>
      </c>
      <c r="N21" s="249"/>
      <c r="O21" s="283"/>
      <c r="P21" s="279"/>
    </row>
    <row r="22" spans="1:16" s="284" customFormat="1">
      <c r="A22" s="279"/>
      <c r="B22" s="249"/>
      <c r="C22" s="249"/>
      <c r="D22" s="249"/>
      <c r="E22" s="249"/>
      <c r="F22" s="249"/>
      <c r="G22" s="1130" t="s">
        <v>492</v>
      </c>
      <c r="H22" s="1131"/>
      <c r="I22" s="1131"/>
      <c r="J22" s="1132"/>
      <c r="K22" s="285">
        <v>100.6</v>
      </c>
      <c r="L22" s="286">
        <v>98.1</v>
      </c>
      <c r="M22" s="287">
        <v>2.5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9" t="s">
        <v>473</v>
      </c>
      <c r="L30" s="254"/>
      <c r="M30" s="255" t="s">
        <v>474</v>
      </c>
      <c r="N30" s="256"/>
    </row>
    <row r="31" spans="1:16">
      <c r="A31" s="248"/>
      <c r="B31" s="244"/>
      <c r="C31" s="244"/>
      <c r="D31" s="244"/>
      <c r="E31" s="244"/>
      <c r="F31" s="244"/>
      <c r="G31" s="257"/>
      <c r="H31" s="258"/>
      <c r="I31" s="258"/>
      <c r="J31" s="259"/>
      <c r="K31" s="1120"/>
      <c r="L31" s="260" t="s">
        <v>475</v>
      </c>
      <c r="M31" s="261" t="s">
        <v>476</v>
      </c>
      <c r="N31" s="262" t="s">
        <v>477</v>
      </c>
    </row>
    <row r="32" spans="1:16" ht="27" customHeight="1">
      <c r="A32" s="248"/>
      <c r="B32" s="244"/>
      <c r="C32" s="244"/>
      <c r="D32" s="244"/>
      <c r="E32" s="244"/>
      <c r="F32" s="244"/>
      <c r="G32" s="1121" t="s">
        <v>496</v>
      </c>
      <c r="H32" s="1122"/>
      <c r="I32" s="1122"/>
      <c r="J32" s="1123"/>
      <c r="K32" s="294">
        <v>2560482</v>
      </c>
      <c r="L32" s="294">
        <v>45088</v>
      </c>
      <c r="M32" s="295">
        <v>43357</v>
      </c>
      <c r="N32" s="296">
        <v>4</v>
      </c>
    </row>
    <row r="33" spans="1:16" ht="13.5" customHeight="1">
      <c r="A33" s="248"/>
      <c r="B33" s="244"/>
      <c r="C33" s="244"/>
      <c r="D33" s="244"/>
      <c r="E33" s="244"/>
      <c r="F33" s="244"/>
      <c r="G33" s="1121" t="s">
        <v>497</v>
      </c>
      <c r="H33" s="1122"/>
      <c r="I33" s="1122"/>
      <c r="J33" s="1123"/>
      <c r="K33" s="294" t="s">
        <v>482</v>
      </c>
      <c r="L33" s="294" t="s">
        <v>482</v>
      </c>
      <c r="M33" s="295">
        <v>5</v>
      </c>
      <c r="N33" s="296" t="s">
        <v>482</v>
      </c>
    </row>
    <row r="34" spans="1:16" ht="27" customHeight="1">
      <c r="A34" s="248"/>
      <c r="B34" s="244"/>
      <c r="C34" s="244"/>
      <c r="D34" s="244"/>
      <c r="E34" s="244"/>
      <c r="F34" s="244"/>
      <c r="G34" s="1121" t="s">
        <v>498</v>
      </c>
      <c r="H34" s="1122"/>
      <c r="I34" s="1122"/>
      <c r="J34" s="1123"/>
      <c r="K34" s="294" t="s">
        <v>482</v>
      </c>
      <c r="L34" s="294" t="s">
        <v>482</v>
      </c>
      <c r="M34" s="295">
        <v>40</v>
      </c>
      <c r="N34" s="296" t="s">
        <v>482</v>
      </c>
    </row>
    <row r="35" spans="1:16" ht="27" customHeight="1">
      <c r="A35" s="248"/>
      <c r="B35" s="244"/>
      <c r="C35" s="244"/>
      <c r="D35" s="244"/>
      <c r="E35" s="244"/>
      <c r="F35" s="244"/>
      <c r="G35" s="1121" t="s">
        <v>499</v>
      </c>
      <c r="H35" s="1122"/>
      <c r="I35" s="1122"/>
      <c r="J35" s="1123"/>
      <c r="K35" s="294">
        <v>772790</v>
      </c>
      <c r="L35" s="294">
        <v>13608</v>
      </c>
      <c r="M35" s="295">
        <v>11850</v>
      </c>
      <c r="N35" s="296">
        <v>14.8</v>
      </c>
    </row>
    <row r="36" spans="1:16" ht="27" customHeight="1">
      <c r="A36" s="248"/>
      <c r="B36" s="244"/>
      <c r="C36" s="244"/>
      <c r="D36" s="244"/>
      <c r="E36" s="244"/>
      <c r="F36" s="244"/>
      <c r="G36" s="1121" t="s">
        <v>500</v>
      </c>
      <c r="H36" s="1122"/>
      <c r="I36" s="1122"/>
      <c r="J36" s="1123"/>
      <c r="K36" s="294">
        <v>247158</v>
      </c>
      <c r="L36" s="294">
        <v>4352</v>
      </c>
      <c r="M36" s="295">
        <v>2171</v>
      </c>
      <c r="N36" s="296">
        <v>100.5</v>
      </c>
    </row>
    <row r="37" spans="1:16" ht="13.5" customHeight="1">
      <c r="A37" s="248"/>
      <c r="B37" s="244"/>
      <c r="C37" s="244"/>
      <c r="D37" s="244"/>
      <c r="E37" s="244"/>
      <c r="F37" s="244"/>
      <c r="G37" s="1121" t="s">
        <v>501</v>
      </c>
      <c r="H37" s="1122"/>
      <c r="I37" s="1122"/>
      <c r="J37" s="1123"/>
      <c r="K37" s="294">
        <v>77505</v>
      </c>
      <c r="L37" s="294">
        <v>1365</v>
      </c>
      <c r="M37" s="295">
        <v>1425</v>
      </c>
      <c r="N37" s="296">
        <v>-4.2</v>
      </c>
    </row>
    <row r="38" spans="1:16" ht="27" customHeight="1">
      <c r="A38" s="248"/>
      <c r="B38" s="244"/>
      <c r="C38" s="244"/>
      <c r="D38" s="244"/>
      <c r="E38" s="244"/>
      <c r="F38" s="244"/>
      <c r="G38" s="1124" t="s">
        <v>502</v>
      </c>
      <c r="H38" s="1125"/>
      <c r="I38" s="1125"/>
      <c r="J38" s="1126"/>
      <c r="K38" s="297">
        <v>333</v>
      </c>
      <c r="L38" s="297">
        <v>6</v>
      </c>
      <c r="M38" s="298">
        <v>6</v>
      </c>
      <c r="N38" s="299">
        <v>0</v>
      </c>
      <c r="O38" s="293"/>
    </row>
    <row r="39" spans="1:16">
      <c r="A39" s="248"/>
      <c r="B39" s="244"/>
      <c r="C39" s="244"/>
      <c r="D39" s="244"/>
      <c r="E39" s="244"/>
      <c r="F39" s="244"/>
      <c r="G39" s="1124" t="s">
        <v>503</v>
      </c>
      <c r="H39" s="1125"/>
      <c r="I39" s="1125"/>
      <c r="J39" s="1126"/>
      <c r="K39" s="300">
        <v>-65927</v>
      </c>
      <c r="L39" s="300">
        <v>-1161</v>
      </c>
      <c r="M39" s="301">
        <v>-5332</v>
      </c>
      <c r="N39" s="302">
        <v>-78.2</v>
      </c>
      <c r="O39" s="293"/>
    </row>
    <row r="40" spans="1:16" ht="27" customHeight="1">
      <c r="A40" s="248"/>
      <c r="B40" s="244"/>
      <c r="C40" s="244"/>
      <c r="D40" s="244"/>
      <c r="E40" s="244"/>
      <c r="F40" s="244"/>
      <c r="G40" s="1121" t="s">
        <v>504</v>
      </c>
      <c r="H40" s="1122"/>
      <c r="I40" s="1122"/>
      <c r="J40" s="1123"/>
      <c r="K40" s="300">
        <v>-2580021</v>
      </c>
      <c r="L40" s="300">
        <v>-45433</v>
      </c>
      <c r="M40" s="301">
        <v>-35626</v>
      </c>
      <c r="N40" s="302">
        <v>27.5</v>
      </c>
      <c r="O40" s="293"/>
    </row>
    <row r="41" spans="1:16">
      <c r="A41" s="248"/>
      <c r="B41" s="244"/>
      <c r="C41" s="244"/>
      <c r="D41" s="244"/>
      <c r="E41" s="244"/>
      <c r="F41" s="244"/>
      <c r="G41" s="1127" t="s">
        <v>280</v>
      </c>
      <c r="H41" s="1128"/>
      <c r="I41" s="1128"/>
      <c r="J41" s="1129"/>
      <c r="K41" s="294">
        <v>1012320</v>
      </c>
      <c r="L41" s="300">
        <v>17826</v>
      </c>
      <c r="M41" s="301">
        <v>17897</v>
      </c>
      <c r="N41" s="302">
        <v>-0.4</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4" t="s">
        <v>473</v>
      </c>
      <c r="J49" s="1116" t="s">
        <v>508</v>
      </c>
      <c r="K49" s="1117"/>
      <c r="L49" s="1117"/>
      <c r="M49" s="1117"/>
      <c r="N49" s="1118"/>
    </row>
    <row r="50" spans="1:14">
      <c r="A50" s="248"/>
      <c r="B50" s="244"/>
      <c r="C50" s="244"/>
      <c r="D50" s="244"/>
      <c r="E50" s="244"/>
      <c r="F50" s="244"/>
      <c r="G50" s="312"/>
      <c r="H50" s="313"/>
      <c r="I50" s="1115"/>
      <c r="J50" s="314" t="s">
        <v>509</v>
      </c>
      <c r="K50" s="315" t="s">
        <v>510</v>
      </c>
      <c r="L50" s="316" t="s">
        <v>511</v>
      </c>
      <c r="M50" s="317" t="s">
        <v>512</v>
      </c>
      <c r="N50" s="318" t="s">
        <v>513</v>
      </c>
    </row>
    <row r="51" spans="1:14">
      <c r="A51" s="248"/>
      <c r="B51" s="244"/>
      <c r="C51" s="244"/>
      <c r="D51" s="244"/>
      <c r="E51" s="244"/>
      <c r="F51" s="244"/>
      <c r="G51" s="310" t="s">
        <v>514</v>
      </c>
      <c r="H51" s="311"/>
      <c r="I51" s="319">
        <v>3508851</v>
      </c>
      <c r="J51" s="320">
        <v>60034</v>
      </c>
      <c r="K51" s="321">
        <v>31.6</v>
      </c>
      <c r="L51" s="322">
        <v>58009</v>
      </c>
      <c r="M51" s="323">
        <v>16.5</v>
      </c>
      <c r="N51" s="324">
        <v>15.1</v>
      </c>
    </row>
    <row r="52" spans="1:14">
      <c r="A52" s="248"/>
      <c r="B52" s="244"/>
      <c r="C52" s="244"/>
      <c r="D52" s="244"/>
      <c r="E52" s="244"/>
      <c r="F52" s="244"/>
      <c r="G52" s="325"/>
      <c r="H52" s="326" t="s">
        <v>515</v>
      </c>
      <c r="I52" s="327">
        <v>1653755</v>
      </c>
      <c r="J52" s="328">
        <v>28294</v>
      </c>
      <c r="K52" s="329">
        <v>11.4</v>
      </c>
      <c r="L52" s="330">
        <v>32190</v>
      </c>
      <c r="M52" s="331">
        <v>20.399999999999999</v>
      </c>
      <c r="N52" s="332">
        <v>-9</v>
      </c>
    </row>
    <row r="53" spans="1:14">
      <c r="A53" s="248"/>
      <c r="B53" s="244"/>
      <c r="C53" s="244"/>
      <c r="D53" s="244"/>
      <c r="E53" s="244"/>
      <c r="F53" s="244"/>
      <c r="G53" s="310" t="s">
        <v>516</v>
      </c>
      <c r="H53" s="311"/>
      <c r="I53" s="319">
        <v>4056338</v>
      </c>
      <c r="J53" s="320">
        <v>70042</v>
      </c>
      <c r="K53" s="321">
        <v>16.7</v>
      </c>
      <c r="L53" s="322">
        <v>61882</v>
      </c>
      <c r="M53" s="323">
        <v>6.7</v>
      </c>
      <c r="N53" s="324">
        <v>10</v>
      </c>
    </row>
    <row r="54" spans="1:14">
      <c r="A54" s="248"/>
      <c r="B54" s="244"/>
      <c r="C54" s="244"/>
      <c r="D54" s="244"/>
      <c r="E54" s="244"/>
      <c r="F54" s="244"/>
      <c r="G54" s="325"/>
      <c r="H54" s="326" t="s">
        <v>515</v>
      </c>
      <c r="I54" s="327">
        <v>1679826</v>
      </c>
      <c r="J54" s="328">
        <v>29006</v>
      </c>
      <c r="K54" s="329">
        <v>2.5</v>
      </c>
      <c r="L54" s="330">
        <v>32175</v>
      </c>
      <c r="M54" s="331">
        <v>0</v>
      </c>
      <c r="N54" s="332">
        <v>2.5</v>
      </c>
    </row>
    <row r="55" spans="1:14">
      <c r="A55" s="248"/>
      <c r="B55" s="244"/>
      <c r="C55" s="244"/>
      <c r="D55" s="244"/>
      <c r="E55" s="244"/>
      <c r="F55" s="244"/>
      <c r="G55" s="310" t="s">
        <v>517</v>
      </c>
      <c r="H55" s="311"/>
      <c r="I55" s="319">
        <v>3725483</v>
      </c>
      <c r="J55" s="320">
        <v>64974</v>
      </c>
      <c r="K55" s="321">
        <v>-7.2</v>
      </c>
      <c r="L55" s="322">
        <v>47569</v>
      </c>
      <c r="M55" s="323">
        <v>-23.1</v>
      </c>
      <c r="N55" s="324">
        <v>15.9</v>
      </c>
    </row>
    <row r="56" spans="1:14">
      <c r="A56" s="248"/>
      <c r="B56" s="244"/>
      <c r="C56" s="244"/>
      <c r="D56" s="244"/>
      <c r="E56" s="244"/>
      <c r="F56" s="244"/>
      <c r="G56" s="325"/>
      <c r="H56" s="326" t="s">
        <v>515</v>
      </c>
      <c r="I56" s="327">
        <v>2000395</v>
      </c>
      <c r="J56" s="328">
        <v>34888</v>
      </c>
      <c r="K56" s="329">
        <v>20.3</v>
      </c>
      <c r="L56" s="330">
        <v>26255</v>
      </c>
      <c r="M56" s="331">
        <v>-18.399999999999999</v>
      </c>
      <c r="N56" s="332">
        <v>38.700000000000003</v>
      </c>
    </row>
    <row r="57" spans="1:14">
      <c r="A57" s="248"/>
      <c r="B57" s="244"/>
      <c r="C57" s="244"/>
      <c r="D57" s="244"/>
      <c r="E57" s="244"/>
      <c r="F57" s="244"/>
      <c r="G57" s="310" t="s">
        <v>518</v>
      </c>
      <c r="H57" s="311"/>
      <c r="I57" s="319">
        <v>4197124</v>
      </c>
      <c r="J57" s="320">
        <v>73442</v>
      </c>
      <c r="K57" s="321">
        <v>13</v>
      </c>
      <c r="L57" s="322">
        <v>50880</v>
      </c>
      <c r="M57" s="323">
        <v>7</v>
      </c>
      <c r="N57" s="324">
        <v>6</v>
      </c>
    </row>
    <row r="58" spans="1:14">
      <c r="A58" s="248"/>
      <c r="B58" s="244"/>
      <c r="C58" s="244"/>
      <c r="D58" s="244"/>
      <c r="E58" s="244"/>
      <c r="F58" s="244"/>
      <c r="G58" s="325"/>
      <c r="H58" s="326" t="s">
        <v>515</v>
      </c>
      <c r="I58" s="327">
        <v>1819657</v>
      </c>
      <c r="J58" s="328">
        <v>31841</v>
      </c>
      <c r="K58" s="329">
        <v>-8.6999999999999993</v>
      </c>
      <c r="L58" s="330">
        <v>26879</v>
      </c>
      <c r="M58" s="331">
        <v>2.4</v>
      </c>
      <c r="N58" s="332">
        <v>-11.1</v>
      </c>
    </row>
    <row r="59" spans="1:14">
      <c r="A59" s="248"/>
      <c r="B59" s="244"/>
      <c r="C59" s="244"/>
      <c r="D59" s="244"/>
      <c r="E59" s="244"/>
      <c r="F59" s="244"/>
      <c r="G59" s="310" t="s">
        <v>519</v>
      </c>
      <c r="H59" s="311"/>
      <c r="I59" s="319">
        <v>4114139</v>
      </c>
      <c r="J59" s="320">
        <v>72447</v>
      </c>
      <c r="K59" s="321">
        <v>-1.4</v>
      </c>
      <c r="L59" s="322">
        <v>63956</v>
      </c>
      <c r="M59" s="323">
        <v>25.7</v>
      </c>
      <c r="N59" s="324">
        <v>-27.1</v>
      </c>
    </row>
    <row r="60" spans="1:14">
      <c r="A60" s="248"/>
      <c r="B60" s="244"/>
      <c r="C60" s="244"/>
      <c r="D60" s="244"/>
      <c r="E60" s="244"/>
      <c r="F60" s="244"/>
      <c r="G60" s="325"/>
      <c r="H60" s="326" t="s">
        <v>515</v>
      </c>
      <c r="I60" s="333">
        <v>1986386</v>
      </c>
      <c r="J60" s="328">
        <v>34979</v>
      </c>
      <c r="K60" s="329">
        <v>9.9</v>
      </c>
      <c r="L60" s="330">
        <v>29239</v>
      </c>
      <c r="M60" s="331">
        <v>8.8000000000000007</v>
      </c>
      <c r="N60" s="332">
        <v>1.1000000000000001</v>
      </c>
    </row>
    <row r="61" spans="1:14">
      <c r="A61" s="248"/>
      <c r="B61" s="244"/>
      <c r="C61" s="244"/>
      <c r="D61" s="244"/>
      <c r="E61" s="244"/>
      <c r="F61" s="244"/>
      <c r="G61" s="310" t="s">
        <v>520</v>
      </c>
      <c r="H61" s="334"/>
      <c r="I61" s="335">
        <v>3920387</v>
      </c>
      <c r="J61" s="336">
        <v>68188</v>
      </c>
      <c r="K61" s="337">
        <v>10.5</v>
      </c>
      <c r="L61" s="338">
        <v>56459</v>
      </c>
      <c r="M61" s="339">
        <v>6.6</v>
      </c>
      <c r="N61" s="324">
        <v>3.9</v>
      </c>
    </row>
    <row r="62" spans="1:14">
      <c r="A62" s="248"/>
      <c r="B62" s="244"/>
      <c r="C62" s="244"/>
      <c r="D62" s="244"/>
      <c r="E62" s="244"/>
      <c r="F62" s="244"/>
      <c r="G62" s="325"/>
      <c r="H62" s="326" t="s">
        <v>515</v>
      </c>
      <c r="I62" s="327">
        <v>1828004</v>
      </c>
      <c r="J62" s="328">
        <v>31802</v>
      </c>
      <c r="K62" s="329">
        <v>7.1</v>
      </c>
      <c r="L62" s="330">
        <v>29348</v>
      </c>
      <c r="M62" s="331">
        <v>2.6</v>
      </c>
      <c r="N62" s="332">
        <v>4.5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21.67</v>
      </c>
      <c r="G47" s="12">
        <v>23.18</v>
      </c>
      <c r="H47" s="12">
        <v>24.98</v>
      </c>
      <c r="I47" s="12">
        <v>27.86</v>
      </c>
      <c r="J47" s="13">
        <v>28.67</v>
      </c>
    </row>
    <row r="48" spans="2:10" ht="57.75" customHeight="1">
      <c r="B48" s="14"/>
      <c r="C48" s="1141" t="s">
        <v>4</v>
      </c>
      <c r="D48" s="1141"/>
      <c r="E48" s="1142"/>
      <c r="F48" s="15">
        <v>2.0499999999999998</v>
      </c>
      <c r="G48" s="16">
        <v>5.51</v>
      </c>
      <c r="H48" s="16">
        <v>5.65</v>
      </c>
      <c r="I48" s="16">
        <v>3.89</v>
      </c>
      <c r="J48" s="17">
        <v>2.39</v>
      </c>
    </row>
    <row r="49" spans="2:10" ht="57.75" customHeight="1" thickBot="1">
      <c r="B49" s="18"/>
      <c r="C49" s="1143" t="s">
        <v>5</v>
      </c>
      <c r="D49" s="1143"/>
      <c r="E49" s="1144"/>
      <c r="F49" s="19">
        <v>4.9000000000000004</v>
      </c>
      <c r="G49" s="20">
        <v>6.17</v>
      </c>
      <c r="H49" s="20">
        <v>2.73</v>
      </c>
      <c r="I49" s="20">
        <v>1.45</v>
      </c>
      <c r="J49" s="21">
        <v>3.01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7"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527</v>
      </c>
      <c r="D34" s="1151"/>
      <c r="E34" s="1152"/>
      <c r="F34" s="32" t="s">
        <v>528</v>
      </c>
      <c r="G34" s="33" t="s">
        <v>529</v>
      </c>
      <c r="H34" s="33" t="s">
        <v>530</v>
      </c>
      <c r="I34" s="33" t="s">
        <v>531</v>
      </c>
      <c r="J34" s="34" t="s">
        <v>532</v>
      </c>
      <c r="K34" s="22"/>
      <c r="L34" s="22"/>
      <c r="M34" s="22"/>
      <c r="N34" s="22"/>
      <c r="O34" s="22"/>
      <c r="P34" s="22"/>
    </row>
    <row r="35" spans="1:16" ht="39" customHeight="1">
      <c r="A35" s="22"/>
      <c r="B35" s="35"/>
      <c r="C35" s="1145" t="s">
        <v>533</v>
      </c>
      <c r="D35" s="1146"/>
      <c r="E35" s="1147"/>
      <c r="F35" s="36">
        <v>4.5599999999999996</v>
      </c>
      <c r="G35" s="37">
        <v>4.41</v>
      </c>
      <c r="H35" s="37">
        <v>5.52</v>
      </c>
      <c r="I35" s="37">
        <v>5.9</v>
      </c>
      <c r="J35" s="38">
        <v>6.64</v>
      </c>
      <c r="K35" s="22"/>
      <c r="L35" s="22"/>
      <c r="M35" s="22"/>
      <c r="N35" s="22"/>
      <c r="O35" s="22"/>
      <c r="P35" s="22"/>
    </row>
    <row r="36" spans="1:16" ht="39" customHeight="1">
      <c r="A36" s="22"/>
      <c r="B36" s="35"/>
      <c r="C36" s="1145" t="s">
        <v>534</v>
      </c>
      <c r="D36" s="1146"/>
      <c r="E36" s="1147"/>
      <c r="F36" s="36">
        <v>3.4</v>
      </c>
      <c r="G36" s="37">
        <v>3.35</v>
      </c>
      <c r="H36" s="37">
        <v>3.66</v>
      </c>
      <c r="I36" s="37">
        <v>3.2</v>
      </c>
      <c r="J36" s="38">
        <v>3.3</v>
      </c>
      <c r="K36" s="22"/>
      <c r="L36" s="22"/>
      <c r="M36" s="22"/>
      <c r="N36" s="22"/>
      <c r="O36" s="22"/>
      <c r="P36" s="22"/>
    </row>
    <row r="37" spans="1:16" ht="39" customHeight="1">
      <c r="A37" s="22"/>
      <c r="B37" s="35"/>
      <c r="C37" s="1145" t="s">
        <v>535</v>
      </c>
      <c r="D37" s="1146"/>
      <c r="E37" s="1147"/>
      <c r="F37" s="36">
        <v>2.17</v>
      </c>
      <c r="G37" s="37">
        <v>5.53</v>
      </c>
      <c r="H37" s="37">
        <v>5.6</v>
      </c>
      <c r="I37" s="37">
        <v>3.88</v>
      </c>
      <c r="J37" s="38">
        <v>2.37</v>
      </c>
      <c r="K37" s="22"/>
      <c r="L37" s="22"/>
      <c r="M37" s="22"/>
      <c r="N37" s="22"/>
      <c r="O37" s="22"/>
      <c r="P37" s="22"/>
    </row>
    <row r="38" spans="1:16" ht="39" customHeight="1">
      <c r="A38" s="22"/>
      <c r="B38" s="35"/>
      <c r="C38" s="1145" t="s">
        <v>536</v>
      </c>
      <c r="D38" s="1146"/>
      <c r="E38" s="1147"/>
      <c r="F38" s="36">
        <v>0.11</v>
      </c>
      <c r="G38" s="37">
        <v>0.11</v>
      </c>
      <c r="H38" s="37">
        <v>0.12</v>
      </c>
      <c r="I38" s="37">
        <v>0.14000000000000001</v>
      </c>
      <c r="J38" s="38">
        <v>0.13</v>
      </c>
      <c r="K38" s="22"/>
      <c r="L38" s="22"/>
      <c r="M38" s="22"/>
      <c r="N38" s="22"/>
      <c r="O38" s="22"/>
      <c r="P38" s="22"/>
    </row>
    <row r="39" spans="1:16" ht="39" customHeight="1">
      <c r="A39" s="22"/>
      <c r="B39" s="35"/>
      <c r="C39" s="1145" t="s">
        <v>537</v>
      </c>
      <c r="D39" s="1146"/>
      <c r="E39" s="1147"/>
      <c r="F39" s="36">
        <v>0.02</v>
      </c>
      <c r="G39" s="37">
        <v>0.03</v>
      </c>
      <c r="H39" s="37">
        <v>0.03</v>
      </c>
      <c r="I39" s="37">
        <v>0.04</v>
      </c>
      <c r="J39" s="38">
        <v>0.05</v>
      </c>
      <c r="K39" s="22"/>
      <c r="L39" s="22"/>
      <c r="M39" s="22"/>
      <c r="N39" s="22"/>
      <c r="O39" s="22"/>
      <c r="P39" s="22"/>
    </row>
    <row r="40" spans="1:16" ht="39" customHeight="1">
      <c r="A40" s="22"/>
      <c r="B40" s="35"/>
      <c r="C40" s="1145" t="s">
        <v>538</v>
      </c>
      <c r="D40" s="1146"/>
      <c r="E40" s="1147"/>
      <c r="F40" s="36" t="s">
        <v>539</v>
      </c>
      <c r="G40" s="37" t="s">
        <v>528</v>
      </c>
      <c r="H40" s="37">
        <v>0.05</v>
      </c>
      <c r="I40" s="37">
        <v>0.01</v>
      </c>
      <c r="J40" s="38">
        <v>0.02</v>
      </c>
      <c r="K40" s="22"/>
      <c r="L40" s="22"/>
      <c r="M40" s="22"/>
      <c r="N40" s="22"/>
      <c r="O40" s="22"/>
      <c r="P40" s="22"/>
    </row>
    <row r="41" spans="1:16" ht="39" customHeight="1">
      <c r="A41" s="22"/>
      <c r="B41" s="35"/>
      <c r="C41" s="1145" t="s">
        <v>540</v>
      </c>
      <c r="D41" s="1146"/>
      <c r="E41" s="1147"/>
      <c r="F41" s="36">
        <v>0.26</v>
      </c>
      <c r="G41" s="37">
        <v>0.11</v>
      </c>
      <c r="H41" s="37">
        <v>0</v>
      </c>
      <c r="I41" s="37">
        <v>0.26</v>
      </c>
      <c r="J41" s="38">
        <v>0.01</v>
      </c>
      <c r="K41" s="22"/>
      <c r="L41" s="22"/>
      <c r="M41" s="22"/>
      <c r="N41" s="22"/>
      <c r="O41" s="22"/>
      <c r="P41" s="22"/>
    </row>
    <row r="42" spans="1:16" ht="39" customHeight="1">
      <c r="A42" s="22"/>
      <c r="B42" s="39"/>
      <c r="C42" s="1145" t="s">
        <v>541</v>
      </c>
      <c r="D42" s="1146"/>
      <c r="E42" s="1147"/>
      <c r="F42" s="36" t="s">
        <v>542</v>
      </c>
      <c r="G42" s="37" t="s">
        <v>482</v>
      </c>
      <c r="H42" s="37" t="s">
        <v>482</v>
      </c>
      <c r="I42" s="37" t="s">
        <v>482</v>
      </c>
      <c r="J42" s="38" t="s">
        <v>482</v>
      </c>
      <c r="K42" s="22"/>
      <c r="L42" s="22"/>
      <c r="M42" s="22"/>
      <c r="N42" s="22"/>
      <c r="O42" s="22"/>
      <c r="P42" s="22"/>
    </row>
    <row r="43" spans="1:16" ht="39" customHeight="1" thickBot="1">
      <c r="A43" s="22"/>
      <c r="B43" s="40"/>
      <c r="C43" s="1148" t="s">
        <v>543</v>
      </c>
      <c r="D43" s="1149"/>
      <c r="E43" s="1150"/>
      <c r="F43" s="41">
        <v>0.01</v>
      </c>
      <c r="G43" s="42">
        <v>0.02</v>
      </c>
      <c r="H43" s="42">
        <v>0.04</v>
      </c>
      <c r="I43" s="42">
        <v>0</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2672</v>
      </c>
      <c r="L45" s="60">
        <v>2664</v>
      </c>
      <c r="M45" s="60">
        <v>2568</v>
      </c>
      <c r="N45" s="60">
        <v>2517</v>
      </c>
      <c r="O45" s="61">
        <v>2560</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713</v>
      </c>
      <c r="L48" s="64">
        <v>696</v>
      </c>
      <c r="M48" s="64">
        <v>731</v>
      </c>
      <c r="N48" s="64">
        <v>736</v>
      </c>
      <c r="O48" s="65">
        <v>773</v>
      </c>
      <c r="P48" s="48"/>
      <c r="Q48" s="48"/>
      <c r="R48" s="48"/>
      <c r="S48" s="48"/>
      <c r="T48" s="48"/>
      <c r="U48" s="48"/>
    </row>
    <row r="49" spans="1:21" ht="30.75" customHeight="1">
      <c r="A49" s="48"/>
      <c r="B49" s="1163"/>
      <c r="C49" s="1164"/>
      <c r="D49" s="62"/>
      <c r="E49" s="1155" t="s">
        <v>16</v>
      </c>
      <c r="F49" s="1155"/>
      <c r="G49" s="1155"/>
      <c r="H49" s="1155"/>
      <c r="I49" s="1155"/>
      <c r="J49" s="1156"/>
      <c r="K49" s="63">
        <v>284</v>
      </c>
      <c r="L49" s="64">
        <v>290</v>
      </c>
      <c r="M49" s="64">
        <v>280</v>
      </c>
      <c r="N49" s="64">
        <v>252</v>
      </c>
      <c r="O49" s="65">
        <v>247</v>
      </c>
      <c r="P49" s="48"/>
      <c r="Q49" s="48"/>
      <c r="R49" s="48"/>
      <c r="S49" s="48"/>
      <c r="T49" s="48"/>
      <c r="U49" s="48"/>
    </row>
    <row r="50" spans="1:21" ht="30.75" customHeight="1">
      <c r="A50" s="48"/>
      <c r="B50" s="1163"/>
      <c r="C50" s="1164"/>
      <c r="D50" s="62"/>
      <c r="E50" s="1155" t="s">
        <v>17</v>
      </c>
      <c r="F50" s="1155"/>
      <c r="G50" s="1155"/>
      <c r="H50" s="1155"/>
      <c r="I50" s="1155"/>
      <c r="J50" s="1156"/>
      <c r="K50" s="63">
        <v>81</v>
      </c>
      <c r="L50" s="64">
        <v>73</v>
      </c>
      <c r="M50" s="64">
        <v>76</v>
      </c>
      <c r="N50" s="64">
        <v>82</v>
      </c>
      <c r="O50" s="65">
        <v>78</v>
      </c>
      <c r="P50" s="48"/>
      <c r="Q50" s="48"/>
      <c r="R50" s="48"/>
      <c r="S50" s="48"/>
      <c r="T50" s="48"/>
      <c r="U50" s="48"/>
    </row>
    <row r="51" spans="1:21" ht="30.75" customHeight="1">
      <c r="A51" s="48"/>
      <c r="B51" s="1165"/>
      <c r="C51" s="1166"/>
      <c r="D51" s="66"/>
      <c r="E51" s="1155" t="s">
        <v>18</v>
      </c>
      <c r="F51" s="1155"/>
      <c r="G51" s="1155"/>
      <c r="H51" s="1155"/>
      <c r="I51" s="1155"/>
      <c r="J51" s="1156"/>
      <c r="K51" s="63">
        <v>2</v>
      </c>
      <c r="L51" s="64">
        <v>0</v>
      </c>
      <c r="M51" s="64">
        <v>0</v>
      </c>
      <c r="N51" s="64">
        <v>1</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2193</v>
      </c>
      <c r="L52" s="64">
        <v>2289</v>
      </c>
      <c r="M52" s="64">
        <v>2306</v>
      </c>
      <c r="N52" s="64">
        <v>2445</v>
      </c>
      <c r="O52" s="65">
        <v>2645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1559</v>
      </c>
      <c r="L53" s="69">
        <v>1434</v>
      </c>
      <c r="M53" s="69">
        <v>1349</v>
      </c>
      <c r="N53" s="69">
        <v>1143</v>
      </c>
      <c r="O53" s="70">
        <v>1013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2015-04-15T13:57:42Z</cp:lastPrinted>
  <dcterms:created xsi:type="dcterms:W3CDTF">2015-02-17T07:41:02Z</dcterms:created>
  <dcterms:modified xsi:type="dcterms:W3CDTF">2015-04-20T10:39:23Z</dcterms:modified>
  <cp:category/>
</cp:coreProperties>
</file>