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15" windowWidth="20175" windowHeight="7530" tabRatio="839"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F63" i="12"/>
  <c r="AP63" i="12" l="1"/>
  <c r="AP88" i="12" l="1"/>
  <c r="AF88" i="12"/>
  <c r="CR102" i="12" l="1"/>
  <c r="AP23" i="12"/>
  <c r="AA23" i="12"/>
  <c r="V23" i="12"/>
  <c r="Q23"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CO34" i="10" s="1"/>
  <c r="CO35" i="10" s="1"/>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<sst xmlns="http://schemas.openxmlformats.org/spreadsheetml/2006/main" count="1194" uniqueCount="617">
  <si>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</si>
  <si>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</si>
  <si>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</si>
  <si>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</si>
  <si>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</si>
  <si>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</si>
  <si>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</si>
  <si>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</si>
  <si>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</si>
  <si>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</si>
  <si>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</si>
  <si>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</si>
  <si>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</si>
  <si>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</si>
  <si>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</si>
  <si>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</si>
  <si>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</si>
  <si>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</si>
  <si>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</si>
  <si>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</si>
  <si>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</si>
  <si>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</si>
  <si>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</si>
  <si>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</si>
  <si>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</si>
  <si>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</si>
  <si>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</si>
  <si>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</si>
  <si>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</si>
  <si>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</si>
  <si>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</si>
  <si>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</si>
  <si>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</si>
  <si>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</si>
  <si>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</si>
  <si>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</si>
  <si>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</si>
  <si>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</si>
  <si>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</si>
  <si>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</si>
  <si>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</si>
  <si>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</si>
  <si>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</si>
  <si>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</si>
  <si>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</si>
  <si>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</si>
  <si>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</si>
  <si>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</si>
  <si>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</si>
  <si>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</si>
  <si>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</si>
  <si>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</si>
  <si>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</si>
  <si>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</si>
  <si>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</si>
  <si>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</si>
  <si>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</si>
  <si>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</si>
  <si>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</si>
  <si>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</si>
  <si>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</si>
  <si>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</si>
  <si>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</si>
  <si>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</si>
  <si>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</si>
  <si>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</si>
  <si>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</si>
  <si>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</si>
  <si>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</si>
  <si>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</si>
  <si>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</si>
  <si>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</si>
  <si>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</si>
  <si>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</si>
  <si>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</si>
  <si>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</si>
  <si>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</si>
  <si>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</si>
  <si>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</si>
  <si>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</si>
  <si>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</si>
  <si>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</si>
  <si>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</si>
  <si>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</si>
  <si>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</si>
  <si>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</si>
  <si>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</si>
  <si>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</si>
  <si>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</si>
  <si>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</si>
  <si>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</si>
  <si>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</si>
  <si>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</si>
  <si>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</si>
  <si>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</si>
  <si>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</si>
  <si>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</si>
  <si>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大任町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</si>
  <si>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</si>
  <si>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</si>
  <si>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</si>
  <si>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</si>
  <si>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</si>
  <si>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</si>
  <si>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</si>
  <si>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</si>
  <si>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</si>
  <si>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</si>
  <si>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</si>
  <si>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</si>
  <si>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</si>
  <si>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</si>
  <si>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</si>
  <si>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</si>
  <si>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</si>
  <si>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</si>
  <si>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</si>
  <si>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</si>
  <si>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</si>
  <si>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</si>
  <si>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</si>
  <si>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</si>
  <si>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</si>
  <si>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</si>
  <si>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</si>
  <si>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</si>
  <si>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</si>
  <si>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</si>
  <si>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</si>
  <si>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</si>
  <si>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</si>
  <si>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</si>
  <si>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</si>
  <si>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</si>
  <si>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</si>
  <si>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</si>
  <si>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</si>
  <si>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</si>
  <si>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</si>
  <si>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</si>
  <si>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</si>
  <si>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</si>
  <si>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</si>
  <si>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</si>
  <si>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</si>
  <si>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</si>
  <si>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</si>
  <si>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</si>
  <si>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</si>
  <si>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</si>
  <si>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</si>
  <si>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</si>
  <si>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</si>
  <si>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</si>
  <si>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</si>
  <si>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</si>
  <si>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</si>
  <si>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</si>
  <si>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</si>
  <si>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</si>
  <si>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</si>
  <si>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</si>
  <si>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</si>
  <si>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</si>
  <si>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</si>
  <si>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</si>
  <si>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</si>
  <si>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</si>
  <si>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</si>
  <si>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</si>
  <si>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</si>
  <si>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</si>
  <si>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</si>
  <si>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</si>
  <si>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</si>
  <si>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</si>
  <si>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</si>
  <si>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</si>
  <si>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</si>
  <si>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</si>
  <si>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</si>
  <si>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</si>
  <si>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</si>
  <si>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</si>
  <si>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</si>
  <si>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</si>
  <si>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</si>
  <si>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</si>
  <si>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</si>
  <si>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</si>
  <si>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</si>
  <si>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</si>
  <si>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</si>
  <si>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</si>
  <si>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</si>
  <si>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</si>
  <si>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</si>
  <si>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</si>
  <si>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</si>
  <si>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</si>
  <si>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</si>
  <si>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</si>
  <si>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</si>
  <si>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</si>
  <si>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</si>
  <si>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</si>
  <si>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</si>
  <si>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</si>
  <si>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</si>
  <si>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</si>
  <si>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</si>
  <si>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</si>
  <si>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</si>
  <si>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福岡県大任町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</si>
  <si>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</si>
  <si>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</si>
  <si>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</si>
  <si>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</si>
  <si>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</si>
  <si>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</si>
  <si>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</si>
  <si>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</si>
  <si>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</si>
  <si>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</si>
  <si>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</si>
  <si>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</si>
  <si>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</si>
  <si>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</si>
  <si>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</si>
  <si>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</si>
  <si>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</si>
  <si>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</si>
  <si>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</si>
  <si>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</si>
  <si>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</si>
  <si>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</si>
  <si>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</si>
  <si>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</si>
  <si>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</si>
  <si>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</si>
  <si>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</si>
  <si>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</si>
  <si>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</si>
  <si>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</si>
  <si>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</si>
  <si>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</si>
  <si>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</si>
  <si>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</si>
  <si>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</si>
  <si>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</si>
  <si>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</si>
  <si>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</si>
  <si>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</si>
  <si>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</si>
  <si>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</si>
  <si>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</si>
  <si>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</si>
  <si>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</si>
  <si>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</si>
  <si>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</si>
  <si>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</si>
  <si>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</si>
  <si>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</si>
  <si>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</si>
  <si>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</si>
  <si>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</si>
  <si>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</si>
  <si>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</si>
  <si>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</si>
  <si>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</si>
  <si>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</si>
  <si>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</si>
  <si>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</si>
  <si>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</si>
  <si>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</si>
  <si>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</si>
  <si>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</si>
  <si>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</si>
  <si>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</si>
  <si>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</si>
  <si>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</si>
  <si>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</si>
  <si>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</si>
  <si>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</si>
  <si>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</si>
  <si>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</si>
  <si>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</si>
  <si>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</si>
  <si>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</si>
  <si>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</si>
  <si>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</si>
  <si>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</si>
  <si>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</si>
  <si>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</si>
  <si>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</si>
  <si>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</si>
  <si>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</si>
  <si>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</si>
  <si>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</si>
  <si>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</si>
  <si>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</si>
  <si>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</si>
  <si>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</si>
  <si>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</si>
  <si>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</si>
  <si>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</si>
  <si>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</si>
  <si>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</si>
  <si>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</si>
  <si>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</si>
  <si>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</si>
  <si>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</si>
  <si>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</si>
  <si>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</si>
  <si>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</si>
  <si>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</si>
  <si>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</si>
  <si>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</si>
  <si>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</si>
  <si>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</si>
  <si>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</si>
  <si>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</si>
  <si>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</si>
  <si>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</si>
  <si>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</si>
  <si>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</si>
  <si>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</si>
  <si>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</si>
  <si>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</si>
  <si>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</si>
  <si>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</si>
  <si>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</si>
  <si>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</si>
  <si>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</si>
  <si>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</si>
  <si>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</si>
  <si>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</si>
  <si>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</si>
  <si>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</si>
  <si>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</si>
  <si>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</si>
  <si>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</si>
  <si>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</si>
  <si>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</si>
  <si>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</si>
  <si>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</si>
  <si>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</si>
  <si>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</si>
  <si>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</si>
  <si>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</si>
  <si>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</si>
  <si>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</si>
  <si>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</si>
  <si>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</si>
  <si>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</si>
  <si>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</si>
  <si>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</si>
  <si>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</si>
  <si>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</si>
  <si>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</si>
  <si>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</si>
  <si>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</si>
  <si>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</si>
  <si>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福岡県大任町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</si>
  <si>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</si>
  <si>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</si>
  <si>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</si>
  <si>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</si>
  <si>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</si>
  <si>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</si>
  <si>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</si>
  <si>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</si>
  <si>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</si>
  <si>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</si>
  <si>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</si>
  <si>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</si>
  <si>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</si>
  <si>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</si>
  <si>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</si>
  <si>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</si>
  <si>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</si>
  <si>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</si>
  <si>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</si>
  <si>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</si>
  <si>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し尿処理・じん芥処理・埋立処分施設建設事業特別会計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</si>
  <si>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</si>
  <si>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</si>
  <si>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</si>
  <si>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</si>
  <si>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</si>
  <si>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</si>
  <si>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</si>
  <si>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</si>
  <si>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</si>
  <si>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</si>
  <si>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</si>
  <si>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</si>
  <si>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</si>
  <si>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</si>
  <si>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</si>
  <si>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</si>
  <si>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</si>
  <si>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</si>
  <si>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</si>
  <si>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</si>
  <si>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</si>
  <si>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</si>
  <si>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</si>
  <si>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</si>
  <si>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</si>
  <si>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</si>
  <si>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</si>
  <si>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</si>
  <si>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</si>
  <si>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</si>
  <si>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</si>
  <si>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</si>
  <si>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</si>
  <si>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</si>
  <si>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</si>
  <si>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</si>
  <si>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</si>
  <si>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</si>
  <si>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</si>
  <si>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</si>
  <si>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</si>
  <si>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</si>
  <si>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</si>
  <si>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</si>
  <si>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</si>
  <si>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</si>
  <si>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</si>
  <si>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</si>
  <si>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</si>
  <si>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</si>
  <si>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</si>
  <si>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</si>
  <si>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</si>
  <si>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</si>
  <si>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</si>
  <si>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</si>
  <si>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</si>
  <si>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</si>
  <si>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</si>
  <si>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</si>
  <si>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</si>
  <si>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</si>
  <si>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</si>
  <si>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</si>
  <si>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</si>
  <si>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</si>
  <si>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</si>
  <si>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</si>
  <si>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</si>
  <si>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</si>
  <si>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</si>
  <si>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</si>
  <si>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</si>
  <si>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</si>
  <si>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</si>
  <si>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</si>
  <si>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</si>
  <si>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</si>
  <si>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</si>
  <si>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</si>
  <si>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</si>
  <si>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</si>
  <si>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</si>
  <si>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</si>
  <si>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</si>
  <si>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</si>
  <si>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</si>
  <si>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</si>
  <si>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</si>
  <si>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</si>
  <si>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</si>
  <si>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</si>
  <si>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</si>
  <si>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</si>
  <si>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</si>
  <si>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</si>
  <si>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</si>
  <si>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</si>
  <si>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</si>
  <si>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</si>
  <si>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</si>
  <si>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</si>
  <si>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</si>
  <si>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</si>
  <si>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</si>
  <si>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</si>
  <si>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</si>
  <si>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</si>
  <si>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</si>
  <si>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</si>
  <si>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</si>
  <si>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</si>
  <si>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</si>
  <si>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</si>
  <si>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</si>
  <si>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</si>
  <si>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</si>
  <si>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</si>
  <si>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</si>
  <si>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</si>
  <si>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</si>
  <si>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</si>
  <si>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</si>
  <si>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</si>
  <si>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</si>
  <si>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</si>
  <si>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</si>
  <si>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</si>
  <si>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</si>
  <si>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</si>
  <si>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</si>
  <si>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</si>
  <si>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</si>
  <si>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</si>
  <si>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</si>
  <si>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</si>
  <si>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</si>
  <si>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</si>
  <si>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</si>
  <si>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</si>
  <si>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</si>
  <si>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</si>
  <si>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</si>
  <si>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</si>
  <si>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</si>
  <si>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</si>
  <si>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</si>
  <si>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</si>
  <si>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</si>
  <si>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</si>
  <si>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</si>
  <si>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</si>
  <si>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</si>
  <si>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</si>
  <si>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</si>
  <si>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</si>
  <si>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</si>
  <si>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</si>
  <si>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</si>
  <si>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</si>
  <si>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</si>
  <si>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</si>
  <si>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</si>
  <si>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</si>
  <si>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</si>
  <si>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</si>
  <si>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</si>
  <si>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</si>
  <si>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</si>
  <si>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10.29</t>
  </si>
  <si>
    <t>▲ 0.92</t>
  </si>
  <si>
    <t>▲ 7.21</t>
  </si>
  <si>
    <t>▲ 6.54</t>
  </si>
  <si>
    <t>▲ 1.30</t>
  </si>
  <si>
    <t>一般会計</t>
  </si>
  <si>
    <t>水道事業会計</t>
  </si>
  <si>
    <t>し尿処理・じん芥処理・埋立処分施設建設事業特別会計</t>
  </si>
  <si>
    <t>▲ 0.07</t>
  </si>
  <si>
    <t>国民健康保険事業</t>
  </si>
  <si>
    <t>▲ 4.64</t>
  </si>
  <si>
    <t>▲ 5.34</t>
  </si>
  <si>
    <t>▲ 2.70</t>
  </si>
  <si>
    <t>▲ 1.17</t>
  </si>
  <si>
    <t>後期高齢者医療事業</t>
  </si>
  <si>
    <t>その他会計（赤字）</t>
  </si>
  <si>
    <t>その他会計（黒字）</t>
  </si>
  <si>
    <t>H25末</t>
    <phoneticPr fontId="5"/>
  </si>
  <si>
    <t>H26末</t>
    <phoneticPr fontId="5"/>
  </si>
  <si>
    <t>H27末</t>
    <phoneticPr fontId="5"/>
  </si>
  <si>
    <t>H28末</t>
    <phoneticPr fontId="5"/>
  </si>
  <si>
    <t>H29末</t>
    <phoneticPr fontId="5"/>
  </si>
  <si>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</si>
  <si>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</si>
  <si>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</si>
  <si>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</si>
  <si>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田川郡東部環境衛生施設組合</t>
    <rPh sb="0" eb="3">
      <t>タガワグン</t>
    </rPh>
    <rPh sb="3" eb="5">
      <t>トウブ</t>
    </rPh>
    <rPh sb="5" eb="7">
      <t>カンキョウ</t>
    </rPh>
    <rPh sb="7" eb="9">
      <t>エイセイ</t>
    </rPh>
    <rPh sb="9" eb="11">
      <t>シセツ</t>
    </rPh>
    <rPh sb="11" eb="13">
      <t>クミアイ</t>
    </rPh>
    <phoneticPr fontId="2"/>
  </si>
  <si>
    <t>福岡県市町村消防団員等公務災害補償組合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phoneticPr fontId="2"/>
  </si>
  <si>
    <t>福岡県田川地区消防組合</t>
    <rPh sb="0" eb="3">
      <t>フクオカケン</t>
    </rPh>
    <rPh sb="3" eb="5">
      <t>タガワ</t>
    </rPh>
    <rPh sb="5" eb="7">
      <t>チク</t>
    </rPh>
    <rPh sb="7" eb="9">
      <t>ショウボウ</t>
    </rPh>
    <rPh sb="9" eb="11">
      <t>クミアイ</t>
    </rPh>
    <phoneticPr fontId="2"/>
  </si>
  <si>
    <t>田川地区斎場組合</t>
    <rPh sb="0" eb="2">
      <t>タガワ</t>
    </rPh>
    <rPh sb="2" eb="4">
      <t>チク</t>
    </rPh>
    <rPh sb="4" eb="6">
      <t>サイジョウ</t>
    </rPh>
    <rPh sb="6" eb="8">
      <t>クミアイ</t>
    </rPh>
    <phoneticPr fontId="2"/>
  </si>
  <si>
    <t>福岡県自治会館管理組合</t>
    <rPh sb="0" eb="3">
      <t>フクオカケン</t>
    </rPh>
    <rPh sb="3" eb="5">
      <t>ジチ</t>
    </rPh>
    <rPh sb="5" eb="7">
      <t>カイカン</t>
    </rPh>
    <rPh sb="7" eb="9">
      <t>カンリ</t>
    </rPh>
    <rPh sb="9" eb="11">
      <t>クミアイ</t>
    </rPh>
    <phoneticPr fontId="2"/>
  </si>
  <si>
    <t>福岡県後期高齢者医療広域連合（後期高齢特別会計）</t>
    <rPh sb="0" eb="3">
      <t>フクオカケン</t>
    </rPh>
    <rPh sb="3" eb="5">
      <t>コウキ</t>
    </rPh>
    <rPh sb="5" eb="8">
      <t>コウレイシャ</t>
    </rPh>
    <rPh sb="8" eb="10">
      <t>イリョウ</t>
    </rPh>
    <rPh sb="10" eb="12">
      <t>コウイキ</t>
    </rPh>
    <rPh sb="12" eb="14">
      <t>レンゴウ</t>
    </rPh>
    <rPh sb="15" eb="17">
      <t>コウキ</t>
    </rPh>
    <rPh sb="17" eb="19">
      <t>コウレイ</t>
    </rPh>
    <rPh sb="19" eb="21">
      <t>トクベツ</t>
    </rPh>
    <rPh sb="21" eb="2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</si>
  <si>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</si>
  <si>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おおとう桜街道</t>
    <rPh sb="4" eb="5">
      <t>サクラ</t>
    </rPh>
    <rPh sb="5" eb="7">
      <t>カイドウ</t>
    </rPh>
    <phoneticPr fontId="2"/>
  </si>
  <si>
    <t>おおとうニンニク食品</t>
    <rPh sb="8" eb="10">
      <t>ショクヒン</t>
    </rPh>
    <phoneticPr fontId="2"/>
  </si>
  <si>
    <t>-</t>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</si>
  <si>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</si>
  <si>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</si>
  <si>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</si>
  <si>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</si>
  <si>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(地域振興基金(H30年度末現在))</t>
    <phoneticPr fontId="2"/>
  </si>
  <si>
    <t>(特定農業施設管理基金(H30年度末現在))</t>
    <phoneticPr fontId="2"/>
  </si>
  <si>
    <t>(過疎対策事業基金(H30年度末現在))</t>
    <phoneticPr fontId="2"/>
  </si>
  <si>
    <t>(ふるさと創生事業基金(H30年度末現在))</t>
    <phoneticPr fontId="2"/>
  </si>
  <si>
    <t>(中山間ふるさと水と土保全基金(H30年度末現在))</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</si>
  <si>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</si>
  <si>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</si>
  <si>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</si>
  <si>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</si>
  <si>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</si>
  <si>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</si>
  <si>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</si>
  <si>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</si>
  <si>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</si>
  <si>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</si>
  <si>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</si>
  <si>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</si>
  <si>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</si>
  <si>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</si>
  <si>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</si>
  <si>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</si>
  <si>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有形固定資産減価償却率は、類似団体より若干高い水準にある。今後は、新規の大型事業に伴い、減少する見込みである。</t>
    <rPh sb="1" eb="2">
      <t>ユウ</t>
    </rPh>
    <rPh sb="2" eb="3">
      <t>ケイ</t>
    </rPh>
    <rPh sb="3" eb="5">
      <t>コテイ</t>
    </rPh>
    <rPh sb="5" eb="7">
      <t>シサン</t>
    </rPh>
    <rPh sb="7" eb="9">
      <t>ゲンカ</t>
    </rPh>
    <rPh sb="9" eb="11">
      <t>ショウキャク</t>
    </rPh>
    <rPh sb="11" eb="12">
      <t>リツ</t>
    </rPh>
    <rPh sb="14" eb="16">
      <t>ルイジ</t>
    </rPh>
    <rPh sb="16" eb="18">
      <t>ダンタイ</t>
    </rPh>
    <rPh sb="20" eb="22">
      <t>ジャッカン</t>
    </rPh>
    <rPh sb="22" eb="23">
      <t>タカ</t>
    </rPh>
    <rPh sb="24" eb="26">
      <t>スイジュン</t>
    </rPh>
    <rPh sb="30" eb="32">
      <t>コンゴ</t>
    </rPh>
    <rPh sb="34" eb="36">
      <t>シンキ</t>
    </rPh>
    <rPh sb="37" eb="39">
      <t>オオガタ</t>
    </rPh>
    <rPh sb="39" eb="41">
      <t>ジギョウ</t>
    </rPh>
    <rPh sb="42" eb="43">
      <t>トモナ</t>
    </rPh>
    <rPh sb="45" eb="47">
      <t>ゲンショウ</t>
    </rPh>
    <rPh sb="49" eb="51">
      <t>ミコ</t>
    </rPh>
    <phoneticPr fontId="5"/>
  </si>
  <si>
    <t>　平成28年度より大任町し尿処理・じん芥処理・埋立処分施設建設事業が開始されたことに伴い、公債費は上昇すると思われるが、令和4年度をピークに減少していくと予想される。</t>
    <rPh sb="1" eb="3">
      <t>ヘイセイ</t>
    </rPh>
    <rPh sb="5" eb="6">
      <t>ネン</t>
    </rPh>
    <rPh sb="6" eb="7">
      <t>ド</t>
    </rPh>
    <rPh sb="9" eb="12">
      <t>オオトウマチ</t>
    </rPh>
    <rPh sb="13" eb="14">
      <t>ニョウ</t>
    </rPh>
    <rPh sb="14" eb="16">
      <t>ショリ</t>
    </rPh>
    <rPh sb="19" eb="20">
      <t>カイ</t>
    </rPh>
    <rPh sb="20" eb="22">
      <t>ショリ</t>
    </rPh>
    <rPh sb="23" eb="25">
      <t>ウメタテ</t>
    </rPh>
    <rPh sb="25" eb="27">
      <t>ショブン</t>
    </rPh>
    <rPh sb="27" eb="29">
      <t>シセツ</t>
    </rPh>
    <rPh sb="29" eb="31">
      <t>ケンセツ</t>
    </rPh>
    <rPh sb="31" eb="33">
      <t>ジギョウ</t>
    </rPh>
    <rPh sb="34" eb="36">
      <t>カイシ</t>
    </rPh>
    <rPh sb="42" eb="43">
      <t>トモナ</t>
    </rPh>
    <rPh sb="45" eb="48">
      <t>コウサイヒ</t>
    </rPh>
    <rPh sb="49" eb="51">
      <t>ジョウショウ</t>
    </rPh>
    <rPh sb="54" eb="55">
      <t>オモ</t>
    </rPh>
    <rPh sb="60" eb="62">
      <t>レイワ</t>
    </rPh>
    <rPh sb="63" eb="64">
      <t>ネン</t>
    </rPh>
    <rPh sb="64" eb="65">
      <t>ド</t>
    </rPh>
    <rPh sb="70" eb="72">
      <t>ゲンショウ</t>
    </rPh>
    <rPh sb="77" eb="79">
      <t>ヨソウ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</si>
</sst>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xmlns:c16r2="http://schemas.microsoft.com/office/drawing/2015/06/chart">
            <c:ext xmlns:c16="http://schemas.microsoft.com/office/drawing/2014/chart" uri="{C3380CC4-5D6E-409C-BE32-E72D297353CC}">
              <c16:uniqueId val="{00000000-0037-4A59-9615-944CB993A9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189123</c:v>
                </c:pt>
                <c:pt idx="1">
                  <c:v>157193</c:v>
                </c:pt>
                <c:pt idx="2">
                  <c:v>306118</c:v>
                </c:pt>
                <c:pt idx="3">
                  <c:v>496103</c:v>
                </c:pt>
                <c:pt idx="4">
                  <c:v>879057</c:v>
                </c:pt>
              </c:numCache>
            </c:numRef>
          </c:val>
          <c:smooth val="0"/>
          <c:extLst xmlns:c16r2="http://schemas.microsoft.com/office/drawing/2015/06/chart">
            <c:ext xmlns:c16="http://schemas.microsoft.com/office/drawing/2014/chart" uri="{C3380CC4-5D6E-409C-BE32-E72D297353CC}">
              <c16:uniqueId val="{00000001-0037-4A59-9615-944CB993A9CE}"/>
            </c:ext>
          </c:extLst>
        </c:ser>
        <c:dLbls>
          <c:showLegendKey val="0"/>
          <c:showVal val="0"/>
          <c:showCatName val="0"/>
          <c:showSerName val="0"/>
          <c:showPercent val="0"/>
          <c:showBubbleSize val="0"/>
        </c:dLbls>
        <c:marker val="1"/>
        <c:smooth val="0"/>
        <c:axId val="128827776"/>
        <c:axId val="128829696"/>
      </c:lineChart>
      <c:catAx>
        <c:axId val="128827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829696"/>
        <c:crosses val="autoZero"/>
        <c:auto val="1"/>
        <c:lblAlgn val="ctr"/>
        <c:lblOffset val="100"/>
        <c:tickLblSkip val="1"/>
        <c:tickMarkSkip val="1"/>
        <c:noMultiLvlLbl val="0"/>
      </c:catAx>
      <c:valAx>
        <c:axId val="128829696"/>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827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19.77</c:v>
                </c:pt>
                <c:pt idx="1">
                  <c:v>21.6</c:v>
                </c:pt>
                <c:pt idx="2">
                  <c:v>19.059999999999999</c:v>
                </c:pt>
                <c:pt idx="3">
                  <c:v>18.84</c:v>
                </c:pt>
                <c:pt idx="4">
                  <c:v>22.28</c:v>
                </c:pt>
              </c:numCache>
            </c:numRef>
          </c:val>
          <c:extLst xmlns:c16r2="http://schemas.microsoft.com/office/drawing/2015/06/chart">
            <c:ext xmlns:c16="http://schemas.microsoft.com/office/drawing/2014/chart" uri="{C3380CC4-5D6E-409C-BE32-E72D297353CC}">
              <c16:uniqueId val="{00000000-83C4-43F3-B5A8-C0ED5D8CE4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55.35</c:v>
                </c:pt>
                <c:pt idx="1">
                  <c:v>53.97</c:v>
                </c:pt>
                <c:pt idx="2">
                  <c:v>58.73</c:v>
                </c:pt>
                <c:pt idx="3">
                  <c:v>58.75</c:v>
                </c:pt>
                <c:pt idx="4">
                  <c:v>53.54</c:v>
                </c:pt>
              </c:numCache>
            </c:numRef>
          </c:val>
          <c:extLst xmlns:c16r2="http://schemas.microsoft.com/office/drawing/2015/06/chart">
            <c:ext xmlns:c16="http://schemas.microsoft.com/office/drawing/2014/chart" uri="{C3380CC4-5D6E-409C-BE32-E72D297353CC}">
              <c16:uniqueId val="{00000001-83C4-43F3-B5A8-C0ED5D8CE403}"/>
            </c:ext>
          </c:extLst>
        </c:ser>
        <c:dLbls>
          <c:showLegendKey val="0"/>
          <c:showVal val="0"/>
          <c:showCatName val="0"/>
          <c:showSerName val="0"/>
          <c:showPercent val="0"/>
          <c:showBubbleSize val="0"/>
        </c:dLbls>
        <c:gapWidth val="250"/>
        <c:overlap val="100"/>
        <c:axId val="33108736"/>
        <c:axId val="33110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-10.29</c:v>
                </c:pt>
                <c:pt idx="1">
                  <c:v>-0.92</c:v>
                </c:pt>
                <c:pt idx="2">
                  <c:v>-7.21</c:v>
                </c:pt>
                <c:pt idx="3">
                  <c:v>-6.54</c:v>
                </c:pt>
                <c:pt idx="4">
                  <c:v>-1.3</c:v>
                </c:pt>
              </c:numCache>
            </c:numRef>
          </c:val>
          <c:smooth val="0"/>
          <c:extLst xmlns:c16r2="http://schemas.microsoft.com/office/drawing/2015/06/chart">
            <c:ext xmlns:c16="http://schemas.microsoft.com/office/drawing/2014/chart" uri="{C3380CC4-5D6E-409C-BE32-E72D297353CC}">
              <c16:uniqueId val="{00000002-83C4-43F3-B5A8-C0ED5D8CE403}"/>
            </c:ext>
          </c:extLst>
        </c:ser>
        <c:dLbls>
          <c:showLegendKey val="0"/>
          <c:showVal val="0"/>
          <c:showCatName val="0"/>
          <c:showSerName val="0"/>
          <c:showPercent val="0"/>
          <c:showBubbleSize val="0"/>
        </c:dLbls>
        <c:marker val="1"/>
        <c:smooth val="0"/>
        <c:axId val="33108736"/>
        <c:axId val="33110656"/>
      </c:lineChart>
      <c:catAx>
        <c:axId val="3310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110656"/>
        <c:crosses val="autoZero"/>
        <c:auto val="1"/>
        <c:lblAlgn val="ctr"/>
        <c:lblOffset val="100"/>
        <c:tickLblSkip val="1"/>
        <c:tickMarkSkip val="1"/>
        <c:noMultiLvlLbl val="0"/>
      </c:catAx>
      <c:valAx>
        <c:axId val="33110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10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D28-443E-A95E-570AA62FBD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D28-443E-A95E-570AA62FBD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D28-443E-A95E-570AA62FBD0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D28-443E-A95E-570AA62FBD0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7D28-443E-A95E-570AA62FBD04}"/>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0.12</c:v>
                </c:pt>
                <c:pt idx="2">
                  <c:v>#N/A</c:v>
                </c:pt>
                <c:pt idx="3">
                  <c:v>0.09</c:v>
                </c:pt>
                <c:pt idx="4">
                  <c:v>#N/A</c:v>
                </c:pt>
                <c:pt idx="5">
                  <c:v>0.14000000000000001</c:v>
                </c:pt>
                <c:pt idx="6">
                  <c:v>#N/A</c:v>
                </c:pt>
                <c:pt idx="7">
                  <c:v>0.05</c:v>
                </c:pt>
                <c:pt idx="8">
                  <c:v>#N/A</c:v>
                </c:pt>
                <c:pt idx="9">
                  <c:v>0.02</c:v>
                </c:pt>
              </c:numCache>
            </c:numRef>
          </c:val>
          <c:extLst xmlns:c16r2="http://schemas.microsoft.com/office/drawing/2015/06/chart">
            <c:ext xmlns:c16="http://schemas.microsoft.com/office/drawing/2014/chart" uri="{C3380CC4-5D6E-409C-BE32-E72D297353CC}">
              <c16:uniqueId val="{00000005-7D28-443E-A95E-570AA62FBD04}"/>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4.6399999999999997</c:v>
                </c:pt>
                <c:pt idx="1">
                  <c:v>#N/A</c:v>
                </c:pt>
                <c:pt idx="2">
                  <c:v>5.34</c:v>
                </c:pt>
                <c:pt idx="3">
                  <c:v>#N/A</c:v>
                </c:pt>
                <c:pt idx="4">
                  <c:v>2.7</c:v>
                </c:pt>
                <c:pt idx="5">
                  <c:v>#N/A</c:v>
                </c:pt>
                <c:pt idx="6">
                  <c:v>1.17</c:v>
                </c:pt>
                <c:pt idx="7">
                  <c:v>#N/A</c:v>
                </c:pt>
                <c:pt idx="8">
                  <c:v>#N/A</c:v>
                </c:pt>
                <c:pt idx="9">
                  <c:v>0.28000000000000003</c:v>
                </c:pt>
              </c:numCache>
            </c:numRef>
          </c:val>
          <c:extLst xmlns:c16r2="http://schemas.microsoft.com/office/drawing/2015/06/chart">
            <c:ext xmlns:c16="http://schemas.microsoft.com/office/drawing/2014/chart" uri="{C3380CC4-5D6E-409C-BE32-E72D297353CC}">
              <c16:uniqueId val="{00000006-7D28-443E-A95E-570AA62FBD04}"/>
            </c:ext>
          </c:extLst>
        </c:ser>
        <c:ser>
          <c:idx val="7"/>
          <c:order val="7"/>
          <c:tx>
            <c:strRef>
              <c:f>データシート!$A$34</c:f>
              <c:strCache>
                <c:ptCount val="1"/>
                <c:pt idx="0">
                  <c:v>し尿処理・じん芥処理・埋立処分施設建設事業特別会計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#N/A</c:v>
                </c:pt>
                <c:pt idx="5">
                  <c:v>0</c:v>
                </c:pt>
                <c:pt idx="6">
                  <c:v>7.0000000000000007E-2</c:v>
                </c:pt>
                <c:pt idx="7">
                  <c:v>#N/A</c:v>
                </c:pt>
                <c:pt idx="8">
                  <c:v>#N/A</c:v>
                </c:pt>
                <c:pt idx="9">
                  <c:v>2.68</c:v>
                </c:pt>
              </c:numCache>
            </c:numRef>
          </c:val>
          <c:extLst xmlns:c16r2="http://schemas.microsoft.com/office/drawing/2015/06/chart">
            <c:ext xmlns:c16="http://schemas.microsoft.com/office/drawing/2014/chart" uri="{C3380CC4-5D6E-409C-BE32-E72D297353CC}">
              <c16:uniqueId val="{00000007-7D28-443E-A95E-570AA62FBD0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2.0499999999999998</c:v>
                </c:pt>
                <c:pt idx="2">
                  <c:v>#N/A</c:v>
                </c:pt>
                <c:pt idx="3">
                  <c:v>2.98</c:v>
                </c:pt>
                <c:pt idx="4">
                  <c:v>#N/A</c:v>
                </c:pt>
                <c:pt idx="5">
                  <c:v>3.37</c:v>
                </c:pt>
                <c:pt idx="6">
                  <c:v>#N/A</c:v>
                </c:pt>
                <c:pt idx="7">
                  <c:v>6.42</c:v>
                </c:pt>
                <c:pt idx="8">
                  <c:v>#N/A</c:v>
                </c:pt>
                <c:pt idx="9">
                  <c:v>6.36</c:v>
                </c:pt>
              </c:numCache>
            </c:numRef>
          </c:val>
          <c:extLst xmlns:c16r2="http://schemas.microsoft.com/office/drawing/2015/06/chart">
            <c:ext xmlns:c16="http://schemas.microsoft.com/office/drawing/2014/chart" uri="{C3380CC4-5D6E-409C-BE32-E72D297353CC}">
              <c16:uniqueId val="{00000008-7D28-443E-A95E-570AA62FBD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19.77</c:v>
                </c:pt>
                <c:pt idx="2">
                  <c:v>#N/A</c:v>
                </c:pt>
                <c:pt idx="3">
                  <c:v>21.6</c:v>
                </c:pt>
                <c:pt idx="4">
                  <c:v>#N/A</c:v>
                </c:pt>
                <c:pt idx="5">
                  <c:v>19.059999999999999</c:v>
                </c:pt>
                <c:pt idx="6">
                  <c:v>#N/A</c:v>
                </c:pt>
                <c:pt idx="7">
                  <c:v>18.920000000000002</c:v>
                </c:pt>
                <c:pt idx="8">
                  <c:v>#N/A</c:v>
                </c:pt>
                <c:pt idx="9">
                  <c:v>19.59</c:v>
                </c:pt>
              </c:numCache>
            </c:numRef>
          </c:val>
          <c:extLst xmlns:c16r2="http://schemas.microsoft.com/office/drawing/2015/06/chart">
            <c:ext xmlns:c16="http://schemas.microsoft.com/office/drawing/2014/chart" uri="{C3380CC4-5D6E-409C-BE32-E72D297353CC}">
              <c16:uniqueId val="{00000009-7D28-443E-A95E-570AA62FBD04}"/>
            </c:ext>
          </c:extLst>
        </c:ser>
        <c:dLbls>
          <c:showLegendKey val="0"/>
          <c:showVal val="0"/>
          <c:showCatName val="0"/>
          <c:showSerName val="0"/>
          <c:showPercent val="0"/>
          <c:showBubbleSize val="0"/>
        </c:dLbls>
        <c:gapWidth val="150"/>
        <c:overlap val="100"/>
        <c:axId val="33339648"/>
        <c:axId val="33349632"/>
      </c:barChart>
      <c:catAx>
        <c:axId val="3333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349632"/>
        <c:crosses val="autoZero"/>
        <c:auto val="1"/>
        <c:lblAlgn val="ctr"/>
        <c:lblOffset val="100"/>
        <c:tickLblSkip val="1"/>
        <c:tickMarkSkip val="1"/>
        <c:noMultiLvlLbl val="0"/>
      </c:catAx>
      <c:valAx>
        <c:axId val="33349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339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798</c:v>
                </c:pt>
                <c:pt idx="5">
                  <c:v>795</c:v>
                </c:pt>
                <c:pt idx="8">
                  <c:v>783</c:v>
                </c:pt>
                <c:pt idx="11">
                  <c:v>855</c:v>
                </c:pt>
                <c:pt idx="14">
                  <c:v>946</c:v>
                </c:pt>
              </c:numCache>
            </c:numRef>
          </c:val>
          <c:extLst xmlns:c16r2="http://schemas.microsoft.com/office/drawing/2015/06/chart">
            <c:ext xmlns:c16="http://schemas.microsoft.com/office/drawing/2014/chart" uri="{C3380CC4-5D6E-409C-BE32-E72D297353CC}">
              <c16:uniqueId val="{00000000-172A-4E90-8725-47BEB2F0F2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72A-4E90-8725-47BEB2F0F2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72A-4E90-8725-47BEB2F0F2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c:v>
                </c:pt>
                <c:pt idx="3">
                  <c:v>9</c:v>
                </c:pt>
                <c:pt idx="6">
                  <c:v>10</c:v>
                </c:pt>
                <c:pt idx="9">
                  <c:v>8</c:v>
                </c:pt>
                <c:pt idx="12">
                  <c:v>8</c:v>
                </c:pt>
              </c:numCache>
            </c:numRef>
          </c:val>
          <c:extLst xmlns:c16r2="http://schemas.microsoft.com/office/drawing/2015/06/chart">
            <c:ext xmlns:c16="http://schemas.microsoft.com/office/drawing/2014/chart" uri="{C3380CC4-5D6E-409C-BE32-E72D297353CC}">
              <c16:uniqueId val="{00000003-172A-4E90-8725-47BEB2F0F2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18</c:v>
                </c:pt>
              </c:numCache>
            </c:numRef>
          </c:val>
          <c:extLst xmlns:c16r2="http://schemas.microsoft.com/office/drawing/2015/06/chart">
            <c:ext xmlns:c16="http://schemas.microsoft.com/office/drawing/2014/chart" uri="{C3380CC4-5D6E-409C-BE32-E72D297353CC}">
              <c16:uniqueId val="{00000004-172A-4E90-8725-47BEB2F0F2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72A-4E90-8725-47BEB2F0F2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72A-4E90-8725-47BEB2F0F2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1010</c:v>
                </c:pt>
                <c:pt idx="3">
                  <c:v>1048</c:v>
                </c:pt>
                <c:pt idx="6">
                  <c:v>1050</c:v>
                </c:pt>
                <c:pt idx="9">
                  <c:v>1134</c:v>
                </c:pt>
                <c:pt idx="12">
                  <c:v>1186</c:v>
                </c:pt>
              </c:numCache>
            </c:numRef>
          </c:val>
          <c:extLst xmlns:c16r2="http://schemas.microsoft.com/office/drawing/2015/06/chart">
            <c:ext xmlns:c16="http://schemas.microsoft.com/office/drawing/2014/chart" uri="{C3380CC4-5D6E-409C-BE32-E72D297353CC}">
              <c16:uniqueId val="{00000007-172A-4E90-8725-47BEB2F0F2A5}"/>
            </c:ext>
          </c:extLst>
        </c:ser>
        <c:dLbls>
          <c:showLegendKey val="0"/>
          <c:showVal val="0"/>
          <c:showCatName val="0"/>
          <c:showSerName val="0"/>
          <c:showPercent val="0"/>
          <c:showBubbleSize val="0"/>
        </c:dLbls>
        <c:gapWidth val="100"/>
        <c:overlap val="100"/>
        <c:axId val="137752960"/>
        <c:axId val="137754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218</c:v>
                </c:pt>
                <c:pt idx="2">
                  <c:v>#N/A</c:v>
                </c:pt>
                <c:pt idx="3">
                  <c:v>#N/A</c:v>
                </c:pt>
                <c:pt idx="4">
                  <c:v>262</c:v>
                </c:pt>
                <c:pt idx="5">
                  <c:v>#N/A</c:v>
                </c:pt>
                <c:pt idx="6">
                  <c:v>#N/A</c:v>
                </c:pt>
                <c:pt idx="7">
                  <c:v>277</c:v>
                </c:pt>
                <c:pt idx="8">
                  <c:v>#N/A</c:v>
                </c:pt>
                <c:pt idx="9">
                  <c:v>#N/A</c:v>
                </c:pt>
                <c:pt idx="10">
                  <c:v>287</c:v>
                </c:pt>
                <c:pt idx="11">
                  <c:v>#N/A</c:v>
                </c:pt>
                <c:pt idx="12">
                  <c:v>#N/A</c:v>
                </c:pt>
                <c:pt idx="13">
                  <c:v>266</c:v>
                </c:pt>
                <c:pt idx="14">
                  <c:v>#N/A</c:v>
                </c:pt>
              </c:numCache>
            </c:numRef>
          </c:val>
          <c:smooth val="0"/>
          <c:extLst xmlns:c16r2="http://schemas.microsoft.com/office/drawing/2015/06/chart">
            <c:ext xmlns:c16="http://schemas.microsoft.com/office/drawing/2014/chart" uri="{C3380CC4-5D6E-409C-BE32-E72D297353CC}">
              <c16:uniqueId val="{00000008-172A-4E90-8725-47BEB2F0F2A5}"/>
            </c:ext>
          </c:extLst>
        </c:ser>
        <c:dLbls>
          <c:showLegendKey val="0"/>
          <c:showVal val="0"/>
          <c:showCatName val="0"/>
          <c:showSerName val="0"/>
          <c:showPercent val="0"/>
          <c:showBubbleSize val="0"/>
        </c:dLbls>
        <c:marker val="1"/>
        <c:smooth val="0"/>
        <c:axId val="137752960"/>
        <c:axId val="137754880"/>
      </c:lineChart>
      <c:catAx>
        <c:axId val="13775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754880"/>
        <c:crosses val="autoZero"/>
        <c:auto val="1"/>
        <c:lblAlgn val="ctr"/>
        <c:lblOffset val="100"/>
        <c:tickLblSkip val="1"/>
        <c:tickMarkSkip val="1"/>
        <c:noMultiLvlLbl val="0"/>
      </c:catAx>
      <c:valAx>
        <c:axId val="137754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75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6457</c:v>
                </c:pt>
                <c:pt idx="5">
                  <c:v>6301</c:v>
                </c:pt>
                <c:pt idx="8">
                  <c:v>6550</c:v>
                </c:pt>
                <c:pt idx="11">
                  <c:v>7119</c:v>
                </c:pt>
                <c:pt idx="14">
                  <c:v>8853</c:v>
                </c:pt>
              </c:numCache>
            </c:numRef>
          </c:val>
          <c:extLst xmlns:c16r2="http://schemas.microsoft.com/office/drawing/2015/06/chart">
            <c:ext xmlns:c16="http://schemas.microsoft.com/office/drawing/2014/chart" uri="{C3380CC4-5D6E-409C-BE32-E72D297353CC}">
              <c16:uniqueId val="{00000000-EB1A-4F60-8FBD-806F377C10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2205</c:v>
                </c:pt>
                <c:pt idx="5">
                  <c:v>1987</c:v>
                </c:pt>
                <c:pt idx="8">
                  <c:v>1747</c:v>
                </c:pt>
                <c:pt idx="11">
                  <c:v>2072</c:v>
                </c:pt>
                <c:pt idx="14">
                  <c:v>2385</c:v>
                </c:pt>
              </c:numCache>
            </c:numRef>
          </c:val>
          <c:extLst xmlns:c16r2="http://schemas.microsoft.com/office/drawing/2015/06/chart">
            <c:ext xmlns:c16="http://schemas.microsoft.com/office/drawing/2014/chart" uri="{C3380CC4-5D6E-409C-BE32-E72D297353CC}">
              <c16:uniqueId val="{00000001-EB1A-4F60-8FBD-806F377C10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3005</c:v>
                </c:pt>
                <c:pt idx="5">
                  <c:v>3124</c:v>
                </c:pt>
                <c:pt idx="8">
                  <c:v>3274</c:v>
                </c:pt>
                <c:pt idx="11">
                  <c:v>3348</c:v>
                </c:pt>
                <c:pt idx="14">
                  <c:v>3306</c:v>
                </c:pt>
              </c:numCache>
            </c:numRef>
          </c:val>
          <c:extLst xmlns:c16r2="http://schemas.microsoft.com/office/drawing/2015/06/chart">
            <c:ext xmlns:c16="http://schemas.microsoft.com/office/drawing/2014/chart" uri="{C3380CC4-5D6E-409C-BE32-E72D297353CC}">
              <c16:uniqueId val="{00000002-EB1A-4F60-8FBD-806F377C10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B1A-4F60-8FBD-806F377C10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B1A-4F60-8FBD-806F377C10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B1A-4F60-8FBD-806F377C10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783</c:v>
                </c:pt>
                <c:pt idx="3">
                  <c:v>746</c:v>
                </c:pt>
                <c:pt idx="6">
                  <c:v>728</c:v>
                </c:pt>
                <c:pt idx="9">
                  <c:v>707</c:v>
                </c:pt>
                <c:pt idx="12">
                  <c:v>701</c:v>
                </c:pt>
              </c:numCache>
            </c:numRef>
          </c:val>
          <c:extLst xmlns:c16r2="http://schemas.microsoft.com/office/drawing/2015/06/chart">
            <c:ext xmlns:c16="http://schemas.microsoft.com/office/drawing/2014/chart" uri="{C3380CC4-5D6E-409C-BE32-E72D297353CC}">
              <c16:uniqueId val="{00000006-EB1A-4F60-8FBD-806F377C10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78</c:v>
                </c:pt>
                <c:pt idx="3">
                  <c:v>70</c:v>
                </c:pt>
                <c:pt idx="6">
                  <c:v>110</c:v>
                </c:pt>
                <c:pt idx="9">
                  <c:v>109</c:v>
                </c:pt>
                <c:pt idx="12">
                  <c:v>105</c:v>
                </c:pt>
              </c:numCache>
            </c:numRef>
          </c:val>
          <c:extLst xmlns:c16r2="http://schemas.microsoft.com/office/drawing/2015/06/chart">
            <c:ext xmlns:c16="http://schemas.microsoft.com/office/drawing/2014/chart" uri="{C3380CC4-5D6E-409C-BE32-E72D297353CC}">
              <c16:uniqueId val="{00000007-EB1A-4F60-8FBD-806F377C10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EB1A-4F60-8FBD-806F377C10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EB1A-4F60-8FBD-806F377C10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10770</c:v>
                </c:pt>
                <c:pt idx="3">
                  <c:v>10494</c:v>
                </c:pt>
                <c:pt idx="6">
                  <c:v>10699</c:v>
                </c:pt>
                <c:pt idx="9">
                  <c:v>11690</c:v>
                </c:pt>
                <c:pt idx="12">
                  <c:v>13780</c:v>
                </c:pt>
              </c:numCache>
            </c:numRef>
          </c:val>
          <c:extLst xmlns:c16r2="http://schemas.microsoft.com/office/drawing/2015/06/chart">
            <c:ext xmlns:c16="http://schemas.microsoft.com/office/drawing/2014/chart" uri="{C3380CC4-5D6E-409C-BE32-E72D297353CC}">
              <c16:uniqueId val="{0000000A-EB1A-4F60-8FBD-806F377C1040}"/>
            </c:ext>
          </c:extLst>
        </c:ser>
        <c:dLbls>
          <c:showLegendKey val="0"/>
          <c:showVal val="0"/>
          <c:showCatName val="0"/>
          <c:showSerName val="0"/>
          <c:showPercent val="0"/>
          <c:showBubbleSize val="0"/>
        </c:dLbls>
        <c:gapWidth val="100"/>
        <c:overlap val="100"/>
        <c:axId val="137517312"/>
        <c:axId val="137535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42</c:v>
                </c:pt>
                <c:pt idx="14">
                  <c:v>#N/A</c:v>
                </c:pt>
              </c:numCache>
            </c:numRef>
          </c:val>
          <c:smooth val="0"/>
          <c:extLst xmlns:c16r2="http://schemas.microsoft.com/office/drawing/2015/06/chart">
            <c:ext xmlns:c16="http://schemas.microsoft.com/office/drawing/2014/chart" uri="{C3380CC4-5D6E-409C-BE32-E72D297353CC}">
              <c16:uniqueId val="{0000000B-EB1A-4F60-8FBD-806F377C1040}"/>
            </c:ext>
          </c:extLst>
        </c:ser>
        <c:dLbls>
          <c:showLegendKey val="0"/>
          <c:showVal val="0"/>
          <c:showCatName val="0"/>
          <c:showSerName val="0"/>
          <c:showPercent val="0"/>
          <c:showBubbleSize val="0"/>
        </c:dLbls>
        <c:marker val="1"/>
        <c:smooth val="0"/>
        <c:axId val="137517312"/>
        <c:axId val="137535872"/>
      </c:lineChart>
      <c:catAx>
        <c:axId val="13751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535872"/>
        <c:crosses val="autoZero"/>
        <c:auto val="1"/>
        <c:lblAlgn val="ctr"/>
        <c:lblOffset val="100"/>
        <c:tickLblSkip val="1"/>
        <c:tickMarkSkip val="1"/>
        <c:noMultiLvlLbl val="0"/>
      </c:catAx>
      <c:valAx>
        <c:axId val="137535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517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1348</c:v>
                </c:pt>
                <c:pt idx="1">
                  <c:v>1370</c:v>
                </c:pt>
                <c:pt idx="2">
                  <c:v>1271</c:v>
                </c:pt>
              </c:numCache>
            </c:numRef>
          </c:val>
          <c:extLst xmlns:c16r2="http://schemas.microsoft.com/office/drawing/2015/06/chart">
            <c:ext xmlns:c16="http://schemas.microsoft.com/office/drawing/2014/chart" uri="{C3380CC4-5D6E-409C-BE32-E72D297353CC}">
              <c16:uniqueId val="{00000000-7872-4966-8C18-03402866BD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452</c:v>
                </c:pt>
                <c:pt idx="1">
                  <c:v>452</c:v>
                </c:pt>
                <c:pt idx="2">
                  <c:v>453</c:v>
                </c:pt>
              </c:numCache>
            </c:numRef>
          </c:val>
          <c:extLst xmlns:c16r2="http://schemas.microsoft.com/office/drawing/2015/06/chart">
            <c:ext xmlns:c16="http://schemas.microsoft.com/office/drawing/2014/chart" uri="{C3380CC4-5D6E-409C-BE32-E72D297353CC}">
              <c16:uniqueId val="{00000001-7872-4966-8C18-03402866BD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1475</c:v>
                </c:pt>
                <c:pt idx="1">
                  <c:v>1526</c:v>
                </c:pt>
                <c:pt idx="2">
                  <c:v>1582</c:v>
                </c:pt>
              </c:numCache>
            </c:numRef>
          </c:val>
          <c:extLst xmlns:c16r2="http://schemas.microsoft.com/office/drawing/2015/06/chart">
            <c:ext xmlns:c16="http://schemas.microsoft.com/office/drawing/2014/chart" uri="{C3380CC4-5D6E-409C-BE32-E72D297353CC}">
              <c16:uniqueId val="{00000002-7872-4966-8C18-03402866BDD3}"/>
            </c:ext>
          </c:extLst>
        </c:ser>
        <c:dLbls>
          <c:showLegendKey val="0"/>
          <c:showVal val="0"/>
          <c:showCatName val="0"/>
          <c:showSerName val="0"/>
          <c:showPercent val="0"/>
          <c:showBubbleSize val="0"/>
        </c:dLbls>
        <c:gapWidth val="120"/>
        <c:overlap val="100"/>
        <c:axId val="138141696"/>
        <c:axId val="138143232"/>
      </c:barChart>
      <c:catAx>
        <c:axId val="13814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8143232"/>
        <c:crosses val="autoZero"/>
        <c:auto val="1"/>
        <c:lblAlgn val="ctr"/>
        <c:lblOffset val="100"/>
        <c:tickLblSkip val="1"/>
        <c:tickMarkSkip val="1"/>
        <c:noMultiLvlLbl val="0"/>
      </c:catAx>
      <c:valAx>
        <c:axId val="138143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8141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{F9261508-D6C8-4BD8-A637-7F0CBB220365}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F18-4138-A6B0-9FBBB4336F5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{987AD28B-3BF2-43F1-8141-C9C2A2934770}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18-4138-A6B0-9FBBB4336F5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{BE58E220-01EF-4D4C-A1B3-BB97813FA9EF}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18-4138-A6B0-9FBBB4336F5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{0BCC8F29-D9E7-4A35-A100-0F60A5F79788}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18-4138-A6B0-9FBBB4336F5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{94091DB4-E73A-42A2-81C1-86A0EA3F907E}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18-4138-A6B0-9FBBB4336F5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{0EFE1D09-0083-4C20-9745-110AC8CB881E}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F18-4138-A6B0-9FBBB4336F5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{76B745A7-1EAE-4ED0-8015-3D9E7D3F5023}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F18-4138-A6B0-9FBBB4336F5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{D1F655CC-1924-43E2-A5D5-0DB58C2CA937}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F18-4138-A6B0-9FBBB4336F5A}"/>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{77BC8E38-B7EF-48E0-9627-F6507FA1AE70}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F18-4138-A6B0-9FBBB4336F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49.7</c:v>
                </c:pt>
                <c:pt idx="16">
                  <c:v>51.8</c:v>
                </c:pt>
                <c:pt idx="24">
                  <c:v>64.099999999999994</c:v>
                </c:pt>
                <c:pt idx="32">
                  <c:v>63.5</c:v>
                </c:pt>
              </c:numCache>
            </c:numRef>
          </c:xVal>
          <c:yVal>
            <c:numRef>
              <c:f>公会計指標分析・財政指標組合せ分析表!$BP$51:$DC$51</c:f>
              <c:numCache>
                <c:formatCode>#,##0.0;"▲ "#,##0.0</c:formatCode>
                <c:ptCount val="40"/>
                <c:pt idx="32">
                  <c:v>2.6</c:v>
                </c:pt>
              </c:numCache>
            </c:numRef>
          </c:yVal>
          <c:smooth val="0"/>
          <c:extLst xmlns:c16r2="http://schemas.microsoft.com/office/drawing/2015/06/chart">
            <c:ext xmlns:c16="http://schemas.microsoft.com/office/drawing/2014/chart" uri="{C3380CC4-5D6E-409C-BE32-E72D297353CC}">
              <c16:uniqueId val="{00000009-CF18-4138-A6B0-9FBBB4336F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{E4A43EBC-E42D-4004-9F10-500F58317A2F}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F18-4138-A6B0-9FBBB4336F5A}"/>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{578EBE71-4C75-4761-B664-FBA4145B7781}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18-4138-A6B0-9FBBB4336F5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{8BFFFAB1-ED11-4C96-9F0E-6DFA487FE6D4}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18-4138-A6B0-9FBBB4336F5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{74CFF43D-763D-415C-9D34-A2CB2A7B1DB3}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18-4138-A6B0-9FBBB4336F5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{08784ACA-1D21-4CAF-BA5B-3D96033751C5}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18-4138-A6B0-9FBBB4336F5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{0519BD56-8A5F-4CE0-B863-17E7F22FA3B7}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F18-4138-A6B0-9FBBB4336F5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{57BC00C8-27BE-4D09-8425-4EDD71FA0E1A}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F18-4138-A6B0-9FBBB4336F5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{7F815182-074D-4F11-822F-EAE602FB4886}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F18-4138-A6B0-9FBBB4336F5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{31783D64-ED0E-400C-B612-5583AC9336C5}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F18-4138-A6B0-9FBBB4336F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xmlns:c16r2="http://schemas.microsoft.com/office/drawing/2015/06/chart">
            <c:ext xmlns:c16="http://schemas.microsoft.com/office/drawing/2014/chart" uri="{C3380CC4-5D6E-409C-BE32-E72D297353CC}">
              <c16:uniqueId val="{00000013-CF18-4138-A6B0-9FBBB4336F5A}"/>
            </c:ext>
          </c:extLst>
        </c:ser>
        <c:dLbls>
          <c:showLegendKey val="0"/>
          <c:showVal val="1"/>
          <c:showCatName val="0"/>
          <c:showSerName val="0"/>
          <c:showPercent val="0"/>
          <c:showBubbleSize val="0"/>
        </c:dLbls>
        <c:axId val="137866240"/>
        <c:axId val="138052736"/>
      </c:scatterChart>
      <c:valAx>
        <c:axId val="137866240"/>
        <c:scaling>
          <c:orientation val="minMax"/>
          <c:max val="64.099999999999994"/>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052736"/>
        <c:crosses val="autoZero"/>
        <c:crossBetween val="midCat"/>
      </c:valAx>
      <c:valAx>
        <c:axId val="138052736"/>
        <c:scaling>
          <c:orientation val="minMax"/>
          <c:max val="3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8662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{D1293BA1-FCEB-46B5-8913-4862BB9B2EC3}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94D-4CA5-B90A-8884769BEF1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{781F0551-B7C2-496C-A5B3-E7EF850472EE}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4D-4CA5-B90A-8884769BEF1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{5BAF1F46-BA2B-45BE-8897-7CE86A55A14C}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4D-4CA5-B90A-8884769BEF1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{CB7C312C-B320-404E-86DA-362C1583007F}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4D-4CA5-B90A-8884769BEF1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{2B5C831D-DAC2-44EC-8391-33E83326628E}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4D-4CA5-B90A-8884769BEF1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{6E691E05-A752-4D3C-986B-DB0B27D894C7}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94D-4CA5-B90A-8884769BEF1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{8FB58F3C-A7D8-45FF-BEBE-4DEF12439C0E}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94D-4CA5-B90A-8884769BEF1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{AFC417A7-D3B4-4D1B-ADAC-C01409352FCC}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94D-4CA5-B90A-8884769BEF12}"/>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{E05C420B-2E6A-4F36-A6EB-40E93D613F08}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94D-4CA5-B90A-8884769BEF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14.2</c:v>
                </c:pt>
                <c:pt idx="16">
                  <c:v>15.8</c:v>
                </c:pt>
                <c:pt idx="24">
                  <c:v>17.100000000000001</c:v>
                </c:pt>
                <c:pt idx="32">
                  <c:v>17.399999999999999</c:v>
                </c:pt>
              </c:numCache>
            </c:numRef>
          </c:xVal>
          <c:yVal>
            <c:numRef>
              <c:f>公会計指標分析・財政指標組合せ分析表!$BP$73:$DC$73</c:f>
              <c:numCache>
                <c:formatCode>#,##0.0;"▲ "#,##0.0</c:formatCode>
                <c:ptCount val="40"/>
                <c:pt idx="32">
                  <c:v>2.6</c:v>
                </c:pt>
              </c:numCache>
            </c:numRef>
          </c:yVal>
          <c:smooth val="0"/>
          <c:extLst xmlns:c16r2="http://schemas.microsoft.com/office/drawing/2015/06/chart">
            <c:ext xmlns:c16="http://schemas.microsoft.com/office/drawing/2014/chart" uri="{C3380CC4-5D6E-409C-BE32-E72D297353CC}">
              <c16:uniqueId val="{00000009-994D-4CA5-B90A-8884769BEF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{7239410B-A292-4E42-8441-D82C94E6A998}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94D-4CA5-B90A-8884769BEF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{3D60E7F2-2BE9-47BF-BE95-0B3E829342CA}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4D-4CA5-B90A-8884769BEF1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{214F4A4C-5F12-46C1-A0E9-E9FAE0DEA61B}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4D-4CA5-B90A-8884769BEF1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{42BEF471-E7D7-44DC-8B94-67F02628CE91}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4D-4CA5-B90A-8884769BEF1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{EB7E32AF-4828-4A10-BA10-C667531A2531}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4D-4CA5-B90A-8884769BEF12}"/>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{E9909308-ED51-4D4B-83F0-4872CFA33839}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94D-4CA5-B90A-8884769BEF12}"/>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{679B4C12-47E8-48DE-A775-55FB2370D4EC}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94D-4CA5-B90A-8884769BEF12}"/>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{1BB73345-1421-4CA1-AE7E-2DEE081E60A9}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94D-4CA5-B90A-8884769BEF12}"/>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{EBF0D998-B136-4630-9266-620499ABFC6B}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94D-4CA5-B90A-8884769BEF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xmlns:c16r2="http://schemas.microsoft.com/office/drawing/2015/06/chart">
            <c:ext xmlns:c16="http://schemas.microsoft.com/office/drawing/2014/chart" uri="{C3380CC4-5D6E-409C-BE32-E72D297353CC}">
              <c16:uniqueId val="{00000013-994D-4CA5-B90A-8884769BEF12}"/>
            </c:ext>
          </c:extLst>
        </c:ser>
        <c:dLbls>
          <c:showLegendKey val="0"/>
          <c:showVal val="1"/>
          <c:showCatName val="0"/>
          <c:showSerName val="0"/>
          <c:showPercent val="0"/>
          <c:showBubbleSize val="0"/>
        </c:dLbls>
        <c:axId val="139043968"/>
        <c:axId val="139045888"/>
      </c:scatterChart>
      <c:valAx>
        <c:axId val="139043968"/>
        <c:scaling>
          <c:orientation val="minMax"/>
          <c:max val="18.200000000000003"/>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9045888"/>
        <c:crosses val="autoZero"/>
        <c:crossBetween val="midCat"/>
      </c:valAx>
      <c:valAx>
        <c:axId val="139045888"/>
        <c:scaling>
          <c:orientation val="minMax"/>
          <c:max val="3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9043968"/>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実質公債費比率の分子は、元利償還金の増加に伴い増加している。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年度より大任町し尿処理・じん芥処理・埋立処分施設建設事業が開始されたことに伴い、公債費は上昇すると思われるが、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年度をピークに公債費は減少していくと予想されている。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一般会計にかかる地方債の現在高は、大型の整備事業が集中し、公営住宅建設事業債、過疎対策事業債の増に伴い増加しており、将来負担比率の分子も増加している。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地方債の元利償還がピークとなる</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年度以降は現在高を減らしていく方向で努力していきたい。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一般会計への繰入れに伴い、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の取り崩し等をおこなった一方、決算剰余金を約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地域振興基金については、ふるさと納税寄付金の増加に伴い、約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億円の増となった。また、過疎対策事業基金においては、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過疎対策事業債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（ソフト事業・コミュニティバス運行事業）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一方、コミュニティバス運行事業に伴い、約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億円の減となった。結果、基金全体としては約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人口の減少による税収減やまちづくり推進等のために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積み立てを行う予定である。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・地域振興基金：まちづくりの推進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・特定農業施設管理基金：特定農業施設の維持管理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・過疎対策事業基金：過疎地域自立促進特別事業を円滑に推進するため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・ふるさと創生事業基金：自ら考え自ら実践する地域づくり事業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・地域振興基金：ふるさと納税等を積み立てたことによる増加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・過疎対策事業基金：過疎対策事業債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それぞれの使途にそって、積み立て及び取崩しを行う予定である。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一般会計の繰入金の増に伴い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円の取り崩し等をおこなった一方、決算剰余金を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人口減少による税収の減や公共施設等の老朽化対策等に係る経費に備えて、毎年度、決算剰余金を積み立てる予定である。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経済事情変動等により財源が不足した場合等において、財源を充てる予定である。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5,285
14.26
9,040,822
8,510,821
528,947
2,374,302
13,780,056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有形固定資産減価償却率は、類似団体より若干高い水準にある。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今後は、新規の大型事業に伴い、減少する見込みである。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73" name="直線コネクタ 72"/>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74"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75" name="直線コネクタ 74"/>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76"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7" name="直線コネクタ 76"/>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8" name="有形固定資産減価償却率平均値テキスト"/>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9" name="フローチャート: 判断 78"/>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80" name="フローチャート: 判断 79"/>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81" name="フローチャート: 判断 80"/>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2" name="フローチャート: 判断 81"/>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112939</xdr:rowOff>
    </xdr:from>
    <xdr:to>
      <xdr:col>23</xdr:col>
      <xdr:colOff>136525</xdr:colOff>
      <xdr:row>31</xdr:row>
      <xdr:rowOff>43089</xdr:rowOff>
    </xdr:to>
    <xdr:sp macro="" textlink="">
      <xdr:nvSpPr>
        <xdr:cNvPr id="88" name="楕円 87"/>
        <xdr:cNvSpPr/>
      </xdr:nvSpPr>
      <xdr:spPr>
        <a:xfrm>
          <a:off x="47117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135816</xdr:rowOff>
    </xdr:from>
    <xdr:ext cx="405111" cy="259045"/>
    <xdr:sp macro="" textlink="">
      <xdr:nvSpPr>
        <xdr:cNvPr id="89" name="有形固定資産減価償却率該当値テキスト"/>
        <xdr:cNvSpPr txBox="1"/>
      </xdr:nvSpPr>
      <xdr:spPr>
        <a:xfrm>
          <a:off x="4813300" y="587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94433</xdr:rowOff>
    </xdr:from>
    <xdr:to>
      <xdr:col>19</xdr:col>
      <xdr:colOff>187325</xdr:colOff>
      <xdr:row>31</xdr:row>
      <xdr:rowOff>24583</xdr:rowOff>
    </xdr:to>
    <xdr:sp macro="" textlink="">
      <xdr:nvSpPr>
        <xdr:cNvPr id="90" name="楕円 89"/>
        <xdr:cNvSpPr/>
      </xdr:nvSpPr>
      <xdr:spPr>
        <a:xfrm>
          <a:off x="4000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145233</xdr:rowOff>
    </xdr:from>
    <xdr:to>
      <xdr:col>23</xdr:col>
      <xdr:colOff>85725</xdr:colOff>
      <xdr:row>30</xdr:row>
      <xdr:rowOff>163739</xdr:rowOff>
    </xdr:to>
    <xdr:cxnSp macro="">
      <xdr:nvCxnSpPr>
        <xdr:cNvPr id="91" name="直線コネクタ 90"/>
        <xdr:cNvCxnSpPr/>
      </xdr:nvCxnSpPr>
      <xdr:spPr>
        <a:xfrm>
          <a:off x="4051300" y="6060258"/>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130901</xdr:rowOff>
    </xdr:from>
    <xdr:to>
      <xdr:col>15</xdr:col>
      <xdr:colOff>187325</xdr:colOff>
      <xdr:row>33</xdr:row>
      <xdr:rowOff>61051</xdr:rowOff>
    </xdr:to>
    <xdr:sp macro="" textlink="">
      <xdr:nvSpPr>
        <xdr:cNvPr id="92" name="楕円 91"/>
        <xdr:cNvSpPr/>
      </xdr:nvSpPr>
      <xdr:spPr>
        <a:xfrm>
          <a:off x="32385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145233</xdr:rowOff>
    </xdr:from>
    <xdr:to>
      <xdr:col>19</xdr:col>
      <xdr:colOff>136525</xdr:colOff>
      <xdr:row>33</xdr:row>
      <xdr:rowOff>10251</xdr:rowOff>
    </xdr:to>
    <xdr:cxnSp macro="">
      <xdr:nvCxnSpPr>
        <xdr:cNvPr id="93" name="直線コネクタ 92"/>
        <xdr:cNvCxnSpPr/>
      </xdr:nvCxnSpPr>
      <xdr:spPr>
        <a:xfrm flipV="1">
          <a:off x="3289300" y="6060258"/>
          <a:ext cx="762000" cy="37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24221</xdr:rowOff>
    </xdr:from>
    <xdr:to>
      <xdr:col>11</xdr:col>
      <xdr:colOff>187325</xdr:colOff>
      <xdr:row>33</xdr:row>
      <xdr:rowOff>125820</xdr:rowOff>
    </xdr:to>
    <xdr:sp macro="" textlink="">
      <xdr:nvSpPr>
        <xdr:cNvPr id="94" name="楕円 93"/>
        <xdr:cNvSpPr/>
      </xdr:nvSpPr>
      <xdr:spPr>
        <a:xfrm>
          <a:off x="2476500" y="64535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10251</xdr:rowOff>
    </xdr:from>
    <xdr:to>
      <xdr:col>15</xdr:col>
      <xdr:colOff>136525</xdr:colOff>
      <xdr:row>33</xdr:row>
      <xdr:rowOff>75021</xdr:rowOff>
    </xdr:to>
    <xdr:cxnSp macro="">
      <xdr:nvCxnSpPr>
        <xdr:cNvPr id="95" name="直線コネクタ 94"/>
        <xdr:cNvCxnSpPr/>
      </xdr:nvCxnSpPr>
      <xdr:spPr>
        <a:xfrm flipV="1">
          <a:off x="2527300" y="643962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96" name="n_1aveValue有形固定資産減価償却率"/>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7"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8"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41110</xdr:rowOff>
    </xdr:from>
    <xdr:ext cx="405111" cy="259045"/>
    <xdr:sp macro="" textlink="">
      <xdr:nvSpPr>
        <xdr:cNvPr id="99" name="n_1mainValue有形固定資産減価償却率"/>
        <xdr:cNvSpPr txBox="1"/>
      </xdr:nvSpPr>
      <xdr:spPr>
        <a:xfrm>
          <a:off x="38360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52178</xdr:rowOff>
    </xdr:from>
    <xdr:ext cx="405111" cy="259045"/>
    <xdr:sp macro="" textlink="">
      <xdr:nvSpPr>
        <xdr:cNvPr id="100" name="n_2mainValue有形固定資産減価償却率"/>
        <xdr:cNvSpPr txBox="1"/>
      </xdr:nvSpPr>
      <xdr:spPr>
        <a:xfrm>
          <a:off x="3086744" y="648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116948</xdr:rowOff>
    </xdr:from>
    <xdr:ext cx="405111" cy="259045"/>
    <xdr:sp macro="" textlink="">
      <xdr:nvSpPr>
        <xdr:cNvPr id="101" name="n_3mainValue有形固定資産減価償却率"/>
        <xdr:cNvSpPr txBox="1"/>
      </xdr:nvSpPr>
      <xdr:spPr>
        <a:xfrm>
          <a:off x="2324744" y="654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年度より大任町し尿処理・じん芥処理・埋立処分施設建設事業が開始されたことに伴い、類似団体より高い水準にある。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今後も債務償還可能年数は長くなると思われるが、令和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年度をピークに短くなると予想される。</a:t>
          </a: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30" name="直線コネクタ 129"/>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33"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34" name="直線コネクタ 133"/>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35" name="債務償還比率平均値テキスト"/>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36" name="フローチャート: 判断 135"/>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7" name="フローチャート: 判断 136"/>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132503</xdr:rowOff>
    </xdr:from>
    <xdr:to>
      <xdr:col>76</xdr:col>
      <xdr:colOff>73025</xdr:colOff>
      <xdr:row>29</xdr:row>
      <xdr:rowOff>62653</xdr:rowOff>
    </xdr:to>
    <xdr:sp macro="" textlink="">
      <xdr:nvSpPr>
        <xdr:cNvPr id="143" name="楕円 142"/>
        <xdr:cNvSpPr/>
      </xdr:nvSpPr>
      <xdr:spPr>
        <a:xfrm>
          <a:off x="14744700" y="57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155380</xdr:rowOff>
    </xdr:from>
    <xdr:ext cx="469744" cy="259045"/>
    <xdr:sp macro="" textlink="">
      <xdr:nvSpPr>
        <xdr:cNvPr id="144" name="債務償還比率該当値テキスト"/>
        <xdr:cNvSpPr txBox="1"/>
      </xdr:nvSpPr>
      <xdr:spPr>
        <a:xfrm>
          <a:off x="14846300" y="555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92752</xdr:rowOff>
    </xdr:from>
    <xdr:to>
      <xdr:col>72</xdr:col>
      <xdr:colOff>123825</xdr:colOff>
      <xdr:row>30</xdr:row>
      <xdr:rowOff>22902</xdr:rowOff>
    </xdr:to>
    <xdr:sp macro="" textlink="">
      <xdr:nvSpPr>
        <xdr:cNvPr id="145" name="楕円 144"/>
        <xdr:cNvSpPr/>
      </xdr:nvSpPr>
      <xdr:spPr>
        <a:xfrm>
          <a:off x="14033500" y="58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11853</xdr:rowOff>
    </xdr:from>
    <xdr:to>
      <xdr:col>76</xdr:col>
      <xdr:colOff>22225</xdr:colOff>
      <xdr:row>29</xdr:row>
      <xdr:rowOff>143552</xdr:rowOff>
    </xdr:to>
    <xdr:cxnSp macro="">
      <xdr:nvCxnSpPr>
        <xdr:cNvPr id="146" name="直線コネクタ 145"/>
        <xdr:cNvCxnSpPr/>
      </xdr:nvCxnSpPr>
      <xdr:spPr>
        <a:xfrm flipV="1">
          <a:off x="14084300" y="5755428"/>
          <a:ext cx="711200" cy="1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47" name="n_1aveValue債務償還比率"/>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39429</xdr:rowOff>
    </xdr:from>
    <xdr:ext cx="469744" cy="259045"/>
    <xdr:sp macro="" textlink="">
      <xdr:nvSpPr>
        <xdr:cNvPr id="148" name="n_1mainValue債務償還比率"/>
        <xdr:cNvSpPr txBox="1"/>
      </xdr:nvSpPr>
      <xdr:spPr>
        <a:xfrm>
          <a:off x="13836727" y="56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5,285
14.26
9,040,822
8,510,821
528,947
2,374,302
13,780,056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道路】&#10;有形固定資産減価償却率平均値テキスト"/>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72" name="楕円 71"/>
        <xdr:cNvSpPr/>
      </xdr:nvSpPr>
      <xdr:spPr>
        <a:xfrm>
          <a:off x="45847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158949</xdr:rowOff>
    </xdr:from>
    <xdr:ext cx="405111" cy="259045"/>
    <xdr:sp macro="" textlink="">
      <xdr:nvSpPr>
        <xdr:cNvPr id="73" name="【道路】&#10;有形固定資産減価償却率該当値テキスト"/>
        <xdr:cNvSpPr txBox="1"/>
      </xdr:nvSpPr>
      <xdr:spPr>
        <a:xfrm>
          <a:off x="4673600" y="633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120106</xdr:rowOff>
    </xdr:from>
    <xdr:to>
      <xdr:col>20</xdr:col>
      <xdr:colOff>38100</xdr:colOff>
      <xdr:row>37</xdr:row>
      <xdr:rowOff>50256</xdr:rowOff>
    </xdr:to>
    <xdr:sp macro="" textlink="">
      <xdr:nvSpPr>
        <xdr:cNvPr id="74" name="楕円 73"/>
        <xdr:cNvSpPr/>
      </xdr:nvSpPr>
      <xdr:spPr>
        <a:xfrm>
          <a:off x="3746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170906</xdr:rowOff>
    </xdr:from>
    <xdr:to>
      <xdr:col>24</xdr:col>
      <xdr:colOff>63500</xdr:colOff>
      <xdr:row>37</xdr:row>
      <xdr:rowOff>59872</xdr:rowOff>
    </xdr:to>
    <xdr:cxnSp macro="">
      <xdr:nvCxnSpPr>
        <xdr:cNvPr id="75" name="直線コネクタ 74"/>
        <xdr:cNvCxnSpPr/>
      </xdr:nvCxnSpPr>
      <xdr:spPr>
        <a:xfrm>
          <a:off x="3797300" y="6343106"/>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xdr:rowOff>
    </xdr:from>
    <xdr:to>
      <xdr:col>15</xdr:col>
      <xdr:colOff>101600</xdr:colOff>
      <xdr:row>37</xdr:row>
      <xdr:rowOff>102507</xdr:rowOff>
    </xdr:to>
    <xdr:sp macro="" textlink="">
      <xdr:nvSpPr>
        <xdr:cNvPr id="76" name="楕円 75"/>
        <xdr:cNvSpPr/>
      </xdr:nvSpPr>
      <xdr:spPr>
        <a:xfrm>
          <a:off x="2857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170906</xdr:rowOff>
    </xdr:from>
    <xdr:to>
      <xdr:col>19</xdr:col>
      <xdr:colOff>177800</xdr:colOff>
      <xdr:row>37</xdr:row>
      <xdr:rowOff>51707</xdr:rowOff>
    </xdr:to>
    <xdr:cxnSp macro="">
      <xdr:nvCxnSpPr>
        <xdr:cNvPr id="77" name="直線コネクタ 76"/>
        <xdr:cNvCxnSpPr/>
      </xdr:nvCxnSpPr>
      <xdr:spPr>
        <a:xfrm flipV="1">
          <a:off x="2908300" y="63431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xdr:rowOff>
    </xdr:from>
    <xdr:to>
      <xdr:col>10</xdr:col>
      <xdr:colOff>165100</xdr:colOff>
      <xdr:row>37</xdr:row>
      <xdr:rowOff>102507</xdr:rowOff>
    </xdr:to>
    <xdr:sp macro="" textlink="">
      <xdr:nvSpPr>
        <xdr:cNvPr id="78" name="楕円 77"/>
        <xdr:cNvSpPr/>
      </xdr:nvSpPr>
      <xdr:spPr>
        <a:xfrm>
          <a:off x="1968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51707</xdr:rowOff>
    </xdr:from>
    <xdr:to>
      <xdr:col>15</xdr:col>
      <xdr:colOff>50800</xdr:colOff>
      <xdr:row>37</xdr:row>
      <xdr:rowOff>51707</xdr:rowOff>
    </xdr:to>
    <xdr:cxnSp macro="">
      <xdr:nvCxnSpPr>
        <xdr:cNvPr id="79" name="直線コネクタ 78"/>
        <xdr:cNvCxnSpPr/>
      </xdr:nvCxnSpPr>
      <xdr:spPr>
        <a:xfrm>
          <a:off x="2019300" y="6395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80" name="n_1aveValue【道路】&#10;有形固定資産減価償却率"/>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1" name="n_2aveValue【道路】&#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2"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41383</xdr:rowOff>
    </xdr:from>
    <xdr:ext cx="405111" cy="259045"/>
    <xdr:sp macro="" textlink="">
      <xdr:nvSpPr>
        <xdr:cNvPr id="83" name="n_1mainValue【道路】&#10;有形固定資産減価償却率"/>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93634</xdr:rowOff>
    </xdr:from>
    <xdr:ext cx="405111" cy="259045"/>
    <xdr:sp macro="" textlink="">
      <xdr:nvSpPr>
        <xdr:cNvPr id="84" name="n_2mainValue【道路】&#10;有形固定資産減価償却率"/>
        <xdr:cNvSpPr txBox="1"/>
      </xdr:nvSpPr>
      <xdr:spPr>
        <a:xfrm>
          <a:off x="2705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5" name="n_3mainValue【道路】&#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14" name="【道路】&#10;一人当たり延長平均値テキスト"/>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73623</xdr:rowOff>
    </xdr:from>
    <xdr:to>
      <xdr:col>55</xdr:col>
      <xdr:colOff>50800</xdr:colOff>
      <xdr:row>42</xdr:row>
      <xdr:rowOff>3773</xdr:rowOff>
    </xdr:to>
    <xdr:sp macro="" textlink="">
      <xdr:nvSpPr>
        <xdr:cNvPr id="124" name="楕円 123"/>
        <xdr:cNvSpPr/>
      </xdr:nvSpPr>
      <xdr:spPr>
        <a:xfrm>
          <a:off x="10426700" y="71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160000</xdr:rowOff>
    </xdr:from>
    <xdr:ext cx="534377" cy="259045"/>
    <xdr:sp macro="" textlink="">
      <xdr:nvSpPr>
        <xdr:cNvPr id="125" name="【道路】&#10;一人当たり延長該当値テキスト"/>
        <xdr:cNvSpPr txBox="1"/>
      </xdr:nvSpPr>
      <xdr:spPr>
        <a:xfrm>
          <a:off x="10515600" y="70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58071</xdr:rowOff>
    </xdr:from>
    <xdr:to>
      <xdr:col>50</xdr:col>
      <xdr:colOff>165100</xdr:colOff>
      <xdr:row>41</xdr:row>
      <xdr:rowOff>159671</xdr:rowOff>
    </xdr:to>
    <xdr:sp macro="" textlink="">
      <xdr:nvSpPr>
        <xdr:cNvPr id="126" name="楕円 125"/>
        <xdr:cNvSpPr/>
      </xdr:nvSpPr>
      <xdr:spPr>
        <a:xfrm>
          <a:off x="9588500" y="70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108871</xdr:rowOff>
    </xdr:from>
    <xdr:to>
      <xdr:col>55</xdr:col>
      <xdr:colOff>0</xdr:colOff>
      <xdr:row>41</xdr:row>
      <xdr:rowOff>124423</xdr:rowOff>
    </xdr:to>
    <xdr:cxnSp macro="">
      <xdr:nvCxnSpPr>
        <xdr:cNvPr id="127" name="直線コネクタ 126"/>
        <xdr:cNvCxnSpPr/>
      </xdr:nvCxnSpPr>
      <xdr:spPr>
        <a:xfrm>
          <a:off x="9639300" y="7138321"/>
          <a:ext cx="838200" cy="1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84265</xdr:rowOff>
    </xdr:from>
    <xdr:to>
      <xdr:col>46</xdr:col>
      <xdr:colOff>38100</xdr:colOff>
      <xdr:row>42</xdr:row>
      <xdr:rowOff>14415</xdr:rowOff>
    </xdr:to>
    <xdr:sp macro="" textlink="">
      <xdr:nvSpPr>
        <xdr:cNvPr id="128" name="楕円 127"/>
        <xdr:cNvSpPr/>
      </xdr:nvSpPr>
      <xdr:spPr>
        <a:xfrm>
          <a:off x="8699500" y="711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108871</xdr:rowOff>
    </xdr:from>
    <xdr:to>
      <xdr:col>50</xdr:col>
      <xdr:colOff>114300</xdr:colOff>
      <xdr:row>41</xdr:row>
      <xdr:rowOff>135065</xdr:rowOff>
    </xdr:to>
    <xdr:cxnSp macro="">
      <xdr:nvCxnSpPr>
        <xdr:cNvPr id="129" name="直線コネクタ 128"/>
        <xdr:cNvCxnSpPr/>
      </xdr:nvCxnSpPr>
      <xdr:spPr>
        <a:xfrm flipV="1">
          <a:off x="8750300" y="7138321"/>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65325</xdr:rowOff>
    </xdr:from>
    <xdr:to>
      <xdr:col>41</xdr:col>
      <xdr:colOff>101600</xdr:colOff>
      <xdr:row>41</xdr:row>
      <xdr:rowOff>166925</xdr:rowOff>
    </xdr:to>
    <xdr:sp macro="" textlink="">
      <xdr:nvSpPr>
        <xdr:cNvPr id="130" name="楕円 129"/>
        <xdr:cNvSpPr/>
      </xdr:nvSpPr>
      <xdr:spPr>
        <a:xfrm>
          <a:off x="7810500" y="709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116125</xdr:rowOff>
    </xdr:from>
    <xdr:to>
      <xdr:col>45</xdr:col>
      <xdr:colOff>177800</xdr:colOff>
      <xdr:row>41</xdr:row>
      <xdr:rowOff>135065</xdr:rowOff>
    </xdr:to>
    <xdr:cxnSp macro="">
      <xdr:nvCxnSpPr>
        <xdr:cNvPr id="131" name="直線コネクタ 130"/>
        <xdr:cNvCxnSpPr/>
      </xdr:nvCxnSpPr>
      <xdr:spPr>
        <a:xfrm>
          <a:off x="7861300" y="7145575"/>
          <a:ext cx="8890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32" name="n_1aveValue【道路】&#10;一人当たり延長"/>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33" name="n_2aveValue【道路】&#10;一人当たり延長"/>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34"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150798</xdr:rowOff>
    </xdr:from>
    <xdr:ext cx="534377" cy="259045"/>
    <xdr:sp macro="" textlink="">
      <xdr:nvSpPr>
        <xdr:cNvPr id="135" name="n_1mainValue【道路】&#10;一人当たり延長"/>
        <xdr:cNvSpPr txBox="1"/>
      </xdr:nvSpPr>
      <xdr:spPr>
        <a:xfrm>
          <a:off x="9359411" y="71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5542</xdr:rowOff>
    </xdr:from>
    <xdr:ext cx="534377" cy="259045"/>
    <xdr:sp macro="" textlink="">
      <xdr:nvSpPr>
        <xdr:cNvPr id="136" name="n_2mainValue【道路】&#10;一人当たり延長"/>
        <xdr:cNvSpPr txBox="1"/>
      </xdr:nvSpPr>
      <xdr:spPr>
        <a:xfrm>
          <a:off x="8483111" y="720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158052</xdr:rowOff>
    </xdr:from>
    <xdr:ext cx="534377" cy="259045"/>
    <xdr:sp macro="" textlink="">
      <xdr:nvSpPr>
        <xdr:cNvPr id="137" name="n_3mainValue【道路】&#10;一人当たり延長"/>
        <xdr:cNvSpPr txBox="1"/>
      </xdr:nvSpPr>
      <xdr:spPr>
        <a:xfrm>
          <a:off x="7594111" y="718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68" name="【橋りょう・トンネル】&#10;有形固定資産減価償却率平均値テキスト"/>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12881</xdr:rowOff>
    </xdr:from>
    <xdr:to>
      <xdr:col>24</xdr:col>
      <xdr:colOff>114300</xdr:colOff>
      <xdr:row>58</xdr:row>
      <xdr:rowOff>114481</xdr:rowOff>
    </xdr:to>
    <xdr:sp macro="" textlink="">
      <xdr:nvSpPr>
        <xdr:cNvPr id="178" name="楕円 177"/>
        <xdr:cNvSpPr/>
      </xdr:nvSpPr>
      <xdr:spPr>
        <a:xfrm>
          <a:off x="45847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35758</xdr:rowOff>
    </xdr:from>
    <xdr:ext cx="405111" cy="259045"/>
    <xdr:sp macro="" textlink="">
      <xdr:nvSpPr>
        <xdr:cNvPr id="179" name="【橋りょう・トンネル】&#10;有形固定資産減価償却率該当値テキスト"/>
        <xdr:cNvSpPr txBox="1"/>
      </xdr:nvSpPr>
      <xdr:spPr>
        <a:xfrm>
          <a:off x="4673600" y="980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141877</xdr:rowOff>
    </xdr:from>
    <xdr:to>
      <xdr:col>20</xdr:col>
      <xdr:colOff>38100</xdr:colOff>
      <xdr:row>58</xdr:row>
      <xdr:rowOff>72027</xdr:rowOff>
    </xdr:to>
    <xdr:sp macro="" textlink="">
      <xdr:nvSpPr>
        <xdr:cNvPr id="180" name="楕円 179"/>
        <xdr:cNvSpPr/>
      </xdr:nvSpPr>
      <xdr:spPr>
        <a:xfrm>
          <a:off x="37465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21227</xdr:rowOff>
    </xdr:from>
    <xdr:to>
      <xdr:col>24</xdr:col>
      <xdr:colOff>63500</xdr:colOff>
      <xdr:row>58</xdr:row>
      <xdr:rowOff>63681</xdr:rowOff>
    </xdr:to>
    <xdr:cxnSp macro="">
      <xdr:nvCxnSpPr>
        <xdr:cNvPr id="181" name="直線コネクタ 180"/>
        <xdr:cNvCxnSpPr/>
      </xdr:nvCxnSpPr>
      <xdr:spPr>
        <a:xfrm>
          <a:off x="3797300" y="996532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82" name="楕円 181"/>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21227</xdr:rowOff>
    </xdr:from>
    <xdr:to>
      <xdr:col>19</xdr:col>
      <xdr:colOff>177800</xdr:colOff>
      <xdr:row>58</xdr:row>
      <xdr:rowOff>68580</xdr:rowOff>
    </xdr:to>
    <xdr:cxnSp macro="">
      <xdr:nvCxnSpPr>
        <xdr:cNvPr id="183" name="直線コネクタ 182"/>
        <xdr:cNvCxnSpPr/>
      </xdr:nvCxnSpPr>
      <xdr:spPr>
        <a:xfrm flipV="1">
          <a:off x="2908300" y="99653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42273</xdr:rowOff>
    </xdr:from>
    <xdr:to>
      <xdr:col>10</xdr:col>
      <xdr:colOff>165100</xdr:colOff>
      <xdr:row>58</xdr:row>
      <xdr:rowOff>143873</xdr:rowOff>
    </xdr:to>
    <xdr:sp macro="" textlink="">
      <xdr:nvSpPr>
        <xdr:cNvPr id="184" name="楕円 183"/>
        <xdr:cNvSpPr/>
      </xdr:nvSpPr>
      <xdr:spPr>
        <a:xfrm>
          <a:off x="1968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68580</xdr:rowOff>
    </xdr:from>
    <xdr:to>
      <xdr:col>15</xdr:col>
      <xdr:colOff>50800</xdr:colOff>
      <xdr:row>58</xdr:row>
      <xdr:rowOff>93073</xdr:rowOff>
    </xdr:to>
    <xdr:cxnSp macro="">
      <xdr:nvCxnSpPr>
        <xdr:cNvPr id="185" name="直線コネクタ 184"/>
        <xdr:cNvCxnSpPr/>
      </xdr:nvCxnSpPr>
      <xdr:spPr>
        <a:xfrm flipV="1">
          <a:off x="2019300" y="100126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162758</xdr:rowOff>
    </xdr:from>
    <xdr:ext cx="405111" cy="259045"/>
    <xdr:sp macro="" textlink="">
      <xdr:nvSpPr>
        <xdr:cNvPr id="186" name="n_1aveValue【橋りょう・トンネル】&#10;有形固定資産減価償却率"/>
        <xdr:cNvSpPr txBox="1"/>
      </xdr:nvSpPr>
      <xdr:spPr>
        <a:xfrm>
          <a:off x="358204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32130</xdr:rowOff>
    </xdr:from>
    <xdr:ext cx="405111" cy="259045"/>
    <xdr:sp macro="" textlink="">
      <xdr:nvSpPr>
        <xdr:cNvPr id="187" name="n_2aveValue【橋りょう・トンネル】&#10;有形固定資産減価償却率"/>
        <xdr:cNvSpPr txBox="1"/>
      </xdr:nvSpPr>
      <xdr:spPr>
        <a:xfrm>
          <a:off x="270574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169290</xdr:rowOff>
    </xdr:from>
    <xdr:ext cx="405111" cy="259045"/>
    <xdr:sp macro="" textlink="">
      <xdr:nvSpPr>
        <xdr:cNvPr id="188" name="n_3aveValue【橋りょう・トンネル】&#10;有形固定資産減価償却率"/>
        <xdr:cNvSpPr txBox="1"/>
      </xdr:nvSpPr>
      <xdr:spPr>
        <a:xfrm>
          <a:off x="1816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88554</xdr:rowOff>
    </xdr:from>
    <xdr:ext cx="405111" cy="259045"/>
    <xdr:sp macro="" textlink="">
      <xdr:nvSpPr>
        <xdr:cNvPr id="189" name="n_1mainValue【橋りょう・トンネル】&#10;有形固定資産減価償却率"/>
        <xdr:cNvSpPr txBox="1"/>
      </xdr:nvSpPr>
      <xdr:spPr>
        <a:xfrm>
          <a:off x="35820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190" name="n_2mainValue【橋りょう・トンネル】&#10;有形固定資産減価償却率"/>
        <xdr:cNvSpPr txBox="1"/>
      </xdr:nvSpPr>
      <xdr:spPr>
        <a:xfrm>
          <a:off x="2705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160400</xdr:rowOff>
    </xdr:from>
    <xdr:ext cx="405111" cy="259045"/>
    <xdr:sp macro="" textlink="">
      <xdr:nvSpPr>
        <xdr:cNvPr id="191" name="n_3mainValue【橋りょう・トンネル】&#10;有形固定資産減価償却率"/>
        <xdr:cNvSpPr txBox="1"/>
      </xdr:nvSpPr>
      <xdr:spPr>
        <a:xfrm>
          <a:off x="18167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20" name="【橋りょう・トンネル】&#10;一人当たり有形固定資産（償却資産）額平均値テキスト"/>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36691</xdr:rowOff>
    </xdr:from>
    <xdr:to>
      <xdr:col>55</xdr:col>
      <xdr:colOff>50800</xdr:colOff>
      <xdr:row>63</xdr:row>
      <xdr:rowOff>138291</xdr:rowOff>
    </xdr:to>
    <xdr:sp macro="" textlink="">
      <xdr:nvSpPr>
        <xdr:cNvPr id="230" name="楕円 229"/>
        <xdr:cNvSpPr/>
      </xdr:nvSpPr>
      <xdr:spPr>
        <a:xfrm>
          <a:off x="10426700" y="1083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15118</xdr:rowOff>
    </xdr:from>
    <xdr:ext cx="599010" cy="259045"/>
    <xdr:sp macro="" textlink="">
      <xdr:nvSpPr>
        <xdr:cNvPr id="231" name="【橋りょう・トンネル】&#10;一人当たり有形固定資産（償却資産）額該当値テキスト"/>
        <xdr:cNvSpPr txBox="1"/>
      </xdr:nvSpPr>
      <xdr:spPr>
        <a:xfrm>
          <a:off x="10515600" y="1081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44328</xdr:rowOff>
    </xdr:from>
    <xdr:to>
      <xdr:col>50</xdr:col>
      <xdr:colOff>165100</xdr:colOff>
      <xdr:row>63</xdr:row>
      <xdr:rowOff>145928</xdr:rowOff>
    </xdr:to>
    <xdr:sp macro="" textlink="">
      <xdr:nvSpPr>
        <xdr:cNvPr id="232" name="楕円 231"/>
        <xdr:cNvSpPr/>
      </xdr:nvSpPr>
      <xdr:spPr>
        <a:xfrm>
          <a:off x="9588500" y="108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87491</xdr:rowOff>
    </xdr:from>
    <xdr:to>
      <xdr:col>55</xdr:col>
      <xdr:colOff>0</xdr:colOff>
      <xdr:row>63</xdr:row>
      <xdr:rowOff>95128</xdr:rowOff>
    </xdr:to>
    <xdr:cxnSp macro="">
      <xdr:nvCxnSpPr>
        <xdr:cNvPr id="233" name="直線コネクタ 232"/>
        <xdr:cNvCxnSpPr/>
      </xdr:nvCxnSpPr>
      <xdr:spPr>
        <a:xfrm flipV="1">
          <a:off x="9639300" y="10888841"/>
          <a:ext cx="8382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45655</xdr:rowOff>
    </xdr:from>
    <xdr:to>
      <xdr:col>46</xdr:col>
      <xdr:colOff>38100</xdr:colOff>
      <xdr:row>63</xdr:row>
      <xdr:rowOff>147255</xdr:rowOff>
    </xdr:to>
    <xdr:sp macro="" textlink="">
      <xdr:nvSpPr>
        <xdr:cNvPr id="234" name="楕円 233"/>
        <xdr:cNvSpPr/>
      </xdr:nvSpPr>
      <xdr:spPr>
        <a:xfrm>
          <a:off x="8699500" y="1084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95128</xdr:rowOff>
    </xdr:from>
    <xdr:to>
      <xdr:col>50</xdr:col>
      <xdr:colOff>114300</xdr:colOff>
      <xdr:row>63</xdr:row>
      <xdr:rowOff>96455</xdr:rowOff>
    </xdr:to>
    <xdr:cxnSp macro="">
      <xdr:nvCxnSpPr>
        <xdr:cNvPr id="235" name="直線コネクタ 234"/>
        <xdr:cNvCxnSpPr/>
      </xdr:nvCxnSpPr>
      <xdr:spPr>
        <a:xfrm flipV="1">
          <a:off x="8750300" y="10896478"/>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48158</xdr:rowOff>
    </xdr:from>
    <xdr:to>
      <xdr:col>41</xdr:col>
      <xdr:colOff>101600</xdr:colOff>
      <xdr:row>63</xdr:row>
      <xdr:rowOff>149758</xdr:rowOff>
    </xdr:to>
    <xdr:sp macro="" textlink="">
      <xdr:nvSpPr>
        <xdr:cNvPr id="236" name="楕円 235"/>
        <xdr:cNvSpPr/>
      </xdr:nvSpPr>
      <xdr:spPr>
        <a:xfrm>
          <a:off x="7810500" y="108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96455</xdr:rowOff>
    </xdr:from>
    <xdr:to>
      <xdr:col>45</xdr:col>
      <xdr:colOff>177800</xdr:colOff>
      <xdr:row>63</xdr:row>
      <xdr:rowOff>98958</xdr:rowOff>
    </xdr:to>
    <xdr:cxnSp macro="">
      <xdr:nvCxnSpPr>
        <xdr:cNvPr id="237" name="直線コネクタ 236"/>
        <xdr:cNvCxnSpPr/>
      </xdr:nvCxnSpPr>
      <xdr:spPr>
        <a:xfrm flipV="1">
          <a:off x="7861300" y="10897805"/>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38"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39"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40"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137055</xdr:rowOff>
    </xdr:from>
    <xdr:ext cx="599010" cy="259045"/>
    <xdr:sp macro="" textlink="">
      <xdr:nvSpPr>
        <xdr:cNvPr id="241" name="n_1mainValue【橋りょう・トンネル】&#10;一人当たり有形固定資産（償却資産）額"/>
        <xdr:cNvSpPr txBox="1"/>
      </xdr:nvSpPr>
      <xdr:spPr>
        <a:xfrm>
          <a:off x="9327095" y="1093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138382</xdr:rowOff>
    </xdr:from>
    <xdr:ext cx="599010" cy="259045"/>
    <xdr:sp macro="" textlink="">
      <xdr:nvSpPr>
        <xdr:cNvPr id="242" name="n_2mainValue【橋りょう・トンネル】&#10;一人当たり有形固定資産（償却資産）額"/>
        <xdr:cNvSpPr txBox="1"/>
      </xdr:nvSpPr>
      <xdr:spPr>
        <a:xfrm>
          <a:off x="8450795" y="1093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140885</xdr:rowOff>
    </xdr:from>
    <xdr:ext cx="599010" cy="259045"/>
    <xdr:sp macro="" textlink="">
      <xdr:nvSpPr>
        <xdr:cNvPr id="243" name="n_3mainValue【橋りょう・トンネル】&#10;一人当たり有形固定資産（償却資産）額"/>
        <xdr:cNvSpPr txBox="1"/>
      </xdr:nvSpPr>
      <xdr:spPr>
        <a:xfrm>
          <a:off x="7561795" y="1094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73" name="【公営住宅】&#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283" name="楕円 282"/>
        <xdr:cNvSpPr/>
      </xdr:nvSpPr>
      <xdr:spPr>
        <a:xfrm>
          <a:off x="4584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284" name="【公営住宅】&#10;有形固定資産減価償却率該当値テキスト"/>
        <xdr:cNvSpPr txBox="1"/>
      </xdr:nvSpPr>
      <xdr:spPr>
        <a:xfrm>
          <a:off x="4673600"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126364</xdr:rowOff>
    </xdr:from>
    <xdr:to>
      <xdr:col>20</xdr:col>
      <xdr:colOff>38100</xdr:colOff>
      <xdr:row>81</xdr:row>
      <xdr:rowOff>56514</xdr:rowOff>
    </xdr:to>
    <xdr:sp macro="" textlink="">
      <xdr:nvSpPr>
        <xdr:cNvPr id="285" name="楕円 284"/>
        <xdr:cNvSpPr/>
      </xdr:nvSpPr>
      <xdr:spPr>
        <a:xfrm>
          <a:off x="3746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5714</xdr:rowOff>
    </xdr:from>
    <xdr:to>
      <xdr:col>24</xdr:col>
      <xdr:colOff>63500</xdr:colOff>
      <xdr:row>85</xdr:row>
      <xdr:rowOff>15239</xdr:rowOff>
    </xdr:to>
    <xdr:cxnSp macro="">
      <xdr:nvCxnSpPr>
        <xdr:cNvPr id="286" name="直線コネクタ 285"/>
        <xdr:cNvCxnSpPr/>
      </xdr:nvCxnSpPr>
      <xdr:spPr>
        <a:xfrm>
          <a:off x="3797300" y="13893164"/>
          <a:ext cx="838200" cy="69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141605</xdr:rowOff>
    </xdr:from>
    <xdr:to>
      <xdr:col>15</xdr:col>
      <xdr:colOff>101600</xdr:colOff>
      <xdr:row>82</xdr:row>
      <xdr:rowOff>71755</xdr:rowOff>
    </xdr:to>
    <xdr:sp macro="" textlink="">
      <xdr:nvSpPr>
        <xdr:cNvPr id="287" name="楕円 286"/>
        <xdr:cNvSpPr/>
      </xdr:nvSpPr>
      <xdr:spPr>
        <a:xfrm>
          <a:off x="2857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5714</xdr:rowOff>
    </xdr:from>
    <xdr:to>
      <xdr:col>19</xdr:col>
      <xdr:colOff>177800</xdr:colOff>
      <xdr:row>82</xdr:row>
      <xdr:rowOff>20955</xdr:rowOff>
    </xdr:to>
    <xdr:cxnSp macro="">
      <xdr:nvCxnSpPr>
        <xdr:cNvPr id="288" name="直線コネクタ 287"/>
        <xdr:cNvCxnSpPr/>
      </xdr:nvCxnSpPr>
      <xdr:spPr>
        <a:xfrm flipV="1">
          <a:off x="2908300" y="13893164"/>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89" name="楕円 288"/>
        <xdr:cNvSpPr/>
      </xdr:nvSpPr>
      <xdr:spPr>
        <a:xfrm>
          <a:off x="196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20955</xdr:rowOff>
    </xdr:from>
    <xdr:to>
      <xdr:col>15</xdr:col>
      <xdr:colOff>50800</xdr:colOff>
      <xdr:row>82</xdr:row>
      <xdr:rowOff>76200</xdr:rowOff>
    </xdr:to>
    <xdr:cxnSp macro="">
      <xdr:nvCxnSpPr>
        <xdr:cNvPr id="290" name="直線コネクタ 289"/>
        <xdr:cNvCxnSpPr/>
      </xdr:nvCxnSpPr>
      <xdr:spPr>
        <a:xfrm flipV="1">
          <a:off x="2019300" y="140798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91" name="n_1aveValue【公営住宅】&#10;有形固定資産減価償却率"/>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92" name="n_2aveValue【公営住宅】&#10;有形固定資産減価償却率"/>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93" name="n_3aveValue【公営住宅】&#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73041</xdr:rowOff>
    </xdr:from>
    <xdr:ext cx="405111" cy="259045"/>
    <xdr:sp macro="" textlink="">
      <xdr:nvSpPr>
        <xdr:cNvPr id="294" name="n_1mainValue【公営住宅】&#10;有形固定資産減価償却率"/>
        <xdr:cNvSpPr txBox="1"/>
      </xdr:nvSpPr>
      <xdr:spPr>
        <a:xfrm>
          <a:off x="35820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62882</xdr:rowOff>
    </xdr:from>
    <xdr:ext cx="405111" cy="259045"/>
    <xdr:sp macro="" textlink="">
      <xdr:nvSpPr>
        <xdr:cNvPr id="295" name="n_2mainValue【公営住宅】&#10;有形固定資産減価償却率"/>
        <xdr:cNvSpPr txBox="1"/>
      </xdr:nvSpPr>
      <xdr:spPr>
        <a:xfrm>
          <a:off x="27057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118127</xdr:rowOff>
    </xdr:from>
    <xdr:ext cx="405111" cy="259045"/>
    <xdr:sp macro="" textlink="">
      <xdr:nvSpPr>
        <xdr:cNvPr id="296" name="n_3mainValue【公営住宅】&#10;有形固定資産減価償却率"/>
        <xdr:cNvSpPr txBox="1"/>
      </xdr:nvSpPr>
      <xdr:spPr>
        <a:xfrm>
          <a:off x="1816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20" name="直線コネクタ 31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2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24" name="直線コネクタ 32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325" name="【公営住宅】&#10;一人当たり面積平均値テキスト"/>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26" name="フローチャート: 判断 32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27" name="フローチャート: 判断 32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28" name="フローチャート: 判断 32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9" name="フローチャート: 判断 32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169227</xdr:rowOff>
    </xdr:from>
    <xdr:to>
      <xdr:col>55</xdr:col>
      <xdr:colOff>50800</xdr:colOff>
      <xdr:row>78</xdr:row>
      <xdr:rowOff>99377</xdr:rowOff>
    </xdr:to>
    <xdr:sp macro="" textlink="">
      <xdr:nvSpPr>
        <xdr:cNvPr id="335" name="楕円 334"/>
        <xdr:cNvSpPr/>
      </xdr:nvSpPr>
      <xdr:spPr>
        <a:xfrm>
          <a:off x="10426700" y="133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122254</xdr:rowOff>
    </xdr:from>
    <xdr:ext cx="469744" cy="259045"/>
    <xdr:sp macro="" textlink="">
      <xdr:nvSpPr>
        <xdr:cNvPr id="336" name="【公営住宅】&#10;一人当たり面積該当値テキスト"/>
        <xdr:cNvSpPr txBox="1"/>
      </xdr:nvSpPr>
      <xdr:spPr>
        <a:xfrm>
          <a:off x="10515600" y="133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27876</xdr:rowOff>
    </xdr:from>
    <xdr:to>
      <xdr:col>50</xdr:col>
      <xdr:colOff>165100</xdr:colOff>
      <xdr:row>78</xdr:row>
      <xdr:rowOff>129476</xdr:rowOff>
    </xdr:to>
    <xdr:sp macro="" textlink="">
      <xdr:nvSpPr>
        <xdr:cNvPr id="337" name="楕円 336"/>
        <xdr:cNvSpPr/>
      </xdr:nvSpPr>
      <xdr:spPr>
        <a:xfrm>
          <a:off x="9588500" y="134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48577</xdr:rowOff>
    </xdr:from>
    <xdr:to>
      <xdr:col>55</xdr:col>
      <xdr:colOff>0</xdr:colOff>
      <xdr:row>78</xdr:row>
      <xdr:rowOff>78676</xdr:rowOff>
    </xdr:to>
    <xdr:cxnSp macro="">
      <xdr:nvCxnSpPr>
        <xdr:cNvPr id="338" name="直線コネクタ 337"/>
        <xdr:cNvCxnSpPr/>
      </xdr:nvCxnSpPr>
      <xdr:spPr>
        <a:xfrm flipV="1">
          <a:off x="9639300" y="13421677"/>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107505</xdr:rowOff>
    </xdr:from>
    <xdr:to>
      <xdr:col>46</xdr:col>
      <xdr:colOff>38100</xdr:colOff>
      <xdr:row>81</xdr:row>
      <xdr:rowOff>37655</xdr:rowOff>
    </xdr:to>
    <xdr:sp macro="" textlink="">
      <xdr:nvSpPr>
        <xdr:cNvPr id="339" name="楕円 338"/>
        <xdr:cNvSpPr/>
      </xdr:nvSpPr>
      <xdr:spPr>
        <a:xfrm>
          <a:off x="8699500" y="1382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78676</xdr:rowOff>
    </xdr:from>
    <xdr:to>
      <xdr:col>50</xdr:col>
      <xdr:colOff>114300</xdr:colOff>
      <xdr:row>80</xdr:row>
      <xdr:rowOff>158305</xdr:rowOff>
    </xdr:to>
    <xdr:cxnSp macro="">
      <xdr:nvCxnSpPr>
        <xdr:cNvPr id="340" name="直線コネクタ 339"/>
        <xdr:cNvCxnSpPr/>
      </xdr:nvCxnSpPr>
      <xdr:spPr>
        <a:xfrm flipV="1">
          <a:off x="8750300" y="13451776"/>
          <a:ext cx="889000" cy="4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123698</xdr:rowOff>
    </xdr:from>
    <xdr:to>
      <xdr:col>41</xdr:col>
      <xdr:colOff>101600</xdr:colOff>
      <xdr:row>81</xdr:row>
      <xdr:rowOff>53848</xdr:rowOff>
    </xdr:to>
    <xdr:sp macro="" textlink="">
      <xdr:nvSpPr>
        <xdr:cNvPr id="341" name="楕円 340"/>
        <xdr:cNvSpPr/>
      </xdr:nvSpPr>
      <xdr:spPr>
        <a:xfrm>
          <a:off x="7810500" y="1383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158305</xdr:rowOff>
    </xdr:from>
    <xdr:to>
      <xdr:col>45</xdr:col>
      <xdr:colOff>177800</xdr:colOff>
      <xdr:row>81</xdr:row>
      <xdr:rowOff>3048</xdr:rowOff>
    </xdr:to>
    <xdr:cxnSp macro="">
      <xdr:nvCxnSpPr>
        <xdr:cNvPr id="342" name="直線コネクタ 341"/>
        <xdr:cNvCxnSpPr/>
      </xdr:nvCxnSpPr>
      <xdr:spPr>
        <a:xfrm flipV="1">
          <a:off x="7861300" y="1387430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343" name="n_1aveValue【公営住宅】&#10;一人当たり面積"/>
        <xdr:cNvSpPr txBox="1"/>
      </xdr:nvSpPr>
      <xdr:spPr>
        <a:xfrm>
          <a:off x="93917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23640</xdr:rowOff>
    </xdr:from>
    <xdr:ext cx="469744" cy="259045"/>
    <xdr:sp macro="" textlink="">
      <xdr:nvSpPr>
        <xdr:cNvPr id="344" name="n_2aveValue【公営住宅】&#10;一人当たり面積"/>
        <xdr:cNvSpPr txBox="1"/>
      </xdr:nvSpPr>
      <xdr:spPr>
        <a:xfrm>
          <a:off x="8515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45"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146003</xdr:rowOff>
    </xdr:from>
    <xdr:ext cx="469744" cy="259045"/>
    <xdr:sp macro="" textlink="">
      <xdr:nvSpPr>
        <xdr:cNvPr id="346" name="n_1mainValue【公営住宅】&#10;一人当たり面積"/>
        <xdr:cNvSpPr txBox="1"/>
      </xdr:nvSpPr>
      <xdr:spPr>
        <a:xfrm>
          <a:off x="9391727" y="131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54182</xdr:rowOff>
    </xdr:from>
    <xdr:ext cx="469744" cy="259045"/>
    <xdr:sp macro="" textlink="">
      <xdr:nvSpPr>
        <xdr:cNvPr id="347" name="n_2mainValue【公営住宅】&#10;一人当たり面積"/>
        <xdr:cNvSpPr txBox="1"/>
      </xdr:nvSpPr>
      <xdr:spPr>
        <a:xfrm>
          <a:off x="8515427" y="1359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70375</xdr:rowOff>
    </xdr:from>
    <xdr:ext cx="469744" cy="259045"/>
    <xdr:sp macro="" textlink="">
      <xdr:nvSpPr>
        <xdr:cNvPr id="348" name="n_3mainValue【公営住宅】&#10;一人当たり面積"/>
        <xdr:cNvSpPr txBox="1"/>
      </xdr:nvSpPr>
      <xdr:spPr>
        <a:xfrm>
          <a:off x="7626427" y="1361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1" name="直線コネクタ 3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2" name="テキスト ボックス 39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3" name="直線コネクタ 3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4" name="テキスト ボックス 3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5" name="直線コネクタ 3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6" name="テキスト ボックス 3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7" name="直線コネクタ 3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8" name="テキスト ボックス 3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9" name="直線コネクタ 3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0" name="テキスト ボックス 3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1" name="直線コネクタ 4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2" name="テキスト ボックス 40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06" name="直線コネクタ 405"/>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07"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08" name="直線コネクタ 407"/>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09"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10" name="直線コネクタ 409"/>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11"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12" name="フローチャート: 判断 411"/>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413" name="フローチャート: 判断 412"/>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14" name="フローチャート: 判断 413"/>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15" name="フローチャート: 判断 414"/>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43906</xdr:rowOff>
    </xdr:from>
    <xdr:to>
      <xdr:col>85</xdr:col>
      <xdr:colOff>177800</xdr:colOff>
      <xdr:row>57</xdr:row>
      <xdr:rowOff>145506</xdr:rowOff>
    </xdr:to>
    <xdr:sp macro="" textlink="">
      <xdr:nvSpPr>
        <xdr:cNvPr id="421" name="楕円 420"/>
        <xdr:cNvSpPr/>
      </xdr:nvSpPr>
      <xdr:spPr>
        <a:xfrm>
          <a:off x="16268700" y="98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66783</xdr:rowOff>
    </xdr:from>
    <xdr:ext cx="405111" cy="259045"/>
    <xdr:sp macro="" textlink="">
      <xdr:nvSpPr>
        <xdr:cNvPr id="422" name="【学校施設】&#10;有形固定資産減価償却率該当値テキスト"/>
        <xdr:cNvSpPr txBox="1"/>
      </xdr:nvSpPr>
      <xdr:spPr>
        <a:xfrm>
          <a:off x="16357600" y="966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63500</xdr:rowOff>
    </xdr:from>
    <xdr:to>
      <xdr:col>81</xdr:col>
      <xdr:colOff>101600</xdr:colOff>
      <xdr:row>57</xdr:row>
      <xdr:rowOff>165100</xdr:rowOff>
    </xdr:to>
    <xdr:sp macro="" textlink="">
      <xdr:nvSpPr>
        <xdr:cNvPr id="423" name="楕円 422"/>
        <xdr:cNvSpPr/>
      </xdr:nvSpPr>
      <xdr:spPr>
        <a:xfrm>
          <a:off x="15430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94706</xdr:rowOff>
    </xdr:from>
    <xdr:to>
      <xdr:col>85</xdr:col>
      <xdr:colOff>127000</xdr:colOff>
      <xdr:row>57</xdr:row>
      <xdr:rowOff>114300</xdr:rowOff>
    </xdr:to>
    <xdr:cxnSp macro="">
      <xdr:nvCxnSpPr>
        <xdr:cNvPr id="424" name="直線コネクタ 423"/>
        <xdr:cNvCxnSpPr/>
      </xdr:nvCxnSpPr>
      <xdr:spPr>
        <a:xfrm flipV="1">
          <a:off x="15481300" y="986735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105954</xdr:rowOff>
    </xdr:from>
    <xdr:to>
      <xdr:col>76</xdr:col>
      <xdr:colOff>165100</xdr:colOff>
      <xdr:row>58</xdr:row>
      <xdr:rowOff>36104</xdr:rowOff>
    </xdr:to>
    <xdr:sp macro="" textlink="">
      <xdr:nvSpPr>
        <xdr:cNvPr id="425" name="楕円 424"/>
        <xdr:cNvSpPr/>
      </xdr:nvSpPr>
      <xdr:spPr>
        <a:xfrm>
          <a:off x="14541500" y="98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114300</xdr:rowOff>
    </xdr:from>
    <xdr:to>
      <xdr:col>81</xdr:col>
      <xdr:colOff>50800</xdr:colOff>
      <xdr:row>57</xdr:row>
      <xdr:rowOff>156754</xdr:rowOff>
    </xdr:to>
    <xdr:cxnSp macro="">
      <xdr:nvCxnSpPr>
        <xdr:cNvPr id="426" name="直線コネクタ 425"/>
        <xdr:cNvCxnSpPr/>
      </xdr:nvCxnSpPr>
      <xdr:spPr>
        <a:xfrm flipV="1">
          <a:off x="14592300" y="988695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35741</xdr:rowOff>
    </xdr:from>
    <xdr:to>
      <xdr:col>72</xdr:col>
      <xdr:colOff>38100</xdr:colOff>
      <xdr:row>58</xdr:row>
      <xdr:rowOff>137341</xdr:rowOff>
    </xdr:to>
    <xdr:sp macro="" textlink="">
      <xdr:nvSpPr>
        <xdr:cNvPr id="427" name="楕円 426"/>
        <xdr:cNvSpPr/>
      </xdr:nvSpPr>
      <xdr:spPr>
        <a:xfrm>
          <a:off x="13652500" y="99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156754</xdr:rowOff>
    </xdr:from>
    <xdr:to>
      <xdr:col>76</xdr:col>
      <xdr:colOff>114300</xdr:colOff>
      <xdr:row>58</xdr:row>
      <xdr:rowOff>86541</xdr:rowOff>
    </xdr:to>
    <xdr:cxnSp macro="">
      <xdr:nvCxnSpPr>
        <xdr:cNvPr id="428" name="直線コネクタ 427"/>
        <xdr:cNvCxnSpPr/>
      </xdr:nvCxnSpPr>
      <xdr:spPr>
        <a:xfrm flipV="1">
          <a:off x="13703300" y="9929404"/>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429"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430"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431" name="n_3aveValue【学校施設】&#10;有形固定資産減価償却率"/>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10177</xdr:rowOff>
    </xdr:from>
    <xdr:ext cx="405111" cy="259045"/>
    <xdr:sp macro="" textlink="">
      <xdr:nvSpPr>
        <xdr:cNvPr id="432" name="n_1mainValue【学校施設】&#10;有形固定資産減価償却率"/>
        <xdr:cNvSpPr txBox="1"/>
      </xdr:nvSpPr>
      <xdr:spPr>
        <a:xfrm>
          <a:off x="15266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52631</xdr:rowOff>
    </xdr:from>
    <xdr:ext cx="405111" cy="259045"/>
    <xdr:sp macro="" textlink="">
      <xdr:nvSpPr>
        <xdr:cNvPr id="433" name="n_2mainValue【学校施設】&#10;有形固定資産減価償却率"/>
        <xdr:cNvSpPr txBox="1"/>
      </xdr:nvSpPr>
      <xdr:spPr>
        <a:xfrm>
          <a:off x="14389744" y="965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153868</xdr:rowOff>
    </xdr:from>
    <xdr:ext cx="405111" cy="259045"/>
    <xdr:sp macro="" textlink="">
      <xdr:nvSpPr>
        <xdr:cNvPr id="434" name="n_3mainValue【学校施設】&#10;有形固定資産減価償却率"/>
        <xdr:cNvSpPr txBox="1"/>
      </xdr:nvSpPr>
      <xdr:spPr>
        <a:xfrm>
          <a:off x="13500744" y="9755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5" name="直線コネクタ 44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6" name="テキスト ボックス 44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7" name="直線コネクタ 44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8" name="テキスト ボックス 44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9" name="直線コネクタ 44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0" name="テキスト ボックス 44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1" name="直線コネクタ 45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2" name="テキスト ボックス 45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3" name="直線コネクタ 45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54" name="テキスト ボックス 45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5" name="直線コネクタ 45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56" name="テキスト ボックス 45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7" name="直線コネクタ 4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8" name="テキスト ボックス 45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460" name="直線コネクタ 459"/>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461"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462" name="直線コネクタ 461"/>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463"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464" name="直線コネクタ 463"/>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465" name="【学校施設】&#10;一人当たり面積平均値テキスト"/>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466" name="フローチャート: 判断 465"/>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467" name="フローチャート: 判断 466"/>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468" name="フローチャート: 判断 467"/>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469" name="フローチャート: 判断 468"/>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0" name="テキスト ボックス 4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1" name="テキスト ボックス 4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2" name="テキスト ボックス 4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3" name="テキスト ボックス 4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4" name="テキスト ボックス 4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120432</xdr:rowOff>
    </xdr:from>
    <xdr:to>
      <xdr:col>116</xdr:col>
      <xdr:colOff>114300</xdr:colOff>
      <xdr:row>63</xdr:row>
      <xdr:rowOff>50582</xdr:rowOff>
    </xdr:to>
    <xdr:sp macro="" textlink="">
      <xdr:nvSpPr>
        <xdr:cNvPr id="475" name="楕円 474"/>
        <xdr:cNvSpPr/>
      </xdr:nvSpPr>
      <xdr:spPr>
        <a:xfrm>
          <a:off x="22110700" y="1075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143309</xdr:rowOff>
    </xdr:from>
    <xdr:ext cx="469744" cy="259045"/>
    <xdr:sp macro="" textlink="">
      <xdr:nvSpPr>
        <xdr:cNvPr id="476" name="【学校施設】&#10;一人当たり面積該当値テキスト"/>
        <xdr:cNvSpPr txBox="1"/>
      </xdr:nvSpPr>
      <xdr:spPr>
        <a:xfrm>
          <a:off x="22199600" y="106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117493</xdr:rowOff>
    </xdr:from>
    <xdr:to>
      <xdr:col>112</xdr:col>
      <xdr:colOff>38100</xdr:colOff>
      <xdr:row>63</xdr:row>
      <xdr:rowOff>47643</xdr:rowOff>
    </xdr:to>
    <xdr:sp macro="" textlink="">
      <xdr:nvSpPr>
        <xdr:cNvPr id="477" name="楕円 476"/>
        <xdr:cNvSpPr/>
      </xdr:nvSpPr>
      <xdr:spPr>
        <a:xfrm>
          <a:off x="21272500" y="107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168293</xdr:rowOff>
    </xdr:from>
    <xdr:to>
      <xdr:col>116</xdr:col>
      <xdr:colOff>63500</xdr:colOff>
      <xdr:row>62</xdr:row>
      <xdr:rowOff>171232</xdr:rowOff>
    </xdr:to>
    <xdr:cxnSp macro="">
      <xdr:nvCxnSpPr>
        <xdr:cNvPr id="478" name="直線コネクタ 477"/>
        <xdr:cNvCxnSpPr/>
      </xdr:nvCxnSpPr>
      <xdr:spPr>
        <a:xfrm>
          <a:off x="21323300" y="10798193"/>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120106</xdr:rowOff>
    </xdr:from>
    <xdr:to>
      <xdr:col>107</xdr:col>
      <xdr:colOff>101600</xdr:colOff>
      <xdr:row>63</xdr:row>
      <xdr:rowOff>50256</xdr:rowOff>
    </xdr:to>
    <xdr:sp macro="" textlink="">
      <xdr:nvSpPr>
        <xdr:cNvPr id="479" name="楕円 478"/>
        <xdr:cNvSpPr/>
      </xdr:nvSpPr>
      <xdr:spPr>
        <a:xfrm>
          <a:off x="20383500" y="107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168293</xdr:rowOff>
    </xdr:from>
    <xdr:to>
      <xdr:col>111</xdr:col>
      <xdr:colOff>177800</xdr:colOff>
      <xdr:row>62</xdr:row>
      <xdr:rowOff>170906</xdr:rowOff>
    </xdr:to>
    <xdr:cxnSp macro="">
      <xdr:nvCxnSpPr>
        <xdr:cNvPr id="480" name="直線コネクタ 479"/>
        <xdr:cNvCxnSpPr/>
      </xdr:nvCxnSpPr>
      <xdr:spPr>
        <a:xfrm flipV="1">
          <a:off x="20434300" y="1079819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152872</xdr:rowOff>
    </xdr:from>
    <xdr:to>
      <xdr:col>102</xdr:col>
      <xdr:colOff>165100</xdr:colOff>
      <xdr:row>63</xdr:row>
      <xdr:rowOff>83022</xdr:rowOff>
    </xdr:to>
    <xdr:sp macro="" textlink="">
      <xdr:nvSpPr>
        <xdr:cNvPr id="481" name="楕円 480"/>
        <xdr:cNvSpPr/>
      </xdr:nvSpPr>
      <xdr:spPr>
        <a:xfrm>
          <a:off x="19494500" y="107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170906</xdr:rowOff>
    </xdr:from>
    <xdr:to>
      <xdr:col>107</xdr:col>
      <xdr:colOff>50800</xdr:colOff>
      <xdr:row>63</xdr:row>
      <xdr:rowOff>32222</xdr:rowOff>
    </xdr:to>
    <xdr:cxnSp macro="">
      <xdr:nvCxnSpPr>
        <xdr:cNvPr id="482" name="直線コネクタ 481"/>
        <xdr:cNvCxnSpPr/>
      </xdr:nvCxnSpPr>
      <xdr:spPr>
        <a:xfrm flipV="1">
          <a:off x="19545300" y="10800806"/>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88844</xdr:rowOff>
    </xdr:from>
    <xdr:ext cx="469744" cy="259045"/>
    <xdr:sp macro="" textlink="">
      <xdr:nvSpPr>
        <xdr:cNvPr id="483" name="n_1aveValue【学校施設】&#10;一人当たり面積"/>
        <xdr:cNvSpPr txBox="1"/>
      </xdr:nvSpPr>
      <xdr:spPr>
        <a:xfrm>
          <a:off x="21075727" y="1089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484" name="n_2aveValue【学校施設】&#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86450</xdr:rowOff>
    </xdr:from>
    <xdr:ext cx="469744" cy="259045"/>
    <xdr:sp macro="" textlink="">
      <xdr:nvSpPr>
        <xdr:cNvPr id="485" name="n_3aveValue【学校施設】&#10;一人当たり面積"/>
        <xdr:cNvSpPr txBox="1"/>
      </xdr:nvSpPr>
      <xdr:spPr>
        <a:xfrm>
          <a:off x="19310427" y="1088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64170</xdr:rowOff>
    </xdr:from>
    <xdr:ext cx="469744" cy="259045"/>
    <xdr:sp macro="" textlink="">
      <xdr:nvSpPr>
        <xdr:cNvPr id="486" name="n_1mainValue【学校施設】&#10;一人当たり面積"/>
        <xdr:cNvSpPr txBox="1"/>
      </xdr:nvSpPr>
      <xdr:spPr>
        <a:xfrm>
          <a:off x="21075727" y="1052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66783</xdr:rowOff>
    </xdr:from>
    <xdr:ext cx="469744" cy="259045"/>
    <xdr:sp macro="" textlink="">
      <xdr:nvSpPr>
        <xdr:cNvPr id="487" name="n_2mainValue【学校施設】&#10;一人当たり面積"/>
        <xdr:cNvSpPr txBox="1"/>
      </xdr:nvSpPr>
      <xdr:spPr>
        <a:xfrm>
          <a:off x="20199427" y="105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99549</xdr:rowOff>
    </xdr:from>
    <xdr:ext cx="469744" cy="259045"/>
    <xdr:sp macro="" textlink="">
      <xdr:nvSpPr>
        <xdr:cNvPr id="488" name="n_3mainValue【学校施設】&#10;一人当たり面積"/>
        <xdr:cNvSpPr txBox="1"/>
      </xdr:nvSpPr>
      <xdr:spPr>
        <a:xfrm>
          <a:off x="19310427" y="1055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5" name="テキスト ボックス 51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6" name="直線コネクタ 51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17" name="テキスト ボックス 51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8" name="直線コネクタ 51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9" name="テキスト ボックス 51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0" name="直線コネクタ 51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1" name="テキスト ボックス 52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2" name="直線コネクタ 52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3" name="テキスト ボックス 52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4" name="直線コネクタ 52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5" name="テキスト ボックス 52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6" name="直線コネクタ 5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7" name="テキスト ボックス 52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529" name="直線コネクタ 528"/>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530"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531" name="直線コネクタ 530"/>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3" name="直線コネクタ 53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4463</xdr:rowOff>
    </xdr:from>
    <xdr:ext cx="405111" cy="259045"/>
    <xdr:sp macro="" textlink="">
      <xdr:nvSpPr>
        <xdr:cNvPr id="534" name="【公民館】&#10;有形固定資産減価償却率平均値テキスト"/>
        <xdr:cNvSpPr txBox="1"/>
      </xdr:nvSpPr>
      <xdr:spPr>
        <a:xfrm>
          <a:off x="16357600" y="17492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535" name="フローチャート: 判断 534"/>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536" name="フローチャート: 判断 535"/>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537" name="フローチャート: 判断 536"/>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538" name="フローチャート: 判断 537"/>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9" name="テキスト ボックス 5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0" name="テキスト ボックス 5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1" name="テキスト ボックス 5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2" name="テキスト ボックス 5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3" name="テキスト ボックス 5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544" name="楕円 543"/>
        <xdr:cNvSpPr/>
      </xdr:nvSpPr>
      <xdr:spPr>
        <a:xfrm>
          <a:off x="162687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76216</xdr:rowOff>
    </xdr:from>
    <xdr:ext cx="405111" cy="259045"/>
    <xdr:sp macro="" textlink="">
      <xdr:nvSpPr>
        <xdr:cNvPr id="545" name="【公民館】&#10;有形固定資産減価償却率該当値テキスト"/>
        <xdr:cNvSpPr txBox="1"/>
      </xdr:nvSpPr>
      <xdr:spPr>
        <a:xfrm>
          <a:off x="16357600"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135889</xdr:rowOff>
    </xdr:from>
    <xdr:to>
      <xdr:col>81</xdr:col>
      <xdr:colOff>101600</xdr:colOff>
      <xdr:row>104</xdr:row>
      <xdr:rowOff>66039</xdr:rowOff>
    </xdr:to>
    <xdr:sp macro="" textlink="">
      <xdr:nvSpPr>
        <xdr:cNvPr id="546" name="楕円 545"/>
        <xdr:cNvSpPr/>
      </xdr:nvSpPr>
      <xdr:spPr>
        <a:xfrm>
          <a:off x="15430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148589</xdr:rowOff>
    </xdr:from>
    <xdr:to>
      <xdr:col>85</xdr:col>
      <xdr:colOff>127000</xdr:colOff>
      <xdr:row>104</xdr:row>
      <xdr:rowOff>15239</xdr:rowOff>
    </xdr:to>
    <xdr:cxnSp macro="">
      <xdr:nvCxnSpPr>
        <xdr:cNvPr id="547" name="直線コネクタ 546"/>
        <xdr:cNvCxnSpPr/>
      </xdr:nvCxnSpPr>
      <xdr:spPr>
        <a:xfrm flipV="1">
          <a:off x="15481300" y="178079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548" name="楕円 547"/>
        <xdr:cNvSpPr/>
      </xdr:nvSpPr>
      <xdr:spPr>
        <a:xfrm>
          <a:off x="14541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15239</xdr:rowOff>
    </xdr:from>
    <xdr:to>
      <xdr:col>81</xdr:col>
      <xdr:colOff>50800</xdr:colOff>
      <xdr:row>104</xdr:row>
      <xdr:rowOff>91439</xdr:rowOff>
    </xdr:to>
    <xdr:cxnSp macro="">
      <xdr:nvCxnSpPr>
        <xdr:cNvPr id="549" name="直線コネクタ 548"/>
        <xdr:cNvCxnSpPr/>
      </xdr:nvCxnSpPr>
      <xdr:spPr>
        <a:xfrm flipV="1">
          <a:off x="14592300" y="17846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76836</xdr:rowOff>
    </xdr:from>
    <xdr:to>
      <xdr:col>72</xdr:col>
      <xdr:colOff>38100</xdr:colOff>
      <xdr:row>105</xdr:row>
      <xdr:rowOff>6986</xdr:rowOff>
    </xdr:to>
    <xdr:sp macro="" textlink="">
      <xdr:nvSpPr>
        <xdr:cNvPr id="550" name="楕円 549"/>
        <xdr:cNvSpPr/>
      </xdr:nvSpPr>
      <xdr:spPr>
        <a:xfrm>
          <a:off x="13652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91439</xdr:rowOff>
    </xdr:from>
    <xdr:to>
      <xdr:col>76</xdr:col>
      <xdr:colOff>114300</xdr:colOff>
      <xdr:row>104</xdr:row>
      <xdr:rowOff>127636</xdr:rowOff>
    </xdr:to>
    <xdr:cxnSp macro="">
      <xdr:nvCxnSpPr>
        <xdr:cNvPr id="551" name="直線コネクタ 550"/>
        <xdr:cNvCxnSpPr/>
      </xdr:nvCxnSpPr>
      <xdr:spPr>
        <a:xfrm flipV="1">
          <a:off x="13703300" y="179222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78757</xdr:rowOff>
    </xdr:from>
    <xdr:ext cx="405111" cy="259045"/>
    <xdr:sp macro="" textlink="">
      <xdr:nvSpPr>
        <xdr:cNvPr id="552" name="n_1aveValue【公民館】&#10;有形固定資産減価償却率"/>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553" name="n_2aveValue【公民館】&#10;有形固定資産減価償却率"/>
        <xdr:cNvSpPr txBox="1"/>
      </xdr:nvSpPr>
      <xdr:spPr>
        <a:xfrm>
          <a:off x="14389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554" name="n_3aveValue【公民館】&#10;有形固定資産減価償却率"/>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57166</xdr:rowOff>
    </xdr:from>
    <xdr:ext cx="405111" cy="259045"/>
    <xdr:sp macro="" textlink="">
      <xdr:nvSpPr>
        <xdr:cNvPr id="555" name="n_1mainValue【公民館】&#10;有形固定資産減価償却率"/>
        <xdr:cNvSpPr txBox="1"/>
      </xdr:nvSpPr>
      <xdr:spPr>
        <a:xfrm>
          <a:off x="152660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556" name="n_2mainValue【公民館】&#10;有形固定資産減価償却率"/>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169563</xdr:rowOff>
    </xdr:from>
    <xdr:ext cx="405111" cy="259045"/>
    <xdr:sp macro="" textlink="">
      <xdr:nvSpPr>
        <xdr:cNvPr id="557" name="n_3mainValue【公民館】&#10;有形固定資産減価償却率"/>
        <xdr:cNvSpPr txBox="1"/>
      </xdr:nvSpPr>
      <xdr:spPr>
        <a:xfrm>
          <a:off x="13500744"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8" name="直線コネクタ 56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9" name="テキスト ボックス 56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0" name="直線コネクタ 56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1" name="テキスト ボックス 57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2" name="直線コネクタ 57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3" name="テキスト ボックス 57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4" name="直線コネクタ 57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5" name="テキスト ボックス 57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6" name="直線コネクタ 57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7" name="テキスト ボックス 57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581" name="直線コネクタ 580"/>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582"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583" name="直線コネクタ 582"/>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584"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585" name="直線コネクタ 584"/>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586" name="【公民館】&#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587" name="フローチャート: 判断 586"/>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588" name="フローチャート: 判断 587"/>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589" name="フローチャート: 判断 588"/>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590" name="フローチャート: 判断 589"/>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1" name="テキスト ボックス 5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2" name="テキスト ボックス 5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3" name="テキスト ボックス 5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4" name="テキスト ボックス 5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5" name="テキスト ボックス 5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88900</xdr:rowOff>
    </xdr:from>
    <xdr:to>
      <xdr:col>116</xdr:col>
      <xdr:colOff>114300</xdr:colOff>
      <xdr:row>101</xdr:row>
      <xdr:rowOff>19050</xdr:rowOff>
    </xdr:to>
    <xdr:sp macro="" textlink="">
      <xdr:nvSpPr>
        <xdr:cNvPr id="596" name="楕円 595"/>
        <xdr:cNvSpPr/>
      </xdr:nvSpPr>
      <xdr:spPr>
        <a:xfrm>
          <a:off x="22110700" y="1723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111777</xdr:rowOff>
    </xdr:from>
    <xdr:ext cx="469744" cy="259045"/>
    <xdr:sp macro="" textlink="">
      <xdr:nvSpPr>
        <xdr:cNvPr id="597" name="【公民館】&#10;一人当たり面積該当値テキスト"/>
        <xdr:cNvSpPr txBox="1"/>
      </xdr:nvSpPr>
      <xdr:spPr>
        <a:xfrm>
          <a:off x="22199600" y="170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74930</xdr:rowOff>
    </xdr:from>
    <xdr:to>
      <xdr:col>112</xdr:col>
      <xdr:colOff>38100</xdr:colOff>
      <xdr:row>101</xdr:row>
      <xdr:rowOff>5080</xdr:rowOff>
    </xdr:to>
    <xdr:sp macro="" textlink="">
      <xdr:nvSpPr>
        <xdr:cNvPr id="598" name="楕円 597"/>
        <xdr:cNvSpPr/>
      </xdr:nvSpPr>
      <xdr:spPr>
        <a:xfrm>
          <a:off x="212725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125730</xdr:rowOff>
    </xdr:from>
    <xdr:to>
      <xdr:col>116</xdr:col>
      <xdr:colOff>63500</xdr:colOff>
      <xdr:row>100</xdr:row>
      <xdr:rowOff>139700</xdr:rowOff>
    </xdr:to>
    <xdr:cxnSp macro="">
      <xdr:nvCxnSpPr>
        <xdr:cNvPr id="599" name="直線コネクタ 598"/>
        <xdr:cNvCxnSpPr/>
      </xdr:nvCxnSpPr>
      <xdr:spPr>
        <a:xfrm>
          <a:off x="21323300" y="1727073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87630</xdr:rowOff>
    </xdr:from>
    <xdr:to>
      <xdr:col>107</xdr:col>
      <xdr:colOff>101600</xdr:colOff>
      <xdr:row>101</xdr:row>
      <xdr:rowOff>17780</xdr:rowOff>
    </xdr:to>
    <xdr:sp macro="" textlink="">
      <xdr:nvSpPr>
        <xdr:cNvPr id="600" name="楕円 599"/>
        <xdr:cNvSpPr/>
      </xdr:nvSpPr>
      <xdr:spPr>
        <a:xfrm>
          <a:off x="20383500" y="172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125730</xdr:rowOff>
    </xdr:from>
    <xdr:to>
      <xdr:col>111</xdr:col>
      <xdr:colOff>177800</xdr:colOff>
      <xdr:row>100</xdr:row>
      <xdr:rowOff>138430</xdr:rowOff>
    </xdr:to>
    <xdr:cxnSp macro="">
      <xdr:nvCxnSpPr>
        <xdr:cNvPr id="601" name="直線コネクタ 600"/>
        <xdr:cNvCxnSpPr/>
      </xdr:nvCxnSpPr>
      <xdr:spPr>
        <a:xfrm flipV="1">
          <a:off x="20434300" y="172707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110489</xdr:rowOff>
    </xdr:from>
    <xdr:to>
      <xdr:col>102</xdr:col>
      <xdr:colOff>165100</xdr:colOff>
      <xdr:row>101</xdr:row>
      <xdr:rowOff>40639</xdr:rowOff>
    </xdr:to>
    <xdr:sp macro="" textlink="">
      <xdr:nvSpPr>
        <xdr:cNvPr id="602" name="楕円 601"/>
        <xdr:cNvSpPr/>
      </xdr:nvSpPr>
      <xdr:spPr>
        <a:xfrm>
          <a:off x="19494500" y="172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138430</xdr:rowOff>
    </xdr:from>
    <xdr:to>
      <xdr:col>107</xdr:col>
      <xdr:colOff>50800</xdr:colOff>
      <xdr:row>100</xdr:row>
      <xdr:rowOff>161289</xdr:rowOff>
    </xdr:to>
    <xdr:cxnSp macro="">
      <xdr:nvCxnSpPr>
        <xdr:cNvPr id="603" name="直線コネクタ 602"/>
        <xdr:cNvCxnSpPr/>
      </xdr:nvCxnSpPr>
      <xdr:spPr>
        <a:xfrm flipV="1">
          <a:off x="19545300" y="17283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604" name="n_1aveValue【公民館】&#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100347</xdr:rowOff>
    </xdr:from>
    <xdr:ext cx="469744" cy="259045"/>
    <xdr:sp macro="" textlink="">
      <xdr:nvSpPr>
        <xdr:cNvPr id="605" name="n_2aveValue【公民館】&#10;一人当たり面積"/>
        <xdr:cNvSpPr txBox="1"/>
      </xdr:nvSpPr>
      <xdr:spPr>
        <a:xfrm>
          <a:off x="20199427"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77488</xdr:rowOff>
    </xdr:from>
    <xdr:ext cx="469744" cy="259045"/>
    <xdr:sp macro="" textlink="">
      <xdr:nvSpPr>
        <xdr:cNvPr id="606" name="n_3aveValue【公民館】&#10;一人当たり面積"/>
        <xdr:cNvSpPr txBox="1"/>
      </xdr:nvSpPr>
      <xdr:spPr>
        <a:xfrm>
          <a:off x="19310427"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21607</xdr:rowOff>
    </xdr:from>
    <xdr:ext cx="469744" cy="259045"/>
    <xdr:sp macro="" textlink="">
      <xdr:nvSpPr>
        <xdr:cNvPr id="607" name="n_1mainValue【公民館】&#10;一人当たり面積"/>
        <xdr:cNvSpPr txBox="1"/>
      </xdr:nvSpPr>
      <xdr:spPr>
        <a:xfrm>
          <a:off x="21075727"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34307</xdr:rowOff>
    </xdr:from>
    <xdr:ext cx="469744" cy="259045"/>
    <xdr:sp macro="" textlink="">
      <xdr:nvSpPr>
        <xdr:cNvPr id="608" name="n_2mainValue【公民館】&#10;一人当たり面積"/>
        <xdr:cNvSpPr txBox="1"/>
      </xdr:nvSpPr>
      <xdr:spPr>
        <a:xfrm>
          <a:off x="20199427"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57166</xdr:rowOff>
    </xdr:from>
    <xdr:ext cx="469744" cy="259045"/>
    <xdr:sp macro="" textlink="">
      <xdr:nvSpPr>
        <xdr:cNvPr id="609" name="n_3mainValue【公民館】&#10;一人当たり面積"/>
        <xdr:cNvSpPr txBox="1"/>
      </xdr:nvSpPr>
      <xdr:spPr>
        <a:xfrm>
          <a:off x="19310427"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公営住宅については、一人当たりの面積が類似団体平均よりも大きく上回っている。移住定住を促進し、一人当たりの面積の抑制に努めたい。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学校施設については、老朽化が進んでいるため、有形固定資産減価償却率が類似団体平均よりも上回っている。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公民館については、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一人当たりの面積が類似団体平均よりも大きく上回っている。移住定住を促進し、一人当たりの面積の抑制に努めたい。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5,285
14.26
9,040,822
8,510,821
528,947
2,374,302
13,780,056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77"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80" name="n_1aveValue【体育館・プール】&#10;有形固定資産減価償却率"/>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82"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89552</xdr:rowOff>
    </xdr:from>
    <xdr:ext cx="405111" cy="259045"/>
    <xdr:sp macro="" textlink="">
      <xdr:nvSpPr>
        <xdr:cNvPr id="84" name="n_3aveValue【体育館・プール】&#10;有形固定資産減価償却率"/>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90" name="楕円 89"/>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166387</xdr:rowOff>
    </xdr:from>
    <xdr:ext cx="405111" cy="259045"/>
    <xdr:sp macro="" textlink="">
      <xdr:nvSpPr>
        <xdr:cNvPr id="91" name="【体育館・プール】&#10;有形固定資産減価償却率該当値テキスト"/>
        <xdr:cNvSpPr txBox="1"/>
      </xdr:nvSpPr>
      <xdr:spPr>
        <a:xfrm>
          <a:off x="4673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xdr:rowOff>
    </xdr:from>
    <xdr:to>
      <xdr:col>20</xdr:col>
      <xdr:colOff>38100</xdr:colOff>
      <xdr:row>59</xdr:row>
      <xdr:rowOff>115570</xdr:rowOff>
    </xdr:to>
    <xdr:sp macro="" textlink="">
      <xdr:nvSpPr>
        <xdr:cNvPr id="92" name="楕円 91"/>
        <xdr:cNvSpPr/>
      </xdr:nvSpPr>
      <xdr:spPr>
        <a:xfrm>
          <a:off x="3746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64770</xdr:rowOff>
    </xdr:to>
    <xdr:cxnSp macro="">
      <xdr:nvCxnSpPr>
        <xdr:cNvPr id="93" name="直線コネクタ 92"/>
        <xdr:cNvCxnSpPr/>
      </xdr:nvCxnSpPr>
      <xdr:spPr>
        <a:xfrm flipV="1">
          <a:off x="3797300" y="101384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10160</xdr:rowOff>
    </xdr:from>
    <xdr:to>
      <xdr:col>15</xdr:col>
      <xdr:colOff>101600</xdr:colOff>
      <xdr:row>58</xdr:row>
      <xdr:rowOff>111760</xdr:rowOff>
    </xdr:to>
    <xdr:sp macro="" textlink="">
      <xdr:nvSpPr>
        <xdr:cNvPr id="94" name="楕円 93"/>
        <xdr:cNvSpPr/>
      </xdr:nvSpPr>
      <xdr:spPr>
        <a:xfrm>
          <a:off x="2857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60960</xdr:rowOff>
    </xdr:from>
    <xdr:to>
      <xdr:col>19</xdr:col>
      <xdr:colOff>177800</xdr:colOff>
      <xdr:row>59</xdr:row>
      <xdr:rowOff>64770</xdr:rowOff>
    </xdr:to>
    <xdr:cxnSp macro="">
      <xdr:nvCxnSpPr>
        <xdr:cNvPr id="95" name="直線コネクタ 94"/>
        <xdr:cNvCxnSpPr/>
      </xdr:nvCxnSpPr>
      <xdr:spPr>
        <a:xfrm>
          <a:off x="2908300" y="100050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52070</xdr:rowOff>
    </xdr:from>
    <xdr:to>
      <xdr:col>10</xdr:col>
      <xdr:colOff>165100</xdr:colOff>
      <xdr:row>58</xdr:row>
      <xdr:rowOff>153670</xdr:rowOff>
    </xdr:to>
    <xdr:sp macro="" textlink="">
      <xdr:nvSpPr>
        <xdr:cNvPr id="96" name="楕円 95"/>
        <xdr:cNvSpPr/>
      </xdr:nvSpPr>
      <xdr:spPr>
        <a:xfrm>
          <a:off x="1968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60960</xdr:rowOff>
    </xdr:from>
    <xdr:to>
      <xdr:col>15</xdr:col>
      <xdr:colOff>50800</xdr:colOff>
      <xdr:row>58</xdr:row>
      <xdr:rowOff>102870</xdr:rowOff>
    </xdr:to>
    <xdr:cxnSp macro="">
      <xdr:nvCxnSpPr>
        <xdr:cNvPr id="97" name="直線コネクタ 96"/>
        <xdr:cNvCxnSpPr/>
      </xdr:nvCxnSpPr>
      <xdr:spPr>
        <a:xfrm flipV="1">
          <a:off x="2019300" y="10005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132097</xdr:rowOff>
    </xdr:from>
    <xdr:ext cx="405111" cy="259045"/>
    <xdr:sp macro="" textlink="">
      <xdr:nvSpPr>
        <xdr:cNvPr id="98" name="n_1mainValue【体育館・プール】&#10;有形固定資産減価償却率"/>
        <xdr:cNvSpPr txBox="1"/>
      </xdr:nvSpPr>
      <xdr:spPr>
        <a:xfrm>
          <a:off x="3582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128287</xdr:rowOff>
    </xdr:from>
    <xdr:ext cx="405111" cy="259045"/>
    <xdr:sp macro="" textlink="">
      <xdr:nvSpPr>
        <xdr:cNvPr id="99" name="n_2mainValue【体育館・プール】&#10;有形固定資産減価償却率"/>
        <xdr:cNvSpPr txBox="1"/>
      </xdr:nvSpPr>
      <xdr:spPr>
        <a:xfrm>
          <a:off x="2705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00" name="n_3mainValue【体育館・プール】&#10;有形固定資産減価償却率"/>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1" name="直線コネクタ 11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2" name="テキスト ボックス 11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3" name="直線コネクタ 11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4" name="テキスト ボックス 113"/>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5" name="直線コネクタ 11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6" name="テキスト ボックス 115"/>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7" name="直線コネクタ 11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8" name="テキスト ボックス 117"/>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0" name="テキスト ボックス 11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22" name="直線コネクタ 121"/>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3"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4" name="直線コネクタ 123"/>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5"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6" name="直線コネクタ 125"/>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7"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8" name="フローチャート: 判断 127"/>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9" name="フローチャート: 判断 128"/>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30"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31" name="フローチャート: 判断 130"/>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32"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3" name="フローチャート: 判断 132"/>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34" name="n_3aveValue【体育館・プール】&#10;一人当たり面積"/>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111437</xdr:rowOff>
    </xdr:from>
    <xdr:to>
      <xdr:col>55</xdr:col>
      <xdr:colOff>50800</xdr:colOff>
      <xdr:row>64</xdr:row>
      <xdr:rowOff>41587</xdr:rowOff>
    </xdr:to>
    <xdr:sp macro="" textlink="">
      <xdr:nvSpPr>
        <xdr:cNvPr id="140" name="楕円 139"/>
        <xdr:cNvSpPr/>
      </xdr:nvSpPr>
      <xdr:spPr>
        <a:xfrm>
          <a:off x="10426700" y="109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51139</xdr:rowOff>
    </xdr:from>
    <xdr:ext cx="469744" cy="259045"/>
    <xdr:sp macro="" textlink="">
      <xdr:nvSpPr>
        <xdr:cNvPr id="141" name="【体育館・プール】&#10;一人当たり面積該当値テキスト"/>
        <xdr:cNvSpPr txBox="1"/>
      </xdr:nvSpPr>
      <xdr:spPr>
        <a:xfrm>
          <a:off x="10515600" y="108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111346</xdr:rowOff>
    </xdr:from>
    <xdr:to>
      <xdr:col>50</xdr:col>
      <xdr:colOff>165100</xdr:colOff>
      <xdr:row>64</xdr:row>
      <xdr:rowOff>41496</xdr:rowOff>
    </xdr:to>
    <xdr:sp macro="" textlink="">
      <xdr:nvSpPr>
        <xdr:cNvPr id="142" name="楕円 141"/>
        <xdr:cNvSpPr/>
      </xdr:nvSpPr>
      <xdr:spPr>
        <a:xfrm>
          <a:off x="9588500" y="1091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162146</xdr:rowOff>
    </xdr:from>
    <xdr:to>
      <xdr:col>55</xdr:col>
      <xdr:colOff>0</xdr:colOff>
      <xdr:row>63</xdr:row>
      <xdr:rowOff>162237</xdr:rowOff>
    </xdr:to>
    <xdr:cxnSp macro="">
      <xdr:nvCxnSpPr>
        <xdr:cNvPr id="143" name="直線コネクタ 142"/>
        <xdr:cNvCxnSpPr/>
      </xdr:nvCxnSpPr>
      <xdr:spPr>
        <a:xfrm>
          <a:off x="9639300" y="10963496"/>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115895</xdr:rowOff>
    </xdr:from>
    <xdr:to>
      <xdr:col>46</xdr:col>
      <xdr:colOff>38100</xdr:colOff>
      <xdr:row>64</xdr:row>
      <xdr:rowOff>46045</xdr:rowOff>
    </xdr:to>
    <xdr:sp macro="" textlink="">
      <xdr:nvSpPr>
        <xdr:cNvPr id="144" name="楕円 143"/>
        <xdr:cNvSpPr/>
      </xdr:nvSpPr>
      <xdr:spPr>
        <a:xfrm>
          <a:off x="8699500" y="109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162146</xdr:rowOff>
    </xdr:from>
    <xdr:to>
      <xdr:col>50</xdr:col>
      <xdr:colOff>114300</xdr:colOff>
      <xdr:row>63</xdr:row>
      <xdr:rowOff>166695</xdr:rowOff>
    </xdr:to>
    <xdr:cxnSp macro="">
      <xdr:nvCxnSpPr>
        <xdr:cNvPr id="145" name="直線コネクタ 144"/>
        <xdr:cNvCxnSpPr/>
      </xdr:nvCxnSpPr>
      <xdr:spPr>
        <a:xfrm flipV="1">
          <a:off x="8750300" y="10963496"/>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115963</xdr:rowOff>
    </xdr:from>
    <xdr:to>
      <xdr:col>41</xdr:col>
      <xdr:colOff>101600</xdr:colOff>
      <xdr:row>64</xdr:row>
      <xdr:rowOff>46113</xdr:rowOff>
    </xdr:to>
    <xdr:sp macro="" textlink="">
      <xdr:nvSpPr>
        <xdr:cNvPr id="146" name="楕円 145"/>
        <xdr:cNvSpPr/>
      </xdr:nvSpPr>
      <xdr:spPr>
        <a:xfrm>
          <a:off x="7810500" y="109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166695</xdr:rowOff>
    </xdr:from>
    <xdr:to>
      <xdr:col>45</xdr:col>
      <xdr:colOff>177800</xdr:colOff>
      <xdr:row>63</xdr:row>
      <xdr:rowOff>166763</xdr:rowOff>
    </xdr:to>
    <xdr:cxnSp macro="">
      <xdr:nvCxnSpPr>
        <xdr:cNvPr id="147" name="直線コネクタ 146"/>
        <xdr:cNvCxnSpPr/>
      </xdr:nvCxnSpPr>
      <xdr:spPr>
        <a:xfrm flipV="1">
          <a:off x="7861300" y="10968045"/>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32623</xdr:rowOff>
    </xdr:from>
    <xdr:ext cx="469744" cy="259045"/>
    <xdr:sp macro="" textlink="">
      <xdr:nvSpPr>
        <xdr:cNvPr id="148" name="n_1mainValue【体育館・プール】&#10;一人当たり面積"/>
        <xdr:cNvSpPr txBox="1"/>
      </xdr:nvSpPr>
      <xdr:spPr>
        <a:xfrm>
          <a:off x="9391727" y="1100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37172</xdr:rowOff>
    </xdr:from>
    <xdr:ext cx="469744" cy="259045"/>
    <xdr:sp macro="" textlink="">
      <xdr:nvSpPr>
        <xdr:cNvPr id="149" name="n_2mainValue【体育館・プール】&#10;一人当たり面積"/>
        <xdr:cNvSpPr txBox="1"/>
      </xdr:nvSpPr>
      <xdr:spPr>
        <a:xfrm>
          <a:off x="8515427" y="110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37240</xdr:rowOff>
    </xdr:from>
    <xdr:ext cx="469744" cy="259045"/>
    <xdr:sp macro="" textlink="">
      <xdr:nvSpPr>
        <xdr:cNvPr id="150" name="n_3mainValue【体育館・プール】&#10;一人当たり面積"/>
        <xdr:cNvSpPr txBox="1"/>
      </xdr:nvSpPr>
      <xdr:spPr>
        <a:xfrm>
          <a:off x="7626427" y="1101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76" name="直線コネクタ 175"/>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77"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78" name="直線コネクタ 177"/>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181" name="【福祉施設】&#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82" name="フローチャート: 判断 181"/>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83" name="フローチャート: 判断 182"/>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166569</xdr:rowOff>
    </xdr:from>
    <xdr:ext cx="405111" cy="259045"/>
    <xdr:sp macro="" textlink="">
      <xdr:nvSpPr>
        <xdr:cNvPr id="184" name="n_1aveValue【福祉施設】&#10;有形固定資産減価償却率"/>
        <xdr:cNvSpPr txBox="1"/>
      </xdr:nvSpPr>
      <xdr:spPr>
        <a:xfrm>
          <a:off x="3582044" y="1388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85" name="フローチャート: 判断 184"/>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106153</xdr:rowOff>
    </xdr:from>
    <xdr:ext cx="405111" cy="259045"/>
    <xdr:sp macro="" textlink="">
      <xdr:nvSpPr>
        <xdr:cNvPr id="186" name="n_2aveValue【福祉施設】&#10;有形固定資産減価償却率"/>
        <xdr:cNvSpPr txBox="1"/>
      </xdr:nvSpPr>
      <xdr:spPr>
        <a:xfrm>
          <a:off x="27057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87" name="フローチャート: 判断 186"/>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143708</xdr:rowOff>
    </xdr:from>
    <xdr:ext cx="405111" cy="259045"/>
    <xdr:sp macro="" textlink="">
      <xdr:nvSpPr>
        <xdr:cNvPr id="188" name="n_3aveValue【福祉施設】&#10;有形固定資産減価償却率"/>
        <xdr:cNvSpPr txBox="1"/>
      </xdr:nvSpPr>
      <xdr:spPr>
        <a:xfrm>
          <a:off x="1816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9" name="テキスト ボックス 1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28121</xdr:rowOff>
    </xdr:from>
    <xdr:to>
      <xdr:col>24</xdr:col>
      <xdr:colOff>114300</xdr:colOff>
      <xdr:row>77</xdr:row>
      <xdr:rowOff>129721</xdr:rowOff>
    </xdr:to>
    <xdr:sp macro="" textlink="">
      <xdr:nvSpPr>
        <xdr:cNvPr id="194" name="楕円 193"/>
        <xdr:cNvSpPr/>
      </xdr:nvSpPr>
      <xdr:spPr>
        <a:xfrm>
          <a:off x="4584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469744" cy="259045"/>
    <xdr:sp macro="" textlink="">
      <xdr:nvSpPr>
        <xdr:cNvPr id="195" name="【福祉施設】&#10;有形固定資産減価償却率該当値テキスト"/>
        <xdr:cNvSpPr txBox="1"/>
      </xdr:nvSpPr>
      <xdr:spPr>
        <a:xfrm>
          <a:off x="4673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196" name="楕円 195"/>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78921</xdr:rowOff>
    </xdr:from>
    <xdr:to>
      <xdr:col>24</xdr:col>
      <xdr:colOff>63500</xdr:colOff>
      <xdr:row>77</xdr:row>
      <xdr:rowOff>78921</xdr:rowOff>
    </xdr:to>
    <xdr:cxnSp macro="">
      <xdr:nvCxnSpPr>
        <xdr:cNvPr id="197" name="直線コネクタ 196"/>
        <xdr:cNvCxnSpPr/>
      </xdr:nvCxnSpPr>
      <xdr:spPr>
        <a:xfrm>
          <a:off x="3797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28121</xdr:rowOff>
    </xdr:from>
    <xdr:to>
      <xdr:col>15</xdr:col>
      <xdr:colOff>101600</xdr:colOff>
      <xdr:row>77</xdr:row>
      <xdr:rowOff>129721</xdr:rowOff>
    </xdr:to>
    <xdr:sp macro="" textlink="">
      <xdr:nvSpPr>
        <xdr:cNvPr id="198" name="楕円 197"/>
        <xdr:cNvSpPr/>
      </xdr:nvSpPr>
      <xdr:spPr>
        <a:xfrm>
          <a:off x="2857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77</xdr:row>
      <xdr:rowOff>78921</xdr:rowOff>
    </xdr:to>
    <xdr:cxnSp macro="">
      <xdr:nvCxnSpPr>
        <xdr:cNvPr id="199" name="直線コネクタ 198"/>
        <xdr:cNvCxnSpPr/>
      </xdr:nvCxnSpPr>
      <xdr:spPr>
        <a:xfrm>
          <a:off x="2908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28121</xdr:rowOff>
    </xdr:from>
    <xdr:to>
      <xdr:col>10</xdr:col>
      <xdr:colOff>165100</xdr:colOff>
      <xdr:row>77</xdr:row>
      <xdr:rowOff>129721</xdr:rowOff>
    </xdr:to>
    <xdr:sp macro="" textlink="">
      <xdr:nvSpPr>
        <xdr:cNvPr id="200" name="楕円 199"/>
        <xdr:cNvSpPr/>
      </xdr:nvSpPr>
      <xdr:spPr>
        <a:xfrm>
          <a:off x="1968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78921</xdr:rowOff>
    </xdr:from>
    <xdr:to>
      <xdr:col>15</xdr:col>
      <xdr:colOff>50800</xdr:colOff>
      <xdr:row>77</xdr:row>
      <xdr:rowOff>78921</xdr:rowOff>
    </xdr:to>
    <xdr:cxnSp macro="">
      <xdr:nvCxnSpPr>
        <xdr:cNvPr id="201" name="直線コネクタ 200"/>
        <xdr:cNvCxnSpPr/>
      </xdr:nvCxnSpPr>
      <xdr:spPr>
        <a:xfrm>
          <a:off x="2019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75</xdr:row>
      <xdr:rowOff>146248</xdr:rowOff>
    </xdr:from>
    <xdr:ext cx="469744" cy="259045"/>
    <xdr:sp macro="" textlink="">
      <xdr:nvSpPr>
        <xdr:cNvPr id="202" name="n_1mainValue【福祉施設】&#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75</xdr:row>
      <xdr:rowOff>146248</xdr:rowOff>
    </xdr:from>
    <xdr:ext cx="469744" cy="259045"/>
    <xdr:sp macro="" textlink="">
      <xdr:nvSpPr>
        <xdr:cNvPr id="203" name="n_2mainValue【福祉施設】&#10;有形固定資産減価償却率"/>
        <xdr:cNvSpPr txBox="1"/>
      </xdr:nvSpPr>
      <xdr:spPr>
        <a:xfrm>
          <a:off x="2673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75</xdr:row>
      <xdr:rowOff>146248</xdr:rowOff>
    </xdr:from>
    <xdr:ext cx="469744" cy="259045"/>
    <xdr:sp macro="" textlink="">
      <xdr:nvSpPr>
        <xdr:cNvPr id="204" name="n_3mainValue【福祉施設】&#10;有形固定資産減価償却率"/>
        <xdr:cNvSpPr txBox="1"/>
      </xdr:nvSpPr>
      <xdr:spPr>
        <a:xfrm>
          <a:off x="1784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5" name="直線コネクタ 2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6" name="テキスト ボックス 2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7" name="直線コネクタ 2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8" name="テキスト ボックス 2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9" name="直線コネクタ 2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0" name="テキスト ボックス 2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1" name="直線コネクタ 2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2" name="テキスト ボックス 2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3" name="直線コネクタ 2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4" name="テキスト ボックス 2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28" name="直線コネクタ 227"/>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29"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30" name="直線コネクタ 229"/>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31"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32" name="直線コネクタ 231"/>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33545</xdr:rowOff>
    </xdr:from>
    <xdr:ext cx="469744" cy="259045"/>
    <xdr:sp macro="" textlink="">
      <xdr:nvSpPr>
        <xdr:cNvPr id="233" name="【福祉施設】&#10;一人当たり面積平均値テキスト"/>
        <xdr:cNvSpPr txBox="1"/>
      </xdr:nvSpPr>
      <xdr:spPr>
        <a:xfrm>
          <a:off x="10515600" y="14606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34" name="フローチャート: 判断 233"/>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35" name="フローチャート: 判断 234"/>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36"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37" name="フローチャート: 判断 236"/>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64025</xdr:rowOff>
    </xdr:from>
    <xdr:ext cx="469744" cy="259045"/>
    <xdr:sp macro="" textlink="">
      <xdr:nvSpPr>
        <xdr:cNvPr id="238" name="n_2aveValue【福祉施設】&#10;一人当たり面積"/>
        <xdr:cNvSpPr txBox="1"/>
      </xdr:nvSpPr>
      <xdr:spPr>
        <a:xfrm>
          <a:off x="8515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39" name="フローチャート: 判断 238"/>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150131</xdr:rowOff>
    </xdr:from>
    <xdr:ext cx="469744" cy="259045"/>
    <xdr:sp macro="" textlink="">
      <xdr:nvSpPr>
        <xdr:cNvPr id="240" name="n_3aveValue【福祉施設】&#10;一人当たり面積"/>
        <xdr:cNvSpPr txBox="1"/>
      </xdr:nvSpPr>
      <xdr:spPr>
        <a:xfrm>
          <a:off x="7626427" y="1472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48261</xdr:rowOff>
    </xdr:from>
    <xdr:to>
      <xdr:col>55</xdr:col>
      <xdr:colOff>50800</xdr:colOff>
      <xdr:row>84</xdr:row>
      <xdr:rowOff>149861</xdr:rowOff>
    </xdr:to>
    <xdr:sp macro="" textlink="">
      <xdr:nvSpPr>
        <xdr:cNvPr id="246" name="楕円 245"/>
        <xdr:cNvSpPr/>
      </xdr:nvSpPr>
      <xdr:spPr>
        <a:xfrm>
          <a:off x="10426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71138</xdr:rowOff>
    </xdr:from>
    <xdr:ext cx="469744" cy="259045"/>
    <xdr:sp macro="" textlink="">
      <xdr:nvSpPr>
        <xdr:cNvPr id="247" name="【福祉施設】&#10;一人当たり面積該当値テキスト"/>
        <xdr:cNvSpPr txBox="1"/>
      </xdr:nvSpPr>
      <xdr:spPr>
        <a:xfrm>
          <a:off x="10515600"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44450</xdr:rowOff>
    </xdr:from>
    <xdr:to>
      <xdr:col>50</xdr:col>
      <xdr:colOff>165100</xdr:colOff>
      <xdr:row>84</xdr:row>
      <xdr:rowOff>146050</xdr:rowOff>
    </xdr:to>
    <xdr:sp macro="" textlink="">
      <xdr:nvSpPr>
        <xdr:cNvPr id="248" name="楕円 247"/>
        <xdr:cNvSpPr/>
      </xdr:nvSpPr>
      <xdr:spPr>
        <a:xfrm>
          <a:off x="958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95250</xdr:rowOff>
    </xdr:from>
    <xdr:to>
      <xdr:col>55</xdr:col>
      <xdr:colOff>0</xdr:colOff>
      <xdr:row>84</xdr:row>
      <xdr:rowOff>99061</xdr:rowOff>
    </xdr:to>
    <xdr:cxnSp macro="">
      <xdr:nvCxnSpPr>
        <xdr:cNvPr id="249" name="直線コネクタ 248"/>
        <xdr:cNvCxnSpPr/>
      </xdr:nvCxnSpPr>
      <xdr:spPr>
        <a:xfrm>
          <a:off x="9639300" y="144970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47498</xdr:rowOff>
    </xdr:from>
    <xdr:to>
      <xdr:col>46</xdr:col>
      <xdr:colOff>38100</xdr:colOff>
      <xdr:row>84</xdr:row>
      <xdr:rowOff>149098</xdr:rowOff>
    </xdr:to>
    <xdr:sp macro="" textlink="">
      <xdr:nvSpPr>
        <xdr:cNvPr id="250" name="楕円 249"/>
        <xdr:cNvSpPr/>
      </xdr:nvSpPr>
      <xdr:spPr>
        <a:xfrm>
          <a:off x="8699500" y="144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95250</xdr:rowOff>
    </xdr:from>
    <xdr:to>
      <xdr:col>50</xdr:col>
      <xdr:colOff>114300</xdr:colOff>
      <xdr:row>84</xdr:row>
      <xdr:rowOff>98298</xdr:rowOff>
    </xdr:to>
    <xdr:cxnSp macro="">
      <xdr:nvCxnSpPr>
        <xdr:cNvPr id="251" name="直線コネクタ 250"/>
        <xdr:cNvCxnSpPr/>
      </xdr:nvCxnSpPr>
      <xdr:spPr>
        <a:xfrm flipV="1">
          <a:off x="8750300" y="1449705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53594</xdr:rowOff>
    </xdr:from>
    <xdr:to>
      <xdr:col>41</xdr:col>
      <xdr:colOff>101600</xdr:colOff>
      <xdr:row>84</xdr:row>
      <xdr:rowOff>155194</xdr:rowOff>
    </xdr:to>
    <xdr:sp macro="" textlink="">
      <xdr:nvSpPr>
        <xdr:cNvPr id="252" name="楕円 251"/>
        <xdr:cNvSpPr/>
      </xdr:nvSpPr>
      <xdr:spPr>
        <a:xfrm>
          <a:off x="7810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98298</xdr:rowOff>
    </xdr:from>
    <xdr:to>
      <xdr:col>45</xdr:col>
      <xdr:colOff>177800</xdr:colOff>
      <xdr:row>84</xdr:row>
      <xdr:rowOff>104394</xdr:rowOff>
    </xdr:to>
    <xdr:cxnSp macro="">
      <xdr:nvCxnSpPr>
        <xdr:cNvPr id="253" name="直線コネクタ 252"/>
        <xdr:cNvCxnSpPr/>
      </xdr:nvCxnSpPr>
      <xdr:spPr>
        <a:xfrm flipV="1">
          <a:off x="7861300" y="1450009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137177</xdr:rowOff>
    </xdr:from>
    <xdr:ext cx="469744" cy="259045"/>
    <xdr:sp macro="" textlink="">
      <xdr:nvSpPr>
        <xdr:cNvPr id="254" name="n_1mainValue【福祉施設】&#10;一人当たり面積"/>
        <xdr:cNvSpPr txBox="1"/>
      </xdr:nvSpPr>
      <xdr:spPr>
        <a:xfrm>
          <a:off x="9391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165625</xdr:rowOff>
    </xdr:from>
    <xdr:ext cx="469744" cy="259045"/>
    <xdr:sp macro="" textlink="">
      <xdr:nvSpPr>
        <xdr:cNvPr id="255" name="n_2mainValue【福祉施設】&#10;一人当たり面積"/>
        <xdr:cNvSpPr txBox="1"/>
      </xdr:nvSpPr>
      <xdr:spPr>
        <a:xfrm>
          <a:off x="8515427" y="1422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271</xdr:rowOff>
    </xdr:from>
    <xdr:ext cx="469744" cy="259045"/>
    <xdr:sp macro="" textlink="">
      <xdr:nvSpPr>
        <xdr:cNvPr id="256" name="n_3mainValue【福祉施設】&#10;一人当たり面積"/>
        <xdr:cNvSpPr txBox="1"/>
      </xdr:nvSpPr>
      <xdr:spPr>
        <a:xfrm>
          <a:off x="7626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6" name="正方形/長方形 2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7" name="正方形/長方形 2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8" name="正方形/長方形 2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9" name="正方形/長方形 2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0" name="正方形/長方形 2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1" name="正方形/長方形 2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2" name="正方形/長方形 2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3" name="正方形/長方形 2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4" name="正方形/長方形 2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5" name="正方形/長方形 2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6" name="正方形/長方形 2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7" name="正方形/長方形 2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8" name="正方形/長方形 2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9" name="正方形/長方形 2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0" name="正方形/長方形 27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1" name="正方形/長方形 2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2" name="正方形/長方形 2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3" name="正方形/長方形 2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4" name="正方形/長方形 2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5" name="正方形/長方形 2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6" name="正方形/長方形 2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7" name="正方形/長方形 2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8" name="正方形/長方形 28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9" name="正方形/長方形 2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0" name="正方形/長方形 2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1" name="正方形/長方形 2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2" name="正方形/長方形 2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3" name="正方形/長方形 2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4" name="正方形/長方形 2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5" name="正方形/長方形 2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6" name="正方形/長方形 29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7" name="正方形/長方形 2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8" name="正方形/長方形 2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9" name="正方形/長方形 2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0" name="正方形/長方形 2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1" name="正方形/長方形 3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2" name="正方形/長方形 3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3" name="正方形/長方形 3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4" name="正方形/長方形 30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5" name="正方形/長方形 3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6" name="正方形/長方形 3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7" name="正方形/長方形 3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8" name="正方形/長方形 3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9" name="正方形/長方形 3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0" name="正方形/長方形 3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1" name="正方形/長方形 3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2" name="正方形/長方形 3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3" name="テキスト ボックス 3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4" name="直線コネクタ 3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15" name="直線コネクタ 31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16" name="テキスト ボックス 31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17" name="直線コネクタ 31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8" name="テキスト ボックス 31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9" name="直線コネクタ 31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20" name="テキスト ボックス 31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21" name="直線コネクタ 32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22" name="テキスト ボックス 32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3" name="直線コネクタ 32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4" name="テキスト ボックス 32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5" name="直線コネクタ 32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26" name="テキスト ボックス 32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7" name="直線コネクタ 3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28" name="テキスト ボックス 32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330" name="直線コネクタ 329"/>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331"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332" name="直線コネクタ 331"/>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3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34" name="直線コネクタ 33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335"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336" name="フローチャート: 判断 335"/>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337" name="フローチャート: 判断 336"/>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338"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339" name="フローチャート: 判断 338"/>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120122</xdr:rowOff>
    </xdr:from>
    <xdr:ext cx="405111" cy="259045"/>
    <xdr:sp macro="" textlink="">
      <xdr:nvSpPr>
        <xdr:cNvPr id="340" name="n_2ave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341" name="フローチャート: 判断 340"/>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342" name="n_3aveValue【消防施設】&#10;有形固定資産減価償却率"/>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43" name="テキスト ボックス 3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4" name="テキスト ボックス 3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5" name="テキスト ボックス 3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6" name="テキスト ボックス 3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7" name="テキスト ボックス 3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348" name="楕円 347"/>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349" name="【消防施設】&#10;有形固定資産減価償却率該当値テキスト"/>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142421</xdr:rowOff>
    </xdr:from>
    <xdr:to>
      <xdr:col>81</xdr:col>
      <xdr:colOff>101600</xdr:colOff>
      <xdr:row>81</xdr:row>
      <xdr:rowOff>72571</xdr:rowOff>
    </xdr:to>
    <xdr:sp macro="" textlink="">
      <xdr:nvSpPr>
        <xdr:cNvPr id="350" name="楕円 349"/>
        <xdr:cNvSpPr/>
      </xdr:nvSpPr>
      <xdr:spPr>
        <a:xfrm>
          <a:off x="154305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152400</xdr:rowOff>
    </xdr:from>
    <xdr:to>
      <xdr:col>85</xdr:col>
      <xdr:colOff>127000</xdr:colOff>
      <xdr:row>81</xdr:row>
      <xdr:rowOff>21771</xdr:rowOff>
    </xdr:to>
    <xdr:cxnSp macro="">
      <xdr:nvCxnSpPr>
        <xdr:cNvPr id="351" name="直線コネクタ 350"/>
        <xdr:cNvCxnSpPr/>
      </xdr:nvCxnSpPr>
      <xdr:spPr>
        <a:xfrm flipV="1">
          <a:off x="15481300" y="1386840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52614</xdr:rowOff>
    </xdr:from>
    <xdr:to>
      <xdr:col>76</xdr:col>
      <xdr:colOff>165100</xdr:colOff>
      <xdr:row>81</xdr:row>
      <xdr:rowOff>154214</xdr:rowOff>
    </xdr:to>
    <xdr:sp macro="" textlink="">
      <xdr:nvSpPr>
        <xdr:cNvPr id="352" name="楕円 351"/>
        <xdr:cNvSpPr/>
      </xdr:nvSpPr>
      <xdr:spPr>
        <a:xfrm>
          <a:off x="14541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21771</xdr:rowOff>
    </xdr:from>
    <xdr:to>
      <xdr:col>81</xdr:col>
      <xdr:colOff>50800</xdr:colOff>
      <xdr:row>81</xdr:row>
      <xdr:rowOff>103414</xdr:rowOff>
    </xdr:to>
    <xdr:cxnSp macro="">
      <xdr:nvCxnSpPr>
        <xdr:cNvPr id="353" name="直線コネクタ 352"/>
        <xdr:cNvCxnSpPr/>
      </xdr:nvCxnSpPr>
      <xdr:spPr>
        <a:xfrm flipV="1">
          <a:off x="14592300" y="1390922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93436</xdr:rowOff>
    </xdr:from>
    <xdr:to>
      <xdr:col>72</xdr:col>
      <xdr:colOff>38100</xdr:colOff>
      <xdr:row>82</xdr:row>
      <xdr:rowOff>23586</xdr:rowOff>
    </xdr:to>
    <xdr:sp macro="" textlink="">
      <xdr:nvSpPr>
        <xdr:cNvPr id="354" name="楕円 353"/>
        <xdr:cNvSpPr/>
      </xdr:nvSpPr>
      <xdr:spPr>
        <a:xfrm>
          <a:off x="13652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103414</xdr:rowOff>
    </xdr:from>
    <xdr:to>
      <xdr:col>76</xdr:col>
      <xdr:colOff>114300</xdr:colOff>
      <xdr:row>81</xdr:row>
      <xdr:rowOff>144236</xdr:rowOff>
    </xdr:to>
    <xdr:cxnSp macro="">
      <xdr:nvCxnSpPr>
        <xdr:cNvPr id="355" name="直線コネクタ 354"/>
        <xdr:cNvCxnSpPr/>
      </xdr:nvCxnSpPr>
      <xdr:spPr>
        <a:xfrm flipV="1">
          <a:off x="13703300" y="139908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89098</xdr:rowOff>
    </xdr:from>
    <xdr:ext cx="405111" cy="259045"/>
    <xdr:sp macro="" textlink="">
      <xdr:nvSpPr>
        <xdr:cNvPr id="356" name="n_1mainValue【消防施設】&#10;有形固定資産減価償却率"/>
        <xdr:cNvSpPr txBox="1"/>
      </xdr:nvSpPr>
      <xdr:spPr>
        <a:xfrm>
          <a:off x="152660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145341</xdr:rowOff>
    </xdr:from>
    <xdr:ext cx="405111" cy="259045"/>
    <xdr:sp macro="" textlink="">
      <xdr:nvSpPr>
        <xdr:cNvPr id="357" name="n_2mainValue【消防施設】&#10;有形固定資産減価償却率"/>
        <xdr:cNvSpPr txBox="1"/>
      </xdr:nvSpPr>
      <xdr:spPr>
        <a:xfrm>
          <a:off x="143897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14713</xdr:rowOff>
    </xdr:from>
    <xdr:ext cx="405111" cy="259045"/>
    <xdr:sp macro="" textlink="">
      <xdr:nvSpPr>
        <xdr:cNvPr id="358" name="n_3mainValue【消防施設】&#10;有形固定資産減価償却率"/>
        <xdr:cNvSpPr txBox="1"/>
      </xdr:nvSpPr>
      <xdr:spPr>
        <a:xfrm>
          <a:off x="13500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9" name="正方形/長方形 3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0" name="正方形/長方形 3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1" name="正方形/長方形 3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2" name="正方形/長方形 3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3" name="正方形/長方形 3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4" name="正方形/長方形 3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5" name="正方形/長方形 3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6" name="正方形/長方形 3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7" name="テキスト ボックス 3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68" name="直線コネクタ 3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69" name="直線コネクタ 36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70" name="テキスト ボックス 36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71" name="直線コネクタ 37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72" name="テキスト ボックス 37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73" name="直線コネクタ 37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74" name="テキスト ボックス 37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75" name="直線コネクタ 37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76" name="テキスト ボックス 37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77" name="直線コネクタ 3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78" name="テキスト ボックス 3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380" name="直線コネクタ 379"/>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381"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382" name="直線コネクタ 381"/>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383"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384" name="直線コネクタ 383"/>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385" name="【消防施設】&#10;一人当たり面積平均値テキスト"/>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386" name="フローチャート: 判断 385"/>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387" name="フローチャート: 判断 386"/>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388" name="n_1aveValue【消防施設】&#10;一人当たり面積"/>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389" name="フローチャート: 判断 388"/>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390" name="n_2aveValue【消防施設】&#10;一人当たり面積"/>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391" name="フローチャート: 判断 390"/>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392"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93" name="テキスト ボックス 3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4" name="テキスト ボックス 3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5" name="テキスト ボックス 3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96" name="テキスト ボックス 3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7" name="テキスト ボックス 3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132232</xdr:rowOff>
    </xdr:from>
    <xdr:to>
      <xdr:col>116</xdr:col>
      <xdr:colOff>114300</xdr:colOff>
      <xdr:row>86</xdr:row>
      <xdr:rowOff>62382</xdr:rowOff>
    </xdr:to>
    <xdr:sp macro="" textlink="">
      <xdr:nvSpPr>
        <xdr:cNvPr id="398" name="楕円 397"/>
        <xdr:cNvSpPr/>
      </xdr:nvSpPr>
      <xdr:spPr>
        <a:xfrm>
          <a:off x="221107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47159</xdr:rowOff>
    </xdr:from>
    <xdr:ext cx="469744" cy="259045"/>
    <xdr:sp macro="" textlink="">
      <xdr:nvSpPr>
        <xdr:cNvPr id="399" name="【消防施設】&#10;一人当たり面積該当値テキスト"/>
        <xdr:cNvSpPr txBox="1"/>
      </xdr:nvSpPr>
      <xdr:spPr>
        <a:xfrm>
          <a:off x="22199600" y="1462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131775</xdr:rowOff>
    </xdr:from>
    <xdr:to>
      <xdr:col>112</xdr:col>
      <xdr:colOff>38100</xdr:colOff>
      <xdr:row>86</xdr:row>
      <xdr:rowOff>61925</xdr:rowOff>
    </xdr:to>
    <xdr:sp macro="" textlink="">
      <xdr:nvSpPr>
        <xdr:cNvPr id="400" name="楕円 399"/>
        <xdr:cNvSpPr/>
      </xdr:nvSpPr>
      <xdr:spPr>
        <a:xfrm>
          <a:off x="21272500" y="147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11125</xdr:rowOff>
    </xdr:from>
    <xdr:to>
      <xdr:col>116</xdr:col>
      <xdr:colOff>63500</xdr:colOff>
      <xdr:row>86</xdr:row>
      <xdr:rowOff>11582</xdr:rowOff>
    </xdr:to>
    <xdr:cxnSp macro="">
      <xdr:nvCxnSpPr>
        <xdr:cNvPr id="401" name="直線コネクタ 400"/>
        <xdr:cNvCxnSpPr/>
      </xdr:nvCxnSpPr>
      <xdr:spPr>
        <a:xfrm>
          <a:off x="21323300" y="1475582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132232</xdr:rowOff>
    </xdr:from>
    <xdr:to>
      <xdr:col>107</xdr:col>
      <xdr:colOff>101600</xdr:colOff>
      <xdr:row>86</xdr:row>
      <xdr:rowOff>62382</xdr:rowOff>
    </xdr:to>
    <xdr:sp macro="" textlink="">
      <xdr:nvSpPr>
        <xdr:cNvPr id="402" name="楕円 401"/>
        <xdr:cNvSpPr/>
      </xdr:nvSpPr>
      <xdr:spPr>
        <a:xfrm>
          <a:off x="20383500" y="147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11125</xdr:rowOff>
    </xdr:from>
    <xdr:to>
      <xdr:col>111</xdr:col>
      <xdr:colOff>177800</xdr:colOff>
      <xdr:row>86</xdr:row>
      <xdr:rowOff>11582</xdr:rowOff>
    </xdr:to>
    <xdr:cxnSp macro="">
      <xdr:nvCxnSpPr>
        <xdr:cNvPr id="403" name="直線コネクタ 402"/>
        <xdr:cNvCxnSpPr/>
      </xdr:nvCxnSpPr>
      <xdr:spPr>
        <a:xfrm flipV="1">
          <a:off x="20434300" y="147558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132690</xdr:rowOff>
    </xdr:from>
    <xdr:to>
      <xdr:col>102</xdr:col>
      <xdr:colOff>165100</xdr:colOff>
      <xdr:row>86</xdr:row>
      <xdr:rowOff>62840</xdr:rowOff>
    </xdr:to>
    <xdr:sp macro="" textlink="">
      <xdr:nvSpPr>
        <xdr:cNvPr id="404" name="楕円 403"/>
        <xdr:cNvSpPr/>
      </xdr:nvSpPr>
      <xdr:spPr>
        <a:xfrm>
          <a:off x="19494500" y="1470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11582</xdr:rowOff>
    </xdr:from>
    <xdr:to>
      <xdr:col>107</xdr:col>
      <xdr:colOff>50800</xdr:colOff>
      <xdr:row>86</xdr:row>
      <xdr:rowOff>12040</xdr:rowOff>
    </xdr:to>
    <xdr:cxnSp macro="">
      <xdr:nvCxnSpPr>
        <xdr:cNvPr id="405" name="直線コネクタ 404"/>
        <xdr:cNvCxnSpPr/>
      </xdr:nvCxnSpPr>
      <xdr:spPr>
        <a:xfrm flipV="1">
          <a:off x="19545300" y="147562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53052</xdr:rowOff>
    </xdr:from>
    <xdr:ext cx="469744" cy="259045"/>
    <xdr:sp macro="" textlink="">
      <xdr:nvSpPr>
        <xdr:cNvPr id="406" name="n_1mainValue【消防施設】&#10;一人当たり面積"/>
        <xdr:cNvSpPr txBox="1"/>
      </xdr:nvSpPr>
      <xdr:spPr>
        <a:xfrm>
          <a:off x="21075727" y="1479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53509</xdr:rowOff>
    </xdr:from>
    <xdr:ext cx="469744" cy="259045"/>
    <xdr:sp macro="" textlink="">
      <xdr:nvSpPr>
        <xdr:cNvPr id="407" name="n_2mainValue【消防施設】&#10;一人当たり面積"/>
        <xdr:cNvSpPr txBox="1"/>
      </xdr:nvSpPr>
      <xdr:spPr>
        <a:xfrm>
          <a:off x="20199427" y="1479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53967</xdr:rowOff>
    </xdr:from>
    <xdr:ext cx="469744" cy="259045"/>
    <xdr:sp macro="" textlink="">
      <xdr:nvSpPr>
        <xdr:cNvPr id="408" name="n_3mainValue【消防施設】&#10;一人当たり面積"/>
        <xdr:cNvSpPr txBox="1"/>
      </xdr:nvSpPr>
      <xdr:spPr>
        <a:xfrm>
          <a:off x="19310427" y="1479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9" name="正方形/長方形 4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0" name="正方形/長方形 4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1" name="正方形/長方形 4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2" name="正方形/長方形 4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3" name="正方形/長方形 4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4" name="正方形/長方形 4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5" name="正方形/長方形 4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6" name="正方形/長方形 4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7" name="テキスト ボックス 4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8" name="直線コネクタ 4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19" name="テキスト ボックス 41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20" name="直線コネクタ 4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21" name="テキスト ボックス 42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22" name="直線コネクタ 4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23" name="テキスト ボックス 4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24" name="直線コネクタ 4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25" name="テキスト ボックス 4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26" name="直線コネクタ 4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27" name="テキスト ボックス 4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28" name="直線コネクタ 4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29" name="テキスト ボックス 42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0" name="直線コネクタ 4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1" name="テキスト ボックス 4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433" name="直線コネクタ 432"/>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434"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435" name="直線コネクタ 434"/>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36"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37" name="直線コネクタ 43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438"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439" name="フローチャート: 判断 438"/>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40" name="フローチャート: 判断 439"/>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441"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442" name="フローチャート: 判断 441"/>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443" name="n_2aveValue【庁舎】&#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444" name="フローチャート: 判断 443"/>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445" name="n_3aveValue【庁舎】&#10;有形固定資産減価償却率"/>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6" name="テキスト ボックス 4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7" name="テキスト ボックス 4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8" name="テキスト ボックス 4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9" name="テキスト ボックス 4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0" name="テキスト ボックス 4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61595</xdr:rowOff>
    </xdr:from>
    <xdr:to>
      <xdr:col>85</xdr:col>
      <xdr:colOff>177800</xdr:colOff>
      <xdr:row>106</xdr:row>
      <xdr:rowOff>163195</xdr:rowOff>
    </xdr:to>
    <xdr:sp macro="" textlink="">
      <xdr:nvSpPr>
        <xdr:cNvPr id="451" name="楕円 450"/>
        <xdr:cNvSpPr/>
      </xdr:nvSpPr>
      <xdr:spPr>
        <a:xfrm>
          <a:off x="162687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40022</xdr:rowOff>
    </xdr:from>
    <xdr:ext cx="405111" cy="259045"/>
    <xdr:sp macro="" textlink="">
      <xdr:nvSpPr>
        <xdr:cNvPr id="452" name="【庁舎】&#10;有形固定資産減価償却率該当値テキスト"/>
        <xdr:cNvSpPr txBox="1"/>
      </xdr:nvSpPr>
      <xdr:spPr>
        <a:xfrm>
          <a:off x="16357600"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99695</xdr:rowOff>
    </xdr:from>
    <xdr:to>
      <xdr:col>81</xdr:col>
      <xdr:colOff>101600</xdr:colOff>
      <xdr:row>107</xdr:row>
      <xdr:rowOff>29845</xdr:rowOff>
    </xdr:to>
    <xdr:sp macro="" textlink="">
      <xdr:nvSpPr>
        <xdr:cNvPr id="453" name="楕円 452"/>
        <xdr:cNvSpPr/>
      </xdr:nvSpPr>
      <xdr:spPr>
        <a:xfrm>
          <a:off x="15430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112395</xdr:rowOff>
    </xdr:from>
    <xdr:to>
      <xdr:col>85</xdr:col>
      <xdr:colOff>127000</xdr:colOff>
      <xdr:row>106</xdr:row>
      <xdr:rowOff>150495</xdr:rowOff>
    </xdr:to>
    <xdr:cxnSp macro="">
      <xdr:nvCxnSpPr>
        <xdr:cNvPr id="454" name="直線コネクタ 453"/>
        <xdr:cNvCxnSpPr/>
      </xdr:nvCxnSpPr>
      <xdr:spPr>
        <a:xfrm flipV="1">
          <a:off x="15481300" y="182860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636</xdr:rowOff>
    </xdr:from>
    <xdr:to>
      <xdr:col>76</xdr:col>
      <xdr:colOff>165100</xdr:colOff>
      <xdr:row>107</xdr:row>
      <xdr:rowOff>102236</xdr:rowOff>
    </xdr:to>
    <xdr:sp macro="" textlink="">
      <xdr:nvSpPr>
        <xdr:cNvPr id="455" name="楕円 454"/>
        <xdr:cNvSpPr/>
      </xdr:nvSpPr>
      <xdr:spPr>
        <a:xfrm>
          <a:off x="14541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150495</xdr:rowOff>
    </xdr:from>
    <xdr:to>
      <xdr:col>81</xdr:col>
      <xdr:colOff>50800</xdr:colOff>
      <xdr:row>107</xdr:row>
      <xdr:rowOff>51436</xdr:rowOff>
    </xdr:to>
    <xdr:cxnSp macro="">
      <xdr:nvCxnSpPr>
        <xdr:cNvPr id="456" name="直線コネクタ 455"/>
        <xdr:cNvCxnSpPr/>
      </xdr:nvCxnSpPr>
      <xdr:spPr>
        <a:xfrm flipV="1">
          <a:off x="14592300" y="1832419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38736</xdr:rowOff>
    </xdr:from>
    <xdr:to>
      <xdr:col>72</xdr:col>
      <xdr:colOff>38100</xdr:colOff>
      <xdr:row>107</xdr:row>
      <xdr:rowOff>140336</xdr:rowOff>
    </xdr:to>
    <xdr:sp macro="" textlink="">
      <xdr:nvSpPr>
        <xdr:cNvPr id="457" name="楕円 456"/>
        <xdr:cNvSpPr/>
      </xdr:nvSpPr>
      <xdr:spPr>
        <a:xfrm>
          <a:off x="13652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51436</xdr:rowOff>
    </xdr:from>
    <xdr:to>
      <xdr:col>76</xdr:col>
      <xdr:colOff>114300</xdr:colOff>
      <xdr:row>107</xdr:row>
      <xdr:rowOff>89536</xdr:rowOff>
    </xdr:to>
    <xdr:cxnSp macro="">
      <xdr:nvCxnSpPr>
        <xdr:cNvPr id="458" name="直線コネクタ 457"/>
        <xdr:cNvCxnSpPr/>
      </xdr:nvCxnSpPr>
      <xdr:spPr>
        <a:xfrm flipV="1">
          <a:off x="13703300" y="183965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20972</xdr:rowOff>
    </xdr:from>
    <xdr:ext cx="405111" cy="259045"/>
    <xdr:sp macro="" textlink="">
      <xdr:nvSpPr>
        <xdr:cNvPr id="459" name="n_1mainValue【庁舎】&#10;有形固定資産減価償却率"/>
        <xdr:cNvSpPr txBox="1"/>
      </xdr:nvSpPr>
      <xdr:spPr>
        <a:xfrm>
          <a:off x="152660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93363</xdr:rowOff>
    </xdr:from>
    <xdr:ext cx="405111" cy="259045"/>
    <xdr:sp macro="" textlink="">
      <xdr:nvSpPr>
        <xdr:cNvPr id="460" name="n_2mainValue【庁舎】&#10;有形固定資産減価償却率"/>
        <xdr:cNvSpPr txBox="1"/>
      </xdr:nvSpPr>
      <xdr:spPr>
        <a:xfrm>
          <a:off x="143897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131463</xdr:rowOff>
    </xdr:from>
    <xdr:ext cx="405111" cy="259045"/>
    <xdr:sp macro="" textlink="">
      <xdr:nvSpPr>
        <xdr:cNvPr id="461" name="n_3mainValue【庁舎】&#10;有形固定資産減価償却率"/>
        <xdr:cNvSpPr txBox="1"/>
      </xdr:nvSpPr>
      <xdr:spPr>
        <a:xfrm>
          <a:off x="13500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2" name="正方形/長方形 4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3" name="正方形/長方形 4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4" name="正方形/長方形 4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5" name="正方形/長方形 4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6" name="正方形/長方形 4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7" name="正方形/長方形 4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8" name="正方形/長方形 4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9" name="正方形/長方形 4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0" name="テキスト ボックス 4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1" name="直線コネクタ 4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72" name="直線コネクタ 47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73" name="テキスト ボックス 47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74" name="直線コネクタ 47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475" name="テキスト ボックス 474"/>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76" name="直線コネクタ 47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477" name="テキスト ボックス 476"/>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78" name="直線コネクタ 47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479" name="テキスト ボックス 478"/>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0" name="直線コネクタ 4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481" name="テキスト ボックス 480"/>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483" name="直線コネクタ 482"/>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484"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485" name="直線コネクタ 484"/>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486"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487" name="直線コネクタ 486"/>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488"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489" name="フローチャート: 判断 488"/>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490" name="フローチャート: 判断 489"/>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115064</xdr:rowOff>
    </xdr:from>
    <xdr:ext cx="469744" cy="259045"/>
    <xdr:sp macro="" textlink="">
      <xdr:nvSpPr>
        <xdr:cNvPr id="491" name="n_1aveValue【庁舎】&#10;一人当たり面積"/>
        <xdr:cNvSpPr txBox="1"/>
      </xdr:nvSpPr>
      <xdr:spPr>
        <a:xfrm>
          <a:off x="21075727" y="1863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492" name="フローチャート: 判断 491"/>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115823</xdr:rowOff>
    </xdr:from>
    <xdr:ext cx="469744" cy="259045"/>
    <xdr:sp macro="" textlink="">
      <xdr:nvSpPr>
        <xdr:cNvPr id="493" name="n_2aveValue【庁舎】&#10;一人当たり面積"/>
        <xdr:cNvSpPr txBox="1"/>
      </xdr:nvSpPr>
      <xdr:spPr>
        <a:xfrm>
          <a:off x="20199427" y="1863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494" name="フローチャート: 判断 493"/>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115901</xdr:rowOff>
    </xdr:from>
    <xdr:ext cx="469744" cy="259045"/>
    <xdr:sp macro="" textlink="">
      <xdr:nvSpPr>
        <xdr:cNvPr id="495" name="n_3aveValue【庁舎】&#10;一人当たり面積"/>
        <xdr:cNvSpPr txBox="1"/>
      </xdr:nvSpPr>
      <xdr:spPr>
        <a:xfrm>
          <a:off x="19310427" y="186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96" name="テキスト ボックス 4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7" name="テキスト ボックス 4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8" name="テキスト ボックス 4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9" name="テキスト ボックス 4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00" name="テキスト ボックス 4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21030</xdr:rowOff>
    </xdr:from>
    <xdr:to>
      <xdr:col>116</xdr:col>
      <xdr:colOff>114300</xdr:colOff>
      <xdr:row>108</xdr:row>
      <xdr:rowOff>122630</xdr:rowOff>
    </xdr:to>
    <xdr:sp macro="" textlink="">
      <xdr:nvSpPr>
        <xdr:cNvPr id="501" name="楕円 500"/>
        <xdr:cNvSpPr/>
      </xdr:nvSpPr>
      <xdr:spPr>
        <a:xfrm>
          <a:off x="22110700" y="185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137335</xdr:rowOff>
    </xdr:from>
    <xdr:ext cx="469744" cy="259045"/>
    <xdr:sp macro="" textlink="">
      <xdr:nvSpPr>
        <xdr:cNvPr id="502" name="【庁舎】&#10;一人当たり面積該当値テキスト"/>
        <xdr:cNvSpPr txBox="1"/>
      </xdr:nvSpPr>
      <xdr:spPr>
        <a:xfrm>
          <a:off x="22199600" y="1848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20988</xdr:rowOff>
    </xdr:from>
    <xdr:to>
      <xdr:col>112</xdr:col>
      <xdr:colOff>38100</xdr:colOff>
      <xdr:row>108</xdr:row>
      <xdr:rowOff>122588</xdr:rowOff>
    </xdr:to>
    <xdr:sp macro="" textlink="">
      <xdr:nvSpPr>
        <xdr:cNvPr id="503" name="楕円 502"/>
        <xdr:cNvSpPr/>
      </xdr:nvSpPr>
      <xdr:spPr>
        <a:xfrm>
          <a:off x="21272500" y="1853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71788</xdr:rowOff>
    </xdr:from>
    <xdr:to>
      <xdr:col>116</xdr:col>
      <xdr:colOff>63500</xdr:colOff>
      <xdr:row>108</xdr:row>
      <xdr:rowOff>71830</xdr:rowOff>
    </xdr:to>
    <xdr:cxnSp macro="">
      <xdr:nvCxnSpPr>
        <xdr:cNvPr id="504" name="直線コネクタ 503"/>
        <xdr:cNvCxnSpPr/>
      </xdr:nvCxnSpPr>
      <xdr:spPr>
        <a:xfrm>
          <a:off x="21323300" y="18588388"/>
          <a:ext cx="8382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21025</xdr:rowOff>
    </xdr:from>
    <xdr:to>
      <xdr:col>107</xdr:col>
      <xdr:colOff>101600</xdr:colOff>
      <xdr:row>108</xdr:row>
      <xdr:rowOff>122625</xdr:rowOff>
    </xdr:to>
    <xdr:sp macro="" textlink="">
      <xdr:nvSpPr>
        <xdr:cNvPr id="505" name="楕円 504"/>
        <xdr:cNvSpPr/>
      </xdr:nvSpPr>
      <xdr:spPr>
        <a:xfrm>
          <a:off x="20383500" y="1853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71788</xdr:rowOff>
    </xdr:from>
    <xdr:to>
      <xdr:col>111</xdr:col>
      <xdr:colOff>177800</xdr:colOff>
      <xdr:row>108</xdr:row>
      <xdr:rowOff>71825</xdr:rowOff>
    </xdr:to>
    <xdr:cxnSp macro="">
      <xdr:nvCxnSpPr>
        <xdr:cNvPr id="506" name="直線コネクタ 505"/>
        <xdr:cNvCxnSpPr/>
      </xdr:nvCxnSpPr>
      <xdr:spPr>
        <a:xfrm flipV="1">
          <a:off x="20434300" y="18588388"/>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21098</xdr:rowOff>
    </xdr:from>
    <xdr:to>
      <xdr:col>102</xdr:col>
      <xdr:colOff>165100</xdr:colOff>
      <xdr:row>108</xdr:row>
      <xdr:rowOff>122698</xdr:rowOff>
    </xdr:to>
    <xdr:sp macro="" textlink="">
      <xdr:nvSpPr>
        <xdr:cNvPr id="507" name="楕円 506"/>
        <xdr:cNvSpPr/>
      </xdr:nvSpPr>
      <xdr:spPr>
        <a:xfrm>
          <a:off x="19494500" y="1853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71825</xdr:rowOff>
    </xdr:from>
    <xdr:to>
      <xdr:col>107</xdr:col>
      <xdr:colOff>50800</xdr:colOff>
      <xdr:row>108</xdr:row>
      <xdr:rowOff>71898</xdr:rowOff>
    </xdr:to>
    <xdr:cxnSp macro="">
      <xdr:nvCxnSpPr>
        <xdr:cNvPr id="508" name="直線コネクタ 507"/>
        <xdr:cNvCxnSpPr/>
      </xdr:nvCxnSpPr>
      <xdr:spPr>
        <a:xfrm flipV="1">
          <a:off x="19545300" y="18588425"/>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139115</xdr:rowOff>
    </xdr:from>
    <xdr:ext cx="469744" cy="259045"/>
    <xdr:sp macro="" textlink="">
      <xdr:nvSpPr>
        <xdr:cNvPr id="509" name="n_1mainValue【庁舎】&#10;一人当たり面積"/>
        <xdr:cNvSpPr txBox="1"/>
      </xdr:nvSpPr>
      <xdr:spPr>
        <a:xfrm>
          <a:off x="21075727" y="1831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139152</xdr:rowOff>
    </xdr:from>
    <xdr:ext cx="469744" cy="259045"/>
    <xdr:sp macro="" textlink="">
      <xdr:nvSpPr>
        <xdr:cNvPr id="510" name="n_2mainValue【庁舎】&#10;一人当たり面積"/>
        <xdr:cNvSpPr txBox="1"/>
      </xdr:nvSpPr>
      <xdr:spPr>
        <a:xfrm>
          <a:off x="20199427" y="1831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139225</xdr:rowOff>
    </xdr:from>
    <xdr:ext cx="469744" cy="259045"/>
    <xdr:sp macro="" textlink="">
      <xdr:nvSpPr>
        <xdr:cNvPr id="511" name="n_3mainValue【庁舎】&#10;一人当たり面積"/>
        <xdr:cNvSpPr txBox="1"/>
      </xdr:nvSpPr>
      <xdr:spPr>
        <a:xfrm>
          <a:off x="19310427" y="1831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2" name="正方形/長方形 5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3" name="正方形/長方形 5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4" name="テキスト ボックス 5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福祉施設については、老朽化が進んでいるため、有形固定資産減価償却率が類似団体平均よりも上回っている。また一人当たりの面積については、移住定住を促進し、抑制に努めたい。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消防施設についても同様に老朽化が進んでいるため、有形固定資産減価償却率が類似団体平均よりも上回っている。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5,285
14.26
9,040,822
8,510,821
528,947
2,374,302
13,780,056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人口の減少及び高齢化率は全国平均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月時点）を上回る約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時点）。さらに町内には、零細な農業以外に中心となる産業がないため、財政基盤が弱く、類似団体に比べ大きく下回っている。今後は、人件費の削減や事業内容の精査など、歳出の徹底的な見直しを図るとともに、「最小の経費で最大の効果をあげる」という基本原則にのっとり、活力あるまちづくりを展開しつつ、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xdr:cNvCxnSpPr/>
      </xdr:nvCxnSpPr>
      <xdr:spPr>
        <a:xfrm flipV="1">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96157</xdr:rowOff>
    </xdr:to>
    <xdr:cxnSp macro="">
      <xdr:nvCxnSpPr>
        <xdr:cNvPr id="76" name="直線コネクタ 75"/>
        <xdr:cNvCxnSpPr/>
      </xdr:nvCxnSpPr>
      <xdr:spPr>
        <a:xfrm flipV="1">
          <a:off x="2336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96157</xdr:rowOff>
    </xdr:to>
    <xdr:cxnSp macro="">
      <xdr:nvCxnSpPr>
        <xdr:cNvPr id="79" name="直線コネクタ 78"/>
        <xdr:cNvCxnSpPr/>
      </xdr:nvCxnSpPr>
      <xdr:spPr>
        <a:xfrm>
          <a:off x="1447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6" name="テキスト ボックス 95"/>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公債費の経常的一般財源の増により、経常収支比率は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大きく上回っている。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年度決算時までに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％以下を目標としている。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町税に関しては、滞納整理事務に力を注ぎ、今後も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％以上の徴収率を継続しながら、公平負担の原則にのっとり、引き続き財源確保の努力をする。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169418</xdr:rowOff>
    </xdr:from>
    <xdr:to>
      <xdr:col>23</xdr:col>
      <xdr:colOff>133350</xdr:colOff>
      <xdr:row>67</xdr:row>
      <xdr:rowOff>51054</xdr:rowOff>
    </xdr:to>
    <xdr:cxnSp macro="">
      <xdr:nvCxnSpPr>
        <xdr:cNvPr id="131" name="直線コネクタ 130"/>
        <xdr:cNvCxnSpPr/>
      </xdr:nvCxnSpPr>
      <xdr:spPr>
        <a:xfrm>
          <a:off x="4114800" y="1148511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138049</xdr:rowOff>
    </xdr:from>
    <xdr:to>
      <xdr:col>19</xdr:col>
      <xdr:colOff>133350</xdr:colOff>
      <xdr:row>66</xdr:row>
      <xdr:rowOff>169418</xdr:rowOff>
    </xdr:to>
    <xdr:cxnSp macro="">
      <xdr:nvCxnSpPr>
        <xdr:cNvPr id="134" name="直線コネクタ 133"/>
        <xdr:cNvCxnSpPr/>
      </xdr:nvCxnSpPr>
      <xdr:spPr>
        <a:xfrm>
          <a:off x="3225800" y="1145374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39116</xdr:rowOff>
    </xdr:from>
    <xdr:to>
      <xdr:col>15</xdr:col>
      <xdr:colOff>82550</xdr:colOff>
      <xdr:row>66</xdr:row>
      <xdr:rowOff>138049</xdr:rowOff>
    </xdr:to>
    <xdr:cxnSp macro="">
      <xdr:nvCxnSpPr>
        <xdr:cNvPr id="137" name="直線コネクタ 136"/>
        <xdr:cNvCxnSpPr/>
      </xdr:nvCxnSpPr>
      <xdr:spPr>
        <a:xfrm>
          <a:off x="2336800" y="11354816"/>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39116</xdr:rowOff>
    </xdr:from>
    <xdr:to>
      <xdr:col>11</xdr:col>
      <xdr:colOff>31750</xdr:colOff>
      <xdr:row>67</xdr:row>
      <xdr:rowOff>19685</xdr:rowOff>
    </xdr:to>
    <xdr:cxnSp macro="">
      <xdr:nvCxnSpPr>
        <xdr:cNvPr id="140" name="直線コネクタ 139"/>
        <xdr:cNvCxnSpPr/>
      </xdr:nvCxnSpPr>
      <xdr:spPr>
        <a:xfrm flipV="1">
          <a:off x="1447800" y="11354816"/>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254</xdr:rowOff>
    </xdr:from>
    <xdr:to>
      <xdr:col>23</xdr:col>
      <xdr:colOff>184150</xdr:colOff>
      <xdr:row>67</xdr:row>
      <xdr:rowOff>101854</xdr:rowOff>
    </xdr:to>
    <xdr:sp macro="" textlink="">
      <xdr:nvSpPr>
        <xdr:cNvPr id="150" name="楕円 149"/>
        <xdr:cNvSpPr/>
      </xdr:nvSpPr>
      <xdr:spPr>
        <a:xfrm>
          <a:off x="49022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67581</xdr:rowOff>
    </xdr:from>
    <xdr:ext cx="762000" cy="259045"/>
    <xdr:sp macro="" textlink="">
      <xdr:nvSpPr>
        <xdr:cNvPr id="151" name="財政構造の弾力性該当値テキスト"/>
        <xdr:cNvSpPr txBox="1"/>
      </xdr:nvSpPr>
      <xdr:spPr>
        <a:xfrm>
          <a:off x="5041900" y="1138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118618</xdr:rowOff>
    </xdr:from>
    <xdr:to>
      <xdr:col>19</xdr:col>
      <xdr:colOff>184150</xdr:colOff>
      <xdr:row>67</xdr:row>
      <xdr:rowOff>48768</xdr:rowOff>
    </xdr:to>
    <xdr:sp macro="" textlink="">
      <xdr:nvSpPr>
        <xdr:cNvPr id="152" name="楕円 151"/>
        <xdr:cNvSpPr/>
      </xdr:nvSpPr>
      <xdr:spPr>
        <a:xfrm>
          <a:off x="4064000" y="114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33545</xdr:rowOff>
    </xdr:from>
    <xdr:ext cx="736600" cy="259045"/>
    <xdr:sp macro="" textlink="">
      <xdr:nvSpPr>
        <xdr:cNvPr id="153" name="テキスト ボックス 152"/>
        <xdr:cNvSpPr txBox="1"/>
      </xdr:nvSpPr>
      <xdr:spPr>
        <a:xfrm>
          <a:off x="3733800" y="11520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87249</xdr:rowOff>
    </xdr:from>
    <xdr:to>
      <xdr:col>15</xdr:col>
      <xdr:colOff>133350</xdr:colOff>
      <xdr:row>67</xdr:row>
      <xdr:rowOff>17399</xdr:rowOff>
    </xdr:to>
    <xdr:sp macro="" textlink="">
      <xdr:nvSpPr>
        <xdr:cNvPr id="154" name="楕円 153"/>
        <xdr:cNvSpPr/>
      </xdr:nvSpPr>
      <xdr:spPr>
        <a:xfrm>
          <a:off x="3175000" y="114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2176</xdr:rowOff>
    </xdr:from>
    <xdr:ext cx="762000" cy="259045"/>
    <xdr:sp macro="" textlink="">
      <xdr:nvSpPr>
        <xdr:cNvPr id="155" name="テキスト ボックス 154"/>
        <xdr:cNvSpPr txBox="1"/>
      </xdr:nvSpPr>
      <xdr:spPr>
        <a:xfrm>
          <a:off x="2844800" y="1148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159766</xdr:rowOff>
    </xdr:from>
    <xdr:to>
      <xdr:col>11</xdr:col>
      <xdr:colOff>82550</xdr:colOff>
      <xdr:row>66</xdr:row>
      <xdr:rowOff>89916</xdr:rowOff>
    </xdr:to>
    <xdr:sp macro="" textlink="">
      <xdr:nvSpPr>
        <xdr:cNvPr id="156" name="楕円 155"/>
        <xdr:cNvSpPr/>
      </xdr:nvSpPr>
      <xdr:spPr>
        <a:xfrm>
          <a:off x="2286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74693</xdr:rowOff>
    </xdr:from>
    <xdr:ext cx="762000" cy="259045"/>
    <xdr:sp macro="" textlink="">
      <xdr:nvSpPr>
        <xdr:cNvPr id="157" name="テキスト ボックス 156"/>
        <xdr:cNvSpPr txBox="1"/>
      </xdr:nvSpPr>
      <xdr:spPr>
        <a:xfrm>
          <a:off x="1955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140335</xdr:rowOff>
    </xdr:from>
    <xdr:to>
      <xdr:col>7</xdr:col>
      <xdr:colOff>31750</xdr:colOff>
      <xdr:row>67</xdr:row>
      <xdr:rowOff>70485</xdr:rowOff>
    </xdr:to>
    <xdr:sp macro="" textlink="">
      <xdr:nvSpPr>
        <xdr:cNvPr id="158" name="楕円 157"/>
        <xdr:cNvSpPr/>
      </xdr:nvSpPr>
      <xdr:spPr>
        <a:xfrm>
          <a:off x="13970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55262</xdr:rowOff>
    </xdr:from>
    <xdr:ext cx="762000" cy="259045"/>
    <xdr:sp macro="" textlink="">
      <xdr:nvSpPr>
        <xdr:cNvPr id="159" name="テキスト ボックス 158"/>
        <xdr:cNvSpPr txBox="1"/>
      </xdr:nvSpPr>
      <xdr:spPr>
        <a:xfrm>
          <a:off x="1066800" y="1154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類似団体に近い水準にあるが、今後も人権費と物件費の削減に努め、令和元年度決算時までには、事業計画の整理等を図り、類似団体内順位を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番以内に改善する。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40870</xdr:rowOff>
    </xdr:from>
    <xdr:to>
      <xdr:col>23</xdr:col>
      <xdr:colOff>133350</xdr:colOff>
      <xdr:row>82</xdr:row>
      <xdr:rowOff>55301</xdr:rowOff>
    </xdr:to>
    <xdr:cxnSp macro="">
      <xdr:nvCxnSpPr>
        <xdr:cNvPr id="194" name="直線コネクタ 193"/>
        <xdr:cNvCxnSpPr/>
      </xdr:nvCxnSpPr>
      <xdr:spPr>
        <a:xfrm>
          <a:off x="4114800" y="14099770"/>
          <a:ext cx="8382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22013</xdr:rowOff>
    </xdr:from>
    <xdr:to>
      <xdr:col>19</xdr:col>
      <xdr:colOff>133350</xdr:colOff>
      <xdr:row>82</xdr:row>
      <xdr:rowOff>40870</xdr:rowOff>
    </xdr:to>
    <xdr:cxnSp macro="">
      <xdr:nvCxnSpPr>
        <xdr:cNvPr id="197" name="直線コネクタ 196"/>
        <xdr:cNvCxnSpPr/>
      </xdr:nvCxnSpPr>
      <xdr:spPr>
        <a:xfrm>
          <a:off x="3225800" y="14080913"/>
          <a:ext cx="889000" cy="1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22013</xdr:rowOff>
    </xdr:from>
    <xdr:to>
      <xdr:col>15</xdr:col>
      <xdr:colOff>82550</xdr:colOff>
      <xdr:row>82</xdr:row>
      <xdr:rowOff>40794</xdr:rowOff>
    </xdr:to>
    <xdr:cxnSp macro="">
      <xdr:nvCxnSpPr>
        <xdr:cNvPr id="200" name="直線コネクタ 199"/>
        <xdr:cNvCxnSpPr/>
      </xdr:nvCxnSpPr>
      <xdr:spPr>
        <a:xfrm flipV="1">
          <a:off x="2336800" y="14080913"/>
          <a:ext cx="889000" cy="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40794</xdr:rowOff>
    </xdr:from>
    <xdr:to>
      <xdr:col>11</xdr:col>
      <xdr:colOff>31750</xdr:colOff>
      <xdr:row>82</xdr:row>
      <xdr:rowOff>67973</xdr:rowOff>
    </xdr:to>
    <xdr:cxnSp macro="">
      <xdr:nvCxnSpPr>
        <xdr:cNvPr id="203" name="直線コネクタ 202"/>
        <xdr:cNvCxnSpPr/>
      </xdr:nvCxnSpPr>
      <xdr:spPr>
        <a:xfrm flipV="1">
          <a:off x="1447800" y="14099694"/>
          <a:ext cx="889000" cy="2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4501</xdr:rowOff>
    </xdr:from>
    <xdr:to>
      <xdr:col>23</xdr:col>
      <xdr:colOff>184150</xdr:colOff>
      <xdr:row>82</xdr:row>
      <xdr:rowOff>106101</xdr:rowOff>
    </xdr:to>
    <xdr:sp macro="" textlink="">
      <xdr:nvSpPr>
        <xdr:cNvPr id="213" name="楕円 212"/>
        <xdr:cNvSpPr/>
      </xdr:nvSpPr>
      <xdr:spPr>
        <a:xfrm>
          <a:off x="4902200" y="140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21028</xdr:rowOff>
    </xdr:from>
    <xdr:ext cx="762000" cy="259045"/>
    <xdr:sp macro="" textlink="">
      <xdr:nvSpPr>
        <xdr:cNvPr id="214" name="人件費・物件費等の状況該当値テキスト"/>
        <xdr:cNvSpPr txBox="1"/>
      </xdr:nvSpPr>
      <xdr:spPr>
        <a:xfrm>
          <a:off x="5041900" y="1390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161520</xdr:rowOff>
    </xdr:from>
    <xdr:to>
      <xdr:col>19</xdr:col>
      <xdr:colOff>184150</xdr:colOff>
      <xdr:row>82</xdr:row>
      <xdr:rowOff>91670</xdr:rowOff>
    </xdr:to>
    <xdr:sp macro="" textlink="">
      <xdr:nvSpPr>
        <xdr:cNvPr id="215" name="楕円 214"/>
        <xdr:cNvSpPr/>
      </xdr:nvSpPr>
      <xdr:spPr>
        <a:xfrm>
          <a:off x="4064000" y="140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101847</xdr:rowOff>
    </xdr:from>
    <xdr:ext cx="736600" cy="259045"/>
    <xdr:sp macro="" textlink="">
      <xdr:nvSpPr>
        <xdr:cNvPr id="216" name="テキスト ボックス 215"/>
        <xdr:cNvSpPr txBox="1"/>
      </xdr:nvSpPr>
      <xdr:spPr>
        <a:xfrm>
          <a:off x="3733800" y="13817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142663</xdr:rowOff>
    </xdr:from>
    <xdr:to>
      <xdr:col>15</xdr:col>
      <xdr:colOff>133350</xdr:colOff>
      <xdr:row>82</xdr:row>
      <xdr:rowOff>72813</xdr:rowOff>
    </xdr:to>
    <xdr:sp macro="" textlink="">
      <xdr:nvSpPr>
        <xdr:cNvPr id="217" name="楕円 216"/>
        <xdr:cNvSpPr/>
      </xdr:nvSpPr>
      <xdr:spPr>
        <a:xfrm>
          <a:off x="3175000" y="1403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82990</xdr:rowOff>
    </xdr:from>
    <xdr:ext cx="762000" cy="259045"/>
    <xdr:sp macro="" textlink="">
      <xdr:nvSpPr>
        <xdr:cNvPr id="218" name="テキスト ボックス 217"/>
        <xdr:cNvSpPr txBox="1"/>
      </xdr:nvSpPr>
      <xdr:spPr>
        <a:xfrm>
          <a:off x="2844800" y="1379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161444</xdr:rowOff>
    </xdr:from>
    <xdr:to>
      <xdr:col>11</xdr:col>
      <xdr:colOff>82550</xdr:colOff>
      <xdr:row>82</xdr:row>
      <xdr:rowOff>91594</xdr:rowOff>
    </xdr:to>
    <xdr:sp macro="" textlink="">
      <xdr:nvSpPr>
        <xdr:cNvPr id="219" name="楕円 218"/>
        <xdr:cNvSpPr/>
      </xdr:nvSpPr>
      <xdr:spPr>
        <a:xfrm>
          <a:off x="2286000" y="140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101771</xdr:rowOff>
    </xdr:from>
    <xdr:ext cx="762000" cy="259045"/>
    <xdr:sp macro="" textlink="">
      <xdr:nvSpPr>
        <xdr:cNvPr id="220" name="テキスト ボックス 219"/>
        <xdr:cNvSpPr txBox="1"/>
      </xdr:nvSpPr>
      <xdr:spPr>
        <a:xfrm>
          <a:off x="1955800" y="1381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17173</xdr:rowOff>
    </xdr:from>
    <xdr:to>
      <xdr:col>7</xdr:col>
      <xdr:colOff>31750</xdr:colOff>
      <xdr:row>82</xdr:row>
      <xdr:rowOff>118773</xdr:rowOff>
    </xdr:to>
    <xdr:sp macro="" textlink="">
      <xdr:nvSpPr>
        <xdr:cNvPr id="221" name="楕円 220"/>
        <xdr:cNvSpPr/>
      </xdr:nvSpPr>
      <xdr:spPr>
        <a:xfrm>
          <a:off x="1397000" y="140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128950</xdr:rowOff>
    </xdr:from>
    <xdr:ext cx="762000" cy="259045"/>
    <xdr:sp macro="" textlink="">
      <xdr:nvSpPr>
        <xdr:cNvPr id="222" name="テキスト ボックス 221"/>
        <xdr:cNvSpPr txBox="1"/>
      </xdr:nvSpPr>
      <xdr:spPr>
        <a:xfrm>
          <a:off x="1066800" y="1384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全国平均を大きく下回り、類似団体と比較しても</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ポイント低い水準にあるが、住民サービスはもとより、職員一人ひとりの資質の向上を図りながら、今後も現状維持に努める。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83</xdr:row>
      <xdr:rowOff>121859</xdr:rowOff>
    </xdr:to>
    <xdr:cxnSp macro="">
      <xdr:nvCxnSpPr>
        <xdr:cNvPr id="258" name="直線コネクタ 257"/>
        <xdr:cNvCxnSpPr/>
      </xdr:nvCxnSpPr>
      <xdr:spPr>
        <a:xfrm flipV="1">
          <a:off x="16179800" y="143407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170439</xdr:rowOff>
    </xdr:from>
    <xdr:ext cx="762000" cy="259045"/>
    <xdr:sp macro="" textlink="">
      <xdr:nvSpPr>
        <xdr:cNvPr id="259" name="給与水準   （国との比較）平均値テキスト"/>
        <xdr:cNvSpPr txBox="1"/>
      </xdr:nvSpPr>
      <xdr:spPr>
        <a:xfrm>
          <a:off x="17106900" y="1457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121859</xdr:rowOff>
    </xdr:from>
    <xdr:to>
      <xdr:col>77</xdr:col>
      <xdr:colOff>44450</xdr:colOff>
      <xdr:row>83</xdr:row>
      <xdr:rowOff>121859</xdr:rowOff>
    </xdr:to>
    <xdr:cxnSp macro="">
      <xdr:nvCxnSpPr>
        <xdr:cNvPr id="261" name="直線コネクタ 260"/>
        <xdr:cNvCxnSpPr/>
      </xdr:nvCxnSpPr>
      <xdr:spPr>
        <a:xfrm>
          <a:off x="15290800" y="14352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121859</xdr:rowOff>
    </xdr:from>
    <xdr:to>
      <xdr:col>72</xdr:col>
      <xdr:colOff>203200</xdr:colOff>
      <xdr:row>84</xdr:row>
      <xdr:rowOff>19352</xdr:rowOff>
    </xdr:to>
    <xdr:cxnSp macro="">
      <xdr:nvCxnSpPr>
        <xdr:cNvPr id="264" name="直線コネクタ 263"/>
        <xdr:cNvCxnSpPr/>
      </xdr:nvCxnSpPr>
      <xdr:spPr>
        <a:xfrm flipV="1">
          <a:off x="14401800" y="143522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19352</xdr:rowOff>
    </xdr:from>
    <xdr:to>
      <xdr:col>68</xdr:col>
      <xdr:colOff>152400</xdr:colOff>
      <xdr:row>84</xdr:row>
      <xdr:rowOff>19352</xdr:rowOff>
    </xdr:to>
    <xdr:cxnSp macro="">
      <xdr:nvCxnSpPr>
        <xdr:cNvPr id="267" name="直線コネクタ 266"/>
        <xdr:cNvCxnSpPr/>
      </xdr:nvCxnSpPr>
      <xdr:spPr>
        <a:xfrm>
          <a:off x="13512800" y="14421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59568</xdr:rowOff>
    </xdr:from>
    <xdr:to>
      <xdr:col>81</xdr:col>
      <xdr:colOff>95250</xdr:colOff>
      <xdr:row>83</xdr:row>
      <xdr:rowOff>161168</xdr:rowOff>
    </xdr:to>
    <xdr:sp macro="" textlink="">
      <xdr:nvSpPr>
        <xdr:cNvPr id="277" name="楕円 276"/>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76095</xdr:rowOff>
    </xdr:from>
    <xdr:ext cx="762000" cy="259045"/>
    <xdr:sp macro="" textlink="">
      <xdr:nvSpPr>
        <xdr:cNvPr id="278" name="給与水準   （国との比較）該当値テキスト"/>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71059</xdr:rowOff>
    </xdr:from>
    <xdr:to>
      <xdr:col>77</xdr:col>
      <xdr:colOff>95250</xdr:colOff>
      <xdr:row>84</xdr:row>
      <xdr:rowOff>1209</xdr:rowOff>
    </xdr:to>
    <xdr:sp macro="" textlink="">
      <xdr:nvSpPr>
        <xdr:cNvPr id="279" name="楕円 278"/>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11386</xdr:rowOff>
    </xdr:from>
    <xdr:ext cx="736600" cy="259045"/>
    <xdr:sp macro="" textlink="">
      <xdr:nvSpPr>
        <xdr:cNvPr id="280" name="テキスト ボックス 279"/>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71059</xdr:rowOff>
    </xdr:from>
    <xdr:to>
      <xdr:col>73</xdr:col>
      <xdr:colOff>44450</xdr:colOff>
      <xdr:row>84</xdr:row>
      <xdr:rowOff>1209</xdr:rowOff>
    </xdr:to>
    <xdr:sp macro="" textlink="">
      <xdr:nvSpPr>
        <xdr:cNvPr id="281" name="楕円 280"/>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11386</xdr:rowOff>
    </xdr:from>
    <xdr:ext cx="762000" cy="259045"/>
    <xdr:sp macro="" textlink="">
      <xdr:nvSpPr>
        <xdr:cNvPr id="282" name="テキスト ボックス 281"/>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140002</xdr:rowOff>
    </xdr:from>
    <xdr:to>
      <xdr:col>68</xdr:col>
      <xdr:colOff>203200</xdr:colOff>
      <xdr:row>84</xdr:row>
      <xdr:rowOff>70152</xdr:rowOff>
    </xdr:to>
    <xdr:sp macro="" textlink="">
      <xdr:nvSpPr>
        <xdr:cNvPr id="283" name="楕円 282"/>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84" name="テキスト ボックス 283"/>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140002</xdr:rowOff>
    </xdr:from>
    <xdr:to>
      <xdr:col>64</xdr:col>
      <xdr:colOff>152400</xdr:colOff>
      <xdr:row>84</xdr:row>
      <xdr:rowOff>70152</xdr:rowOff>
    </xdr:to>
    <xdr:sp macro="" textlink="">
      <xdr:nvSpPr>
        <xdr:cNvPr id="285" name="楕円 284"/>
        <xdr:cNvSpPr/>
      </xdr:nvSpPr>
      <xdr:spPr>
        <a:xfrm>
          <a:off x="13462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80329</xdr:rowOff>
    </xdr:from>
    <xdr:ext cx="762000" cy="259045"/>
    <xdr:sp macro="" textlink="">
      <xdr:nvSpPr>
        <xdr:cNvPr id="286" name="テキスト ボックス 285"/>
        <xdr:cNvSpPr txBox="1"/>
      </xdr:nvSpPr>
      <xdr:spPr>
        <a:xfrm>
          <a:off x="13131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定員管理の適正度は、類似団体に近い水準となっている。今後は、退職勧奨や、新規採用職員を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割程度に抑制することにより、さらなる適正化を図っていく。また、臨時的な業務については、臨時職員を雇用し、住民サービスを低下させることなく人件費の削減を実施する。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15059</xdr:rowOff>
    </xdr:to>
    <xdr:cxnSp macro="">
      <xdr:nvCxnSpPr>
        <xdr:cNvPr id="323" name="直線コネクタ 322"/>
        <xdr:cNvCxnSpPr/>
      </xdr:nvCxnSpPr>
      <xdr:spPr>
        <a:xfrm flipV="1">
          <a:off x="16179800" y="1028827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15059</xdr:rowOff>
    </xdr:from>
    <xdr:to>
      <xdr:col>77</xdr:col>
      <xdr:colOff>44450</xdr:colOff>
      <xdr:row>60</xdr:row>
      <xdr:rowOff>24251</xdr:rowOff>
    </xdr:to>
    <xdr:cxnSp macro="">
      <xdr:nvCxnSpPr>
        <xdr:cNvPr id="326" name="直線コネクタ 325"/>
        <xdr:cNvCxnSpPr/>
      </xdr:nvCxnSpPr>
      <xdr:spPr>
        <a:xfrm flipV="1">
          <a:off x="15290800" y="1030205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24251</xdr:rowOff>
    </xdr:from>
    <xdr:to>
      <xdr:col>72</xdr:col>
      <xdr:colOff>203200</xdr:colOff>
      <xdr:row>60</xdr:row>
      <xdr:rowOff>43785</xdr:rowOff>
    </xdr:to>
    <xdr:cxnSp macro="">
      <xdr:nvCxnSpPr>
        <xdr:cNvPr id="329" name="直線コネクタ 328"/>
        <xdr:cNvCxnSpPr/>
      </xdr:nvCxnSpPr>
      <xdr:spPr>
        <a:xfrm flipV="1">
          <a:off x="14401800" y="1031125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7015</xdr:rowOff>
    </xdr:from>
    <xdr:to>
      <xdr:col>68</xdr:col>
      <xdr:colOff>152400</xdr:colOff>
      <xdr:row>60</xdr:row>
      <xdr:rowOff>43785</xdr:rowOff>
    </xdr:to>
    <xdr:cxnSp macro="">
      <xdr:nvCxnSpPr>
        <xdr:cNvPr id="332" name="直線コネクタ 331"/>
        <xdr:cNvCxnSpPr/>
      </xdr:nvCxnSpPr>
      <xdr:spPr>
        <a:xfrm>
          <a:off x="13512800" y="10294015"/>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36" name="テキスト ボックス 335"/>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42" name="楕円 341"/>
        <xdr:cNvSpPr/>
      </xdr:nvSpPr>
      <xdr:spPr>
        <a:xfrm>
          <a:off x="16967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43" name="定員管理の状況該当値テキスト"/>
        <xdr:cNvSpPr txBox="1"/>
      </xdr:nvSpPr>
      <xdr:spPr>
        <a:xfrm>
          <a:off x="17106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135709</xdr:rowOff>
    </xdr:from>
    <xdr:to>
      <xdr:col>77</xdr:col>
      <xdr:colOff>95250</xdr:colOff>
      <xdr:row>60</xdr:row>
      <xdr:rowOff>65859</xdr:rowOff>
    </xdr:to>
    <xdr:sp macro="" textlink="">
      <xdr:nvSpPr>
        <xdr:cNvPr id="344" name="楕円 343"/>
        <xdr:cNvSpPr/>
      </xdr:nvSpPr>
      <xdr:spPr>
        <a:xfrm>
          <a:off x="16129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76036</xdr:rowOff>
    </xdr:from>
    <xdr:ext cx="736600" cy="259045"/>
    <xdr:sp macro="" textlink="">
      <xdr:nvSpPr>
        <xdr:cNvPr id="345" name="テキスト ボックス 344"/>
        <xdr:cNvSpPr txBox="1"/>
      </xdr:nvSpPr>
      <xdr:spPr>
        <a:xfrm>
          <a:off x="15798800" y="10020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144901</xdr:rowOff>
    </xdr:from>
    <xdr:to>
      <xdr:col>73</xdr:col>
      <xdr:colOff>44450</xdr:colOff>
      <xdr:row>60</xdr:row>
      <xdr:rowOff>75051</xdr:rowOff>
    </xdr:to>
    <xdr:sp macro="" textlink="">
      <xdr:nvSpPr>
        <xdr:cNvPr id="346" name="楕円 345"/>
        <xdr:cNvSpPr/>
      </xdr:nvSpPr>
      <xdr:spPr>
        <a:xfrm>
          <a:off x="152400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85228</xdr:rowOff>
    </xdr:from>
    <xdr:ext cx="762000" cy="259045"/>
    <xdr:sp macro="" textlink="">
      <xdr:nvSpPr>
        <xdr:cNvPr id="347" name="テキスト ボックス 346"/>
        <xdr:cNvSpPr txBox="1"/>
      </xdr:nvSpPr>
      <xdr:spPr>
        <a:xfrm>
          <a:off x="14909800" y="1002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164435</xdr:rowOff>
    </xdr:from>
    <xdr:to>
      <xdr:col>68</xdr:col>
      <xdr:colOff>203200</xdr:colOff>
      <xdr:row>60</xdr:row>
      <xdr:rowOff>94585</xdr:rowOff>
    </xdr:to>
    <xdr:sp macro="" textlink="">
      <xdr:nvSpPr>
        <xdr:cNvPr id="348" name="楕円 347"/>
        <xdr:cNvSpPr/>
      </xdr:nvSpPr>
      <xdr:spPr>
        <a:xfrm>
          <a:off x="14351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104762</xdr:rowOff>
    </xdr:from>
    <xdr:ext cx="762000" cy="259045"/>
    <xdr:sp macro="" textlink="">
      <xdr:nvSpPr>
        <xdr:cNvPr id="349" name="テキスト ボックス 348"/>
        <xdr:cNvSpPr txBox="1"/>
      </xdr:nvSpPr>
      <xdr:spPr>
        <a:xfrm>
          <a:off x="14020800" y="1004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127665</xdr:rowOff>
    </xdr:from>
    <xdr:to>
      <xdr:col>64</xdr:col>
      <xdr:colOff>152400</xdr:colOff>
      <xdr:row>60</xdr:row>
      <xdr:rowOff>57815</xdr:rowOff>
    </xdr:to>
    <xdr:sp macro="" textlink="">
      <xdr:nvSpPr>
        <xdr:cNvPr id="350" name="楕円 349"/>
        <xdr:cNvSpPr/>
      </xdr:nvSpPr>
      <xdr:spPr>
        <a:xfrm>
          <a:off x="13462000" y="102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67992</xdr:rowOff>
    </xdr:from>
    <xdr:ext cx="762000" cy="259045"/>
    <xdr:sp macro="" textlink="">
      <xdr:nvSpPr>
        <xdr:cNvPr id="351" name="テキスト ボックス 350"/>
        <xdr:cNvSpPr txBox="1"/>
      </xdr:nvSpPr>
      <xdr:spPr>
        <a:xfrm>
          <a:off x="13131800" y="1001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元利償還金の増に伴い、上昇している。今後も、家賃収入や特定財源の確保及び交付税算入率の高い地方債を活用し、町債の新規発行を公債費の元利償還額の</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％以内に抑制するよう努めていく。</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12277</xdr:rowOff>
    </xdr:from>
    <xdr:to>
      <xdr:col>81</xdr:col>
      <xdr:colOff>44450</xdr:colOff>
      <xdr:row>44</xdr:row>
      <xdr:rowOff>36406</xdr:rowOff>
    </xdr:to>
    <xdr:cxnSp macro="">
      <xdr:nvCxnSpPr>
        <xdr:cNvPr id="385" name="直線コネクタ 384"/>
        <xdr:cNvCxnSpPr/>
      </xdr:nvCxnSpPr>
      <xdr:spPr>
        <a:xfrm>
          <a:off x="16179800" y="755607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79163</xdr:rowOff>
    </xdr:from>
    <xdr:to>
      <xdr:col>77</xdr:col>
      <xdr:colOff>44450</xdr:colOff>
      <xdr:row>44</xdr:row>
      <xdr:rowOff>12277</xdr:rowOff>
    </xdr:to>
    <xdr:cxnSp macro="">
      <xdr:nvCxnSpPr>
        <xdr:cNvPr id="388" name="直線コネクタ 387"/>
        <xdr:cNvCxnSpPr/>
      </xdr:nvCxnSpPr>
      <xdr:spPr>
        <a:xfrm>
          <a:off x="15290800" y="74515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43</xdr:row>
      <xdr:rowOff>79163</xdr:rowOff>
    </xdr:to>
    <xdr:cxnSp macro="">
      <xdr:nvCxnSpPr>
        <xdr:cNvPr id="391" name="直線コネクタ 390"/>
        <xdr:cNvCxnSpPr/>
      </xdr:nvCxnSpPr>
      <xdr:spPr>
        <a:xfrm>
          <a:off x="14401800" y="73228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42</xdr:row>
      <xdr:rowOff>121920</xdr:rowOff>
    </xdr:to>
    <xdr:cxnSp macro="">
      <xdr:nvCxnSpPr>
        <xdr:cNvPr id="394" name="直線コネクタ 393"/>
        <xdr:cNvCxnSpPr/>
      </xdr:nvCxnSpPr>
      <xdr:spPr>
        <a:xfrm>
          <a:off x="13512800" y="716195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157056</xdr:rowOff>
    </xdr:from>
    <xdr:to>
      <xdr:col>81</xdr:col>
      <xdr:colOff>95250</xdr:colOff>
      <xdr:row>44</xdr:row>
      <xdr:rowOff>87206</xdr:rowOff>
    </xdr:to>
    <xdr:sp macro="" textlink="">
      <xdr:nvSpPr>
        <xdr:cNvPr id="404" name="楕円 403"/>
        <xdr:cNvSpPr/>
      </xdr:nvSpPr>
      <xdr:spPr>
        <a:xfrm>
          <a:off x="169672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52933</xdr:rowOff>
    </xdr:from>
    <xdr:ext cx="762000" cy="259045"/>
    <xdr:sp macro="" textlink="">
      <xdr:nvSpPr>
        <xdr:cNvPr id="405" name="公債費負担の状況該当値テキスト"/>
        <xdr:cNvSpPr txBox="1"/>
      </xdr:nvSpPr>
      <xdr:spPr>
        <a:xfrm>
          <a:off x="17106900" y="742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132927</xdr:rowOff>
    </xdr:from>
    <xdr:to>
      <xdr:col>77</xdr:col>
      <xdr:colOff>95250</xdr:colOff>
      <xdr:row>44</xdr:row>
      <xdr:rowOff>63077</xdr:rowOff>
    </xdr:to>
    <xdr:sp macro="" textlink="">
      <xdr:nvSpPr>
        <xdr:cNvPr id="406" name="楕円 405"/>
        <xdr:cNvSpPr/>
      </xdr:nvSpPr>
      <xdr:spPr>
        <a:xfrm>
          <a:off x="16129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47854</xdr:rowOff>
    </xdr:from>
    <xdr:ext cx="736600" cy="259045"/>
    <xdr:sp macro="" textlink="">
      <xdr:nvSpPr>
        <xdr:cNvPr id="407" name="テキスト ボックス 406"/>
        <xdr:cNvSpPr txBox="1"/>
      </xdr:nvSpPr>
      <xdr:spPr>
        <a:xfrm>
          <a:off x="15798800" y="75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28363</xdr:rowOff>
    </xdr:from>
    <xdr:to>
      <xdr:col>73</xdr:col>
      <xdr:colOff>44450</xdr:colOff>
      <xdr:row>43</xdr:row>
      <xdr:rowOff>129963</xdr:rowOff>
    </xdr:to>
    <xdr:sp macro="" textlink="">
      <xdr:nvSpPr>
        <xdr:cNvPr id="408" name="楕円 407"/>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114740</xdr:rowOff>
    </xdr:from>
    <xdr:ext cx="762000" cy="259045"/>
    <xdr:sp macro="" textlink="">
      <xdr:nvSpPr>
        <xdr:cNvPr id="409" name="テキスト ボックス 408"/>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10" name="楕円 409"/>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11" name="テキスト ボックス 410"/>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12" name="楕円 411"/>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13" name="テキスト ボックス 412"/>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下回る結果となっているため、今後も現状維持はもちろん、充当可能財源である基金の積立を推進し、改善にも力を尽くす。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60672</xdr:rowOff>
    </xdr:from>
    <xdr:ext cx="762000" cy="259045"/>
    <xdr:sp macro="" textlink="">
      <xdr:nvSpPr>
        <xdr:cNvPr id="445" name="将来負担の状況平均値テキスト"/>
        <xdr:cNvSpPr txBox="1"/>
      </xdr:nvSpPr>
      <xdr:spPr>
        <a:xfrm>
          <a:off x="17106900" y="2460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6" name="フローチャート: 判断 445"/>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73711</xdr:rowOff>
    </xdr:from>
    <xdr:to>
      <xdr:col>73</xdr:col>
      <xdr:colOff>44450</xdr:colOff>
      <xdr:row>16</xdr:row>
      <xdr:rowOff>3861</xdr:rowOff>
    </xdr:to>
    <xdr:sp macro="" textlink="">
      <xdr:nvSpPr>
        <xdr:cNvPr id="449" name="フローチャート: 判断 448"/>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0" name="テキスト ボックス 449"/>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89154</xdr:rowOff>
    </xdr:from>
    <xdr:to>
      <xdr:col>68</xdr:col>
      <xdr:colOff>203200</xdr:colOff>
      <xdr:row>16</xdr:row>
      <xdr:rowOff>19304</xdr:rowOff>
    </xdr:to>
    <xdr:sp macro="" textlink="">
      <xdr:nvSpPr>
        <xdr:cNvPr id="451" name="フローチャート: 判断 450"/>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2" name="テキスト ボックス 451"/>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3" name="フローチャート: 判断 452"/>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4" name="テキスト ボックス 453"/>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25095</xdr:rowOff>
    </xdr:from>
    <xdr:to>
      <xdr:col>81</xdr:col>
      <xdr:colOff>95250</xdr:colOff>
      <xdr:row>14</xdr:row>
      <xdr:rowOff>126695</xdr:rowOff>
    </xdr:to>
    <xdr:sp macro="" textlink="">
      <xdr:nvSpPr>
        <xdr:cNvPr id="460" name="楕円 459"/>
        <xdr:cNvSpPr/>
      </xdr:nvSpPr>
      <xdr:spPr>
        <a:xfrm>
          <a:off x="16967200" y="24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117822</xdr:rowOff>
    </xdr:from>
    <xdr:ext cx="762000" cy="259045"/>
    <xdr:sp macro="" textlink="">
      <xdr:nvSpPr>
        <xdr:cNvPr id="461" name="将来負担の状況該当値テキスト"/>
        <xdr:cNvSpPr txBox="1"/>
      </xdr:nvSpPr>
      <xdr:spPr>
        <a:xfrm>
          <a:off x="17106900" y="234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5,285
14.26
9,040,822
8,510,821
528,947
2,374,302
13,780,056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人件費は、類似団体と比較すると低い水準にある。要因としては、退職者に対して新規採用を抑制しているうえに、ラスパイレス指数も類似団体より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168148</xdr:rowOff>
    </xdr:from>
    <xdr:to>
      <xdr:col>24</xdr:col>
      <xdr:colOff>25400</xdr:colOff>
      <xdr:row>35</xdr:row>
      <xdr:rowOff>33274</xdr:rowOff>
    </xdr:to>
    <xdr:cxnSp macro="">
      <xdr:nvCxnSpPr>
        <xdr:cNvPr id="64" name="直線コネクタ 63"/>
        <xdr:cNvCxnSpPr/>
      </xdr:nvCxnSpPr>
      <xdr:spPr>
        <a:xfrm flipV="1">
          <a:off x="3987800" y="59974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33274</xdr:rowOff>
    </xdr:from>
    <xdr:to>
      <xdr:col>19</xdr:col>
      <xdr:colOff>187325</xdr:colOff>
      <xdr:row>35</xdr:row>
      <xdr:rowOff>115570</xdr:rowOff>
    </xdr:to>
    <xdr:cxnSp macro="">
      <xdr:nvCxnSpPr>
        <xdr:cNvPr id="67" name="直線コネクタ 66"/>
        <xdr:cNvCxnSpPr/>
      </xdr:nvCxnSpPr>
      <xdr:spPr>
        <a:xfrm flipV="1">
          <a:off x="3098800" y="60340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40132</xdr:rowOff>
    </xdr:to>
    <xdr:cxnSp macro="">
      <xdr:nvCxnSpPr>
        <xdr:cNvPr id="70" name="直線コネクタ 69"/>
        <xdr:cNvCxnSpPr/>
      </xdr:nvCxnSpPr>
      <xdr:spPr>
        <a:xfrm flipV="1">
          <a:off x="2209800" y="61163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145288</xdr:rowOff>
    </xdr:to>
    <xdr:cxnSp macro="">
      <xdr:nvCxnSpPr>
        <xdr:cNvPr id="73" name="直線コネクタ 72"/>
        <xdr:cNvCxnSpPr/>
      </xdr:nvCxnSpPr>
      <xdr:spPr>
        <a:xfrm flipV="1">
          <a:off x="1320800" y="62123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75" name="テキスト ボックス 74"/>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83" name="楕円 82"/>
        <xdr:cNvSpPr/>
      </xdr:nvSpPr>
      <xdr:spPr>
        <a:xfrm>
          <a:off x="4775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25925</xdr:rowOff>
    </xdr:from>
    <xdr:ext cx="762000" cy="259045"/>
    <xdr:sp macro="" textlink="">
      <xdr:nvSpPr>
        <xdr:cNvPr id="84" name="人件費該当値テキスト"/>
        <xdr:cNvSpPr txBox="1"/>
      </xdr:nvSpPr>
      <xdr:spPr>
        <a:xfrm>
          <a:off x="4914900" y="58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153924</xdr:rowOff>
    </xdr:from>
    <xdr:to>
      <xdr:col>20</xdr:col>
      <xdr:colOff>38100</xdr:colOff>
      <xdr:row>35</xdr:row>
      <xdr:rowOff>84074</xdr:rowOff>
    </xdr:to>
    <xdr:sp macro="" textlink="">
      <xdr:nvSpPr>
        <xdr:cNvPr id="85" name="楕円 84"/>
        <xdr:cNvSpPr/>
      </xdr:nvSpPr>
      <xdr:spPr>
        <a:xfrm>
          <a:off x="3937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94251</xdr:rowOff>
    </xdr:from>
    <xdr:ext cx="736600" cy="259045"/>
    <xdr:sp macro="" textlink="">
      <xdr:nvSpPr>
        <xdr:cNvPr id="86" name="テキスト ボックス 85"/>
        <xdr:cNvSpPr txBox="1"/>
      </xdr:nvSpPr>
      <xdr:spPr>
        <a:xfrm>
          <a:off x="3606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物件費においては、類似団体より低い水準にあるため、今後も現状維持に努める。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64135</xdr:rowOff>
    </xdr:from>
    <xdr:to>
      <xdr:col>82</xdr:col>
      <xdr:colOff>107950</xdr:colOff>
      <xdr:row>14</xdr:row>
      <xdr:rowOff>98425</xdr:rowOff>
    </xdr:to>
    <xdr:cxnSp macro="">
      <xdr:nvCxnSpPr>
        <xdr:cNvPr id="121" name="直線コネクタ 120"/>
        <xdr:cNvCxnSpPr/>
      </xdr:nvCxnSpPr>
      <xdr:spPr>
        <a:xfrm flipV="1">
          <a:off x="15671800" y="24644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167005</xdr:rowOff>
    </xdr:from>
    <xdr:to>
      <xdr:col>78</xdr:col>
      <xdr:colOff>69850</xdr:colOff>
      <xdr:row>14</xdr:row>
      <xdr:rowOff>98425</xdr:rowOff>
    </xdr:to>
    <xdr:cxnSp macro="">
      <xdr:nvCxnSpPr>
        <xdr:cNvPr id="124" name="直線コネクタ 123"/>
        <xdr:cNvCxnSpPr/>
      </xdr:nvCxnSpPr>
      <xdr:spPr>
        <a:xfrm>
          <a:off x="14782800" y="239585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81280</xdr:rowOff>
    </xdr:from>
    <xdr:to>
      <xdr:col>73</xdr:col>
      <xdr:colOff>180975</xdr:colOff>
      <xdr:row>13</xdr:row>
      <xdr:rowOff>167005</xdr:rowOff>
    </xdr:to>
    <xdr:cxnSp macro="">
      <xdr:nvCxnSpPr>
        <xdr:cNvPr id="127" name="直線コネクタ 126"/>
        <xdr:cNvCxnSpPr/>
      </xdr:nvCxnSpPr>
      <xdr:spPr>
        <a:xfrm>
          <a:off x="13893800" y="23101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81280</xdr:rowOff>
    </xdr:from>
    <xdr:to>
      <xdr:col>69</xdr:col>
      <xdr:colOff>92075</xdr:colOff>
      <xdr:row>14</xdr:row>
      <xdr:rowOff>46990</xdr:rowOff>
    </xdr:to>
    <xdr:cxnSp macro="">
      <xdr:nvCxnSpPr>
        <xdr:cNvPr id="130" name="直線コネクタ 129"/>
        <xdr:cNvCxnSpPr/>
      </xdr:nvCxnSpPr>
      <xdr:spPr>
        <a:xfrm flipV="1">
          <a:off x="13004800" y="231013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4" name="テキスト ボックス 133"/>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xdr:rowOff>
    </xdr:from>
    <xdr:to>
      <xdr:col>82</xdr:col>
      <xdr:colOff>158750</xdr:colOff>
      <xdr:row>14</xdr:row>
      <xdr:rowOff>114935</xdr:rowOff>
    </xdr:to>
    <xdr:sp macro="" textlink="">
      <xdr:nvSpPr>
        <xdr:cNvPr id="140" name="楕円 139"/>
        <xdr:cNvSpPr/>
      </xdr:nvSpPr>
      <xdr:spPr>
        <a:xfrm>
          <a:off x="164592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29862</xdr:rowOff>
    </xdr:from>
    <xdr:ext cx="762000" cy="259045"/>
    <xdr:sp macro="" textlink="">
      <xdr:nvSpPr>
        <xdr:cNvPr id="141" name="物件費該当値テキスト"/>
        <xdr:cNvSpPr txBox="1"/>
      </xdr:nvSpPr>
      <xdr:spPr>
        <a:xfrm>
          <a:off x="16598900" y="225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47625</xdr:rowOff>
    </xdr:from>
    <xdr:to>
      <xdr:col>78</xdr:col>
      <xdr:colOff>120650</xdr:colOff>
      <xdr:row>14</xdr:row>
      <xdr:rowOff>149225</xdr:rowOff>
    </xdr:to>
    <xdr:sp macro="" textlink="">
      <xdr:nvSpPr>
        <xdr:cNvPr id="142" name="楕円 141"/>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159402</xdr:rowOff>
    </xdr:from>
    <xdr:ext cx="736600" cy="259045"/>
    <xdr:sp macro="" textlink="">
      <xdr:nvSpPr>
        <xdr:cNvPr id="143" name="テキスト ボックス 142"/>
        <xdr:cNvSpPr txBox="1"/>
      </xdr:nvSpPr>
      <xdr:spPr>
        <a:xfrm>
          <a:off x="15290800"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116205</xdr:rowOff>
    </xdr:from>
    <xdr:to>
      <xdr:col>74</xdr:col>
      <xdr:colOff>31750</xdr:colOff>
      <xdr:row>14</xdr:row>
      <xdr:rowOff>46355</xdr:rowOff>
    </xdr:to>
    <xdr:sp macro="" textlink="">
      <xdr:nvSpPr>
        <xdr:cNvPr id="144" name="楕円 143"/>
        <xdr:cNvSpPr/>
      </xdr:nvSpPr>
      <xdr:spPr>
        <a:xfrm>
          <a:off x="14732000" y="23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56532</xdr:rowOff>
    </xdr:from>
    <xdr:ext cx="762000" cy="259045"/>
    <xdr:sp macro="" textlink="">
      <xdr:nvSpPr>
        <xdr:cNvPr id="145" name="テキスト ボックス 144"/>
        <xdr:cNvSpPr txBox="1"/>
      </xdr:nvSpPr>
      <xdr:spPr>
        <a:xfrm>
          <a:off x="14401800" y="211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30480</xdr:rowOff>
    </xdr:from>
    <xdr:to>
      <xdr:col>69</xdr:col>
      <xdr:colOff>142875</xdr:colOff>
      <xdr:row>13</xdr:row>
      <xdr:rowOff>132080</xdr:rowOff>
    </xdr:to>
    <xdr:sp macro="" textlink="">
      <xdr:nvSpPr>
        <xdr:cNvPr id="146" name="楕円 145"/>
        <xdr:cNvSpPr/>
      </xdr:nvSpPr>
      <xdr:spPr>
        <a:xfrm>
          <a:off x="13843000" y="225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142257</xdr:rowOff>
    </xdr:from>
    <xdr:ext cx="762000" cy="259045"/>
    <xdr:sp macro="" textlink="">
      <xdr:nvSpPr>
        <xdr:cNvPr id="147" name="テキスト ボックス 146"/>
        <xdr:cNvSpPr txBox="1"/>
      </xdr:nvSpPr>
      <xdr:spPr>
        <a:xfrm>
          <a:off x="13512800" y="202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167640</xdr:rowOff>
    </xdr:from>
    <xdr:to>
      <xdr:col>65</xdr:col>
      <xdr:colOff>53975</xdr:colOff>
      <xdr:row>14</xdr:row>
      <xdr:rowOff>97790</xdr:rowOff>
    </xdr:to>
    <xdr:sp macro="" textlink="">
      <xdr:nvSpPr>
        <xdr:cNvPr id="148" name="楕円 147"/>
        <xdr:cNvSpPr/>
      </xdr:nvSpPr>
      <xdr:spPr>
        <a:xfrm>
          <a:off x="12954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107967</xdr:rowOff>
    </xdr:from>
    <xdr:ext cx="762000" cy="259045"/>
    <xdr:sp macro="" textlink="">
      <xdr:nvSpPr>
        <xdr:cNvPr id="149" name="テキスト ボックス 148"/>
        <xdr:cNvSpPr txBox="1"/>
      </xdr:nvSpPr>
      <xdr:spPr>
        <a:xfrm>
          <a:off x="12623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ポイント上回っている。主な要因としては、町内に幼稚園がないため、子どもを保育園に預ける傾向にあり、児童福祉費の保育所措置費が高いことがあげられる。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また、高齢化率が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％を超えている現状から、老人福祉費が高いことがあげられる。今後も継続して、介護予防事業等を積極的に行う。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98425</xdr:rowOff>
    </xdr:from>
    <xdr:to>
      <xdr:col>24</xdr:col>
      <xdr:colOff>25400</xdr:colOff>
      <xdr:row>59</xdr:row>
      <xdr:rowOff>84138</xdr:rowOff>
    </xdr:to>
    <xdr:cxnSp macro="">
      <xdr:nvCxnSpPr>
        <xdr:cNvPr id="185" name="直線コネクタ 184"/>
        <xdr:cNvCxnSpPr/>
      </xdr:nvCxnSpPr>
      <xdr:spPr>
        <a:xfrm>
          <a:off x="3987800" y="10042525"/>
          <a:ext cx="8382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98425</xdr:rowOff>
    </xdr:from>
    <xdr:to>
      <xdr:col>19</xdr:col>
      <xdr:colOff>187325</xdr:colOff>
      <xdr:row>58</xdr:row>
      <xdr:rowOff>112713</xdr:rowOff>
    </xdr:to>
    <xdr:cxnSp macro="">
      <xdr:nvCxnSpPr>
        <xdr:cNvPr id="188" name="直線コネクタ 187"/>
        <xdr:cNvCxnSpPr/>
      </xdr:nvCxnSpPr>
      <xdr:spPr>
        <a:xfrm flipV="1">
          <a:off x="3098800" y="100425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155575</xdr:rowOff>
    </xdr:from>
    <xdr:to>
      <xdr:col>15</xdr:col>
      <xdr:colOff>98425</xdr:colOff>
      <xdr:row>58</xdr:row>
      <xdr:rowOff>112713</xdr:rowOff>
    </xdr:to>
    <xdr:cxnSp macro="">
      <xdr:nvCxnSpPr>
        <xdr:cNvPr id="191" name="直線コネクタ 190"/>
        <xdr:cNvCxnSpPr/>
      </xdr:nvCxnSpPr>
      <xdr:spPr>
        <a:xfrm>
          <a:off x="2209800" y="9756775"/>
          <a:ext cx="8890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155575</xdr:rowOff>
    </xdr:from>
    <xdr:to>
      <xdr:col>11</xdr:col>
      <xdr:colOff>9525</xdr:colOff>
      <xdr:row>57</xdr:row>
      <xdr:rowOff>127000</xdr:rowOff>
    </xdr:to>
    <xdr:cxnSp macro="">
      <xdr:nvCxnSpPr>
        <xdr:cNvPr id="194" name="直線コネクタ 193"/>
        <xdr:cNvCxnSpPr/>
      </xdr:nvCxnSpPr>
      <xdr:spPr>
        <a:xfrm flipV="1">
          <a:off x="1320800" y="97567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33338</xdr:rowOff>
    </xdr:from>
    <xdr:to>
      <xdr:col>24</xdr:col>
      <xdr:colOff>76200</xdr:colOff>
      <xdr:row>59</xdr:row>
      <xdr:rowOff>134938</xdr:rowOff>
    </xdr:to>
    <xdr:sp macro="" textlink="">
      <xdr:nvSpPr>
        <xdr:cNvPr id="204" name="楕円 203"/>
        <xdr:cNvSpPr/>
      </xdr:nvSpPr>
      <xdr:spPr>
        <a:xfrm>
          <a:off x="4775200" y="101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5415</xdr:rowOff>
    </xdr:from>
    <xdr:ext cx="762000" cy="259045"/>
    <xdr:sp macro="" textlink="">
      <xdr:nvSpPr>
        <xdr:cNvPr id="205" name="扶助費該当値テキスト"/>
        <xdr:cNvSpPr txBox="1"/>
      </xdr:nvSpPr>
      <xdr:spPr>
        <a:xfrm>
          <a:off x="49149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47625</xdr:rowOff>
    </xdr:from>
    <xdr:to>
      <xdr:col>20</xdr:col>
      <xdr:colOff>38100</xdr:colOff>
      <xdr:row>58</xdr:row>
      <xdr:rowOff>149225</xdr:rowOff>
    </xdr:to>
    <xdr:sp macro="" textlink="">
      <xdr:nvSpPr>
        <xdr:cNvPr id="206" name="楕円 205"/>
        <xdr:cNvSpPr/>
      </xdr:nvSpPr>
      <xdr:spPr>
        <a:xfrm>
          <a:off x="3937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134002</xdr:rowOff>
    </xdr:from>
    <xdr:ext cx="736600" cy="259045"/>
    <xdr:sp macro="" textlink="">
      <xdr:nvSpPr>
        <xdr:cNvPr id="207" name="テキスト ボックス 206"/>
        <xdr:cNvSpPr txBox="1"/>
      </xdr:nvSpPr>
      <xdr:spPr>
        <a:xfrm>
          <a:off x="3606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61913</xdr:rowOff>
    </xdr:from>
    <xdr:to>
      <xdr:col>15</xdr:col>
      <xdr:colOff>149225</xdr:colOff>
      <xdr:row>58</xdr:row>
      <xdr:rowOff>163513</xdr:rowOff>
    </xdr:to>
    <xdr:sp macro="" textlink="">
      <xdr:nvSpPr>
        <xdr:cNvPr id="208" name="楕円 207"/>
        <xdr:cNvSpPr/>
      </xdr:nvSpPr>
      <xdr:spPr>
        <a:xfrm>
          <a:off x="3048000" y="100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148290</xdr:rowOff>
    </xdr:from>
    <xdr:ext cx="762000" cy="259045"/>
    <xdr:sp macro="" textlink="">
      <xdr:nvSpPr>
        <xdr:cNvPr id="209" name="テキスト ボックス 208"/>
        <xdr:cNvSpPr txBox="1"/>
      </xdr:nvSpPr>
      <xdr:spPr>
        <a:xfrm>
          <a:off x="2717800" y="1009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104775</xdr:rowOff>
    </xdr:from>
    <xdr:to>
      <xdr:col>11</xdr:col>
      <xdr:colOff>60325</xdr:colOff>
      <xdr:row>57</xdr:row>
      <xdr:rowOff>34925</xdr:rowOff>
    </xdr:to>
    <xdr:sp macro="" textlink="">
      <xdr:nvSpPr>
        <xdr:cNvPr id="210" name="楕円 209"/>
        <xdr:cNvSpPr/>
      </xdr:nvSpPr>
      <xdr:spPr>
        <a:xfrm>
          <a:off x="2159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19702</xdr:rowOff>
    </xdr:from>
    <xdr:ext cx="762000" cy="259045"/>
    <xdr:sp macro="" textlink="">
      <xdr:nvSpPr>
        <xdr:cNvPr id="211" name="テキスト ボックス 210"/>
        <xdr:cNvSpPr txBox="1"/>
      </xdr:nvSpPr>
      <xdr:spPr>
        <a:xfrm>
          <a:off x="1828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2" name="楕円 211"/>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3" name="テキスト ボックス 212"/>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その他の経費としては、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出金が主なものとしてあげられるが、中でも国民健康保険事業特別会計の財政状況の悪化に伴い、操出金が多額になっているのが現状である。国民健康保険事業特別会計においては、医療費抑制事業を継続して実施し、さらに国民健康保険税の適正化を図ることにより、一般会計の負担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39370</xdr:rowOff>
    </xdr:to>
    <xdr:cxnSp macro="">
      <xdr:nvCxnSpPr>
        <xdr:cNvPr id="246" name="直線コネクタ 245"/>
        <xdr:cNvCxnSpPr/>
      </xdr:nvCxnSpPr>
      <xdr:spPr>
        <a:xfrm flipV="1">
          <a:off x="15671800" y="9415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7"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39370</xdr:rowOff>
    </xdr:from>
    <xdr:to>
      <xdr:col>78</xdr:col>
      <xdr:colOff>69850</xdr:colOff>
      <xdr:row>55</xdr:row>
      <xdr:rowOff>54610</xdr:rowOff>
    </xdr:to>
    <xdr:cxnSp macro="">
      <xdr:nvCxnSpPr>
        <xdr:cNvPr id="249" name="直線コネクタ 248"/>
        <xdr:cNvCxnSpPr/>
      </xdr:nvCxnSpPr>
      <xdr:spPr>
        <a:xfrm flipV="1">
          <a:off x="14782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1" name="テキスト ボックス 25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62230</xdr:rowOff>
    </xdr:to>
    <xdr:cxnSp macro="">
      <xdr:nvCxnSpPr>
        <xdr:cNvPr id="252" name="直線コネクタ 251"/>
        <xdr:cNvCxnSpPr/>
      </xdr:nvCxnSpPr>
      <xdr:spPr>
        <a:xfrm flipV="1">
          <a:off x="13893800" y="9484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55</xdr:row>
      <xdr:rowOff>62230</xdr:rowOff>
    </xdr:to>
    <xdr:cxnSp macro="">
      <xdr:nvCxnSpPr>
        <xdr:cNvPr id="255" name="直線コネクタ 254"/>
        <xdr:cNvCxnSpPr/>
      </xdr:nvCxnSpPr>
      <xdr:spPr>
        <a:xfrm>
          <a:off x="13004800" y="9453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106680</xdr:rowOff>
    </xdr:from>
    <xdr:to>
      <xdr:col>82</xdr:col>
      <xdr:colOff>158750</xdr:colOff>
      <xdr:row>55</xdr:row>
      <xdr:rowOff>36830</xdr:rowOff>
    </xdr:to>
    <xdr:sp macro="" textlink="">
      <xdr:nvSpPr>
        <xdr:cNvPr id="265" name="楕円 264"/>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123207</xdr:rowOff>
    </xdr:from>
    <xdr:ext cx="762000" cy="259045"/>
    <xdr:sp macro="" textlink="">
      <xdr:nvSpPr>
        <xdr:cNvPr id="266" name="その他該当値テキスト"/>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67" name="楕円 266"/>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68" name="テキスト ボックス 267"/>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69" name="楕円 268"/>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70" name="テキスト ボックス 269"/>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1" name="楕円 270"/>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2" name="テキスト ボックス 271"/>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73" name="楕円 272"/>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74" name="テキスト ボックス 273"/>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補助費に係る比率は、類似団体と比較して低い水準にある。主に、本町が加入している一部事務組合等への負担金であり、今後も現状維持を図る。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170434</xdr:rowOff>
    </xdr:to>
    <xdr:cxnSp macro="">
      <xdr:nvCxnSpPr>
        <xdr:cNvPr id="304" name="直線コネクタ 303"/>
        <xdr:cNvCxnSpPr/>
      </xdr:nvCxnSpPr>
      <xdr:spPr>
        <a:xfrm flipV="1">
          <a:off x="15671800" y="61483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170434</xdr:rowOff>
    </xdr:to>
    <xdr:cxnSp macro="">
      <xdr:nvCxnSpPr>
        <xdr:cNvPr id="307" name="直線コネクタ 306"/>
        <xdr:cNvCxnSpPr/>
      </xdr:nvCxnSpPr>
      <xdr:spPr>
        <a:xfrm>
          <a:off x="14782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138430</xdr:rowOff>
    </xdr:to>
    <xdr:cxnSp macro="">
      <xdr:nvCxnSpPr>
        <xdr:cNvPr id="310" name="直線コネクタ 309"/>
        <xdr:cNvCxnSpPr/>
      </xdr:nvCxnSpPr>
      <xdr:spPr>
        <a:xfrm>
          <a:off x="13893800" y="6084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2" name="テキスト ボックス 311"/>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133858</xdr:rowOff>
    </xdr:to>
    <xdr:cxnSp macro="">
      <xdr:nvCxnSpPr>
        <xdr:cNvPr id="313" name="直線コネクタ 312"/>
        <xdr:cNvCxnSpPr/>
      </xdr:nvCxnSpPr>
      <xdr:spPr>
        <a:xfrm flipV="1">
          <a:off x="13004800" y="60843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3" name="楕円 322"/>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4"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5" name="楕円 324"/>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6" name="テキスト ボックス 325"/>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7" name="楕円 326"/>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8" name="テキスト ボックス 327"/>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29" name="楕円 328"/>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0" name="テキスト ボックス 329"/>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1" name="楕円 330"/>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2" name="テキスト ボックス 331"/>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近年、大型の整備事業が集中し、地方債現在高や元利償還金が膨らんでおり、類似団体を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倍以上も上回っている。平成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年度より大任町し尿処理・じん芥処理・埋立処分施設建設事業が開始されたことに伴い、公債費は上昇することが予想されるが、繰上償還を行うなど公債費率の抑制に努める。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149861</xdr:rowOff>
    </xdr:from>
    <xdr:to>
      <xdr:col>24</xdr:col>
      <xdr:colOff>25400</xdr:colOff>
      <xdr:row>81</xdr:row>
      <xdr:rowOff>99242</xdr:rowOff>
    </xdr:to>
    <xdr:cxnSp macro="">
      <xdr:nvCxnSpPr>
        <xdr:cNvPr id="366" name="直線コネクタ 365"/>
        <xdr:cNvCxnSpPr/>
      </xdr:nvCxnSpPr>
      <xdr:spPr>
        <a:xfrm>
          <a:off x="3987800" y="13865861"/>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120469</xdr:rowOff>
    </xdr:from>
    <xdr:to>
      <xdr:col>19</xdr:col>
      <xdr:colOff>187325</xdr:colOff>
      <xdr:row>80</xdr:row>
      <xdr:rowOff>149861</xdr:rowOff>
    </xdr:to>
    <xdr:cxnSp macro="">
      <xdr:nvCxnSpPr>
        <xdr:cNvPr id="369" name="直線コネクタ 368"/>
        <xdr:cNvCxnSpPr/>
      </xdr:nvCxnSpPr>
      <xdr:spPr>
        <a:xfrm>
          <a:off x="3098800" y="138364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71482</xdr:rowOff>
    </xdr:from>
    <xdr:to>
      <xdr:col>15</xdr:col>
      <xdr:colOff>98425</xdr:colOff>
      <xdr:row>80</xdr:row>
      <xdr:rowOff>120469</xdr:rowOff>
    </xdr:to>
    <xdr:cxnSp macro="">
      <xdr:nvCxnSpPr>
        <xdr:cNvPr id="372" name="直線コネクタ 371"/>
        <xdr:cNvCxnSpPr/>
      </xdr:nvCxnSpPr>
      <xdr:spPr>
        <a:xfrm>
          <a:off x="2209800" y="1378748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71482</xdr:rowOff>
    </xdr:from>
    <xdr:to>
      <xdr:col>11</xdr:col>
      <xdr:colOff>9525</xdr:colOff>
      <xdr:row>80</xdr:row>
      <xdr:rowOff>71482</xdr:rowOff>
    </xdr:to>
    <xdr:cxnSp macro="">
      <xdr:nvCxnSpPr>
        <xdr:cNvPr id="375" name="直線コネクタ 374"/>
        <xdr:cNvCxnSpPr/>
      </xdr:nvCxnSpPr>
      <xdr:spPr>
        <a:xfrm>
          <a:off x="1320800" y="13787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37754</xdr:rowOff>
    </xdr:from>
    <xdr:ext cx="762000" cy="259045"/>
    <xdr:sp macro="" textlink="">
      <xdr:nvSpPr>
        <xdr:cNvPr id="379" name="テキスト ボックス 378"/>
        <xdr:cNvSpPr txBox="1"/>
      </xdr:nvSpPr>
      <xdr:spPr>
        <a:xfrm>
          <a:off x="939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48442</xdr:rowOff>
    </xdr:from>
    <xdr:to>
      <xdr:col>24</xdr:col>
      <xdr:colOff>76200</xdr:colOff>
      <xdr:row>81</xdr:row>
      <xdr:rowOff>150042</xdr:rowOff>
    </xdr:to>
    <xdr:sp macro="" textlink="">
      <xdr:nvSpPr>
        <xdr:cNvPr id="385" name="楕円 384"/>
        <xdr:cNvSpPr/>
      </xdr:nvSpPr>
      <xdr:spPr>
        <a:xfrm>
          <a:off x="47752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128469</xdr:rowOff>
    </xdr:from>
    <xdr:ext cx="762000" cy="259045"/>
    <xdr:sp macro="" textlink="">
      <xdr:nvSpPr>
        <xdr:cNvPr id="386" name="公債費該当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99061</xdr:rowOff>
    </xdr:from>
    <xdr:to>
      <xdr:col>20</xdr:col>
      <xdr:colOff>38100</xdr:colOff>
      <xdr:row>81</xdr:row>
      <xdr:rowOff>29211</xdr:rowOff>
    </xdr:to>
    <xdr:sp macro="" textlink="">
      <xdr:nvSpPr>
        <xdr:cNvPr id="387" name="楕円 386"/>
        <xdr:cNvSpPr/>
      </xdr:nvSpPr>
      <xdr:spPr>
        <a:xfrm>
          <a:off x="3937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13988</xdr:rowOff>
    </xdr:from>
    <xdr:ext cx="736600" cy="259045"/>
    <xdr:sp macro="" textlink="">
      <xdr:nvSpPr>
        <xdr:cNvPr id="388" name="テキスト ボックス 387"/>
        <xdr:cNvSpPr txBox="1"/>
      </xdr:nvSpPr>
      <xdr:spPr>
        <a:xfrm>
          <a:off x="3606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69669</xdr:rowOff>
    </xdr:from>
    <xdr:to>
      <xdr:col>15</xdr:col>
      <xdr:colOff>149225</xdr:colOff>
      <xdr:row>80</xdr:row>
      <xdr:rowOff>171269</xdr:rowOff>
    </xdr:to>
    <xdr:sp macro="" textlink="">
      <xdr:nvSpPr>
        <xdr:cNvPr id="389" name="楕円 388"/>
        <xdr:cNvSpPr/>
      </xdr:nvSpPr>
      <xdr:spPr>
        <a:xfrm>
          <a:off x="3048000" y="13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156046</xdr:rowOff>
    </xdr:from>
    <xdr:ext cx="762000" cy="259045"/>
    <xdr:sp macro="" textlink="">
      <xdr:nvSpPr>
        <xdr:cNvPr id="390" name="テキスト ボックス 389"/>
        <xdr:cNvSpPr txBox="1"/>
      </xdr:nvSpPr>
      <xdr:spPr>
        <a:xfrm>
          <a:off x="2717800" y="1387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20682</xdr:rowOff>
    </xdr:from>
    <xdr:to>
      <xdr:col>11</xdr:col>
      <xdr:colOff>60325</xdr:colOff>
      <xdr:row>80</xdr:row>
      <xdr:rowOff>122282</xdr:rowOff>
    </xdr:to>
    <xdr:sp macro="" textlink="">
      <xdr:nvSpPr>
        <xdr:cNvPr id="391" name="楕円 390"/>
        <xdr:cNvSpPr/>
      </xdr:nvSpPr>
      <xdr:spPr>
        <a:xfrm>
          <a:off x="2159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107059</xdr:rowOff>
    </xdr:from>
    <xdr:ext cx="762000" cy="259045"/>
    <xdr:sp macro="" textlink="">
      <xdr:nvSpPr>
        <xdr:cNvPr id="392" name="テキスト ボックス 391"/>
        <xdr:cNvSpPr txBox="1"/>
      </xdr:nvSpPr>
      <xdr:spPr>
        <a:xfrm>
          <a:off x="1828800" y="138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20682</xdr:rowOff>
    </xdr:from>
    <xdr:to>
      <xdr:col>6</xdr:col>
      <xdr:colOff>171450</xdr:colOff>
      <xdr:row>80</xdr:row>
      <xdr:rowOff>122282</xdr:rowOff>
    </xdr:to>
    <xdr:sp macro="" textlink="">
      <xdr:nvSpPr>
        <xdr:cNvPr id="393" name="楕円 392"/>
        <xdr:cNvSpPr/>
      </xdr:nvSpPr>
      <xdr:spPr>
        <a:xfrm>
          <a:off x="1270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107059</xdr:rowOff>
    </xdr:from>
    <xdr:ext cx="762000" cy="259045"/>
    <xdr:sp macro="" textlink="">
      <xdr:nvSpPr>
        <xdr:cNvPr id="394" name="テキスト ボックス 393"/>
        <xdr:cNvSpPr txBox="1"/>
      </xdr:nvSpPr>
      <xdr:spPr>
        <a:xfrm>
          <a:off x="939800" y="138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ポイント減少しており、類似団体、及び全国平均と比較すると低い水準となっている。しかし、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過疎対策の一環として、道路改良や花公園整備、町営住宅の建替え等を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行っており、今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後は、元利償還金の増加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が見込まれ、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さらに厳しい財政運営が求められる。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50256</xdr:rowOff>
    </xdr:from>
    <xdr:to>
      <xdr:col>82</xdr:col>
      <xdr:colOff>107950</xdr:colOff>
      <xdr:row>75</xdr:row>
      <xdr:rowOff>99241</xdr:rowOff>
    </xdr:to>
    <xdr:cxnSp macro="">
      <xdr:nvCxnSpPr>
        <xdr:cNvPr id="429" name="直線コネクタ 428"/>
        <xdr:cNvCxnSpPr/>
      </xdr:nvCxnSpPr>
      <xdr:spPr>
        <a:xfrm flipV="1">
          <a:off x="15671800" y="1290900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113591</xdr:rowOff>
    </xdr:from>
    <xdr:ext cx="762000" cy="259045"/>
    <xdr:sp macro="" textlink="">
      <xdr:nvSpPr>
        <xdr:cNvPr id="430" name="公債費以外平均値テキスト"/>
        <xdr:cNvSpPr txBox="1"/>
      </xdr:nvSpPr>
      <xdr:spPr>
        <a:xfrm>
          <a:off x="16598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86178</xdr:rowOff>
    </xdr:from>
    <xdr:to>
      <xdr:col>78</xdr:col>
      <xdr:colOff>69850</xdr:colOff>
      <xdr:row>75</xdr:row>
      <xdr:rowOff>99241</xdr:rowOff>
    </xdr:to>
    <xdr:cxnSp macro="">
      <xdr:nvCxnSpPr>
        <xdr:cNvPr id="432" name="直線コネクタ 431"/>
        <xdr:cNvCxnSpPr/>
      </xdr:nvCxnSpPr>
      <xdr:spPr>
        <a:xfrm>
          <a:off x="14782800" y="129449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86178</xdr:rowOff>
    </xdr:to>
    <xdr:cxnSp macro="">
      <xdr:nvCxnSpPr>
        <xdr:cNvPr id="435" name="直線コネクタ 434"/>
        <xdr:cNvCxnSpPr/>
      </xdr:nvCxnSpPr>
      <xdr:spPr>
        <a:xfrm>
          <a:off x="13893800" y="1286002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165843</xdr:rowOff>
    </xdr:from>
    <xdr:ext cx="762000" cy="259045"/>
    <xdr:sp macro="" textlink="">
      <xdr:nvSpPr>
        <xdr:cNvPr id="437" name="テキスト ボックス 436"/>
        <xdr:cNvSpPr txBox="1"/>
      </xdr:nvSpPr>
      <xdr:spPr>
        <a:xfrm>
          <a:off x="144018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76</xdr:row>
      <xdr:rowOff>35561</xdr:rowOff>
    </xdr:to>
    <xdr:cxnSp macro="">
      <xdr:nvCxnSpPr>
        <xdr:cNvPr id="438" name="直線コネクタ 437"/>
        <xdr:cNvCxnSpPr/>
      </xdr:nvCxnSpPr>
      <xdr:spPr>
        <a:xfrm flipV="1">
          <a:off x="13004800" y="128600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0" name="テキスト ボックス 439"/>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120122</xdr:rowOff>
    </xdr:from>
    <xdr:ext cx="762000" cy="259045"/>
    <xdr:sp macro="" textlink="">
      <xdr:nvSpPr>
        <xdr:cNvPr id="442" name="テキスト ボックス 441"/>
        <xdr:cNvSpPr txBox="1"/>
      </xdr:nvSpPr>
      <xdr:spPr>
        <a:xfrm>
          <a:off x="12623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170906</xdr:rowOff>
    </xdr:from>
    <xdr:to>
      <xdr:col>82</xdr:col>
      <xdr:colOff>158750</xdr:colOff>
      <xdr:row>75</xdr:row>
      <xdr:rowOff>101056</xdr:rowOff>
    </xdr:to>
    <xdr:sp macro="" textlink="">
      <xdr:nvSpPr>
        <xdr:cNvPr id="448" name="楕円 447"/>
        <xdr:cNvSpPr/>
      </xdr:nvSpPr>
      <xdr:spPr>
        <a:xfrm>
          <a:off x="16459200" y="128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15983</xdr:rowOff>
    </xdr:from>
    <xdr:ext cx="762000" cy="259045"/>
    <xdr:sp macro="" textlink="">
      <xdr:nvSpPr>
        <xdr:cNvPr id="449" name="公債費以外該当値テキスト"/>
        <xdr:cNvSpPr txBox="1"/>
      </xdr:nvSpPr>
      <xdr:spPr>
        <a:xfrm>
          <a:off x="16598900" y="1270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48441</xdr:rowOff>
    </xdr:from>
    <xdr:to>
      <xdr:col>78</xdr:col>
      <xdr:colOff>120650</xdr:colOff>
      <xdr:row>75</xdr:row>
      <xdr:rowOff>150040</xdr:rowOff>
    </xdr:to>
    <xdr:sp macro="" textlink="">
      <xdr:nvSpPr>
        <xdr:cNvPr id="450" name="楕円 449"/>
        <xdr:cNvSpPr/>
      </xdr:nvSpPr>
      <xdr:spPr>
        <a:xfrm>
          <a:off x="15621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160218</xdr:rowOff>
    </xdr:from>
    <xdr:ext cx="736600" cy="259045"/>
    <xdr:sp macro="" textlink="">
      <xdr:nvSpPr>
        <xdr:cNvPr id="451" name="テキスト ボックス 450"/>
        <xdr:cNvSpPr txBox="1"/>
      </xdr:nvSpPr>
      <xdr:spPr>
        <a:xfrm>
          <a:off x="15290800" y="1267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35378</xdr:rowOff>
    </xdr:from>
    <xdr:to>
      <xdr:col>74</xdr:col>
      <xdr:colOff>31750</xdr:colOff>
      <xdr:row>75</xdr:row>
      <xdr:rowOff>136978</xdr:rowOff>
    </xdr:to>
    <xdr:sp macro="" textlink="">
      <xdr:nvSpPr>
        <xdr:cNvPr id="452" name="楕円 451"/>
        <xdr:cNvSpPr/>
      </xdr:nvSpPr>
      <xdr:spPr>
        <a:xfrm>
          <a:off x="14732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147155</xdr:rowOff>
    </xdr:from>
    <xdr:ext cx="762000" cy="259045"/>
    <xdr:sp macro="" textlink="">
      <xdr:nvSpPr>
        <xdr:cNvPr id="453" name="テキスト ボックス 452"/>
        <xdr:cNvSpPr txBox="1"/>
      </xdr:nvSpPr>
      <xdr:spPr>
        <a:xfrm>
          <a:off x="14401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4" name="楕円 453"/>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5" name="テキスト ボックス 45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6" name="楕円 455"/>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7" name="テキスト ボックス 456"/>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108505</xdr:rowOff>
    </xdr:from>
    <xdr:to>
      <xdr:col>29</xdr:col>
      <xdr:colOff>127000</xdr:colOff>
      <xdr:row>18</xdr:row>
      <xdr:rowOff>135818</xdr:rowOff>
    </xdr:to>
    <xdr:cxnSp macro="">
      <xdr:nvCxnSpPr>
        <xdr:cNvPr id="48" name="直線コネクタ 47"/>
        <xdr:cNvCxnSpPr/>
      </xdr:nvCxnSpPr>
      <xdr:spPr bwMode="auto">
        <a:xfrm flipV="1">
          <a:off x="5003800" y="3242230"/>
          <a:ext cx="647700" cy="27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135818</xdr:rowOff>
    </xdr:from>
    <xdr:to>
      <xdr:col>26</xdr:col>
      <xdr:colOff>50800</xdr:colOff>
      <xdr:row>19</xdr:row>
      <xdr:rowOff>28915</xdr:rowOff>
    </xdr:to>
    <xdr:cxnSp macro="">
      <xdr:nvCxnSpPr>
        <xdr:cNvPr id="51" name="直線コネクタ 50"/>
        <xdr:cNvCxnSpPr/>
      </xdr:nvCxnSpPr>
      <xdr:spPr bwMode="auto">
        <a:xfrm flipV="1">
          <a:off x="4305300" y="3269543"/>
          <a:ext cx="698500" cy="64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112400</xdr:rowOff>
    </xdr:from>
    <xdr:to>
      <xdr:col>22</xdr:col>
      <xdr:colOff>114300</xdr:colOff>
      <xdr:row>19</xdr:row>
      <xdr:rowOff>28915</xdr:rowOff>
    </xdr:to>
    <xdr:cxnSp macro="">
      <xdr:nvCxnSpPr>
        <xdr:cNvPr id="54" name="直線コネクタ 53"/>
        <xdr:cNvCxnSpPr/>
      </xdr:nvCxnSpPr>
      <xdr:spPr bwMode="auto">
        <a:xfrm>
          <a:off x="3606800" y="3246125"/>
          <a:ext cx="698500" cy="8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85736</xdr:rowOff>
    </xdr:from>
    <xdr:to>
      <xdr:col>18</xdr:col>
      <xdr:colOff>177800</xdr:colOff>
      <xdr:row>18</xdr:row>
      <xdr:rowOff>112400</xdr:rowOff>
    </xdr:to>
    <xdr:cxnSp macro="">
      <xdr:nvCxnSpPr>
        <xdr:cNvPr id="57" name="直線コネクタ 56"/>
        <xdr:cNvCxnSpPr/>
      </xdr:nvCxnSpPr>
      <xdr:spPr bwMode="auto">
        <a:xfrm>
          <a:off x="2908300" y="3219461"/>
          <a:ext cx="698500" cy="26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57705</xdr:rowOff>
    </xdr:from>
    <xdr:to>
      <xdr:col>29</xdr:col>
      <xdr:colOff>177800</xdr:colOff>
      <xdr:row>18</xdr:row>
      <xdr:rowOff>159305</xdr:rowOff>
    </xdr:to>
    <xdr:sp macro="" textlink="">
      <xdr:nvSpPr>
        <xdr:cNvPr id="67" name="楕円 66"/>
        <xdr:cNvSpPr/>
      </xdr:nvSpPr>
      <xdr:spPr bwMode="auto">
        <a:xfrm>
          <a:off x="5600700" y="3191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29782</xdr:rowOff>
    </xdr:from>
    <xdr:ext cx="762000" cy="259045"/>
    <xdr:sp macro="" textlink="">
      <xdr:nvSpPr>
        <xdr:cNvPr id="68" name="人口1人当たり決算額の推移該当値テキスト130"/>
        <xdr:cNvSpPr txBox="1"/>
      </xdr:nvSpPr>
      <xdr:spPr>
        <a:xfrm>
          <a:off x="5740400" y="316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85018</xdr:rowOff>
    </xdr:from>
    <xdr:to>
      <xdr:col>26</xdr:col>
      <xdr:colOff>101600</xdr:colOff>
      <xdr:row>19</xdr:row>
      <xdr:rowOff>15168</xdr:rowOff>
    </xdr:to>
    <xdr:sp macro="" textlink="">
      <xdr:nvSpPr>
        <xdr:cNvPr id="69" name="楕円 68"/>
        <xdr:cNvSpPr/>
      </xdr:nvSpPr>
      <xdr:spPr bwMode="auto">
        <a:xfrm>
          <a:off x="4953000" y="321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171395</xdr:rowOff>
    </xdr:from>
    <xdr:ext cx="736600" cy="259045"/>
    <xdr:sp macro="" textlink="">
      <xdr:nvSpPr>
        <xdr:cNvPr id="70" name="テキスト ボックス 69"/>
        <xdr:cNvSpPr txBox="1"/>
      </xdr:nvSpPr>
      <xdr:spPr>
        <a:xfrm>
          <a:off x="4622800" y="330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149565</xdr:rowOff>
    </xdr:from>
    <xdr:to>
      <xdr:col>22</xdr:col>
      <xdr:colOff>165100</xdr:colOff>
      <xdr:row>19</xdr:row>
      <xdr:rowOff>79715</xdr:rowOff>
    </xdr:to>
    <xdr:sp macro="" textlink="">
      <xdr:nvSpPr>
        <xdr:cNvPr id="71" name="楕円 70"/>
        <xdr:cNvSpPr/>
      </xdr:nvSpPr>
      <xdr:spPr bwMode="auto">
        <a:xfrm>
          <a:off x="4254500" y="328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64492</xdr:rowOff>
    </xdr:from>
    <xdr:ext cx="762000" cy="259045"/>
    <xdr:sp macro="" textlink="">
      <xdr:nvSpPr>
        <xdr:cNvPr id="72" name="テキスト ボックス 71"/>
        <xdr:cNvSpPr txBox="1"/>
      </xdr:nvSpPr>
      <xdr:spPr>
        <a:xfrm>
          <a:off x="3924300" y="336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61600</xdr:rowOff>
    </xdr:from>
    <xdr:to>
      <xdr:col>19</xdr:col>
      <xdr:colOff>38100</xdr:colOff>
      <xdr:row>18</xdr:row>
      <xdr:rowOff>163200</xdr:rowOff>
    </xdr:to>
    <xdr:sp macro="" textlink="">
      <xdr:nvSpPr>
        <xdr:cNvPr id="73" name="楕円 72"/>
        <xdr:cNvSpPr/>
      </xdr:nvSpPr>
      <xdr:spPr bwMode="auto">
        <a:xfrm>
          <a:off x="3556000" y="3195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147977</xdr:rowOff>
    </xdr:from>
    <xdr:ext cx="762000" cy="259045"/>
    <xdr:sp macro="" textlink="">
      <xdr:nvSpPr>
        <xdr:cNvPr id="74" name="テキスト ボックス 73"/>
        <xdr:cNvSpPr txBox="1"/>
      </xdr:nvSpPr>
      <xdr:spPr>
        <a:xfrm>
          <a:off x="3225800" y="328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34936</xdr:rowOff>
    </xdr:from>
    <xdr:to>
      <xdr:col>15</xdr:col>
      <xdr:colOff>101600</xdr:colOff>
      <xdr:row>18</xdr:row>
      <xdr:rowOff>136536</xdr:rowOff>
    </xdr:to>
    <xdr:sp macro="" textlink="">
      <xdr:nvSpPr>
        <xdr:cNvPr id="75" name="楕円 74"/>
        <xdr:cNvSpPr/>
      </xdr:nvSpPr>
      <xdr:spPr bwMode="auto">
        <a:xfrm>
          <a:off x="2857500" y="3168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121313</xdr:rowOff>
    </xdr:from>
    <xdr:ext cx="762000" cy="259045"/>
    <xdr:sp macro="" textlink="">
      <xdr:nvSpPr>
        <xdr:cNvPr id="76" name="テキスト ボックス 75"/>
        <xdr:cNvSpPr txBox="1"/>
      </xdr:nvSpPr>
      <xdr:spPr>
        <a:xfrm>
          <a:off x="2527300" y="325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248120</xdr:rowOff>
    </xdr:from>
    <xdr:to>
      <xdr:col>29</xdr:col>
      <xdr:colOff>127000</xdr:colOff>
      <xdr:row>34</xdr:row>
      <xdr:rowOff>333025</xdr:rowOff>
    </xdr:to>
    <xdr:cxnSp macro="">
      <xdr:nvCxnSpPr>
        <xdr:cNvPr id="110" name="直線コネクタ 109"/>
        <xdr:cNvCxnSpPr/>
      </xdr:nvCxnSpPr>
      <xdr:spPr bwMode="auto">
        <a:xfrm>
          <a:off x="5003800" y="6515570"/>
          <a:ext cx="647700" cy="84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248120</xdr:rowOff>
    </xdr:from>
    <xdr:to>
      <xdr:col>26</xdr:col>
      <xdr:colOff>50800</xdr:colOff>
      <xdr:row>34</xdr:row>
      <xdr:rowOff>291668</xdr:rowOff>
    </xdr:to>
    <xdr:cxnSp macro="">
      <xdr:nvCxnSpPr>
        <xdr:cNvPr id="113" name="直線コネクタ 112"/>
        <xdr:cNvCxnSpPr/>
      </xdr:nvCxnSpPr>
      <xdr:spPr bwMode="auto">
        <a:xfrm flipV="1">
          <a:off x="4305300" y="6515570"/>
          <a:ext cx="698500" cy="43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291668</xdr:rowOff>
    </xdr:from>
    <xdr:to>
      <xdr:col>22</xdr:col>
      <xdr:colOff>114300</xdr:colOff>
      <xdr:row>35</xdr:row>
      <xdr:rowOff>18872</xdr:rowOff>
    </xdr:to>
    <xdr:cxnSp macro="">
      <xdr:nvCxnSpPr>
        <xdr:cNvPr id="116" name="直線コネクタ 115"/>
        <xdr:cNvCxnSpPr/>
      </xdr:nvCxnSpPr>
      <xdr:spPr bwMode="auto">
        <a:xfrm flipV="1">
          <a:off x="3606800" y="6559118"/>
          <a:ext cx="698500" cy="70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18872</xdr:rowOff>
    </xdr:from>
    <xdr:to>
      <xdr:col>18</xdr:col>
      <xdr:colOff>177800</xdr:colOff>
      <xdr:row>35</xdr:row>
      <xdr:rowOff>181293</xdr:rowOff>
    </xdr:to>
    <xdr:cxnSp macro="">
      <xdr:nvCxnSpPr>
        <xdr:cNvPr id="119" name="直線コネクタ 118"/>
        <xdr:cNvCxnSpPr/>
      </xdr:nvCxnSpPr>
      <xdr:spPr bwMode="auto">
        <a:xfrm flipV="1">
          <a:off x="2908300" y="6629222"/>
          <a:ext cx="698500" cy="16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282225</xdr:rowOff>
    </xdr:from>
    <xdr:to>
      <xdr:col>29</xdr:col>
      <xdr:colOff>177800</xdr:colOff>
      <xdr:row>35</xdr:row>
      <xdr:rowOff>40925</xdr:rowOff>
    </xdr:to>
    <xdr:sp macro="" textlink="">
      <xdr:nvSpPr>
        <xdr:cNvPr id="129" name="楕円 128"/>
        <xdr:cNvSpPr/>
      </xdr:nvSpPr>
      <xdr:spPr bwMode="auto">
        <a:xfrm>
          <a:off x="5600700" y="6549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127303</xdr:rowOff>
    </xdr:from>
    <xdr:ext cx="762000" cy="259045"/>
    <xdr:sp macro="" textlink="">
      <xdr:nvSpPr>
        <xdr:cNvPr id="130" name="人口1人当たり決算額の推移該当値テキスト445"/>
        <xdr:cNvSpPr txBox="1"/>
      </xdr:nvSpPr>
      <xdr:spPr>
        <a:xfrm>
          <a:off x="5740400" y="63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197320</xdr:rowOff>
    </xdr:from>
    <xdr:to>
      <xdr:col>26</xdr:col>
      <xdr:colOff>101600</xdr:colOff>
      <xdr:row>34</xdr:row>
      <xdr:rowOff>298920</xdr:rowOff>
    </xdr:to>
    <xdr:sp macro="" textlink="">
      <xdr:nvSpPr>
        <xdr:cNvPr id="131" name="楕円 130"/>
        <xdr:cNvSpPr/>
      </xdr:nvSpPr>
      <xdr:spPr bwMode="auto">
        <a:xfrm>
          <a:off x="4953000" y="6464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309097</xdr:rowOff>
    </xdr:from>
    <xdr:ext cx="736600" cy="259045"/>
    <xdr:sp macro="" textlink="">
      <xdr:nvSpPr>
        <xdr:cNvPr id="132" name="テキスト ボックス 131"/>
        <xdr:cNvSpPr txBox="1"/>
      </xdr:nvSpPr>
      <xdr:spPr>
        <a:xfrm>
          <a:off x="4622800" y="6233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240868</xdr:rowOff>
    </xdr:from>
    <xdr:to>
      <xdr:col>22</xdr:col>
      <xdr:colOff>165100</xdr:colOff>
      <xdr:row>34</xdr:row>
      <xdr:rowOff>342468</xdr:rowOff>
    </xdr:to>
    <xdr:sp macro="" textlink="">
      <xdr:nvSpPr>
        <xdr:cNvPr id="133" name="楕円 132"/>
        <xdr:cNvSpPr/>
      </xdr:nvSpPr>
      <xdr:spPr bwMode="auto">
        <a:xfrm>
          <a:off x="4254500" y="6508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9745</xdr:rowOff>
    </xdr:from>
    <xdr:ext cx="762000" cy="259045"/>
    <xdr:sp macro="" textlink="">
      <xdr:nvSpPr>
        <xdr:cNvPr id="134" name="テキスト ボックス 133"/>
        <xdr:cNvSpPr txBox="1"/>
      </xdr:nvSpPr>
      <xdr:spPr>
        <a:xfrm>
          <a:off x="3924300" y="627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310972</xdr:rowOff>
    </xdr:from>
    <xdr:to>
      <xdr:col>19</xdr:col>
      <xdr:colOff>38100</xdr:colOff>
      <xdr:row>35</xdr:row>
      <xdr:rowOff>69672</xdr:rowOff>
    </xdr:to>
    <xdr:sp macro="" textlink="">
      <xdr:nvSpPr>
        <xdr:cNvPr id="135" name="楕円 134"/>
        <xdr:cNvSpPr/>
      </xdr:nvSpPr>
      <xdr:spPr bwMode="auto">
        <a:xfrm>
          <a:off x="3556000" y="657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79849</xdr:rowOff>
    </xdr:from>
    <xdr:ext cx="762000" cy="259045"/>
    <xdr:sp macro="" textlink="">
      <xdr:nvSpPr>
        <xdr:cNvPr id="136" name="テキスト ボックス 135"/>
        <xdr:cNvSpPr txBox="1"/>
      </xdr:nvSpPr>
      <xdr:spPr>
        <a:xfrm>
          <a:off x="3225800" y="634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130493</xdr:rowOff>
    </xdr:from>
    <xdr:to>
      <xdr:col>15</xdr:col>
      <xdr:colOff>101600</xdr:colOff>
      <xdr:row>35</xdr:row>
      <xdr:rowOff>232093</xdr:rowOff>
    </xdr:to>
    <xdr:sp macro="" textlink="">
      <xdr:nvSpPr>
        <xdr:cNvPr id="137" name="楕円 136"/>
        <xdr:cNvSpPr/>
      </xdr:nvSpPr>
      <xdr:spPr bwMode="auto">
        <a:xfrm>
          <a:off x="2857500" y="674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242270</xdr:rowOff>
    </xdr:from>
    <xdr:ext cx="762000" cy="259045"/>
    <xdr:sp macro="" textlink="">
      <xdr:nvSpPr>
        <xdr:cNvPr id="138" name="テキスト ボックス 137"/>
        <xdr:cNvSpPr txBox="1"/>
      </xdr:nvSpPr>
      <xdr:spPr>
        <a:xfrm>
          <a:off x="2527300" y="65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5,285
14.26
9,040,822
8,510,821
528,947
2,374,302
13,780,056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71516</xdr:rowOff>
    </xdr:from>
    <xdr:to>
      <xdr:col>24</xdr:col>
      <xdr:colOff>63500</xdr:colOff>
      <xdr:row>37</xdr:row>
      <xdr:rowOff>88516</xdr:rowOff>
    </xdr:to>
    <xdr:cxnSp macro="">
      <xdr:nvCxnSpPr>
        <xdr:cNvPr id="61" name="直線コネクタ 60"/>
        <xdr:cNvCxnSpPr/>
      </xdr:nvCxnSpPr>
      <xdr:spPr>
        <a:xfrm flipV="1">
          <a:off x="3797300" y="6415166"/>
          <a:ext cx="838200" cy="1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88516</xdr:rowOff>
    </xdr:from>
    <xdr:to>
      <xdr:col>19</xdr:col>
      <xdr:colOff>177800</xdr:colOff>
      <xdr:row>37</xdr:row>
      <xdr:rowOff>106477</xdr:rowOff>
    </xdr:to>
    <xdr:cxnSp macro="">
      <xdr:nvCxnSpPr>
        <xdr:cNvPr id="64" name="直線コネクタ 63"/>
        <xdr:cNvCxnSpPr/>
      </xdr:nvCxnSpPr>
      <xdr:spPr>
        <a:xfrm flipV="1">
          <a:off x="2908300" y="64321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18649</xdr:rowOff>
    </xdr:from>
    <xdr:to>
      <xdr:col>15</xdr:col>
      <xdr:colOff>50800</xdr:colOff>
      <xdr:row>37</xdr:row>
      <xdr:rowOff>106477</xdr:rowOff>
    </xdr:to>
    <xdr:cxnSp macro="">
      <xdr:nvCxnSpPr>
        <xdr:cNvPr id="67" name="直線コネクタ 66"/>
        <xdr:cNvCxnSpPr/>
      </xdr:nvCxnSpPr>
      <xdr:spPr>
        <a:xfrm>
          <a:off x="2019300" y="6362299"/>
          <a:ext cx="889000" cy="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133711</xdr:rowOff>
    </xdr:from>
    <xdr:to>
      <xdr:col>10</xdr:col>
      <xdr:colOff>114300</xdr:colOff>
      <xdr:row>37</xdr:row>
      <xdr:rowOff>18649</xdr:rowOff>
    </xdr:to>
    <xdr:cxnSp macro="">
      <xdr:nvCxnSpPr>
        <xdr:cNvPr id="70" name="直線コネクタ 69"/>
        <xdr:cNvCxnSpPr/>
      </xdr:nvCxnSpPr>
      <xdr:spPr>
        <a:xfrm>
          <a:off x="1130300" y="6305911"/>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20716</xdr:rowOff>
    </xdr:from>
    <xdr:to>
      <xdr:col>24</xdr:col>
      <xdr:colOff>114300</xdr:colOff>
      <xdr:row>37</xdr:row>
      <xdr:rowOff>122316</xdr:rowOff>
    </xdr:to>
    <xdr:sp macro="" textlink="">
      <xdr:nvSpPr>
        <xdr:cNvPr id="80" name="楕円 79"/>
        <xdr:cNvSpPr/>
      </xdr:nvSpPr>
      <xdr:spPr>
        <a:xfrm>
          <a:off x="4584700" y="63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170593</xdr:rowOff>
    </xdr:from>
    <xdr:ext cx="534377" cy="259045"/>
    <xdr:sp macro="" textlink="">
      <xdr:nvSpPr>
        <xdr:cNvPr id="81" name="人件費該当値テキスト"/>
        <xdr:cNvSpPr txBox="1"/>
      </xdr:nvSpPr>
      <xdr:spPr>
        <a:xfrm>
          <a:off x="4686300" y="634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37716</xdr:rowOff>
    </xdr:from>
    <xdr:to>
      <xdr:col>20</xdr:col>
      <xdr:colOff>38100</xdr:colOff>
      <xdr:row>37</xdr:row>
      <xdr:rowOff>139316</xdr:rowOff>
    </xdr:to>
    <xdr:sp macro="" textlink="">
      <xdr:nvSpPr>
        <xdr:cNvPr id="82" name="楕円 81"/>
        <xdr:cNvSpPr/>
      </xdr:nvSpPr>
      <xdr:spPr>
        <a:xfrm>
          <a:off x="3746500" y="63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130443</xdr:rowOff>
    </xdr:from>
    <xdr:ext cx="534377" cy="259045"/>
    <xdr:sp macro="" textlink="">
      <xdr:nvSpPr>
        <xdr:cNvPr id="83" name="テキスト ボックス 82"/>
        <xdr:cNvSpPr txBox="1"/>
      </xdr:nvSpPr>
      <xdr:spPr>
        <a:xfrm>
          <a:off x="3530111" y="647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55677</xdr:rowOff>
    </xdr:from>
    <xdr:to>
      <xdr:col>15</xdr:col>
      <xdr:colOff>101600</xdr:colOff>
      <xdr:row>37</xdr:row>
      <xdr:rowOff>157277</xdr:rowOff>
    </xdr:to>
    <xdr:sp macro="" textlink="">
      <xdr:nvSpPr>
        <xdr:cNvPr id="84" name="楕円 83"/>
        <xdr:cNvSpPr/>
      </xdr:nvSpPr>
      <xdr:spPr>
        <a:xfrm>
          <a:off x="2857500" y="63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148403</xdr:rowOff>
    </xdr:from>
    <xdr:ext cx="534377" cy="259045"/>
    <xdr:sp macro="" textlink="">
      <xdr:nvSpPr>
        <xdr:cNvPr id="85" name="テキスト ボックス 84"/>
        <xdr:cNvSpPr txBox="1"/>
      </xdr:nvSpPr>
      <xdr:spPr>
        <a:xfrm>
          <a:off x="2641111" y="64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139299</xdr:rowOff>
    </xdr:from>
    <xdr:to>
      <xdr:col>10</xdr:col>
      <xdr:colOff>165100</xdr:colOff>
      <xdr:row>37</xdr:row>
      <xdr:rowOff>69449</xdr:rowOff>
    </xdr:to>
    <xdr:sp macro="" textlink="">
      <xdr:nvSpPr>
        <xdr:cNvPr id="86" name="楕円 85"/>
        <xdr:cNvSpPr/>
      </xdr:nvSpPr>
      <xdr:spPr>
        <a:xfrm>
          <a:off x="1968500" y="63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60576</xdr:rowOff>
    </xdr:from>
    <xdr:ext cx="534377" cy="259045"/>
    <xdr:sp macro="" textlink="">
      <xdr:nvSpPr>
        <xdr:cNvPr id="87" name="テキスト ボックス 86"/>
        <xdr:cNvSpPr txBox="1"/>
      </xdr:nvSpPr>
      <xdr:spPr>
        <a:xfrm>
          <a:off x="1752111" y="64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82911</xdr:rowOff>
    </xdr:from>
    <xdr:to>
      <xdr:col>6</xdr:col>
      <xdr:colOff>38100</xdr:colOff>
      <xdr:row>37</xdr:row>
      <xdr:rowOff>13061</xdr:rowOff>
    </xdr:to>
    <xdr:sp macro="" textlink="">
      <xdr:nvSpPr>
        <xdr:cNvPr id="88" name="楕円 87"/>
        <xdr:cNvSpPr/>
      </xdr:nvSpPr>
      <xdr:spPr>
        <a:xfrm>
          <a:off x="1079500" y="62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4188</xdr:rowOff>
    </xdr:from>
    <xdr:ext cx="599010" cy="259045"/>
    <xdr:sp macro="" textlink="">
      <xdr:nvSpPr>
        <xdr:cNvPr id="89" name="テキスト ボックス 88"/>
        <xdr:cNvSpPr txBox="1"/>
      </xdr:nvSpPr>
      <xdr:spPr>
        <a:xfrm>
          <a:off x="830795" y="634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94250</xdr:rowOff>
    </xdr:from>
    <xdr:to>
      <xdr:col>24</xdr:col>
      <xdr:colOff>63500</xdr:colOff>
      <xdr:row>56</xdr:row>
      <xdr:rowOff>98620</xdr:rowOff>
    </xdr:to>
    <xdr:cxnSp macro="">
      <xdr:nvCxnSpPr>
        <xdr:cNvPr id="116" name="直線コネクタ 115"/>
        <xdr:cNvCxnSpPr/>
      </xdr:nvCxnSpPr>
      <xdr:spPr>
        <a:xfrm>
          <a:off x="3797300" y="9695450"/>
          <a:ext cx="8382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94250</xdr:rowOff>
    </xdr:from>
    <xdr:to>
      <xdr:col>19</xdr:col>
      <xdr:colOff>177800</xdr:colOff>
      <xdr:row>56</xdr:row>
      <xdr:rowOff>110554</xdr:rowOff>
    </xdr:to>
    <xdr:cxnSp macro="">
      <xdr:nvCxnSpPr>
        <xdr:cNvPr id="119" name="直線コネクタ 118"/>
        <xdr:cNvCxnSpPr/>
      </xdr:nvCxnSpPr>
      <xdr:spPr>
        <a:xfrm flipV="1">
          <a:off x="2908300" y="9695450"/>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110554</xdr:rowOff>
    </xdr:from>
    <xdr:to>
      <xdr:col>15</xdr:col>
      <xdr:colOff>50800</xdr:colOff>
      <xdr:row>56</xdr:row>
      <xdr:rowOff>125299</xdr:rowOff>
    </xdr:to>
    <xdr:cxnSp macro="">
      <xdr:nvCxnSpPr>
        <xdr:cNvPr id="122" name="直線コネクタ 121"/>
        <xdr:cNvCxnSpPr/>
      </xdr:nvCxnSpPr>
      <xdr:spPr>
        <a:xfrm flipV="1">
          <a:off x="2019300" y="971175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104413</xdr:rowOff>
    </xdr:from>
    <xdr:to>
      <xdr:col>10</xdr:col>
      <xdr:colOff>114300</xdr:colOff>
      <xdr:row>56</xdr:row>
      <xdr:rowOff>125299</xdr:rowOff>
    </xdr:to>
    <xdr:cxnSp macro="">
      <xdr:nvCxnSpPr>
        <xdr:cNvPr id="125" name="直線コネクタ 124"/>
        <xdr:cNvCxnSpPr/>
      </xdr:nvCxnSpPr>
      <xdr:spPr>
        <a:xfrm>
          <a:off x="1130300" y="9705613"/>
          <a:ext cx="889000" cy="2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47820</xdr:rowOff>
    </xdr:from>
    <xdr:to>
      <xdr:col>24</xdr:col>
      <xdr:colOff>114300</xdr:colOff>
      <xdr:row>56</xdr:row>
      <xdr:rowOff>149420</xdr:rowOff>
    </xdr:to>
    <xdr:sp macro="" textlink="">
      <xdr:nvSpPr>
        <xdr:cNvPr id="135" name="楕円 134"/>
        <xdr:cNvSpPr/>
      </xdr:nvSpPr>
      <xdr:spPr>
        <a:xfrm>
          <a:off x="4584700" y="96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26247</xdr:rowOff>
    </xdr:from>
    <xdr:ext cx="534377" cy="259045"/>
    <xdr:sp macro="" textlink="">
      <xdr:nvSpPr>
        <xdr:cNvPr id="136" name="物件費該当値テキスト"/>
        <xdr:cNvSpPr txBox="1"/>
      </xdr:nvSpPr>
      <xdr:spPr>
        <a:xfrm>
          <a:off x="4686300" y="962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43450</xdr:rowOff>
    </xdr:from>
    <xdr:to>
      <xdr:col>20</xdr:col>
      <xdr:colOff>38100</xdr:colOff>
      <xdr:row>56</xdr:row>
      <xdr:rowOff>145050</xdr:rowOff>
    </xdr:to>
    <xdr:sp macro="" textlink="">
      <xdr:nvSpPr>
        <xdr:cNvPr id="137" name="楕円 136"/>
        <xdr:cNvSpPr/>
      </xdr:nvSpPr>
      <xdr:spPr>
        <a:xfrm>
          <a:off x="3746500" y="96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136177</xdr:rowOff>
    </xdr:from>
    <xdr:ext cx="534377" cy="259045"/>
    <xdr:sp macro="" textlink="">
      <xdr:nvSpPr>
        <xdr:cNvPr id="138" name="テキスト ボックス 137"/>
        <xdr:cNvSpPr txBox="1"/>
      </xdr:nvSpPr>
      <xdr:spPr>
        <a:xfrm>
          <a:off x="3530111" y="973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59754</xdr:rowOff>
    </xdr:from>
    <xdr:to>
      <xdr:col>15</xdr:col>
      <xdr:colOff>101600</xdr:colOff>
      <xdr:row>56</xdr:row>
      <xdr:rowOff>161354</xdr:rowOff>
    </xdr:to>
    <xdr:sp macro="" textlink="">
      <xdr:nvSpPr>
        <xdr:cNvPr id="139" name="楕円 138"/>
        <xdr:cNvSpPr/>
      </xdr:nvSpPr>
      <xdr:spPr>
        <a:xfrm>
          <a:off x="2857500" y="96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152481</xdr:rowOff>
    </xdr:from>
    <xdr:ext cx="534377" cy="259045"/>
    <xdr:sp macro="" textlink="">
      <xdr:nvSpPr>
        <xdr:cNvPr id="140" name="テキスト ボックス 139"/>
        <xdr:cNvSpPr txBox="1"/>
      </xdr:nvSpPr>
      <xdr:spPr>
        <a:xfrm>
          <a:off x="2641111" y="97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74499</xdr:rowOff>
    </xdr:from>
    <xdr:to>
      <xdr:col>10</xdr:col>
      <xdr:colOff>165100</xdr:colOff>
      <xdr:row>57</xdr:row>
      <xdr:rowOff>4649</xdr:rowOff>
    </xdr:to>
    <xdr:sp macro="" textlink="">
      <xdr:nvSpPr>
        <xdr:cNvPr id="141" name="楕円 140"/>
        <xdr:cNvSpPr/>
      </xdr:nvSpPr>
      <xdr:spPr>
        <a:xfrm>
          <a:off x="1968500" y="9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167226</xdr:rowOff>
    </xdr:from>
    <xdr:ext cx="534377" cy="259045"/>
    <xdr:sp macro="" textlink="">
      <xdr:nvSpPr>
        <xdr:cNvPr id="142" name="テキスト ボックス 141"/>
        <xdr:cNvSpPr txBox="1"/>
      </xdr:nvSpPr>
      <xdr:spPr>
        <a:xfrm>
          <a:off x="1752111" y="97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53613</xdr:rowOff>
    </xdr:from>
    <xdr:to>
      <xdr:col>6</xdr:col>
      <xdr:colOff>38100</xdr:colOff>
      <xdr:row>56</xdr:row>
      <xdr:rowOff>155213</xdr:rowOff>
    </xdr:to>
    <xdr:sp macro="" textlink="">
      <xdr:nvSpPr>
        <xdr:cNvPr id="143" name="楕円 142"/>
        <xdr:cNvSpPr/>
      </xdr:nvSpPr>
      <xdr:spPr>
        <a:xfrm>
          <a:off x="1079500" y="96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146340</xdr:rowOff>
    </xdr:from>
    <xdr:ext cx="534377" cy="259045"/>
    <xdr:sp macro="" textlink="">
      <xdr:nvSpPr>
        <xdr:cNvPr id="144" name="テキスト ボックス 143"/>
        <xdr:cNvSpPr txBox="1"/>
      </xdr:nvSpPr>
      <xdr:spPr>
        <a:xfrm>
          <a:off x="863111" y="97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72011</xdr:rowOff>
    </xdr:from>
    <xdr:to>
      <xdr:col>24</xdr:col>
      <xdr:colOff>63500</xdr:colOff>
      <xdr:row>78</xdr:row>
      <xdr:rowOff>90049</xdr:rowOff>
    </xdr:to>
    <xdr:cxnSp macro="">
      <xdr:nvCxnSpPr>
        <xdr:cNvPr id="171" name="直線コネクタ 170"/>
        <xdr:cNvCxnSpPr/>
      </xdr:nvCxnSpPr>
      <xdr:spPr>
        <a:xfrm flipV="1">
          <a:off x="3797300" y="13445111"/>
          <a:ext cx="838200" cy="1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58776</xdr:rowOff>
    </xdr:from>
    <xdr:to>
      <xdr:col>19</xdr:col>
      <xdr:colOff>177800</xdr:colOff>
      <xdr:row>78</xdr:row>
      <xdr:rowOff>90049</xdr:rowOff>
    </xdr:to>
    <xdr:cxnSp macro="">
      <xdr:nvCxnSpPr>
        <xdr:cNvPr id="174" name="直線コネクタ 173"/>
        <xdr:cNvCxnSpPr/>
      </xdr:nvCxnSpPr>
      <xdr:spPr>
        <a:xfrm>
          <a:off x="2908300" y="13431876"/>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58776</xdr:rowOff>
    </xdr:from>
    <xdr:to>
      <xdr:col>15</xdr:col>
      <xdr:colOff>50800</xdr:colOff>
      <xdr:row>78</xdr:row>
      <xdr:rowOff>63325</xdr:rowOff>
    </xdr:to>
    <xdr:cxnSp macro="">
      <xdr:nvCxnSpPr>
        <xdr:cNvPr id="177" name="直線コネクタ 176"/>
        <xdr:cNvCxnSpPr/>
      </xdr:nvCxnSpPr>
      <xdr:spPr>
        <a:xfrm flipV="1">
          <a:off x="2019300" y="13431876"/>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63325</xdr:rowOff>
    </xdr:from>
    <xdr:to>
      <xdr:col>10</xdr:col>
      <xdr:colOff>114300</xdr:colOff>
      <xdr:row>78</xdr:row>
      <xdr:rowOff>108153</xdr:rowOff>
    </xdr:to>
    <xdr:cxnSp macro="">
      <xdr:nvCxnSpPr>
        <xdr:cNvPr id="180" name="直線コネクタ 179"/>
        <xdr:cNvCxnSpPr/>
      </xdr:nvCxnSpPr>
      <xdr:spPr>
        <a:xfrm flipV="1">
          <a:off x="1130300" y="13436425"/>
          <a:ext cx="889000" cy="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21211</xdr:rowOff>
    </xdr:from>
    <xdr:to>
      <xdr:col>24</xdr:col>
      <xdr:colOff>114300</xdr:colOff>
      <xdr:row>78</xdr:row>
      <xdr:rowOff>122811</xdr:rowOff>
    </xdr:to>
    <xdr:sp macro="" textlink="">
      <xdr:nvSpPr>
        <xdr:cNvPr id="190" name="楕円 189"/>
        <xdr:cNvSpPr/>
      </xdr:nvSpPr>
      <xdr:spPr>
        <a:xfrm>
          <a:off x="4584700" y="133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107588</xdr:rowOff>
    </xdr:from>
    <xdr:ext cx="469744" cy="259045"/>
    <xdr:sp macro="" textlink="">
      <xdr:nvSpPr>
        <xdr:cNvPr id="191" name="維持補修費該当値テキスト"/>
        <xdr:cNvSpPr txBox="1"/>
      </xdr:nvSpPr>
      <xdr:spPr>
        <a:xfrm>
          <a:off x="4686300" y="1330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39249</xdr:rowOff>
    </xdr:from>
    <xdr:to>
      <xdr:col>20</xdr:col>
      <xdr:colOff>38100</xdr:colOff>
      <xdr:row>78</xdr:row>
      <xdr:rowOff>140849</xdr:rowOff>
    </xdr:to>
    <xdr:sp macro="" textlink="">
      <xdr:nvSpPr>
        <xdr:cNvPr id="192" name="楕円 191"/>
        <xdr:cNvSpPr/>
      </xdr:nvSpPr>
      <xdr:spPr>
        <a:xfrm>
          <a:off x="3746500" y="134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131976</xdr:rowOff>
    </xdr:from>
    <xdr:ext cx="469744" cy="259045"/>
    <xdr:sp macro="" textlink="">
      <xdr:nvSpPr>
        <xdr:cNvPr id="193" name="テキスト ボックス 192"/>
        <xdr:cNvSpPr txBox="1"/>
      </xdr:nvSpPr>
      <xdr:spPr>
        <a:xfrm>
          <a:off x="3562428" y="1350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7976</xdr:rowOff>
    </xdr:from>
    <xdr:to>
      <xdr:col>15</xdr:col>
      <xdr:colOff>101600</xdr:colOff>
      <xdr:row>78</xdr:row>
      <xdr:rowOff>109576</xdr:rowOff>
    </xdr:to>
    <xdr:sp macro="" textlink="">
      <xdr:nvSpPr>
        <xdr:cNvPr id="194" name="楕円 193"/>
        <xdr:cNvSpPr/>
      </xdr:nvSpPr>
      <xdr:spPr>
        <a:xfrm>
          <a:off x="2857500" y="133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100703</xdr:rowOff>
    </xdr:from>
    <xdr:ext cx="469744" cy="259045"/>
    <xdr:sp macro="" textlink="">
      <xdr:nvSpPr>
        <xdr:cNvPr id="195" name="テキスト ボックス 194"/>
        <xdr:cNvSpPr txBox="1"/>
      </xdr:nvSpPr>
      <xdr:spPr>
        <a:xfrm>
          <a:off x="2673428" y="1347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12525</xdr:rowOff>
    </xdr:from>
    <xdr:to>
      <xdr:col>10</xdr:col>
      <xdr:colOff>165100</xdr:colOff>
      <xdr:row>78</xdr:row>
      <xdr:rowOff>114125</xdr:rowOff>
    </xdr:to>
    <xdr:sp macro="" textlink="">
      <xdr:nvSpPr>
        <xdr:cNvPr id="196" name="楕円 195"/>
        <xdr:cNvSpPr/>
      </xdr:nvSpPr>
      <xdr:spPr>
        <a:xfrm>
          <a:off x="1968500" y="133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105252</xdr:rowOff>
    </xdr:from>
    <xdr:ext cx="469744" cy="259045"/>
    <xdr:sp macro="" textlink="">
      <xdr:nvSpPr>
        <xdr:cNvPr id="197" name="テキスト ボックス 196"/>
        <xdr:cNvSpPr txBox="1"/>
      </xdr:nvSpPr>
      <xdr:spPr>
        <a:xfrm>
          <a:off x="1784428" y="1347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57353</xdr:rowOff>
    </xdr:from>
    <xdr:to>
      <xdr:col>6</xdr:col>
      <xdr:colOff>38100</xdr:colOff>
      <xdr:row>78</xdr:row>
      <xdr:rowOff>158953</xdr:rowOff>
    </xdr:to>
    <xdr:sp macro="" textlink="">
      <xdr:nvSpPr>
        <xdr:cNvPr id="198" name="楕円 197"/>
        <xdr:cNvSpPr/>
      </xdr:nvSpPr>
      <xdr:spPr>
        <a:xfrm>
          <a:off x="1079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150080</xdr:rowOff>
    </xdr:from>
    <xdr:ext cx="469744" cy="259045"/>
    <xdr:sp macro="" textlink="">
      <xdr:nvSpPr>
        <xdr:cNvPr id="199" name="テキスト ボックス 198"/>
        <xdr:cNvSpPr txBox="1"/>
      </xdr:nvSpPr>
      <xdr:spPr>
        <a:xfrm>
          <a:off x="895428" y="135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89114</xdr:rowOff>
    </xdr:from>
    <xdr:to>
      <xdr:col>24</xdr:col>
      <xdr:colOff>63500</xdr:colOff>
      <xdr:row>92</xdr:row>
      <xdr:rowOff>22935</xdr:rowOff>
    </xdr:to>
    <xdr:cxnSp macro="">
      <xdr:nvCxnSpPr>
        <xdr:cNvPr id="231" name="直線コネクタ 230"/>
        <xdr:cNvCxnSpPr/>
      </xdr:nvCxnSpPr>
      <xdr:spPr>
        <a:xfrm flipV="1">
          <a:off x="3797300" y="15519614"/>
          <a:ext cx="838200" cy="27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62983</xdr:rowOff>
    </xdr:from>
    <xdr:ext cx="534377" cy="259045"/>
    <xdr:sp macro="" textlink="">
      <xdr:nvSpPr>
        <xdr:cNvPr id="232" name="扶助費平均値テキスト"/>
        <xdr:cNvSpPr txBox="1"/>
      </xdr:nvSpPr>
      <xdr:spPr>
        <a:xfrm>
          <a:off x="4686300" y="1652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22935</xdr:rowOff>
    </xdr:from>
    <xdr:to>
      <xdr:col>19</xdr:col>
      <xdr:colOff>177800</xdr:colOff>
      <xdr:row>92</xdr:row>
      <xdr:rowOff>53518</xdr:rowOff>
    </xdr:to>
    <xdr:cxnSp macro="">
      <xdr:nvCxnSpPr>
        <xdr:cNvPr id="234" name="直線コネクタ 233"/>
        <xdr:cNvCxnSpPr/>
      </xdr:nvCxnSpPr>
      <xdr:spPr>
        <a:xfrm flipV="1">
          <a:off x="2908300" y="15796335"/>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53518</xdr:rowOff>
    </xdr:from>
    <xdr:to>
      <xdr:col>15</xdr:col>
      <xdr:colOff>50800</xdr:colOff>
      <xdr:row>92</xdr:row>
      <xdr:rowOff>145824</xdr:rowOff>
    </xdr:to>
    <xdr:cxnSp macro="">
      <xdr:nvCxnSpPr>
        <xdr:cNvPr id="237" name="直線コネクタ 236"/>
        <xdr:cNvCxnSpPr/>
      </xdr:nvCxnSpPr>
      <xdr:spPr>
        <a:xfrm flipV="1">
          <a:off x="2019300" y="15826918"/>
          <a:ext cx="889000" cy="9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127977</xdr:rowOff>
    </xdr:from>
    <xdr:to>
      <xdr:col>10</xdr:col>
      <xdr:colOff>114300</xdr:colOff>
      <xdr:row>92</xdr:row>
      <xdr:rowOff>145824</xdr:rowOff>
    </xdr:to>
    <xdr:cxnSp macro="">
      <xdr:nvCxnSpPr>
        <xdr:cNvPr id="240" name="直線コネクタ 239"/>
        <xdr:cNvCxnSpPr/>
      </xdr:nvCxnSpPr>
      <xdr:spPr>
        <a:xfrm>
          <a:off x="1130300" y="15901377"/>
          <a:ext cx="8890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21510</xdr:rowOff>
    </xdr:from>
    <xdr:ext cx="534377" cy="259045"/>
    <xdr:sp macro="" textlink="">
      <xdr:nvSpPr>
        <xdr:cNvPr id="244" name="テキスト ボックス 243"/>
        <xdr:cNvSpPr txBox="1"/>
      </xdr:nvSpPr>
      <xdr:spPr>
        <a:xfrm>
          <a:off x="863111" y="1682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38314</xdr:rowOff>
    </xdr:from>
    <xdr:to>
      <xdr:col>24</xdr:col>
      <xdr:colOff>114300</xdr:colOff>
      <xdr:row>90</xdr:row>
      <xdr:rowOff>139914</xdr:rowOff>
    </xdr:to>
    <xdr:sp macro="" textlink="">
      <xdr:nvSpPr>
        <xdr:cNvPr id="250" name="楕円 249"/>
        <xdr:cNvSpPr/>
      </xdr:nvSpPr>
      <xdr:spPr>
        <a:xfrm>
          <a:off x="4584700" y="154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162791</xdr:rowOff>
    </xdr:from>
    <xdr:ext cx="599010" cy="259045"/>
    <xdr:sp macro="" textlink="">
      <xdr:nvSpPr>
        <xdr:cNvPr id="251" name="扶助費該当値テキスト"/>
        <xdr:cNvSpPr txBox="1"/>
      </xdr:nvSpPr>
      <xdr:spPr>
        <a:xfrm>
          <a:off x="4686300" y="1542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143585</xdr:rowOff>
    </xdr:from>
    <xdr:to>
      <xdr:col>20</xdr:col>
      <xdr:colOff>38100</xdr:colOff>
      <xdr:row>92</xdr:row>
      <xdr:rowOff>73735</xdr:rowOff>
    </xdr:to>
    <xdr:sp macro="" textlink="">
      <xdr:nvSpPr>
        <xdr:cNvPr id="252" name="楕円 251"/>
        <xdr:cNvSpPr/>
      </xdr:nvSpPr>
      <xdr:spPr>
        <a:xfrm>
          <a:off x="3746500" y="157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90262</xdr:rowOff>
    </xdr:from>
    <xdr:ext cx="599010" cy="259045"/>
    <xdr:sp macro="" textlink="">
      <xdr:nvSpPr>
        <xdr:cNvPr id="253" name="テキスト ボックス 252"/>
        <xdr:cNvSpPr txBox="1"/>
      </xdr:nvSpPr>
      <xdr:spPr>
        <a:xfrm>
          <a:off x="3497795" y="155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2718</xdr:rowOff>
    </xdr:from>
    <xdr:to>
      <xdr:col>15</xdr:col>
      <xdr:colOff>101600</xdr:colOff>
      <xdr:row>92</xdr:row>
      <xdr:rowOff>104318</xdr:rowOff>
    </xdr:to>
    <xdr:sp macro="" textlink="">
      <xdr:nvSpPr>
        <xdr:cNvPr id="254" name="楕円 253"/>
        <xdr:cNvSpPr/>
      </xdr:nvSpPr>
      <xdr:spPr>
        <a:xfrm>
          <a:off x="2857500" y="157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120845</xdr:rowOff>
    </xdr:from>
    <xdr:ext cx="599010" cy="259045"/>
    <xdr:sp macro="" textlink="">
      <xdr:nvSpPr>
        <xdr:cNvPr id="255" name="テキスト ボックス 254"/>
        <xdr:cNvSpPr txBox="1"/>
      </xdr:nvSpPr>
      <xdr:spPr>
        <a:xfrm>
          <a:off x="2608795" y="1555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95024</xdr:rowOff>
    </xdr:from>
    <xdr:to>
      <xdr:col>10</xdr:col>
      <xdr:colOff>165100</xdr:colOff>
      <xdr:row>93</xdr:row>
      <xdr:rowOff>25174</xdr:rowOff>
    </xdr:to>
    <xdr:sp macro="" textlink="">
      <xdr:nvSpPr>
        <xdr:cNvPr id="256" name="楕円 255"/>
        <xdr:cNvSpPr/>
      </xdr:nvSpPr>
      <xdr:spPr>
        <a:xfrm>
          <a:off x="1968500" y="1586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41701</xdr:rowOff>
    </xdr:from>
    <xdr:ext cx="599010" cy="259045"/>
    <xdr:sp macro="" textlink="">
      <xdr:nvSpPr>
        <xdr:cNvPr id="257" name="テキスト ボックス 256"/>
        <xdr:cNvSpPr txBox="1"/>
      </xdr:nvSpPr>
      <xdr:spPr>
        <a:xfrm>
          <a:off x="1719795" y="1564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77177</xdr:rowOff>
    </xdr:from>
    <xdr:to>
      <xdr:col>6</xdr:col>
      <xdr:colOff>38100</xdr:colOff>
      <xdr:row>93</xdr:row>
      <xdr:rowOff>7327</xdr:rowOff>
    </xdr:to>
    <xdr:sp macro="" textlink="">
      <xdr:nvSpPr>
        <xdr:cNvPr id="258" name="楕円 257"/>
        <xdr:cNvSpPr/>
      </xdr:nvSpPr>
      <xdr:spPr>
        <a:xfrm>
          <a:off x="1079500" y="15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23854</xdr:rowOff>
    </xdr:from>
    <xdr:ext cx="599010" cy="259045"/>
    <xdr:sp macro="" textlink="">
      <xdr:nvSpPr>
        <xdr:cNvPr id="259" name="テキスト ボックス 258"/>
        <xdr:cNvSpPr txBox="1"/>
      </xdr:nvSpPr>
      <xdr:spPr>
        <a:xfrm>
          <a:off x="830795" y="1562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101032</xdr:rowOff>
    </xdr:from>
    <xdr:to>
      <xdr:col>55</xdr:col>
      <xdr:colOff>0</xdr:colOff>
      <xdr:row>37</xdr:row>
      <xdr:rowOff>139148</xdr:rowOff>
    </xdr:to>
    <xdr:cxnSp macro="">
      <xdr:nvCxnSpPr>
        <xdr:cNvPr id="288" name="直線コネクタ 287"/>
        <xdr:cNvCxnSpPr/>
      </xdr:nvCxnSpPr>
      <xdr:spPr>
        <a:xfrm>
          <a:off x="9639300" y="6444682"/>
          <a:ext cx="8382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100842</xdr:rowOff>
    </xdr:from>
    <xdr:to>
      <xdr:col>50</xdr:col>
      <xdr:colOff>114300</xdr:colOff>
      <xdr:row>37</xdr:row>
      <xdr:rowOff>101032</xdr:rowOff>
    </xdr:to>
    <xdr:cxnSp macro="">
      <xdr:nvCxnSpPr>
        <xdr:cNvPr id="291" name="直線コネクタ 290"/>
        <xdr:cNvCxnSpPr/>
      </xdr:nvCxnSpPr>
      <xdr:spPr>
        <a:xfrm>
          <a:off x="8750300" y="644449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100842</xdr:rowOff>
    </xdr:from>
    <xdr:to>
      <xdr:col>45</xdr:col>
      <xdr:colOff>177800</xdr:colOff>
      <xdr:row>37</xdr:row>
      <xdr:rowOff>154761</xdr:rowOff>
    </xdr:to>
    <xdr:cxnSp macro="">
      <xdr:nvCxnSpPr>
        <xdr:cNvPr id="294" name="直線コネクタ 293"/>
        <xdr:cNvCxnSpPr/>
      </xdr:nvCxnSpPr>
      <xdr:spPr>
        <a:xfrm flipV="1">
          <a:off x="7861300" y="6444492"/>
          <a:ext cx="889000" cy="5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154761</xdr:rowOff>
    </xdr:from>
    <xdr:to>
      <xdr:col>41</xdr:col>
      <xdr:colOff>50800</xdr:colOff>
      <xdr:row>38</xdr:row>
      <xdr:rowOff>24699</xdr:rowOff>
    </xdr:to>
    <xdr:cxnSp macro="">
      <xdr:nvCxnSpPr>
        <xdr:cNvPr id="297" name="直線コネクタ 296"/>
        <xdr:cNvCxnSpPr/>
      </xdr:nvCxnSpPr>
      <xdr:spPr>
        <a:xfrm flipV="1">
          <a:off x="6972300" y="6498411"/>
          <a:ext cx="889000" cy="4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88348</xdr:rowOff>
    </xdr:from>
    <xdr:to>
      <xdr:col>55</xdr:col>
      <xdr:colOff>50800</xdr:colOff>
      <xdr:row>38</xdr:row>
      <xdr:rowOff>18498</xdr:rowOff>
    </xdr:to>
    <xdr:sp macro="" textlink="">
      <xdr:nvSpPr>
        <xdr:cNvPr id="307" name="楕円 306"/>
        <xdr:cNvSpPr/>
      </xdr:nvSpPr>
      <xdr:spPr>
        <a:xfrm>
          <a:off x="10426700" y="64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66775</xdr:rowOff>
    </xdr:from>
    <xdr:ext cx="534377" cy="259045"/>
    <xdr:sp macro="" textlink="">
      <xdr:nvSpPr>
        <xdr:cNvPr id="308" name="補助費等該当値テキスト"/>
        <xdr:cNvSpPr txBox="1"/>
      </xdr:nvSpPr>
      <xdr:spPr>
        <a:xfrm>
          <a:off x="10528300" y="641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50232</xdr:rowOff>
    </xdr:from>
    <xdr:to>
      <xdr:col>50</xdr:col>
      <xdr:colOff>165100</xdr:colOff>
      <xdr:row>37</xdr:row>
      <xdr:rowOff>151832</xdr:rowOff>
    </xdr:to>
    <xdr:sp macro="" textlink="">
      <xdr:nvSpPr>
        <xdr:cNvPr id="309" name="楕円 308"/>
        <xdr:cNvSpPr/>
      </xdr:nvSpPr>
      <xdr:spPr>
        <a:xfrm>
          <a:off x="9588500" y="63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142960</xdr:rowOff>
    </xdr:from>
    <xdr:ext cx="534377" cy="259045"/>
    <xdr:sp macro="" textlink="">
      <xdr:nvSpPr>
        <xdr:cNvPr id="310" name="テキスト ボックス 309"/>
        <xdr:cNvSpPr txBox="1"/>
      </xdr:nvSpPr>
      <xdr:spPr>
        <a:xfrm>
          <a:off x="9372111" y="64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50042</xdr:rowOff>
    </xdr:from>
    <xdr:to>
      <xdr:col>46</xdr:col>
      <xdr:colOff>38100</xdr:colOff>
      <xdr:row>37</xdr:row>
      <xdr:rowOff>151642</xdr:rowOff>
    </xdr:to>
    <xdr:sp macro="" textlink="">
      <xdr:nvSpPr>
        <xdr:cNvPr id="311" name="楕円 310"/>
        <xdr:cNvSpPr/>
      </xdr:nvSpPr>
      <xdr:spPr>
        <a:xfrm>
          <a:off x="8699500" y="63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142769</xdr:rowOff>
    </xdr:from>
    <xdr:ext cx="534377" cy="259045"/>
    <xdr:sp macro="" textlink="">
      <xdr:nvSpPr>
        <xdr:cNvPr id="312" name="テキスト ボックス 311"/>
        <xdr:cNvSpPr txBox="1"/>
      </xdr:nvSpPr>
      <xdr:spPr>
        <a:xfrm>
          <a:off x="8483111" y="64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103961</xdr:rowOff>
    </xdr:from>
    <xdr:to>
      <xdr:col>41</xdr:col>
      <xdr:colOff>101600</xdr:colOff>
      <xdr:row>38</xdr:row>
      <xdr:rowOff>34111</xdr:rowOff>
    </xdr:to>
    <xdr:sp macro="" textlink="">
      <xdr:nvSpPr>
        <xdr:cNvPr id="313" name="楕円 312"/>
        <xdr:cNvSpPr/>
      </xdr:nvSpPr>
      <xdr:spPr>
        <a:xfrm>
          <a:off x="7810500" y="64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25238</xdr:rowOff>
    </xdr:from>
    <xdr:ext cx="534377" cy="259045"/>
    <xdr:sp macro="" textlink="">
      <xdr:nvSpPr>
        <xdr:cNvPr id="314" name="テキスト ボックス 313"/>
        <xdr:cNvSpPr txBox="1"/>
      </xdr:nvSpPr>
      <xdr:spPr>
        <a:xfrm>
          <a:off x="7594111" y="654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145349</xdr:rowOff>
    </xdr:from>
    <xdr:to>
      <xdr:col>36</xdr:col>
      <xdr:colOff>165100</xdr:colOff>
      <xdr:row>38</xdr:row>
      <xdr:rowOff>75499</xdr:rowOff>
    </xdr:to>
    <xdr:sp macro="" textlink="">
      <xdr:nvSpPr>
        <xdr:cNvPr id="315" name="楕円 314"/>
        <xdr:cNvSpPr/>
      </xdr:nvSpPr>
      <xdr:spPr>
        <a:xfrm>
          <a:off x="6921500" y="64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66626</xdr:rowOff>
    </xdr:from>
    <xdr:ext cx="534377" cy="259045"/>
    <xdr:sp macro="" textlink="">
      <xdr:nvSpPr>
        <xdr:cNvPr id="316" name="テキスト ボックス 315"/>
        <xdr:cNvSpPr txBox="1"/>
      </xdr:nvSpPr>
      <xdr:spPr>
        <a:xfrm>
          <a:off x="6705111" y="658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128198</xdr:rowOff>
    </xdr:from>
    <xdr:to>
      <xdr:col>55</xdr:col>
      <xdr:colOff>0</xdr:colOff>
      <xdr:row>55</xdr:row>
      <xdr:rowOff>100199</xdr:rowOff>
    </xdr:to>
    <xdr:cxnSp macro="">
      <xdr:nvCxnSpPr>
        <xdr:cNvPr id="345" name="直線コネクタ 344"/>
        <xdr:cNvCxnSpPr/>
      </xdr:nvCxnSpPr>
      <xdr:spPr>
        <a:xfrm flipV="1">
          <a:off x="9639300" y="9043598"/>
          <a:ext cx="838200" cy="48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160737</xdr:rowOff>
    </xdr:from>
    <xdr:ext cx="599010" cy="259045"/>
    <xdr:sp macro="" textlink="">
      <xdr:nvSpPr>
        <xdr:cNvPr id="346" name="普通建設事業費平均値テキスト"/>
        <xdr:cNvSpPr txBox="1"/>
      </xdr:nvSpPr>
      <xdr:spPr>
        <a:xfrm>
          <a:off x="10528300" y="993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100199</xdr:rowOff>
    </xdr:from>
    <xdr:to>
      <xdr:col>50</xdr:col>
      <xdr:colOff>114300</xdr:colOff>
      <xdr:row>56</xdr:row>
      <xdr:rowOff>170030</xdr:rowOff>
    </xdr:to>
    <xdr:cxnSp macro="">
      <xdr:nvCxnSpPr>
        <xdr:cNvPr id="348" name="直線コネクタ 347"/>
        <xdr:cNvCxnSpPr/>
      </xdr:nvCxnSpPr>
      <xdr:spPr>
        <a:xfrm flipV="1">
          <a:off x="8750300" y="9529949"/>
          <a:ext cx="889000" cy="24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110301</xdr:rowOff>
    </xdr:from>
    <xdr:ext cx="599010" cy="259045"/>
    <xdr:sp macro="" textlink="">
      <xdr:nvSpPr>
        <xdr:cNvPr id="350" name="テキスト ボックス 349"/>
        <xdr:cNvSpPr txBox="1"/>
      </xdr:nvSpPr>
      <xdr:spPr>
        <a:xfrm>
          <a:off x="9339795" y="100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170030</xdr:rowOff>
    </xdr:from>
    <xdr:to>
      <xdr:col>45</xdr:col>
      <xdr:colOff>177800</xdr:colOff>
      <xdr:row>58</xdr:row>
      <xdr:rowOff>16265</xdr:rowOff>
    </xdr:to>
    <xdr:cxnSp macro="">
      <xdr:nvCxnSpPr>
        <xdr:cNvPr id="351" name="直線コネクタ 350"/>
        <xdr:cNvCxnSpPr/>
      </xdr:nvCxnSpPr>
      <xdr:spPr>
        <a:xfrm flipV="1">
          <a:off x="7861300" y="9771230"/>
          <a:ext cx="889000" cy="18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105577</xdr:rowOff>
    </xdr:from>
    <xdr:ext cx="599010" cy="259045"/>
    <xdr:sp macro="" textlink="">
      <xdr:nvSpPr>
        <xdr:cNvPr id="353" name="テキスト ボックス 352"/>
        <xdr:cNvSpPr txBox="1"/>
      </xdr:nvSpPr>
      <xdr:spPr>
        <a:xfrm>
          <a:off x="8450795" y="100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147164</xdr:rowOff>
    </xdr:from>
    <xdr:to>
      <xdr:col>41</xdr:col>
      <xdr:colOff>50800</xdr:colOff>
      <xdr:row>58</xdr:row>
      <xdr:rowOff>16265</xdr:rowOff>
    </xdr:to>
    <xdr:cxnSp macro="">
      <xdr:nvCxnSpPr>
        <xdr:cNvPr id="354" name="直線コネクタ 353"/>
        <xdr:cNvCxnSpPr/>
      </xdr:nvCxnSpPr>
      <xdr:spPr>
        <a:xfrm>
          <a:off x="6972300" y="9919814"/>
          <a:ext cx="889000" cy="4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118229</xdr:rowOff>
    </xdr:from>
    <xdr:ext cx="599010" cy="259045"/>
    <xdr:sp macro="" textlink="">
      <xdr:nvSpPr>
        <xdr:cNvPr id="356" name="テキスト ボックス 355"/>
        <xdr:cNvSpPr txBox="1"/>
      </xdr:nvSpPr>
      <xdr:spPr>
        <a:xfrm>
          <a:off x="7561795" y="100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105827</xdr:rowOff>
    </xdr:from>
    <xdr:ext cx="599010" cy="259045"/>
    <xdr:sp macro="" textlink="">
      <xdr:nvSpPr>
        <xdr:cNvPr id="358" name="テキスト ボックス 357"/>
        <xdr:cNvSpPr txBox="1"/>
      </xdr:nvSpPr>
      <xdr:spPr>
        <a:xfrm>
          <a:off x="6672795" y="100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77398</xdr:rowOff>
    </xdr:from>
    <xdr:to>
      <xdr:col>55</xdr:col>
      <xdr:colOff>50800</xdr:colOff>
      <xdr:row>53</xdr:row>
      <xdr:rowOff>7548</xdr:rowOff>
    </xdr:to>
    <xdr:sp macro="" textlink="">
      <xdr:nvSpPr>
        <xdr:cNvPr id="364" name="楕円 363"/>
        <xdr:cNvSpPr/>
      </xdr:nvSpPr>
      <xdr:spPr>
        <a:xfrm>
          <a:off x="10426700" y="89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100275</xdr:rowOff>
    </xdr:from>
    <xdr:ext cx="599010" cy="259045"/>
    <xdr:sp macro="" textlink="">
      <xdr:nvSpPr>
        <xdr:cNvPr id="365" name="普通建設事業費該当値テキスト"/>
        <xdr:cNvSpPr txBox="1"/>
      </xdr:nvSpPr>
      <xdr:spPr>
        <a:xfrm>
          <a:off x="10528300" y="884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49399</xdr:rowOff>
    </xdr:from>
    <xdr:to>
      <xdr:col>50</xdr:col>
      <xdr:colOff>165100</xdr:colOff>
      <xdr:row>55</xdr:row>
      <xdr:rowOff>150999</xdr:rowOff>
    </xdr:to>
    <xdr:sp macro="" textlink="">
      <xdr:nvSpPr>
        <xdr:cNvPr id="366" name="楕円 365"/>
        <xdr:cNvSpPr/>
      </xdr:nvSpPr>
      <xdr:spPr>
        <a:xfrm>
          <a:off x="9588500" y="947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167526</xdr:rowOff>
    </xdr:from>
    <xdr:ext cx="599010" cy="259045"/>
    <xdr:sp macro="" textlink="">
      <xdr:nvSpPr>
        <xdr:cNvPr id="367" name="テキスト ボックス 366"/>
        <xdr:cNvSpPr txBox="1"/>
      </xdr:nvSpPr>
      <xdr:spPr>
        <a:xfrm>
          <a:off x="9339795" y="925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119230</xdr:rowOff>
    </xdr:from>
    <xdr:to>
      <xdr:col>46</xdr:col>
      <xdr:colOff>38100</xdr:colOff>
      <xdr:row>57</xdr:row>
      <xdr:rowOff>49380</xdr:rowOff>
    </xdr:to>
    <xdr:sp macro="" textlink="">
      <xdr:nvSpPr>
        <xdr:cNvPr id="368" name="楕円 367"/>
        <xdr:cNvSpPr/>
      </xdr:nvSpPr>
      <xdr:spPr>
        <a:xfrm>
          <a:off x="8699500" y="972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65907</xdr:rowOff>
    </xdr:from>
    <xdr:ext cx="599010" cy="259045"/>
    <xdr:sp macro="" textlink="">
      <xdr:nvSpPr>
        <xdr:cNvPr id="369" name="テキスト ボックス 368"/>
        <xdr:cNvSpPr txBox="1"/>
      </xdr:nvSpPr>
      <xdr:spPr>
        <a:xfrm>
          <a:off x="8450795" y="949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136915</xdr:rowOff>
    </xdr:from>
    <xdr:to>
      <xdr:col>41</xdr:col>
      <xdr:colOff>101600</xdr:colOff>
      <xdr:row>58</xdr:row>
      <xdr:rowOff>67065</xdr:rowOff>
    </xdr:to>
    <xdr:sp macro="" textlink="">
      <xdr:nvSpPr>
        <xdr:cNvPr id="370" name="楕円 369"/>
        <xdr:cNvSpPr/>
      </xdr:nvSpPr>
      <xdr:spPr>
        <a:xfrm>
          <a:off x="7810500" y="99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83592</xdr:rowOff>
    </xdr:from>
    <xdr:ext cx="599010" cy="259045"/>
    <xdr:sp macro="" textlink="">
      <xdr:nvSpPr>
        <xdr:cNvPr id="371" name="テキスト ボックス 370"/>
        <xdr:cNvSpPr txBox="1"/>
      </xdr:nvSpPr>
      <xdr:spPr>
        <a:xfrm>
          <a:off x="7561795" y="968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96364</xdr:rowOff>
    </xdr:from>
    <xdr:to>
      <xdr:col>36</xdr:col>
      <xdr:colOff>165100</xdr:colOff>
      <xdr:row>58</xdr:row>
      <xdr:rowOff>26514</xdr:rowOff>
    </xdr:to>
    <xdr:sp macro="" textlink="">
      <xdr:nvSpPr>
        <xdr:cNvPr id="372" name="楕円 371"/>
        <xdr:cNvSpPr/>
      </xdr:nvSpPr>
      <xdr:spPr>
        <a:xfrm>
          <a:off x="6921500" y="986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43041</xdr:rowOff>
    </xdr:from>
    <xdr:ext cx="599010" cy="259045"/>
    <xdr:sp macro="" textlink="">
      <xdr:nvSpPr>
        <xdr:cNvPr id="373" name="テキスト ボックス 372"/>
        <xdr:cNvSpPr txBox="1"/>
      </xdr:nvSpPr>
      <xdr:spPr>
        <a:xfrm>
          <a:off x="6672795" y="964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115429</xdr:rowOff>
    </xdr:from>
    <xdr:to>
      <xdr:col>55</xdr:col>
      <xdr:colOff>0</xdr:colOff>
      <xdr:row>73</xdr:row>
      <xdr:rowOff>62075</xdr:rowOff>
    </xdr:to>
    <xdr:cxnSp macro="">
      <xdr:nvCxnSpPr>
        <xdr:cNvPr id="400" name="直線コネクタ 399"/>
        <xdr:cNvCxnSpPr/>
      </xdr:nvCxnSpPr>
      <xdr:spPr>
        <a:xfrm flipV="1">
          <a:off x="9639300" y="12116929"/>
          <a:ext cx="838200" cy="46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145414</xdr:rowOff>
    </xdr:from>
    <xdr:ext cx="534377" cy="259045"/>
    <xdr:sp macro="" textlink="">
      <xdr:nvSpPr>
        <xdr:cNvPr id="401" name="普通建設事業費 （ うち新規整備　）平均値テキスト"/>
        <xdr:cNvSpPr txBox="1"/>
      </xdr:nvSpPr>
      <xdr:spPr>
        <a:xfrm>
          <a:off x="10528300" y="1334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62075</xdr:rowOff>
    </xdr:from>
    <xdr:to>
      <xdr:col>50</xdr:col>
      <xdr:colOff>114300</xdr:colOff>
      <xdr:row>76</xdr:row>
      <xdr:rowOff>39932</xdr:rowOff>
    </xdr:to>
    <xdr:cxnSp macro="">
      <xdr:nvCxnSpPr>
        <xdr:cNvPr id="403" name="直線コネクタ 402"/>
        <xdr:cNvCxnSpPr/>
      </xdr:nvCxnSpPr>
      <xdr:spPr>
        <a:xfrm flipV="1">
          <a:off x="8750300" y="12577925"/>
          <a:ext cx="889000" cy="49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85444</xdr:rowOff>
    </xdr:from>
    <xdr:ext cx="534377" cy="259045"/>
    <xdr:sp macro="" textlink="">
      <xdr:nvSpPr>
        <xdr:cNvPr id="405" name="テキスト ボックス 404"/>
        <xdr:cNvSpPr txBox="1"/>
      </xdr:nvSpPr>
      <xdr:spPr>
        <a:xfrm>
          <a:off x="9372111" y="134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39932</xdr:rowOff>
    </xdr:from>
    <xdr:to>
      <xdr:col>45</xdr:col>
      <xdr:colOff>177800</xdr:colOff>
      <xdr:row>78</xdr:row>
      <xdr:rowOff>86790</xdr:rowOff>
    </xdr:to>
    <xdr:cxnSp macro="">
      <xdr:nvCxnSpPr>
        <xdr:cNvPr id="406" name="直線コネクタ 405"/>
        <xdr:cNvCxnSpPr/>
      </xdr:nvCxnSpPr>
      <xdr:spPr>
        <a:xfrm flipV="1">
          <a:off x="7861300" y="13070132"/>
          <a:ext cx="889000" cy="38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83261</xdr:rowOff>
    </xdr:from>
    <xdr:ext cx="534377" cy="259045"/>
    <xdr:sp macro="" textlink="">
      <xdr:nvSpPr>
        <xdr:cNvPr id="408" name="テキスト ボックス 407"/>
        <xdr:cNvSpPr txBox="1"/>
      </xdr:nvSpPr>
      <xdr:spPr>
        <a:xfrm>
          <a:off x="8483111" y="134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154884</xdr:rowOff>
    </xdr:from>
    <xdr:to>
      <xdr:col>41</xdr:col>
      <xdr:colOff>50800</xdr:colOff>
      <xdr:row>78</xdr:row>
      <xdr:rowOff>86790</xdr:rowOff>
    </xdr:to>
    <xdr:cxnSp macro="">
      <xdr:nvCxnSpPr>
        <xdr:cNvPr id="409" name="直線コネクタ 408"/>
        <xdr:cNvCxnSpPr/>
      </xdr:nvCxnSpPr>
      <xdr:spPr>
        <a:xfrm>
          <a:off x="6972300" y="13356534"/>
          <a:ext cx="889000" cy="10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58320</xdr:rowOff>
    </xdr:from>
    <xdr:ext cx="534377" cy="259045"/>
    <xdr:sp macro="" textlink="">
      <xdr:nvSpPr>
        <xdr:cNvPr id="413" name="テキスト ボックス 412"/>
        <xdr:cNvSpPr txBox="1"/>
      </xdr:nvSpPr>
      <xdr:spPr>
        <a:xfrm>
          <a:off x="6705111" y="1343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64629</xdr:rowOff>
    </xdr:from>
    <xdr:to>
      <xdr:col>55</xdr:col>
      <xdr:colOff>50800</xdr:colOff>
      <xdr:row>70</xdr:row>
      <xdr:rowOff>166229</xdr:rowOff>
    </xdr:to>
    <xdr:sp macro="" textlink="">
      <xdr:nvSpPr>
        <xdr:cNvPr id="419" name="楕円 418"/>
        <xdr:cNvSpPr/>
      </xdr:nvSpPr>
      <xdr:spPr>
        <a:xfrm>
          <a:off x="10426700" y="120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4909</xdr:rowOff>
    </xdr:from>
    <xdr:ext cx="599010" cy="259045"/>
    <xdr:sp macro="" textlink="">
      <xdr:nvSpPr>
        <xdr:cNvPr id="420" name="普通建設事業費 （ うち新規整備　）該当値テキスト"/>
        <xdr:cNvSpPr txBox="1"/>
      </xdr:nvSpPr>
      <xdr:spPr>
        <a:xfrm>
          <a:off x="10528300" y="120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11275</xdr:rowOff>
    </xdr:from>
    <xdr:to>
      <xdr:col>50</xdr:col>
      <xdr:colOff>165100</xdr:colOff>
      <xdr:row>73</xdr:row>
      <xdr:rowOff>112875</xdr:rowOff>
    </xdr:to>
    <xdr:sp macro="" textlink="">
      <xdr:nvSpPr>
        <xdr:cNvPr id="421" name="楕円 420"/>
        <xdr:cNvSpPr/>
      </xdr:nvSpPr>
      <xdr:spPr>
        <a:xfrm>
          <a:off x="9588500" y="125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129402</xdr:rowOff>
    </xdr:from>
    <xdr:ext cx="599010" cy="259045"/>
    <xdr:sp macro="" textlink="">
      <xdr:nvSpPr>
        <xdr:cNvPr id="422" name="テキスト ボックス 421"/>
        <xdr:cNvSpPr txBox="1"/>
      </xdr:nvSpPr>
      <xdr:spPr>
        <a:xfrm>
          <a:off x="9339795" y="1230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160582</xdr:rowOff>
    </xdr:from>
    <xdr:to>
      <xdr:col>46</xdr:col>
      <xdr:colOff>38100</xdr:colOff>
      <xdr:row>76</xdr:row>
      <xdr:rowOff>90732</xdr:rowOff>
    </xdr:to>
    <xdr:sp macro="" textlink="">
      <xdr:nvSpPr>
        <xdr:cNvPr id="423" name="楕円 422"/>
        <xdr:cNvSpPr/>
      </xdr:nvSpPr>
      <xdr:spPr>
        <a:xfrm>
          <a:off x="8699500" y="130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107259</xdr:rowOff>
    </xdr:from>
    <xdr:ext cx="599010" cy="259045"/>
    <xdr:sp macro="" textlink="">
      <xdr:nvSpPr>
        <xdr:cNvPr id="424" name="テキスト ボックス 423"/>
        <xdr:cNvSpPr txBox="1"/>
      </xdr:nvSpPr>
      <xdr:spPr>
        <a:xfrm>
          <a:off x="8450795" y="1279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35990</xdr:rowOff>
    </xdr:from>
    <xdr:to>
      <xdr:col>41</xdr:col>
      <xdr:colOff>101600</xdr:colOff>
      <xdr:row>78</xdr:row>
      <xdr:rowOff>137590</xdr:rowOff>
    </xdr:to>
    <xdr:sp macro="" textlink="">
      <xdr:nvSpPr>
        <xdr:cNvPr id="425" name="楕円 424"/>
        <xdr:cNvSpPr/>
      </xdr:nvSpPr>
      <xdr:spPr>
        <a:xfrm>
          <a:off x="7810500" y="134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128717</xdr:rowOff>
    </xdr:from>
    <xdr:ext cx="534377" cy="259045"/>
    <xdr:sp macro="" textlink="">
      <xdr:nvSpPr>
        <xdr:cNvPr id="426" name="テキスト ボックス 425"/>
        <xdr:cNvSpPr txBox="1"/>
      </xdr:nvSpPr>
      <xdr:spPr>
        <a:xfrm>
          <a:off x="7594111" y="1350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104084</xdr:rowOff>
    </xdr:from>
    <xdr:to>
      <xdr:col>36</xdr:col>
      <xdr:colOff>165100</xdr:colOff>
      <xdr:row>78</xdr:row>
      <xdr:rowOff>34234</xdr:rowOff>
    </xdr:to>
    <xdr:sp macro="" textlink="">
      <xdr:nvSpPr>
        <xdr:cNvPr id="427" name="楕円 426"/>
        <xdr:cNvSpPr/>
      </xdr:nvSpPr>
      <xdr:spPr>
        <a:xfrm>
          <a:off x="6921500" y="133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50761</xdr:rowOff>
    </xdr:from>
    <xdr:ext cx="534377" cy="259045"/>
    <xdr:sp macro="" textlink="">
      <xdr:nvSpPr>
        <xdr:cNvPr id="428" name="テキスト ボックス 427"/>
        <xdr:cNvSpPr txBox="1"/>
      </xdr:nvSpPr>
      <xdr:spPr>
        <a:xfrm>
          <a:off x="6705111" y="1308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136858</xdr:rowOff>
    </xdr:from>
    <xdr:to>
      <xdr:col>55</xdr:col>
      <xdr:colOff>0</xdr:colOff>
      <xdr:row>98</xdr:row>
      <xdr:rowOff>116684</xdr:rowOff>
    </xdr:to>
    <xdr:cxnSp macro="">
      <xdr:nvCxnSpPr>
        <xdr:cNvPr id="457" name="直線コネクタ 456"/>
        <xdr:cNvCxnSpPr/>
      </xdr:nvCxnSpPr>
      <xdr:spPr>
        <a:xfrm flipV="1">
          <a:off x="9639300" y="16081708"/>
          <a:ext cx="838200" cy="83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62640</xdr:rowOff>
    </xdr:from>
    <xdr:ext cx="534377" cy="259045"/>
    <xdr:sp macro="" textlink="">
      <xdr:nvSpPr>
        <xdr:cNvPr id="458" name="普通建設事業費 （ うち更新整備　）平均値テキスト"/>
        <xdr:cNvSpPr txBox="1"/>
      </xdr:nvSpPr>
      <xdr:spPr>
        <a:xfrm>
          <a:off x="10528300" y="16693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159931</xdr:rowOff>
    </xdr:from>
    <xdr:to>
      <xdr:col>50</xdr:col>
      <xdr:colOff>114300</xdr:colOff>
      <xdr:row>98</xdr:row>
      <xdr:rowOff>116684</xdr:rowOff>
    </xdr:to>
    <xdr:cxnSp macro="">
      <xdr:nvCxnSpPr>
        <xdr:cNvPr id="460" name="直線コネクタ 459"/>
        <xdr:cNvCxnSpPr/>
      </xdr:nvCxnSpPr>
      <xdr:spPr>
        <a:xfrm>
          <a:off x="8750300" y="16619131"/>
          <a:ext cx="889000" cy="29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111940</xdr:rowOff>
    </xdr:from>
    <xdr:to>
      <xdr:col>45</xdr:col>
      <xdr:colOff>177800</xdr:colOff>
      <xdr:row>96</xdr:row>
      <xdr:rowOff>159931</xdr:rowOff>
    </xdr:to>
    <xdr:cxnSp macro="">
      <xdr:nvCxnSpPr>
        <xdr:cNvPr id="463" name="直線コネクタ 462"/>
        <xdr:cNvCxnSpPr/>
      </xdr:nvCxnSpPr>
      <xdr:spPr>
        <a:xfrm>
          <a:off x="7861300" y="16571140"/>
          <a:ext cx="889000" cy="4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26674</xdr:rowOff>
    </xdr:from>
    <xdr:ext cx="534377" cy="259045"/>
    <xdr:sp macro="" textlink="">
      <xdr:nvSpPr>
        <xdr:cNvPr id="465" name="テキスト ボックス 464"/>
        <xdr:cNvSpPr txBox="1"/>
      </xdr:nvSpPr>
      <xdr:spPr>
        <a:xfrm>
          <a:off x="8483111" y="168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99124</xdr:rowOff>
    </xdr:from>
    <xdr:to>
      <xdr:col>41</xdr:col>
      <xdr:colOff>50800</xdr:colOff>
      <xdr:row>96</xdr:row>
      <xdr:rowOff>111940</xdr:rowOff>
    </xdr:to>
    <xdr:cxnSp macro="">
      <xdr:nvCxnSpPr>
        <xdr:cNvPr id="466" name="直線コネクタ 465"/>
        <xdr:cNvCxnSpPr/>
      </xdr:nvCxnSpPr>
      <xdr:spPr>
        <a:xfrm>
          <a:off x="6972300" y="16558324"/>
          <a:ext cx="889000" cy="1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71251</xdr:rowOff>
    </xdr:from>
    <xdr:ext cx="534377" cy="259045"/>
    <xdr:sp macro="" textlink="">
      <xdr:nvSpPr>
        <xdr:cNvPr id="470" name="テキスト ボックス 469"/>
        <xdr:cNvSpPr txBox="1"/>
      </xdr:nvSpPr>
      <xdr:spPr>
        <a:xfrm>
          <a:off x="6705111" y="168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86058</xdr:rowOff>
    </xdr:from>
    <xdr:to>
      <xdr:col>55</xdr:col>
      <xdr:colOff>50800</xdr:colOff>
      <xdr:row>94</xdr:row>
      <xdr:rowOff>16208</xdr:rowOff>
    </xdr:to>
    <xdr:sp macro="" textlink="">
      <xdr:nvSpPr>
        <xdr:cNvPr id="476" name="楕円 475"/>
        <xdr:cNvSpPr/>
      </xdr:nvSpPr>
      <xdr:spPr>
        <a:xfrm>
          <a:off x="10426700" y="1603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108935</xdr:rowOff>
    </xdr:from>
    <xdr:ext cx="599010" cy="259045"/>
    <xdr:sp macro="" textlink="">
      <xdr:nvSpPr>
        <xdr:cNvPr id="477" name="普通建設事業費 （ うち更新整備　）該当値テキスト"/>
        <xdr:cNvSpPr txBox="1"/>
      </xdr:nvSpPr>
      <xdr:spPr>
        <a:xfrm>
          <a:off x="10528300" y="1588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65884</xdr:rowOff>
    </xdr:from>
    <xdr:to>
      <xdr:col>50</xdr:col>
      <xdr:colOff>165100</xdr:colOff>
      <xdr:row>98</xdr:row>
      <xdr:rowOff>167484</xdr:rowOff>
    </xdr:to>
    <xdr:sp macro="" textlink="">
      <xdr:nvSpPr>
        <xdr:cNvPr id="478" name="楕円 477"/>
        <xdr:cNvSpPr/>
      </xdr:nvSpPr>
      <xdr:spPr>
        <a:xfrm>
          <a:off x="9588500" y="168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158611</xdr:rowOff>
    </xdr:from>
    <xdr:ext cx="534377" cy="259045"/>
    <xdr:sp macro="" textlink="">
      <xdr:nvSpPr>
        <xdr:cNvPr id="479" name="テキスト ボックス 478"/>
        <xdr:cNvSpPr txBox="1"/>
      </xdr:nvSpPr>
      <xdr:spPr>
        <a:xfrm>
          <a:off x="9372111" y="16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109131</xdr:rowOff>
    </xdr:from>
    <xdr:to>
      <xdr:col>46</xdr:col>
      <xdr:colOff>38100</xdr:colOff>
      <xdr:row>97</xdr:row>
      <xdr:rowOff>39281</xdr:rowOff>
    </xdr:to>
    <xdr:sp macro="" textlink="">
      <xdr:nvSpPr>
        <xdr:cNvPr id="480" name="楕円 479"/>
        <xdr:cNvSpPr/>
      </xdr:nvSpPr>
      <xdr:spPr>
        <a:xfrm>
          <a:off x="8699500" y="165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55808</xdr:rowOff>
    </xdr:from>
    <xdr:ext cx="599010" cy="259045"/>
    <xdr:sp macro="" textlink="">
      <xdr:nvSpPr>
        <xdr:cNvPr id="481" name="テキスト ボックス 480"/>
        <xdr:cNvSpPr txBox="1"/>
      </xdr:nvSpPr>
      <xdr:spPr>
        <a:xfrm>
          <a:off x="8450795" y="1634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61140</xdr:rowOff>
    </xdr:from>
    <xdr:to>
      <xdr:col>41</xdr:col>
      <xdr:colOff>101600</xdr:colOff>
      <xdr:row>96</xdr:row>
      <xdr:rowOff>162740</xdr:rowOff>
    </xdr:to>
    <xdr:sp macro="" textlink="">
      <xdr:nvSpPr>
        <xdr:cNvPr id="482" name="楕円 481"/>
        <xdr:cNvSpPr/>
      </xdr:nvSpPr>
      <xdr:spPr>
        <a:xfrm>
          <a:off x="7810500" y="165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7817</xdr:rowOff>
    </xdr:from>
    <xdr:ext cx="599010" cy="259045"/>
    <xdr:sp macro="" textlink="">
      <xdr:nvSpPr>
        <xdr:cNvPr id="483" name="テキスト ボックス 482"/>
        <xdr:cNvSpPr txBox="1"/>
      </xdr:nvSpPr>
      <xdr:spPr>
        <a:xfrm>
          <a:off x="7561795" y="1629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48324</xdr:rowOff>
    </xdr:from>
    <xdr:to>
      <xdr:col>36</xdr:col>
      <xdr:colOff>165100</xdr:colOff>
      <xdr:row>96</xdr:row>
      <xdr:rowOff>149924</xdr:rowOff>
    </xdr:to>
    <xdr:sp macro="" textlink="">
      <xdr:nvSpPr>
        <xdr:cNvPr id="484" name="楕円 483"/>
        <xdr:cNvSpPr/>
      </xdr:nvSpPr>
      <xdr:spPr>
        <a:xfrm>
          <a:off x="6921500" y="165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166451</xdr:rowOff>
    </xdr:from>
    <xdr:ext cx="599010" cy="259045"/>
    <xdr:sp macro="" textlink="">
      <xdr:nvSpPr>
        <xdr:cNvPr id="485" name="テキスト ボックス 484"/>
        <xdr:cNvSpPr txBox="1"/>
      </xdr:nvSpPr>
      <xdr:spPr>
        <a:xfrm>
          <a:off x="6672795" y="1628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158141</xdr:rowOff>
    </xdr:from>
    <xdr:to>
      <xdr:col>85</xdr:col>
      <xdr:colOff>127000</xdr:colOff>
      <xdr:row>39</xdr:row>
      <xdr:rowOff>37897</xdr:rowOff>
    </xdr:to>
    <xdr:cxnSp macro="">
      <xdr:nvCxnSpPr>
        <xdr:cNvPr id="514" name="直線コネクタ 513"/>
        <xdr:cNvCxnSpPr/>
      </xdr:nvCxnSpPr>
      <xdr:spPr>
        <a:xfrm flipV="1">
          <a:off x="15481300" y="6673241"/>
          <a:ext cx="8382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37897</xdr:rowOff>
    </xdr:from>
    <xdr:to>
      <xdr:col>81</xdr:col>
      <xdr:colOff>50800</xdr:colOff>
      <xdr:row>39</xdr:row>
      <xdr:rowOff>39612</xdr:rowOff>
    </xdr:to>
    <xdr:cxnSp macro="">
      <xdr:nvCxnSpPr>
        <xdr:cNvPr id="517" name="直線コネクタ 516"/>
        <xdr:cNvCxnSpPr/>
      </xdr:nvCxnSpPr>
      <xdr:spPr>
        <a:xfrm flipV="1">
          <a:off x="14592300" y="672444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24924</xdr:rowOff>
    </xdr:from>
    <xdr:to>
      <xdr:col>76</xdr:col>
      <xdr:colOff>114300</xdr:colOff>
      <xdr:row>39</xdr:row>
      <xdr:rowOff>39612</xdr:rowOff>
    </xdr:to>
    <xdr:cxnSp macro="">
      <xdr:nvCxnSpPr>
        <xdr:cNvPr id="520" name="直線コネクタ 519"/>
        <xdr:cNvCxnSpPr/>
      </xdr:nvCxnSpPr>
      <xdr:spPr>
        <a:xfrm>
          <a:off x="13703300" y="6711474"/>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24924</xdr:rowOff>
    </xdr:from>
    <xdr:to>
      <xdr:col>71</xdr:col>
      <xdr:colOff>177800</xdr:colOff>
      <xdr:row>39</xdr:row>
      <xdr:rowOff>42031</xdr:rowOff>
    </xdr:to>
    <xdr:cxnSp macro="">
      <xdr:nvCxnSpPr>
        <xdr:cNvPr id="523" name="直線コネクタ 522"/>
        <xdr:cNvCxnSpPr/>
      </xdr:nvCxnSpPr>
      <xdr:spPr>
        <a:xfrm flipV="1">
          <a:off x="12814300" y="6711474"/>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107341</xdr:rowOff>
    </xdr:from>
    <xdr:to>
      <xdr:col>85</xdr:col>
      <xdr:colOff>177800</xdr:colOff>
      <xdr:row>39</xdr:row>
      <xdr:rowOff>37491</xdr:rowOff>
    </xdr:to>
    <xdr:sp macro="" textlink="">
      <xdr:nvSpPr>
        <xdr:cNvPr id="533" name="楕円 532"/>
        <xdr:cNvSpPr/>
      </xdr:nvSpPr>
      <xdr:spPr>
        <a:xfrm>
          <a:off x="16268700" y="66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22268</xdr:rowOff>
    </xdr:from>
    <xdr:ext cx="469744" cy="259045"/>
    <xdr:sp macro="" textlink="">
      <xdr:nvSpPr>
        <xdr:cNvPr id="534" name="災害復旧事業費該当値テキスト"/>
        <xdr:cNvSpPr txBox="1"/>
      </xdr:nvSpPr>
      <xdr:spPr>
        <a:xfrm>
          <a:off x="16370300" y="653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158547</xdr:rowOff>
    </xdr:from>
    <xdr:to>
      <xdr:col>81</xdr:col>
      <xdr:colOff>101600</xdr:colOff>
      <xdr:row>39</xdr:row>
      <xdr:rowOff>88697</xdr:rowOff>
    </xdr:to>
    <xdr:sp macro="" textlink="">
      <xdr:nvSpPr>
        <xdr:cNvPr id="535" name="楕円 534"/>
        <xdr:cNvSpPr/>
      </xdr:nvSpPr>
      <xdr:spPr>
        <a:xfrm>
          <a:off x="15430500" y="66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79824</xdr:rowOff>
    </xdr:from>
    <xdr:ext cx="378565" cy="259045"/>
    <xdr:sp macro="" textlink="">
      <xdr:nvSpPr>
        <xdr:cNvPr id="536" name="テキスト ボックス 535"/>
        <xdr:cNvSpPr txBox="1"/>
      </xdr:nvSpPr>
      <xdr:spPr>
        <a:xfrm>
          <a:off x="15292017" y="6766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160262</xdr:rowOff>
    </xdr:from>
    <xdr:to>
      <xdr:col>76</xdr:col>
      <xdr:colOff>165100</xdr:colOff>
      <xdr:row>39</xdr:row>
      <xdr:rowOff>90412</xdr:rowOff>
    </xdr:to>
    <xdr:sp macro="" textlink="">
      <xdr:nvSpPr>
        <xdr:cNvPr id="537" name="楕円 536"/>
        <xdr:cNvSpPr/>
      </xdr:nvSpPr>
      <xdr:spPr>
        <a:xfrm>
          <a:off x="14541500" y="66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81539</xdr:rowOff>
    </xdr:from>
    <xdr:ext cx="378565" cy="259045"/>
    <xdr:sp macro="" textlink="">
      <xdr:nvSpPr>
        <xdr:cNvPr id="538" name="テキスト ボックス 537"/>
        <xdr:cNvSpPr txBox="1"/>
      </xdr:nvSpPr>
      <xdr:spPr>
        <a:xfrm>
          <a:off x="14403017" y="676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145574</xdr:rowOff>
    </xdr:from>
    <xdr:to>
      <xdr:col>72</xdr:col>
      <xdr:colOff>38100</xdr:colOff>
      <xdr:row>39</xdr:row>
      <xdr:rowOff>75724</xdr:rowOff>
    </xdr:to>
    <xdr:sp macro="" textlink="">
      <xdr:nvSpPr>
        <xdr:cNvPr id="539" name="楕円 538"/>
        <xdr:cNvSpPr/>
      </xdr:nvSpPr>
      <xdr:spPr>
        <a:xfrm>
          <a:off x="13652500" y="66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66851</xdr:rowOff>
    </xdr:from>
    <xdr:ext cx="469744" cy="259045"/>
    <xdr:sp macro="" textlink="">
      <xdr:nvSpPr>
        <xdr:cNvPr id="540" name="テキスト ボックス 539"/>
        <xdr:cNvSpPr txBox="1"/>
      </xdr:nvSpPr>
      <xdr:spPr>
        <a:xfrm>
          <a:off x="13468428" y="675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162681</xdr:rowOff>
    </xdr:from>
    <xdr:to>
      <xdr:col>67</xdr:col>
      <xdr:colOff>101600</xdr:colOff>
      <xdr:row>39</xdr:row>
      <xdr:rowOff>92831</xdr:rowOff>
    </xdr:to>
    <xdr:sp macro="" textlink="">
      <xdr:nvSpPr>
        <xdr:cNvPr id="541" name="楕円 540"/>
        <xdr:cNvSpPr/>
      </xdr:nvSpPr>
      <xdr:spPr>
        <a:xfrm>
          <a:off x="12763500" y="667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83958</xdr:rowOff>
    </xdr:from>
    <xdr:ext cx="378565" cy="259045"/>
    <xdr:sp macro="" textlink="">
      <xdr:nvSpPr>
        <xdr:cNvPr id="542" name="テキスト ボックス 541"/>
        <xdr:cNvSpPr txBox="1"/>
      </xdr:nvSpPr>
      <xdr:spPr>
        <a:xfrm>
          <a:off x="12625017" y="6770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73557</xdr:rowOff>
    </xdr:from>
    <xdr:to>
      <xdr:col>85</xdr:col>
      <xdr:colOff>127000</xdr:colOff>
      <xdr:row>72</xdr:row>
      <xdr:rowOff>87067</xdr:rowOff>
    </xdr:to>
    <xdr:cxnSp macro="">
      <xdr:nvCxnSpPr>
        <xdr:cNvPr id="618" name="直線コネクタ 617"/>
        <xdr:cNvCxnSpPr/>
      </xdr:nvCxnSpPr>
      <xdr:spPr>
        <a:xfrm flipV="1">
          <a:off x="15481300" y="12246507"/>
          <a:ext cx="838200" cy="18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67299</xdr:rowOff>
    </xdr:from>
    <xdr:ext cx="534377" cy="259045"/>
    <xdr:sp macro="" textlink="">
      <xdr:nvSpPr>
        <xdr:cNvPr id="619" name="公債費平均値テキスト"/>
        <xdr:cNvSpPr txBox="1"/>
      </xdr:nvSpPr>
      <xdr:spPr>
        <a:xfrm>
          <a:off x="16370300" y="1309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87067</xdr:rowOff>
    </xdr:from>
    <xdr:to>
      <xdr:col>81</xdr:col>
      <xdr:colOff>50800</xdr:colOff>
      <xdr:row>72</xdr:row>
      <xdr:rowOff>149676</xdr:rowOff>
    </xdr:to>
    <xdr:cxnSp macro="">
      <xdr:nvCxnSpPr>
        <xdr:cNvPr id="621" name="直線コネクタ 620"/>
        <xdr:cNvCxnSpPr/>
      </xdr:nvCxnSpPr>
      <xdr:spPr>
        <a:xfrm flipV="1">
          <a:off x="14592300" y="12431467"/>
          <a:ext cx="889000" cy="6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9358</xdr:rowOff>
    </xdr:from>
    <xdr:ext cx="534377" cy="259045"/>
    <xdr:sp macro="" textlink="">
      <xdr:nvSpPr>
        <xdr:cNvPr id="623" name="テキスト ボックス 622"/>
        <xdr:cNvSpPr txBox="1"/>
      </xdr:nvSpPr>
      <xdr:spPr>
        <a:xfrm>
          <a:off x="15214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149676</xdr:rowOff>
    </xdr:from>
    <xdr:to>
      <xdr:col>76</xdr:col>
      <xdr:colOff>114300</xdr:colOff>
      <xdr:row>72</xdr:row>
      <xdr:rowOff>166391</xdr:rowOff>
    </xdr:to>
    <xdr:cxnSp macro="">
      <xdr:nvCxnSpPr>
        <xdr:cNvPr id="624" name="直線コネクタ 623"/>
        <xdr:cNvCxnSpPr/>
      </xdr:nvCxnSpPr>
      <xdr:spPr>
        <a:xfrm flipV="1">
          <a:off x="13703300" y="12494076"/>
          <a:ext cx="8890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24181</xdr:rowOff>
    </xdr:from>
    <xdr:ext cx="534377" cy="259045"/>
    <xdr:sp macro="" textlink="">
      <xdr:nvSpPr>
        <xdr:cNvPr id="626" name="テキスト ボックス 625"/>
        <xdr:cNvSpPr txBox="1"/>
      </xdr:nvSpPr>
      <xdr:spPr>
        <a:xfrm>
          <a:off x="14325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166391</xdr:rowOff>
    </xdr:from>
    <xdr:to>
      <xdr:col>71</xdr:col>
      <xdr:colOff>177800</xdr:colOff>
      <xdr:row>73</xdr:row>
      <xdr:rowOff>33227</xdr:rowOff>
    </xdr:to>
    <xdr:cxnSp macro="">
      <xdr:nvCxnSpPr>
        <xdr:cNvPr id="627" name="直線コネクタ 626"/>
        <xdr:cNvCxnSpPr/>
      </xdr:nvCxnSpPr>
      <xdr:spPr>
        <a:xfrm flipV="1">
          <a:off x="12814300" y="12510791"/>
          <a:ext cx="889000" cy="3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44093</xdr:rowOff>
    </xdr:from>
    <xdr:ext cx="534377" cy="259045"/>
    <xdr:sp macro="" textlink="">
      <xdr:nvSpPr>
        <xdr:cNvPr id="629" name="テキスト ボックス 628"/>
        <xdr:cNvSpPr txBox="1"/>
      </xdr:nvSpPr>
      <xdr:spPr>
        <a:xfrm>
          <a:off x="13436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27884</xdr:rowOff>
    </xdr:from>
    <xdr:ext cx="534377" cy="259045"/>
    <xdr:sp macro="" textlink="">
      <xdr:nvSpPr>
        <xdr:cNvPr id="631" name="テキスト ボックス 630"/>
        <xdr:cNvSpPr txBox="1"/>
      </xdr:nvSpPr>
      <xdr:spPr>
        <a:xfrm>
          <a:off x="12547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22757</xdr:rowOff>
    </xdr:from>
    <xdr:to>
      <xdr:col>85</xdr:col>
      <xdr:colOff>177800</xdr:colOff>
      <xdr:row>71</xdr:row>
      <xdr:rowOff>124357</xdr:rowOff>
    </xdr:to>
    <xdr:sp macro="" textlink="">
      <xdr:nvSpPr>
        <xdr:cNvPr id="637" name="楕円 636"/>
        <xdr:cNvSpPr/>
      </xdr:nvSpPr>
      <xdr:spPr>
        <a:xfrm>
          <a:off x="16268700" y="121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147234</xdr:rowOff>
    </xdr:from>
    <xdr:ext cx="599010" cy="259045"/>
    <xdr:sp macro="" textlink="">
      <xdr:nvSpPr>
        <xdr:cNvPr id="638" name="公債費該当値テキスト"/>
        <xdr:cNvSpPr txBox="1"/>
      </xdr:nvSpPr>
      <xdr:spPr>
        <a:xfrm>
          <a:off x="16370300" y="1214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36267</xdr:rowOff>
    </xdr:from>
    <xdr:to>
      <xdr:col>81</xdr:col>
      <xdr:colOff>101600</xdr:colOff>
      <xdr:row>72</xdr:row>
      <xdr:rowOff>137867</xdr:rowOff>
    </xdr:to>
    <xdr:sp macro="" textlink="">
      <xdr:nvSpPr>
        <xdr:cNvPr id="639" name="楕円 638"/>
        <xdr:cNvSpPr/>
      </xdr:nvSpPr>
      <xdr:spPr>
        <a:xfrm>
          <a:off x="15430500" y="12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154394</xdr:rowOff>
    </xdr:from>
    <xdr:ext cx="599010" cy="259045"/>
    <xdr:sp macro="" textlink="">
      <xdr:nvSpPr>
        <xdr:cNvPr id="640" name="テキスト ボックス 639"/>
        <xdr:cNvSpPr txBox="1"/>
      </xdr:nvSpPr>
      <xdr:spPr>
        <a:xfrm>
          <a:off x="15181795" y="1215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98876</xdr:rowOff>
    </xdr:from>
    <xdr:to>
      <xdr:col>76</xdr:col>
      <xdr:colOff>165100</xdr:colOff>
      <xdr:row>73</xdr:row>
      <xdr:rowOff>29026</xdr:rowOff>
    </xdr:to>
    <xdr:sp macro="" textlink="">
      <xdr:nvSpPr>
        <xdr:cNvPr id="641" name="楕円 640"/>
        <xdr:cNvSpPr/>
      </xdr:nvSpPr>
      <xdr:spPr>
        <a:xfrm>
          <a:off x="14541500" y="124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45553</xdr:rowOff>
    </xdr:from>
    <xdr:ext cx="599010" cy="259045"/>
    <xdr:sp macro="" textlink="">
      <xdr:nvSpPr>
        <xdr:cNvPr id="642" name="テキスト ボックス 641"/>
        <xdr:cNvSpPr txBox="1"/>
      </xdr:nvSpPr>
      <xdr:spPr>
        <a:xfrm>
          <a:off x="14292795" y="1221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115591</xdr:rowOff>
    </xdr:from>
    <xdr:to>
      <xdr:col>72</xdr:col>
      <xdr:colOff>38100</xdr:colOff>
      <xdr:row>73</xdr:row>
      <xdr:rowOff>45741</xdr:rowOff>
    </xdr:to>
    <xdr:sp macro="" textlink="">
      <xdr:nvSpPr>
        <xdr:cNvPr id="643" name="楕円 642"/>
        <xdr:cNvSpPr/>
      </xdr:nvSpPr>
      <xdr:spPr>
        <a:xfrm>
          <a:off x="13652500" y="124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62268</xdr:rowOff>
    </xdr:from>
    <xdr:ext cx="599010" cy="259045"/>
    <xdr:sp macro="" textlink="">
      <xdr:nvSpPr>
        <xdr:cNvPr id="644" name="テキスト ボックス 643"/>
        <xdr:cNvSpPr txBox="1"/>
      </xdr:nvSpPr>
      <xdr:spPr>
        <a:xfrm>
          <a:off x="13403795" y="1223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153877</xdr:rowOff>
    </xdr:from>
    <xdr:to>
      <xdr:col>67</xdr:col>
      <xdr:colOff>101600</xdr:colOff>
      <xdr:row>73</xdr:row>
      <xdr:rowOff>84027</xdr:rowOff>
    </xdr:to>
    <xdr:sp macro="" textlink="">
      <xdr:nvSpPr>
        <xdr:cNvPr id="645" name="楕円 644"/>
        <xdr:cNvSpPr/>
      </xdr:nvSpPr>
      <xdr:spPr>
        <a:xfrm>
          <a:off x="12763500" y="124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100554</xdr:rowOff>
    </xdr:from>
    <xdr:ext cx="599010" cy="259045"/>
    <xdr:sp macro="" textlink="">
      <xdr:nvSpPr>
        <xdr:cNvPr id="646" name="テキスト ボックス 645"/>
        <xdr:cNvSpPr txBox="1"/>
      </xdr:nvSpPr>
      <xdr:spPr>
        <a:xfrm>
          <a:off x="12514795" y="1227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105350</xdr:rowOff>
    </xdr:from>
    <xdr:to>
      <xdr:col>85</xdr:col>
      <xdr:colOff>127000</xdr:colOff>
      <xdr:row>98</xdr:row>
      <xdr:rowOff>106967</xdr:rowOff>
    </xdr:to>
    <xdr:cxnSp macro="">
      <xdr:nvCxnSpPr>
        <xdr:cNvPr id="673" name="直線コネクタ 672"/>
        <xdr:cNvCxnSpPr/>
      </xdr:nvCxnSpPr>
      <xdr:spPr>
        <a:xfrm>
          <a:off x="15481300" y="16907450"/>
          <a:ext cx="8382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105350</xdr:rowOff>
    </xdr:from>
    <xdr:to>
      <xdr:col>81</xdr:col>
      <xdr:colOff>50800</xdr:colOff>
      <xdr:row>98</xdr:row>
      <xdr:rowOff>106336</xdr:rowOff>
    </xdr:to>
    <xdr:cxnSp macro="">
      <xdr:nvCxnSpPr>
        <xdr:cNvPr id="676" name="直線コネクタ 675"/>
        <xdr:cNvCxnSpPr/>
      </xdr:nvCxnSpPr>
      <xdr:spPr>
        <a:xfrm flipV="1">
          <a:off x="14592300" y="16907450"/>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99064</xdr:rowOff>
    </xdr:from>
    <xdr:to>
      <xdr:col>76</xdr:col>
      <xdr:colOff>114300</xdr:colOff>
      <xdr:row>98</xdr:row>
      <xdr:rowOff>106336</xdr:rowOff>
    </xdr:to>
    <xdr:cxnSp macro="">
      <xdr:nvCxnSpPr>
        <xdr:cNvPr id="679" name="直線コネクタ 678"/>
        <xdr:cNvCxnSpPr/>
      </xdr:nvCxnSpPr>
      <xdr:spPr>
        <a:xfrm>
          <a:off x="13703300" y="16729714"/>
          <a:ext cx="889000" cy="17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99064</xdr:rowOff>
    </xdr:from>
    <xdr:to>
      <xdr:col>71</xdr:col>
      <xdr:colOff>177800</xdr:colOff>
      <xdr:row>98</xdr:row>
      <xdr:rowOff>65526</xdr:rowOff>
    </xdr:to>
    <xdr:cxnSp macro="">
      <xdr:nvCxnSpPr>
        <xdr:cNvPr id="682" name="直線コネクタ 681"/>
        <xdr:cNvCxnSpPr/>
      </xdr:nvCxnSpPr>
      <xdr:spPr>
        <a:xfrm flipV="1">
          <a:off x="12814300" y="16729714"/>
          <a:ext cx="889000" cy="13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76244</xdr:rowOff>
    </xdr:from>
    <xdr:ext cx="534377" cy="259045"/>
    <xdr:sp macro="" textlink="">
      <xdr:nvSpPr>
        <xdr:cNvPr id="684" name="テキスト ボックス 683"/>
        <xdr:cNvSpPr txBox="1"/>
      </xdr:nvSpPr>
      <xdr:spPr>
        <a:xfrm>
          <a:off x="13436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56167</xdr:rowOff>
    </xdr:from>
    <xdr:to>
      <xdr:col>85</xdr:col>
      <xdr:colOff>177800</xdr:colOff>
      <xdr:row>98</xdr:row>
      <xdr:rowOff>157767</xdr:rowOff>
    </xdr:to>
    <xdr:sp macro="" textlink="">
      <xdr:nvSpPr>
        <xdr:cNvPr id="692" name="楕円 691"/>
        <xdr:cNvSpPr/>
      </xdr:nvSpPr>
      <xdr:spPr>
        <a:xfrm>
          <a:off x="16268700" y="168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142544</xdr:rowOff>
    </xdr:from>
    <xdr:ext cx="534377" cy="259045"/>
    <xdr:sp macro="" textlink="">
      <xdr:nvSpPr>
        <xdr:cNvPr id="693" name="積立金該当値テキスト"/>
        <xdr:cNvSpPr txBox="1"/>
      </xdr:nvSpPr>
      <xdr:spPr>
        <a:xfrm>
          <a:off x="16370300" y="167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54550</xdr:rowOff>
    </xdr:from>
    <xdr:to>
      <xdr:col>81</xdr:col>
      <xdr:colOff>101600</xdr:colOff>
      <xdr:row>98</xdr:row>
      <xdr:rowOff>156150</xdr:rowOff>
    </xdr:to>
    <xdr:sp macro="" textlink="">
      <xdr:nvSpPr>
        <xdr:cNvPr id="694" name="楕円 693"/>
        <xdr:cNvSpPr/>
      </xdr:nvSpPr>
      <xdr:spPr>
        <a:xfrm>
          <a:off x="15430500" y="1685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147277</xdr:rowOff>
    </xdr:from>
    <xdr:ext cx="534377" cy="259045"/>
    <xdr:sp macro="" textlink="">
      <xdr:nvSpPr>
        <xdr:cNvPr id="695" name="テキスト ボックス 694"/>
        <xdr:cNvSpPr txBox="1"/>
      </xdr:nvSpPr>
      <xdr:spPr>
        <a:xfrm>
          <a:off x="15214111" y="1694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55536</xdr:rowOff>
    </xdr:from>
    <xdr:to>
      <xdr:col>76</xdr:col>
      <xdr:colOff>165100</xdr:colOff>
      <xdr:row>98</xdr:row>
      <xdr:rowOff>157136</xdr:rowOff>
    </xdr:to>
    <xdr:sp macro="" textlink="">
      <xdr:nvSpPr>
        <xdr:cNvPr id="696" name="楕円 695"/>
        <xdr:cNvSpPr/>
      </xdr:nvSpPr>
      <xdr:spPr>
        <a:xfrm>
          <a:off x="14541500" y="168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148263</xdr:rowOff>
    </xdr:from>
    <xdr:ext cx="534377" cy="259045"/>
    <xdr:sp macro="" textlink="">
      <xdr:nvSpPr>
        <xdr:cNvPr id="697" name="テキスト ボックス 696"/>
        <xdr:cNvSpPr txBox="1"/>
      </xdr:nvSpPr>
      <xdr:spPr>
        <a:xfrm>
          <a:off x="14325111" y="169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48264</xdr:rowOff>
    </xdr:from>
    <xdr:to>
      <xdr:col>72</xdr:col>
      <xdr:colOff>38100</xdr:colOff>
      <xdr:row>97</xdr:row>
      <xdr:rowOff>149864</xdr:rowOff>
    </xdr:to>
    <xdr:sp macro="" textlink="">
      <xdr:nvSpPr>
        <xdr:cNvPr id="698" name="楕円 697"/>
        <xdr:cNvSpPr/>
      </xdr:nvSpPr>
      <xdr:spPr>
        <a:xfrm>
          <a:off x="13652500" y="1667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166391</xdr:rowOff>
    </xdr:from>
    <xdr:ext cx="534377" cy="259045"/>
    <xdr:sp macro="" textlink="">
      <xdr:nvSpPr>
        <xdr:cNvPr id="699" name="テキスト ボックス 698"/>
        <xdr:cNvSpPr txBox="1"/>
      </xdr:nvSpPr>
      <xdr:spPr>
        <a:xfrm>
          <a:off x="13436111" y="1645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14726</xdr:rowOff>
    </xdr:from>
    <xdr:to>
      <xdr:col>67</xdr:col>
      <xdr:colOff>101600</xdr:colOff>
      <xdr:row>98</xdr:row>
      <xdr:rowOff>116326</xdr:rowOff>
    </xdr:to>
    <xdr:sp macro="" textlink="">
      <xdr:nvSpPr>
        <xdr:cNvPr id="700" name="楕円 699"/>
        <xdr:cNvSpPr/>
      </xdr:nvSpPr>
      <xdr:spPr>
        <a:xfrm>
          <a:off x="12763500" y="168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107453</xdr:rowOff>
    </xdr:from>
    <xdr:ext cx="534377" cy="259045"/>
    <xdr:sp macro="" textlink="">
      <xdr:nvSpPr>
        <xdr:cNvPr id="701" name="テキスト ボックス 700"/>
        <xdr:cNvSpPr txBox="1"/>
      </xdr:nvSpPr>
      <xdr:spPr>
        <a:xfrm>
          <a:off x="12547111" y="169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140843</xdr:rowOff>
    </xdr:from>
    <xdr:to>
      <xdr:col>116</xdr:col>
      <xdr:colOff>63500</xdr:colOff>
      <xdr:row>37</xdr:row>
      <xdr:rowOff>153919</xdr:rowOff>
    </xdr:to>
    <xdr:cxnSp macro="">
      <xdr:nvCxnSpPr>
        <xdr:cNvPr id="728" name="直線コネクタ 727"/>
        <xdr:cNvCxnSpPr/>
      </xdr:nvCxnSpPr>
      <xdr:spPr>
        <a:xfrm>
          <a:off x="21323300" y="5970143"/>
          <a:ext cx="838200" cy="5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153967</xdr:rowOff>
    </xdr:from>
    <xdr:ext cx="469744" cy="259045"/>
    <xdr:sp macro="" textlink="">
      <xdr:nvSpPr>
        <xdr:cNvPr id="729" name="投資及び出資金平均値テキスト"/>
        <xdr:cNvSpPr txBox="1"/>
      </xdr:nvSpPr>
      <xdr:spPr>
        <a:xfrm>
          <a:off x="22212300" y="6497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140843</xdr:rowOff>
    </xdr:from>
    <xdr:to>
      <xdr:col>111</xdr:col>
      <xdr:colOff>177800</xdr:colOff>
      <xdr:row>38</xdr:row>
      <xdr:rowOff>98186</xdr:rowOff>
    </xdr:to>
    <xdr:cxnSp macro="">
      <xdr:nvCxnSpPr>
        <xdr:cNvPr id="731" name="直線コネクタ 730"/>
        <xdr:cNvCxnSpPr/>
      </xdr:nvCxnSpPr>
      <xdr:spPr>
        <a:xfrm flipV="1">
          <a:off x="20434300" y="5970143"/>
          <a:ext cx="889000" cy="64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104132</xdr:rowOff>
    </xdr:from>
    <xdr:ext cx="469744" cy="259045"/>
    <xdr:sp macro="" textlink="">
      <xdr:nvSpPr>
        <xdr:cNvPr id="733" name="テキスト ボックス 732"/>
        <xdr:cNvSpPr txBox="1"/>
      </xdr:nvSpPr>
      <xdr:spPr>
        <a:xfrm>
          <a:off x="21088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98186</xdr:rowOff>
    </xdr:from>
    <xdr:to>
      <xdr:col>107</xdr:col>
      <xdr:colOff>50800</xdr:colOff>
      <xdr:row>38</xdr:row>
      <xdr:rowOff>139700</xdr:rowOff>
    </xdr:to>
    <xdr:cxnSp macro="">
      <xdr:nvCxnSpPr>
        <xdr:cNvPr id="734" name="直線コネクタ 733"/>
        <xdr:cNvCxnSpPr/>
      </xdr:nvCxnSpPr>
      <xdr:spPr>
        <a:xfrm flipV="1">
          <a:off x="19545300" y="6613286"/>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103119</xdr:rowOff>
    </xdr:from>
    <xdr:to>
      <xdr:col>116</xdr:col>
      <xdr:colOff>114300</xdr:colOff>
      <xdr:row>38</xdr:row>
      <xdr:rowOff>33269</xdr:rowOff>
    </xdr:to>
    <xdr:sp macro="" textlink="">
      <xdr:nvSpPr>
        <xdr:cNvPr id="747" name="楕円 746"/>
        <xdr:cNvSpPr/>
      </xdr:nvSpPr>
      <xdr:spPr>
        <a:xfrm>
          <a:off x="22110700" y="64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125996</xdr:rowOff>
    </xdr:from>
    <xdr:ext cx="469744" cy="259045"/>
    <xdr:sp macro="" textlink="">
      <xdr:nvSpPr>
        <xdr:cNvPr id="748" name="投資及び出資金該当値テキスト"/>
        <xdr:cNvSpPr txBox="1"/>
      </xdr:nvSpPr>
      <xdr:spPr>
        <a:xfrm>
          <a:off x="22212300" y="62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90043</xdr:rowOff>
    </xdr:from>
    <xdr:to>
      <xdr:col>112</xdr:col>
      <xdr:colOff>38100</xdr:colOff>
      <xdr:row>35</xdr:row>
      <xdr:rowOff>20193</xdr:rowOff>
    </xdr:to>
    <xdr:sp macro="" textlink="">
      <xdr:nvSpPr>
        <xdr:cNvPr id="749" name="楕円 748"/>
        <xdr:cNvSpPr/>
      </xdr:nvSpPr>
      <xdr:spPr>
        <a:xfrm>
          <a:off x="21272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36720</xdr:rowOff>
    </xdr:from>
    <xdr:ext cx="534377" cy="259045"/>
    <xdr:sp macro="" textlink="">
      <xdr:nvSpPr>
        <xdr:cNvPr id="750" name="テキスト ボックス 749"/>
        <xdr:cNvSpPr txBox="1"/>
      </xdr:nvSpPr>
      <xdr:spPr>
        <a:xfrm>
          <a:off x="21056111" y="569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47386</xdr:rowOff>
    </xdr:from>
    <xdr:to>
      <xdr:col>107</xdr:col>
      <xdr:colOff>101600</xdr:colOff>
      <xdr:row>38</xdr:row>
      <xdr:rowOff>148986</xdr:rowOff>
    </xdr:to>
    <xdr:sp macro="" textlink="">
      <xdr:nvSpPr>
        <xdr:cNvPr id="751" name="楕円 750"/>
        <xdr:cNvSpPr/>
      </xdr:nvSpPr>
      <xdr:spPr>
        <a:xfrm>
          <a:off x="20383500" y="65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140113</xdr:rowOff>
    </xdr:from>
    <xdr:ext cx="378565" cy="259045"/>
    <xdr:sp macro="" textlink="">
      <xdr:nvSpPr>
        <xdr:cNvPr id="752" name="テキスト ボックス 751"/>
        <xdr:cNvSpPr txBox="1"/>
      </xdr:nvSpPr>
      <xdr:spPr>
        <a:xfrm>
          <a:off x="20245017" y="6655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170386</xdr:rowOff>
    </xdr:from>
    <xdr:to>
      <xdr:col>116</xdr:col>
      <xdr:colOff>63500</xdr:colOff>
      <xdr:row>78</xdr:row>
      <xdr:rowOff>25509</xdr:rowOff>
    </xdr:to>
    <xdr:cxnSp macro="">
      <xdr:nvCxnSpPr>
        <xdr:cNvPr id="845" name="直線コネクタ 844"/>
        <xdr:cNvCxnSpPr/>
      </xdr:nvCxnSpPr>
      <xdr:spPr>
        <a:xfrm>
          <a:off x="21323300" y="13372036"/>
          <a:ext cx="838200" cy="2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170386</xdr:rowOff>
    </xdr:from>
    <xdr:to>
      <xdr:col>111</xdr:col>
      <xdr:colOff>177800</xdr:colOff>
      <xdr:row>78</xdr:row>
      <xdr:rowOff>22701</xdr:rowOff>
    </xdr:to>
    <xdr:cxnSp macro="">
      <xdr:nvCxnSpPr>
        <xdr:cNvPr id="848" name="直線コネクタ 847"/>
        <xdr:cNvCxnSpPr/>
      </xdr:nvCxnSpPr>
      <xdr:spPr>
        <a:xfrm flipV="1">
          <a:off x="20434300" y="13372036"/>
          <a:ext cx="889000" cy="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9801</xdr:rowOff>
    </xdr:from>
    <xdr:to>
      <xdr:col>107</xdr:col>
      <xdr:colOff>50800</xdr:colOff>
      <xdr:row>78</xdr:row>
      <xdr:rowOff>22701</xdr:rowOff>
    </xdr:to>
    <xdr:cxnSp macro="">
      <xdr:nvCxnSpPr>
        <xdr:cNvPr id="851" name="直線コネクタ 850"/>
        <xdr:cNvCxnSpPr/>
      </xdr:nvCxnSpPr>
      <xdr:spPr>
        <a:xfrm>
          <a:off x="19545300" y="13382901"/>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9801</xdr:rowOff>
    </xdr:from>
    <xdr:to>
      <xdr:col>102</xdr:col>
      <xdr:colOff>114300</xdr:colOff>
      <xdr:row>78</xdr:row>
      <xdr:rowOff>42807</xdr:rowOff>
    </xdr:to>
    <xdr:cxnSp macro="">
      <xdr:nvCxnSpPr>
        <xdr:cNvPr id="854" name="直線コネクタ 853"/>
        <xdr:cNvCxnSpPr/>
      </xdr:nvCxnSpPr>
      <xdr:spPr>
        <a:xfrm flipV="1">
          <a:off x="18656300" y="13382901"/>
          <a:ext cx="889000" cy="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146159</xdr:rowOff>
    </xdr:from>
    <xdr:to>
      <xdr:col>116</xdr:col>
      <xdr:colOff>114300</xdr:colOff>
      <xdr:row>78</xdr:row>
      <xdr:rowOff>76309</xdr:rowOff>
    </xdr:to>
    <xdr:sp macro="" textlink="">
      <xdr:nvSpPr>
        <xdr:cNvPr id="864" name="楕円 863"/>
        <xdr:cNvSpPr/>
      </xdr:nvSpPr>
      <xdr:spPr>
        <a:xfrm>
          <a:off x="22110700" y="133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124586</xdr:rowOff>
    </xdr:from>
    <xdr:ext cx="534377" cy="259045"/>
    <xdr:sp macro="" textlink="">
      <xdr:nvSpPr>
        <xdr:cNvPr id="865" name="繰出金該当値テキスト"/>
        <xdr:cNvSpPr txBox="1"/>
      </xdr:nvSpPr>
      <xdr:spPr>
        <a:xfrm>
          <a:off x="22212300" y="1332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119586</xdr:rowOff>
    </xdr:from>
    <xdr:to>
      <xdr:col>112</xdr:col>
      <xdr:colOff>38100</xdr:colOff>
      <xdr:row>78</xdr:row>
      <xdr:rowOff>49736</xdr:rowOff>
    </xdr:to>
    <xdr:sp macro="" textlink="">
      <xdr:nvSpPr>
        <xdr:cNvPr id="866" name="楕円 865"/>
        <xdr:cNvSpPr/>
      </xdr:nvSpPr>
      <xdr:spPr>
        <a:xfrm>
          <a:off x="21272500" y="1332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40863</xdr:rowOff>
    </xdr:from>
    <xdr:ext cx="534377" cy="259045"/>
    <xdr:sp macro="" textlink="">
      <xdr:nvSpPr>
        <xdr:cNvPr id="867" name="テキスト ボックス 866"/>
        <xdr:cNvSpPr txBox="1"/>
      </xdr:nvSpPr>
      <xdr:spPr>
        <a:xfrm>
          <a:off x="21056111" y="1341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143351</xdr:rowOff>
    </xdr:from>
    <xdr:to>
      <xdr:col>107</xdr:col>
      <xdr:colOff>101600</xdr:colOff>
      <xdr:row>78</xdr:row>
      <xdr:rowOff>73501</xdr:rowOff>
    </xdr:to>
    <xdr:sp macro="" textlink="">
      <xdr:nvSpPr>
        <xdr:cNvPr id="868" name="楕円 867"/>
        <xdr:cNvSpPr/>
      </xdr:nvSpPr>
      <xdr:spPr>
        <a:xfrm>
          <a:off x="20383500" y="133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64628</xdr:rowOff>
    </xdr:from>
    <xdr:ext cx="534377" cy="259045"/>
    <xdr:sp macro="" textlink="">
      <xdr:nvSpPr>
        <xdr:cNvPr id="869" name="テキスト ボックス 868"/>
        <xdr:cNvSpPr txBox="1"/>
      </xdr:nvSpPr>
      <xdr:spPr>
        <a:xfrm>
          <a:off x="20167111" y="134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130451</xdr:rowOff>
    </xdr:from>
    <xdr:to>
      <xdr:col>102</xdr:col>
      <xdr:colOff>165100</xdr:colOff>
      <xdr:row>78</xdr:row>
      <xdr:rowOff>60601</xdr:rowOff>
    </xdr:to>
    <xdr:sp macro="" textlink="">
      <xdr:nvSpPr>
        <xdr:cNvPr id="870" name="楕円 869"/>
        <xdr:cNvSpPr/>
      </xdr:nvSpPr>
      <xdr:spPr>
        <a:xfrm>
          <a:off x="19494500" y="1333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51728</xdr:rowOff>
    </xdr:from>
    <xdr:ext cx="534377" cy="259045"/>
    <xdr:sp macro="" textlink="">
      <xdr:nvSpPr>
        <xdr:cNvPr id="871" name="テキスト ボックス 870"/>
        <xdr:cNvSpPr txBox="1"/>
      </xdr:nvSpPr>
      <xdr:spPr>
        <a:xfrm>
          <a:off x="19278111" y="1342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163457</xdr:rowOff>
    </xdr:from>
    <xdr:to>
      <xdr:col>98</xdr:col>
      <xdr:colOff>38100</xdr:colOff>
      <xdr:row>78</xdr:row>
      <xdr:rowOff>93607</xdr:rowOff>
    </xdr:to>
    <xdr:sp macro="" textlink="">
      <xdr:nvSpPr>
        <xdr:cNvPr id="872" name="楕円 871"/>
        <xdr:cNvSpPr/>
      </xdr:nvSpPr>
      <xdr:spPr>
        <a:xfrm>
          <a:off x="18605500" y="133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84734</xdr:rowOff>
    </xdr:from>
    <xdr:ext cx="534377" cy="259045"/>
    <xdr:sp macro="" textlink="">
      <xdr:nvSpPr>
        <xdr:cNvPr id="873" name="テキスト ボックス 872"/>
        <xdr:cNvSpPr txBox="1"/>
      </xdr:nvSpPr>
      <xdr:spPr>
        <a:xfrm>
          <a:off x="18389111" y="1345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公債費においては、近年、大型の整備事業が集中し、地方債現在高や元利償還金が膨らんでおり、類似団体を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倍以上も上回っている。平成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大任町し尿処理・じん芥処理・埋立処分施設建設事業が開始されたことに伴い、公債費は上昇することが予想されるが、繰上償還を行うなど、公債費率の抑制に努める。扶助費では、類似団体と比較して、住民一人当たりのコス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65,832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円上回っている。主な要因としては、町内に幼稚園がないため、子どもを保育園に預ける傾向にあり、児童福祉費の保育所措置費が高いことがあげられる。また、高齢化率が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％を超えている現状から、老人福祉費が高いことがあげられる。今後も継続して、介護予防事業等を積極的に行う。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普通建設事業費では、類似団体と比較して、住民一人当たりのコストが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757,608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円上回っている。これは過疎対策の一環として、道路改良や花公園整備、町営住宅の建替え等を行っており、また、平成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大任町し尿処理・じん芥処理・埋立処分施設建設事業が開始されたためである。今後は、元利償還金の増加によりさらに厳しい財政運営が求められる。投資及び出資金においては、水道事業会計への出資金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年度で発生しており、人口が少ないため、類似団体と比較して大幅に上回っている。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その他の経費においては、類似団体とほぼ同じ水準にあるため、今後も現状維持に努める。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
5,285
14.26
9,040,822
8,510,821
528,947
2,374,302
13,780,056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17.4
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111506</xdr:rowOff>
    </xdr:from>
    <xdr:to>
      <xdr:col>24</xdr:col>
      <xdr:colOff>63500</xdr:colOff>
      <xdr:row>34</xdr:row>
      <xdr:rowOff>111379</xdr:rowOff>
    </xdr:to>
    <xdr:cxnSp macro="">
      <xdr:nvCxnSpPr>
        <xdr:cNvPr id="61" name="直線コネクタ 60"/>
        <xdr:cNvCxnSpPr/>
      </xdr:nvCxnSpPr>
      <xdr:spPr>
        <a:xfrm>
          <a:off x="3797300" y="5769356"/>
          <a:ext cx="8382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111506</xdr:rowOff>
    </xdr:from>
    <xdr:to>
      <xdr:col>19</xdr:col>
      <xdr:colOff>177800</xdr:colOff>
      <xdr:row>34</xdr:row>
      <xdr:rowOff>21336</xdr:rowOff>
    </xdr:to>
    <xdr:cxnSp macro="">
      <xdr:nvCxnSpPr>
        <xdr:cNvPr id="64" name="直線コネクタ 63"/>
        <xdr:cNvCxnSpPr/>
      </xdr:nvCxnSpPr>
      <xdr:spPr>
        <a:xfrm flipV="1">
          <a:off x="2908300" y="5769356"/>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21336</xdr:rowOff>
    </xdr:from>
    <xdr:to>
      <xdr:col>15</xdr:col>
      <xdr:colOff>50800</xdr:colOff>
      <xdr:row>34</xdr:row>
      <xdr:rowOff>73279</xdr:rowOff>
    </xdr:to>
    <xdr:cxnSp macro="">
      <xdr:nvCxnSpPr>
        <xdr:cNvPr id="67" name="直線コネクタ 66"/>
        <xdr:cNvCxnSpPr/>
      </xdr:nvCxnSpPr>
      <xdr:spPr>
        <a:xfrm flipV="1">
          <a:off x="2019300" y="5850636"/>
          <a:ext cx="889000"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73279</xdr:rowOff>
    </xdr:from>
    <xdr:to>
      <xdr:col>10</xdr:col>
      <xdr:colOff>114300</xdr:colOff>
      <xdr:row>34</xdr:row>
      <xdr:rowOff>83947</xdr:rowOff>
    </xdr:to>
    <xdr:cxnSp macro="">
      <xdr:nvCxnSpPr>
        <xdr:cNvPr id="70" name="直線コネクタ 69"/>
        <xdr:cNvCxnSpPr/>
      </xdr:nvCxnSpPr>
      <xdr:spPr>
        <a:xfrm flipV="1">
          <a:off x="1130300" y="590257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109872</xdr:rowOff>
    </xdr:from>
    <xdr:ext cx="469744" cy="259045"/>
    <xdr:sp macro="" textlink="">
      <xdr:nvSpPr>
        <xdr:cNvPr id="74" name="テキスト ボックス 73"/>
        <xdr:cNvSpPr txBox="1"/>
      </xdr:nvSpPr>
      <xdr:spPr>
        <a:xfrm>
          <a:off x="895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60579</xdr:rowOff>
    </xdr:from>
    <xdr:to>
      <xdr:col>24</xdr:col>
      <xdr:colOff>114300</xdr:colOff>
      <xdr:row>34</xdr:row>
      <xdr:rowOff>162179</xdr:rowOff>
    </xdr:to>
    <xdr:sp macro="" textlink="">
      <xdr:nvSpPr>
        <xdr:cNvPr id="80" name="楕円 79"/>
        <xdr:cNvSpPr/>
      </xdr:nvSpPr>
      <xdr:spPr>
        <a:xfrm>
          <a:off x="4584700" y="58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83456</xdr:rowOff>
    </xdr:from>
    <xdr:ext cx="534377" cy="259045"/>
    <xdr:sp macro="" textlink="">
      <xdr:nvSpPr>
        <xdr:cNvPr id="81" name="議会費該当値テキスト"/>
        <xdr:cNvSpPr txBox="1"/>
      </xdr:nvSpPr>
      <xdr:spPr>
        <a:xfrm>
          <a:off x="4686300" y="574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60706</xdr:rowOff>
    </xdr:from>
    <xdr:to>
      <xdr:col>20</xdr:col>
      <xdr:colOff>38100</xdr:colOff>
      <xdr:row>33</xdr:row>
      <xdr:rowOff>162306</xdr:rowOff>
    </xdr:to>
    <xdr:sp macro="" textlink="">
      <xdr:nvSpPr>
        <xdr:cNvPr id="82" name="楕円 81"/>
        <xdr:cNvSpPr/>
      </xdr:nvSpPr>
      <xdr:spPr>
        <a:xfrm>
          <a:off x="3746500" y="57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7383</xdr:rowOff>
    </xdr:from>
    <xdr:ext cx="534377" cy="259045"/>
    <xdr:sp macro="" textlink="">
      <xdr:nvSpPr>
        <xdr:cNvPr id="83" name="テキスト ボックス 82"/>
        <xdr:cNvSpPr txBox="1"/>
      </xdr:nvSpPr>
      <xdr:spPr>
        <a:xfrm>
          <a:off x="3530111" y="549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141986</xdr:rowOff>
    </xdr:from>
    <xdr:to>
      <xdr:col>15</xdr:col>
      <xdr:colOff>101600</xdr:colOff>
      <xdr:row>34</xdr:row>
      <xdr:rowOff>72136</xdr:rowOff>
    </xdr:to>
    <xdr:sp macro="" textlink="">
      <xdr:nvSpPr>
        <xdr:cNvPr id="84" name="楕円 83"/>
        <xdr:cNvSpPr/>
      </xdr:nvSpPr>
      <xdr:spPr>
        <a:xfrm>
          <a:off x="28575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88663</xdr:rowOff>
    </xdr:from>
    <xdr:ext cx="534377" cy="259045"/>
    <xdr:sp macro="" textlink="">
      <xdr:nvSpPr>
        <xdr:cNvPr id="85" name="テキスト ボックス 84"/>
        <xdr:cNvSpPr txBox="1"/>
      </xdr:nvSpPr>
      <xdr:spPr>
        <a:xfrm>
          <a:off x="2641111" y="557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22479</xdr:rowOff>
    </xdr:from>
    <xdr:to>
      <xdr:col>10</xdr:col>
      <xdr:colOff>165100</xdr:colOff>
      <xdr:row>34</xdr:row>
      <xdr:rowOff>124079</xdr:rowOff>
    </xdr:to>
    <xdr:sp macro="" textlink="">
      <xdr:nvSpPr>
        <xdr:cNvPr id="86" name="楕円 85"/>
        <xdr:cNvSpPr/>
      </xdr:nvSpPr>
      <xdr:spPr>
        <a:xfrm>
          <a:off x="1968500" y="58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140606</xdr:rowOff>
    </xdr:from>
    <xdr:ext cx="534377" cy="259045"/>
    <xdr:sp macro="" textlink="">
      <xdr:nvSpPr>
        <xdr:cNvPr id="87" name="テキスト ボックス 86"/>
        <xdr:cNvSpPr txBox="1"/>
      </xdr:nvSpPr>
      <xdr:spPr>
        <a:xfrm>
          <a:off x="1752111" y="562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33147</xdr:rowOff>
    </xdr:from>
    <xdr:to>
      <xdr:col>6</xdr:col>
      <xdr:colOff>38100</xdr:colOff>
      <xdr:row>34</xdr:row>
      <xdr:rowOff>134747</xdr:rowOff>
    </xdr:to>
    <xdr:sp macro="" textlink="">
      <xdr:nvSpPr>
        <xdr:cNvPr id="88" name="楕円 87"/>
        <xdr:cNvSpPr/>
      </xdr:nvSpPr>
      <xdr:spPr>
        <a:xfrm>
          <a:off x="1079500" y="58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151274</xdr:rowOff>
    </xdr:from>
    <xdr:ext cx="534377" cy="259045"/>
    <xdr:sp macro="" textlink="">
      <xdr:nvSpPr>
        <xdr:cNvPr id="89" name="テキスト ボックス 88"/>
        <xdr:cNvSpPr txBox="1"/>
      </xdr:nvSpPr>
      <xdr:spPr>
        <a:xfrm>
          <a:off x="863111" y="56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34056</xdr:rowOff>
    </xdr:from>
    <xdr:to>
      <xdr:col>24</xdr:col>
      <xdr:colOff>63500</xdr:colOff>
      <xdr:row>58</xdr:row>
      <xdr:rowOff>83240</xdr:rowOff>
    </xdr:to>
    <xdr:cxnSp macro="">
      <xdr:nvCxnSpPr>
        <xdr:cNvPr id="118" name="直線コネクタ 117"/>
        <xdr:cNvCxnSpPr/>
      </xdr:nvCxnSpPr>
      <xdr:spPr>
        <a:xfrm flipV="1">
          <a:off x="3797300" y="9978156"/>
          <a:ext cx="838200" cy="4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75137</xdr:rowOff>
    </xdr:from>
    <xdr:to>
      <xdr:col>19</xdr:col>
      <xdr:colOff>177800</xdr:colOff>
      <xdr:row>58</xdr:row>
      <xdr:rowOff>83240</xdr:rowOff>
    </xdr:to>
    <xdr:cxnSp macro="">
      <xdr:nvCxnSpPr>
        <xdr:cNvPr id="121" name="直線コネクタ 120"/>
        <xdr:cNvCxnSpPr/>
      </xdr:nvCxnSpPr>
      <xdr:spPr>
        <a:xfrm>
          <a:off x="2908300" y="10019237"/>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140681</xdr:rowOff>
    </xdr:from>
    <xdr:to>
      <xdr:col>15</xdr:col>
      <xdr:colOff>50800</xdr:colOff>
      <xdr:row>58</xdr:row>
      <xdr:rowOff>75137</xdr:rowOff>
    </xdr:to>
    <xdr:cxnSp macro="">
      <xdr:nvCxnSpPr>
        <xdr:cNvPr id="124" name="直線コネクタ 123"/>
        <xdr:cNvCxnSpPr/>
      </xdr:nvCxnSpPr>
      <xdr:spPr>
        <a:xfrm>
          <a:off x="2019300" y="9913331"/>
          <a:ext cx="889000" cy="10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140681</xdr:rowOff>
    </xdr:from>
    <xdr:to>
      <xdr:col>10</xdr:col>
      <xdr:colOff>114300</xdr:colOff>
      <xdr:row>58</xdr:row>
      <xdr:rowOff>44846</xdr:rowOff>
    </xdr:to>
    <xdr:cxnSp macro="">
      <xdr:nvCxnSpPr>
        <xdr:cNvPr id="127" name="直線コネクタ 126"/>
        <xdr:cNvCxnSpPr/>
      </xdr:nvCxnSpPr>
      <xdr:spPr>
        <a:xfrm flipV="1">
          <a:off x="1130300" y="9913331"/>
          <a:ext cx="889000" cy="7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74985</xdr:rowOff>
    </xdr:from>
    <xdr:ext cx="599010" cy="259045"/>
    <xdr:sp macro="" textlink="">
      <xdr:nvSpPr>
        <xdr:cNvPr id="129" name="テキスト ボックス 128"/>
        <xdr:cNvSpPr txBox="1"/>
      </xdr:nvSpPr>
      <xdr:spPr>
        <a:xfrm>
          <a:off x="1719795" y="100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154706</xdr:rowOff>
    </xdr:from>
    <xdr:to>
      <xdr:col>24</xdr:col>
      <xdr:colOff>114300</xdr:colOff>
      <xdr:row>58</xdr:row>
      <xdr:rowOff>84856</xdr:rowOff>
    </xdr:to>
    <xdr:sp macro="" textlink="">
      <xdr:nvSpPr>
        <xdr:cNvPr id="137" name="楕円 136"/>
        <xdr:cNvSpPr/>
      </xdr:nvSpPr>
      <xdr:spPr>
        <a:xfrm>
          <a:off x="4584700" y="99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106205</xdr:rowOff>
    </xdr:from>
    <xdr:ext cx="599010" cy="259045"/>
    <xdr:sp macro="" textlink="">
      <xdr:nvSpPr>
        <xdr:cNvPr id="138" name="総務費該当値テキスト"/>
        <xdr:cNvSpPr txBox="1"/>
      </xdr:nvSpPr>
      <xdr:spPr>
        <a:xfrm>
          <a:off x="4686300" y="98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32440</xdr:rowOff>
    </xdr:from>
    <xdr:to>
      <xdr:col>20</xdr:col>
      <xdr:colOff>38100</xdr:colOff>
      <xdr:row>58</xdr:row>
      <xdr:rowOff>134040</xdr:rowOff>
    </xdr:to>
    <xdr:sp macro="" textlink="">
      <xdr:nvSpPr>
        <xdr:cNvPr id="139" name="楕円 138"/>
        <xdr:cNvSpPr/>
      </xdr:nvSpPr>
      <xdr:spPr>
        <a:xfrm>
          <a:off x="3746500" y="997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125167</xdr:rowOff>
    </xdr:from>
    <xdr:ext cx="599010" cy="259045"/>
    <xdr:sp macro="" textlink="">
      <xdr:nvSpPr>
        <xdr:cNvPr id="140" name="テキスト ボックス 139"/>
        <xdr:cNvSpPr txBox="1"/>
      </xdr:nvSpPr>
      <xdr:spPr>
        <a:xfrm>
          <a:off x="3497795" y="1006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24337</xdr:rowOff>
    </xdr:from>
    <xdr:to>
      <xdr:col>15</xdr:col>
      <xdr:colOff>101600</xdr:colOff>
      <xdr:row>58</xdr:row>
      <xdr:rowOff>125937</xdr:rowOff>
    </xdr:to>
    <xdr:sp macro="" textlink="">
      <xdr:nvSpPr>
        <xdr:cNvPr id="141" name="楕円 140"/>
        <xdr:cNvSpPr/>
      </xdr:nvSpPr>
      <xdr:spPr>
        <a:xfrm>
          <a:off x="2857500" y="99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117064</xdr:rowOff>
    </xdr:from>
    <xdr:ext cx="599010" cy="259045"/>
    <xdr:sp macro="" textlink="">
      <xdr:nvSpPr>
        <xdr:cNvPr id="142" name="テキスト ボックス 141"/>
        <xdr:cNvSpPr txBox="1"/>
      </xdr:nvSpPr>
      <xdr:spPr>
        <a:xfrm>
          <a:off x="2608795" y="1006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89881</xdr:rowOff>
    </xdr:from>
    <xdr:to>
      <xdr:col>10</xdr:col>
      <xdr:colOff>165100</xdr:colOff>
      <xdr:row>58</xdr:row>
      <xdr:rowOff>20031</xdr:rowOff>
    </xdr:to>
    <xdr:sp macro="" textlink="">
      <xdr:nvSpPr>
        <xdr:cNvPr id="143" name="楕円 142"/>
        <xdr:cNvSpPr/>
      </xdr:nvSpPr>
      <xdr:spPr>
        <a:xfrm>
          <a:off x="1968500" y="98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36558</xdr:rowOff>
    </xdr:from>
    <xdr:ext cx="599010" cy="259045"/>
    <xdr:sp macro="" textlink="">
      <xdr:nvSpPr>
        <xdr:cNvPr id="144" name="テキスト ボックス 143"/>
        <xdr:cNvSpPr txBox="1"/>
      </xdr:nvSpPr>
      <xdr:spPr>
        <a:xfrm>
          <a:off x="1719795" y="963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165496</xdr:rowOff>
    </xdr:from>
    <xdr:to>
      <xdr:col>6</xdr:col>
      <xdr:colOff>38100</xdr:colOff>
      <xdr:row>58</xdr:row>
      <xdr:rowOff>95646</xdr:rowOff>
    </xdr:to>
    <xdr:sp macro="" textlink="">
      <xdr:nvSpPr>
        <xdr:cNvPr id="145" name="楕円 144"/>
        <xdr:cNvSpPr/>
      </xdr:nvSpPr>
      <xdr:spPr>
        <a:xfrm>
          <a:off x="1079500" y="99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86773</xdr:rowOff>
    </xdr:from>
    <xdr:ext cx="599010" cy="259045"/>
    <xdr:sp macro="" textlink="">
      <xdr:nvSpPr>
        <xdr:cNvPr id="146" name="テキスト ボックス 145"/>
        <xdr:cNvSpPr txBox="1"/>
      </xdr:nvSpPr>
      <xdr:spPr>
        <a:xfrm>
          <a:off x="830795" y="1003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37516</xdr:rowOff>
    </xdr:from>
    <xdr:to>
      <xdr:col>24</xdr:col>
      <xdr:colOff>63500</xdr:colOff>
      <xdr:row>71</xdr:row>
      <xdr:rowOff>169821</xdr:rowOff>
    </xdr:to>
    <xdr:cxnSp macro="">
      <xdr:nvCxnSpPr>
        <xdr:cNvPr id="178" name="直線コネクタ 177"/>
        <xdr:cNvCxnSpPr/>
      </xdr:nvCxnSpPr>
      <xdr:spPr>
        <a:xfrm flipV="1">
          <a:off x="3797300" y="12210466"/>
          <a:ext cx="838200" cy="1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90616</xdr:rowOff>
    </xdr:from>
    <xdr:to>
      <xdr:col>19</xdr:col>
      <xdr:colOff>177800</xdr:colOff>
      <xdr:row>71</xdr:row>
      <xdr:rowOff>169821</xdr:rowOff>
    </xdr:to>
    <xdr:cxnSp macro="">
      <xdr:nvCxnSpPr>
        <xdr:cNvPr id="181" name="直線コネクタ 180"/>
        <xdr:cNvCxnSpPr/>
      </xdr:nvCxnSpPr>
      <xdr:spPr>
        <a:xfrm>
          <a:off x="2908300" y="12263566"/>
          <a:ext cx="889000" cy="7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90616</xdr:rowOff>
    </xdr:from>
    <xdr:to>
      <xdr:col>15</xdr:col>
      <xdr:colOff>50800</xdr:colOff>
      <xdr:row>72</xdr:row>
      <xdr:rowOff>9551</xdr:rowOff>
    </xdr:to>
    <xdr:cxnSp macro="">
      <xdr:nvCxnSpPr>
        <xdr:cNvPr id="184" name="直線コネクタ 183"/>
        <xdr:cNvCxnSpPr/>
      </xdr:nvCxnSpPr>
      <xdr:spPr>
        <a:xfrm flipV="1">
          <a:off x="2019300" y="12263566"/>
          <a:ext cx="889000" cy="9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9551</xdr:rowOff>
    </xdr:from>
    <xdr:to>
      <xdr:col>10</xdr:col>
      <xdr:colOff>114300</xdr:colOff>
      <xdr:row>72</xdr:row>
      <xdr:rowOff>19032</xdr:rowOff>
    </xdr:to>
    <xdr:cxnSp macro="">
      <xdr:nvCxnSpPr>
        <xdr:cNvPr id="187" name="直線コネクタ 186"/>
        <xdr:cNvCxnSpPr/>
      </xdr:nvCxnSpPr>
      <xdr:spPr>
        <a:xfrm flipV="1">
          <a:off x="1130300" y="1235395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148361</xdr:rowOff>
    </xdr:from>
    <xdr:ext cx="599010" cy="259045"/>
    <xdr:sp macro="" textlink="">
      <xdr:nvSpPr>
        <xdr:cNvPr id="191" name="テキスト ボックス 190"/>
        <xdr:cNvSpPr txBox="1"/>
      </xdr:nvSpPr>
      <xdr:spPr>
        <a:xfrm>
          <a:off x="830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158166</xdr:rowOff>
    </xdr:from>
    <xdr:to>
      <xdr:col>24</xdr:col>
      <xdr:colOff>114300</xdr:colOff>
      <xdr:row>71</xdr:row>
      <xdr:rowOff>88316</xdr:rowOff>
    </xdr:to>
    <xdr:sp macro="" textlink="">
      <xdr:nvSpPr>
        <xdr:cNvPr id="197" name="楕円 196"/>
        <xdr:cNvSpPr/>
      </xdr:nvSpPr>
      <xdr:spPr>
        <a:xfrm>
          <a:off x="4584700" y="1215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9593</xdr:rowOff>
    </xdr:from>
    <xdr:ext cx="599010" cy="259045"/>
    <xdr:sp macro="" textlink="">
      <xdr:nvSpPr>
        <xdr:cNvPr id="198" name="民生費該当値テキスト"/>
        <xdr:cNvSpPr txBox="1"/>
      </xdr:nvSpPr>
      <xdr:spPr>
        <a:xfrm>
          <a:off x="4686300" y="1201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119021</xdr:rowOff>
    </xdr:from>
    <xdr:to>
      <xdr:col>20</xdr:col>
      <xdr:colOff>38100</xdr:colOff>
      <xdr:row>72</xdr:row>
      <xdr:rowOff>49171</xdr:rowOff>
    </xdr:to>
    <xdr:sp macro="" textlink="">
      <xdr:nvSpPr>
        <xdr:cNvPr id="199" name="楕円 198"/>
        <xdr:cNvSpPr/>
      </xdr:nvSpPr>
      <xdr:spPr>
        <a:xfrm>
          <a:off x="3746500" y="1229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65698</xdr:rowOff>
    </xdr:from>
    <xdr:ext cx="599010" cy="259045"/>
    <xdr:sp macro="" textlink="">
      <xdr:nvSpPr>
        <xdr:cNvPr id="200" name="テキスト ボックス 199"/>
        <xdr:cNvSpPr txBox="1"/>
      </xdr:nvSpPr>
      <xdr:spPr>
        <a:xfrm>
          <a:off x="3497795" y="1206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39816</xdr:rowOff>
    </xdr:from>
    <xdr:to>
      <xdr:col>15</xdr:col>
      <xdr:colOff>101600</xdr:colOff>
      <xdr:row>71</xdr:row>
      <xdr:rowOff>141416</xdr:rowOff>
    </xdr:to>
    <xdr:sp macro="" textlink="">
      <xdr:nvSpPr>
        <xdr:cNvPr id="201" name="楕円 200"/>
        <xdr:cNvSpPr/>
      </xdr:nvSpPr>
      <xdr:spPr>
        <a:xfrm>
          <a:off x="2857500" y="122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157943</xdr:rowOff>
    </xdr:from>
    <xdr:ext cx="599010" cy="259045"/>
    <xdr:sp macro="" textlink="">
      <xdr:nvSpPr>
        <xdr:cNvPr id="202" name="テキスト ボックス 201"/>
        <xdr:cNvSpPr txBox="1"/>
      </xdr:nvSpPr>
      <xdr:spPr>
        <a:xfrm>
          <a:off x="2608795" y="1198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130201</xdr:rowOff>
    </xdr:from>
    <xdr:to>
      <xdr:col>10</xdr:col>
      <xdr:colOff>165100</xdr:colOff>
      <xdr:row>72</xdr:row>
      <xdr:rowOff>60351</xdr:rowOff>
    </xdr:to>
    <xdr:sp macro="" textlink="">
      <xdr:nvSpPr>
        <xdr:cNvPr id="203" name="楕円 202"/>
        <xdr:cNvSpPr/>
      </xdr:nvSpPr>
      <xdr:spPr>
        <a:xfrm>
          <a:off x="1968500" y="123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76878</xdr:rowOff>
    </xdr:from>
    <xdr:ext cx="599010" cy="259045"/>
    <xdr:sp macro="" textlink="">
      <xdr:nvSpPr>
        <xdr:cNvPr id="204" name="テキスト ボックス 203"/>
        <xdr:cNvSpPr txBox="1"/>
      </xdr:nvSpPr>
      <xdr:spPr>
        <a:xfrm>
          <a:off x="1719795" y="1207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139682</xdr:rowOff>
    </xdr:from>
    <xdr:to>
      <xdr:col>6</xdr:col>
      <xdr:colOff>38100</xdr:colOff>
      <xdr:row>72</xdr:row>
      <xdr:rowOff>69832</xdr:rowOff>
    </xdr:to>
    <xdr:sp macro="" textlink="">
      <xdr:nvSpPr>
        <xdr:cNvPr id="205" name="楕円 204"/>
        <xdr:cNvSpPr/>
      </xdr:nvSpPr>
      <xdr:spPr>
        <a:xfrm>
          <a:off x="1079500" y="123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86359</xdr:rowOff>
    </xdr:from>
    <xdr:ext cx="599010" cy="259045"/>
    <xdr:sp macro="" textlink="">
      <xdr:nvSpPr>
        <xdr:cNvPr id="206" name="テキスト ボックス 205"/>
        <xdr:cNvSpPr txBox="1"/>
      </xdr:nvSpPr>
      <xdr:spPr>
        <a:xfrm>
          <a:off x="830795" y="1208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157618</xdr:rowOff>
    </xdr:from>
    <xdr:to>
      <xdr:col>24</xdr:col>
      <xdr:colOff>63500</xdr:colOff>
      <xdr:row>95</xdr:row>
      <xdr:rowOff>76753</xdr:rowOff>
    </xdr:to>
    <xdr:cxnSp macro="">
      <xdr:nvCxnSpPr>
        <xdr:cNvPr id="235" name="直線コネクタ 234"/>
        <xdr:cNvCxnSpPr/>
      </xdr:nvCxnSpPr>
      <xdr:spPr>
        <a:xfrm flipV="1">
          <a:off x="3797300" y="15759568"/>
          <a:ext cx="838200" cy="60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167231</xdr:rowOff>
    </xdr:from>
    <xdr:ext cx="534377" cy="259045"/>
    <xdr:sp macro="" textlink="">
      <xdr:nvSpPr>
        <xdr:cNvPr id="236" name="衛生費平均値テキスト"/>
        <xdr:cNvSpPr txBox="1"/>
      </xdr:nvSpPr>
      <xdr:spPr>
        <a:xfrm>
          <a:off x="4686300" y="1679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76753</xdr:rowOff>
    </xdr:from>
    <xdr:to>
      <xdr:col>19</xdr:col>
      <xdr:colOff>177800</xdr:colOff>
      <xdr:row>97</xdr:row>
      <xdr:rowOff>75842</xdr:rowOff>
    </xdr:to>
    <xdr:cxnSp macro="">
      <xdr:nvCxnSpPr>
        <xdr:cNvPr id="238" name="直線コネクタ 237"/>
        <xdr:cNvCxnSpPr/>
      </xdr:nvCxnSpPr>
      <xdr:spPr>
        <a:xfrm flipV="1">
          <a:off x="2908300" y="16364503"/>
          <a:ext cx="889000" cy="34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112223</xdr:rowOff>
    </xdr:from>
    <xdr:ext cx="534377" cy="259045"/>
    <xdr:sp macro="" textlink="">
      <xdr:nvSpPr>
        <xdr:cNvPr id="240" name="テキスト ボックス 239"/>
        <xdr:cNvSpPr txBox="1"/>
      </xdr:nvSpPr>
      <xdr:spPr>
        <a:xfrm>
          <a:off x="3530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75842</xdr:rowOff>
    </xdr:from>
    <xdr:to>
      <xdr:col>15</xdr:col>
      <xdr:colOff>50800</xdr:colOff>
      <xdr:row>98</xdr:row>
      <xdr:rowOff>145839</xdr:rowOff>
    </xdr:to>
    <xdr:cxnSp macro="">
      <xdr:nvCxnSpPr>
        <xdr:cNvPr id="241" name="直線コネクタ 240"/>
        <xdr:cNvCxnSpPr/>
      </xdr:nvCxnSpPr>
      <xdr:spPr>
        <a:xfrm flipV="1">
          <a:off x="2019300" y="16706492"/>
          <a:ext cx="889000" cy="24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109267</xdr:rowOff>
    </xdr:from>
    <xdr:ext cx="534377" cy="259045"/>
    <xdr:sp macro="" textlink="">
      <xdr:nvSpPr>
        <xdr:cNvPr id="243" name="テキスト ボックス 242"/>
        <xdr:cNvSpPr txBox="1"/>
      </xdr:nvSpPr>
      <xdr:spPr>
        <a:xfrm>
          <a:off x="2641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145839</xdr:rowOff>
    </xdr:from>
    <xdr:to>
      <xdr:col>10</xdr:col>
      <xdr:colOff>114300</xdr:colOff>
      <xdr:row>98</xdr:row>
      <xdr:rowOff>162119</xdr:rowOff>
    </xdr:to>
    <xdr:cxnSp macro="">
      <xdr:nvCxnSpPr>
        <xdr:cNvPr id="244" name="直線コネクタ 243"/>
        <xdr:cNvCxnSpPr/>
      </xdr:nvCxnSpPr>
      <xdr:spPr>
        <a:xfrm flipV="1">
          <a:off x="1130300" y="16947939"/>
          <a:ext cx="889000" cy="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106818</xdr:rowOff>
    </xdr:from>
    <xdr:to>
      <xdr:col>24</xdr:col>
      <xdr:colOff>114300</xdr:colOff>
      <xdr:row>92</xdr:row>
      <xdr:rowOff>36968</xdr:rowOff>
    </xdr:to>
    <xdr:sp macro="" textlink="">
      <xdr:nvSpPr>
        <xdr:cNvPr id="254" name="楕円 253"/>
        <xdr:cNvSpPr/>
      </xdr:nvSpPr>
      <xdr:spPr>
        <a:xfrm>
          <a:off x="4584700" y="157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59845</xdr:rowOff>
    </xdr:from>
    <xdr:ext cx="599010" cy="259045"/>
    <xdr:sp macro="" textlink="">
      <xdr:nvSpPr>
        <xdr:cNvPr id="255" name="衛生費該当値テキスト"/>
        <xdr:cNvSpPr txBox="1"/>
      </xdr:nvSpPr>
      <xdr:spPr>
        <a:xfrm>
          <a:off x="4686300" y="1566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25953</xdr:rowOff>
    </xdr:from>
    <xdr:to>
      <xdr:col>20</xdr:col>
      <xdr:colOff>38100</xdr:colOff>
      <xdr:row>95</xdr:row>
      <xdr:rowOff>127553</xdr:rowOff>
    </xdr:to>
    <xdr:sp macro="" textlink="">
      <xdr:nvSpPr>
        <xdr:cNvPr id="256" name="楕円 255"/>
        <xdr:cNvSpPr/>
      </xdr:nvSpPr>
      <xdr:spPr>
        <a:xfrm>
          <a:off x="3746500" y="163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144080</xdr:rowOff>
    </xdr:from>
    <xdr:ext cx="599010" cy="259045"/>
    <xdr:sp macro="" textlink="">
      <xdr:nvSpPr>
        <xdr:cNvPr id="257" name="テキスト ボックス 256"/>
        <xdr:cNvSpPr txBox="1"/>
      </xdr:nvSpPr>
      <xdr:spPr>
        <a:xfrm>
          <a:off x="3497795" y="1608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25042</xdr:rowOff>
    </xdr:from>
    <xdr:to>
      <xdr:col>15</xdr:col>
      <xdr:colOff>101600</xdr:colOff>
      <xdr:row>97</xdr:row>
      <xdr:rowOff>126642</xdr:rowOff>
    </xdr:to>
    <xdr:sp macro="" textlink="">
      <xdr:nvSpPr>
        <xdr:cNvPr id="258" name="楕円 257"/>
        <xdr:cNvSpPr/>
      </xdr:nvSpPr>
      <xdr:spPr>
        <a:xfrm>
          <a:off x="2857500" y="1665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143169</xdr:rowOff>
    </xdr:from>
    <xdr:ext cx="599010" cy="259045"/>
    <xdr:sp macro="" textlink="">
      <xdr:nvSpPr>
        <xdr:cNvPr id="259" name="テキスト ボックス 258"/>
        <xdr:cNvSpPr txBox="1"/>
      </xdr:nvSpPr>
      <xdr:spPr>
        <a:xfrm>
          <a:off x="2608795" y="1643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95039</xdr:rowOff>
    </xdr:from>
    <xdr:to>
      <xdr:col>10</xdr:col>
      <xdr:colOff>165100</xdr:colOff>
      <xdr:row>99</xdr:row>
      <xdr:rowOff>25189</xdr:rowOff>
    </xdr:to>
    <xdr:sp macro="" textlink="">
      <xdr:nvSpPr>
        <xdr:cNvPr id="260" name="楕円 259"/>
        <xdr:cNvSpPr/>
      </xdr:nvSpPr>
      <xdr:spPr>
        <a:xfrm>
          <a:off x="1968500" y="168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16316</xdr:rowOff>
    </xdr:from>
    <xdr:ext cx="534377" cy="259045"/>
    <xdr:sp macro="" textlink="">
      <xdr:nvSpPr>
        <xdr:cNvPr id="261" name="テキスト ボックス 260"/>
        <xdr:cNvSpPr txBox="1"/>
      </xdr:nvSpPr>
      <xdr:spPr>
        <a:xfrm>
          <a:off x="1752111" y="1698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111319</xdr:rowOff>
    </xdr:from>
    <xdr:to>
      <xdr:col>6</xdr:col>
      <xdr:colOff>38100</xdr:colOff>
      <xdr:row>99</xdr:row>
      <xdr:rowOff>41469</xdr:rowOff>
    </xdr:to>
    <xdr:sp macro="" textlink="">
      <xdr:nvSpPr>
        <xdr:cNvPr id="262" name="楕円 261"/>
        <xdr:cNvSpPr/>
      </xdr:nvSpPr>
      <xdr:spPr>
        <a:xfrm>
          <a:off x="1079500" y="1691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32596</xdr:rowOff>
    </xdr:from>
    <xdr:ext cx="534377" cy="259045"/>
    <xdr:sp macro="" textlink="">
      <xdr:nvSpPr>
        <xdr:cNvPr id="263" name="テキスト ボックス 262"/>
        <xdr:cNvSpPr txBox="1"/>
      </xdr:nvSpPr>
      <xdr:spPr>
        <a:xfrm>
          <a:off x="863111" y="1700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35230</xdr:rowOff>
    </xdr:from>
    <xdr:to>
      <xdr:col>55</xdr:col>
      <xdr:colOff>0</xdr:colOff>
      <xdr:row>39</xdr:row>
      <xdr:rowOff>35230</xdr:rowOff>
    </xdr:to>
    <xdr:cxnSp macro="">
      <xdr:nvCxnSpPr>
        <xdr:cNvPr id="292" name="直線コネクタ 291"/>
        <xdr:cNvCxnSpPr/>
      </xdr:nvCxnSpPr>
      <xdr:spPr>
        <a:xfrm>
          <a:off x="9639300" y="6721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35230</xdr:rowOff>
    </xdr:from>
    <xdr:to>
      <xdr:col>50</xdr:col>
      <xdr:colOff>114300</xdr:colOff>
      <xdr:row>39</xdr:row>
      <xdr:rowOff>35992</xdr:rowOff>
    </xdr:to>
    <xdr:cxnSp macro="">
      <xdr:nvCxnSpPr>
        <xdr:cNvPr id="295" name="直線コネクタ 294"/>
        <xdr:cNvCxnSpPr/>
      </xdr:nvCxnSpPr>
      <xdr:spPr>
        <a:xfrm flipV="1">
          <a:off x="8750300" y="67217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35992</xdr:rowOff>
    </xdr:from>
    <xdr:to>
      <xdr:col>45</xdr:col>
      <xdr:colOff>177800</xdr:colOff>
      <xdr:row>39</xdr:row>
      <xdr:rowOff>36373</xdr:rowOff>
    </xdr:to>
    <xdr:cxnSp macro="">
      <xdr:nvCxnSpPr>
        <xdr:cNvPr id="298" name="直線コネクタ 297"/>
        <xdr:cNvCxnSpPr/>
      </xdr:nvCxnSpPr>
      <xdr:spPr>
        <a:xfrm flipV="1">
          <a:off x="7861300" y="672254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34392</xdr:rowOff>
    </xdr:from>
    <xdr:to>
      <xdr:col>41</xdr:col>
      <xdr:colOff>50800</xdr:colOff>
      <xdr:row>39</xdr:row>
      <xdr:rowOff>36373</xdr:rowOff>
    </xdr:to>
    <xdr:cxnSp macro="">
      <xdr:nvCxnSpPr>
        <xdr:cNvPr id="301" name="直線コネクタ 300"/>
        <xdr:cNvCxnSpPr/>
      </xdr:nvCxnSpPr>
      <xdr:spPr>
        <a:xfrm>
          <a:off x="6972300" y="6378042"/>
          <a:ext cx="889000" cy="3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62984</xdr:rowOff>
    </xdr:from>
    <xdr:ext cx="469744" cy="259045"/>
    <xdr:sp macro="" textlink="">
      <xdr:nvSpPr>
        <xdr:cNvPr id="305" name="テキスト ボックス 304"/>
        <xdr:cNvSpPr txBox="1"/>
      </xdr:nvSpPr>
      <xdr:spPr>
        <a:xfrm>
          <a:off x="6737428"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155880</xdr:rowOff>
    </xdr:from>
    <xdr:to>
      <xdr:col>55</xdr:col>
      <xdr:colOff>50800</xdr:colOff>
      <xdr:row>39</xdr:row>
      <xdr:rowOff>86030</xdr:rowOff>
    </xdr:to>
    <xdr:sp macro="" textlink="">
      <xdr:nvSpPr>
        <xdr:cNvPr id="311" name="楕円 310"/>
        <xdr:cNvSpPr/>
      </xdr:nvSpPr>
      <xdr:spPr>
        <a:xfrm>
          <a:off x="10426700" y="6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70807</xdr:rowOff>
    </xdr:from>
    <xdr:ext cx="378565" cy="259045"/>
    <xdr:sp macro="" textlink="">
      <xdr:nvSpPr>
        <xdr:cNvPr id="312" name="労働費該当値テキスト"/>
        <xdr:cNvSpPr txBox="1"/>
      </xdr:nvSpPr>
      <xdr:spPr>
        <a:xfrm>
          <a:off x="10528300" y="658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155880</xdr:rowOff>
    </xdr:from>
    <xdr:to>
      <xdr:col>50</xdr:col>
      <xdr:colOff>165100</xdr:colOff>
      <xdr:row>39</xdr:row>
      <xdr:rowOff>86030</xdr:rowOff>
    </xdr:to>
    <xdr:sp macro="" textlink="">
      <xdr:nvSpPr>
        <xdr:cNvPr id="313" name="楕円 312"/>
        <xdr:cNvSpPr/>
      </xdr:nvSpPr>
      <xdr:spPr>
        <a:xfrm>
          <a:off x="9588500" y="6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77157</xdr:rowOff>
    </xdr:from>
    <xdr:ext cx="378565" cy="259045"/>
    <xdr:sp macro="" textlink="">
      <xdr:nvSpPr>
        <xdr:cNvPr id="314" name="テキスト ボックス 313"/>
        <xdr:cNvSpPr txBox="1"/>
      </xdr:nvSpPr>
      <xdr:spPr>
        <a:xfrm>
          <a:off x="9450017" y="676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156642</xdr:rowOff>
    </xdr:from>
    <xdr:to>
      <xdr:col>46</xdr:col>
      <xdr:colOff>38100</xdr:colOff>
      <xdr:row>39</xdr:row>
      <xdr:rowOff>86792</xdr:rowOff>
    </xdr:to>
    <xdr:sp macro="" textlink="">
      <xdr:nvSpPr>
        <xdr:cNvPr id="315" name="楕円 314"/>
        <xdr:cNvSpPr/>
      </xdr:nvSpPr>
      <xdr:spPr>
        <a:xfrm>
          <a:off x="8699500" y="66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77919</xdr:rowOff>
    </xdr:from>
    <xdr:ext cx="378565" cy="259045"/>
    <xdr:sp macro="" textlink="">
      <xdr:nvSpPr>
        <xdr:cNvPr id="316" name="テキスト ボックス 315"/>
        <xdr:cNvSpPr txBox="1"/>
      </xdr:nvSpPr>
      <xdr:spPr>
        <a:xfrm>
          <a:off x="8561017" y="6764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157023</xdr:rowOff>
    </xdr:from>
    <xdr:to>
      <xdr:col>41</xdr:col>
      <xdr:colOff>101600</xdr:colOff>
      <xdr:row>39</xdr:row>
      <xdr:rowOff>87173</xdr:rowOff>
    </xdr:to>
    <xdr:sp macro="" textlink="">
      <xdr:nvSpPr>
        <xdr:cNvPr id="317" name="楕円 316"/>
        <xdr:cNvSpPr/>
      </xdr:nvSpPr>
      <xdr:spPr>
        <a:xfrm>
          <a:off x="7810500" y="66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78300</xdr:rowOff>
    </xdr:from>
    <xdr:ext cx="378565" cy="259045"/>
    <xdr:sp macro="" textlink="">
      <xdr:nvSpPr>
        <xdr:cNvPr id="318" name="テキスト ボックス 317"/>
        <xdr:cNvSpPr txBox="1"/>
      </xdr:nvSpPr>
      <xdr:spPr>
        <a:xfrm>
          <a:off x="7672017" y="6764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155042</xdr:rowOff>
    </xdr:from>
    <xdr:to>
      <xdr:col>36</xdr:col>
      <xdr:colOff>165100</xdr:colOff>
      <xdr:row>37</xdr:row>
      <xdr:rowOff>85192</xdr:rowOff>
    </xdr:to>
    <xdr:sp macro="" textlink="">
      <xdr:nvSpPr>
        <xdr:cNvPr id="319" name="楕円 318"/>
        <xdr:cNvSpPr/>
      </xdr:nvSpPr>
      <xdr:spPr>
        <a:xfrm>
          <a:off x="6921500" y="63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101719</xdr:rowOff>
    </xdr:from>
    <xdr:ext cx="469744" cy="259045"/>
    <xdr:sp macro="" textlink="">
      <xdr:nvSpPr>
        <xdr:cNvPr id="320" name="テキスト ボックス 319"/>
        <xdr:cNvSpPr txBox="1"/>
      </xdr:nvSpPr>
      <xdr:spPr>
        <a:xfrm>
          <a:off x="6737428" y="610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19462</xdr:rowOff>
    </xdr:from>
    <xdr:to>
      <xdr:col>55</xdr:col>
      <xdr:colOff>0</xdr:colOff>
      <xdr:row>57</xdr:row>
      <xdr:rowOff>62845</xdr:rowOff>
    </xdr:to>
    <xdr:cxnSp macro="">
      <xdr:nvCxnSpPr>
        <xdr:cNvPr id="345" name="直線コネクタ 344"/>
        <xdr:cNvCxnSpPr/>
      </xdr:nvCxnSpPr>
      <xdr:spPr>
        <a:xfrm>
          <a:off x="9639300" y="9792112"/>
          <a:ext cx="838200" cy="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3215</xdr:rowOff>
    </xdr:from>
    <xdr:to>
      <xdr:col>50</xdr:col>
      <xdr:colOff>114300</xdr:colOff>
      <xdr:row>57</xdr:row>
      <xdr:rowOff>19462</xdr:rowOff>
    </xdr:to>
    <xdr:cxnSp macro="">
      <xdr:nvCxnSpPr>
        <xdr:cNvPr id="348" name="直線コネクタ 347"/>
        <xdr:cNvCxnSpPr/>
      </xdr:nvCxnSpPr>
      <xdr:spPr>
        <a:xfrm>
          <a:off x="8750300" y="9775865"/>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164817</xdr:rowOff>
    </xdr:from>
    <xdr:to>
      <xdr:col>45</xdr:col>
      <xdr:colOff>177800</xdr:colOff>
      <xdr:row>57</xdr:row>
      <xdr:rowOff>3215</xdr:rowOff>
    </xdr:to>
    <xdr:cxnSp macro="">
      <xdr:nvCxnSpPr>
        <xdr:cNvPr id="351" name="直線コネクタ 350"/>
        <xdr:cNvCxnSpPr/>
      </xdr:nvCxnSpPr>
      <xdr:spPr>
        <a:xfrm>
          <a:off x="7861300" y="9766017"/>
          <a:ext cx="889000" cy="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164817</xdr:rowOff>
    </xdr:from>
    <xdr:to>
      <xdr:col>41</xdr:col>
      <xdr:colOff>50800</xdr:colOff>
      <xdr:row>57</xdr:row>
      <xdr:rowOff>5431</xdr:rowOff>
    </xdr:to>
    <xdr:cxnSp macro="">
      <xdr:nvCxnSpPr>
        <xdr:cNvPr id="354" name="直線コネクタ 353"/>
        <xdr:cNvCxnSpPr/>
      </xdr:nvCxnSpPr>
      <xdr:spPr>
        <a:xfrm flipV="1">
          <a:off x="6972300" y="976601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12045</xdr:rowOff>
    </xdr:from>
    <xdr:to>
      <xdr:col>55</xdr:col>
      <xdr:colOff>50800</xdr:colOff>
      <xdr:row>57</xdr:row>
      <xdr:rowOff>113645</xdr:rowOff>
    </xdr:to>
    <xdr:sp macro="" textlink="">
      <xdr:nvSpPr>
        <xdr:cNvPr id="364" name="楕円 363"/>
        <xdr:cNvSpPr/>
      </xdr:nvSpPr>
      <xdr:spPr>
        <a:xfrm>
          <a:off x="10426700" y="97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98422</xdr:rowOff>
    </xdr:from>
    <xdr:ext cx="534377" cy="259045"/>
    <xdr:sp macro="" textlink="">
      <xdr:nvSpPr>
        <xdr:cNvPr id="365" name="農林水産業費該当値テキスト"/>
        <xdr:cNvSpPr txBox="1"/>
      </xdr:nvSpPr>
      <xdr:spPr>
        <a:xfrm>
          <a:off x="10528300" y="96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140112</xdr:rowOff>
    </xdr:from>
    <xdr:to>
      <xdr:col>50</xdr:col>
      <xdr:colOff>165100</xdr:colOff>
      <xdr:row>57</xdr:row>
      <xdr:rowOff>70262</xdr:rowOff>
    </xdr:to>
    <xdr:sp macro="" textlink="">
      <xdr:nvSpPr>
        <xdr:cNvPr id="366" name="楕円 365"/>
        <xdr:cNvSpPr/>
      </xdr:nvSpPr>
      <xdr:spPr>
        <a:xfrm>
          <a:off x="9588500" y="97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61389</xdr:rowOff>
    </xdr:from>
    <xdr:ext cx="534377" cy="259045"/>
    <xdr:sp macro="" textlink="">
      <xdr:nvSpPr>
        <xdr:cNvPr id="367" name="テキスト ボックス 366"/>
        <xdr:cNvSpPr txBox="1"/>
      </xdr:nvSpPr>
      <xdr:spPr>
        <a:xfrm>
          <a:off x="9372111" y="983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123865</xdr:rowOff>
    </xdr:from>
    <xdr:to>
      <xdr:col>46</xdr:col>
      <xdr:colOff>38100</xdr:colOff>
      <xdr:row>57</xdr:row>
      <xdr:rowOff>54015</xdr:rowOff>
    </xdr:to>
    <xdr:sp macro="" textlink="">
      <xdr:nvSpPr>
        <xdr:cNvPr id="368" name="楕円 367"/>
        <xdr:cNvSpPr/>
      </xdr:nvSpPr>
      <xdr:spPr>
        <a:xfrm>
          <a:off x="8699500" y="97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45142</xdr:rowOff>
    </xdr:from>
    <xdr:ext cx="534377" cy="259045"/>
    <xdr:sp macro="" textlink="">
      <xdr:nvSpPr>
        <xdr:cNvPr id="369" name="テキスト ボックス 368"/>
        <xdr:cNvSpPr txBox="1"/>
      </xdr:nvSpPr>
      <xdr:spPr>
        <a:xfrm>
          <a:off x="8483111" y="981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114017</xdr:rowOff>
    </xdr:from>
    <xdr:to>
      <xdr:col>41</xdr:col>
      <xdr:colOff>101600</xdr:colOff>
      <xdr:row>57</xdr:row>
      <xdr:rowOff>44167</xdr:rowOff>
    </xdr:to>
    <xdr:sp macro="" textlink="">
      <xdr:nvSpPr>
        <xdr:cNvPr id="370" name="楕円 369"/>
        <xdr:cNvSpPr/>
      </xdr:nvSpPr>
      <xdr:spPr>
        <a:xfrm>
          <a:off x="7810500" y="97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35294</xdr:rowOff>
    </xdr:from>
    <xdr:ext cx="534377" cy="259045"/>
    <xdr:sp macro="" textlink="">
      <xdr:nvSpPr>
        <xdr:cNvPr id="371" name="テキスト ボックス 370"/>
        <xdr:cNvSpPr txBox="1"/>
      </xdr:nvSpPr>
      <xdr:spPr>
        <a:xfrm>
          <a:off x="7594111" y="980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126081</xdr:rowOff>
    </xdr:from>
    <xdr:to>
      <xdr:col>36</xdr:col>
      <xdr:colOff>165100</xdr:colOff>
      <xdr:row>57</xdr:row>
      <xdr:rowOff>56231</xdr:rowOff>
    </xdr:to>
    <xdr:sp macro="" textlink="">
      <xdr:nvSpPr>
        <xdr:cNvPr id="372" name="楕円 371"/>
        <xdr:cNvSpPr/>
      </xdr:nvSpPr>
      <xdr:spPr>
        <a:xfrm>
          <a:off x="6921500" y="97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47358</xdr:rowOff>
    </xdr:from>
    <xdr:ext cx="534377" cy="259045"/>
    <xdr:sp macro="" textlink="">
      <xdr:nvSpPr>
        <xdr:cNvPr id="373" name="テキスト ボックス 372"/>
        <xdr:cNvSpPr txBox="1"/>
      </xdr:nvSpPr>
      <xdr:spPr>
        <a:xfrm>
          <a:off x="6705111" y="982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19869</xdr:rowOff>
    </xdr:from>
    <xdr:to>
      <xdr:col>55</xdr:col>
      <xdr:colOff>0</xdr:colOff>
      <xdr:row>78</xdr:row>
      <xdr:rowOff>20337</xdr:rowOff>
    </xdr:to>
    <xdr:cxnSp macro="">
      <xdr:nvCxnSpPr>
        <xdr:cNvPr id="398" name="直線コネクタ 397"/>
        <xdr:cNvCxnSpPr/>
      </xdr:nvCxnSpPr>
      <xdr:spPr>
        <a:xfrm flipV="1">
          <a:off x="9639300" y="13392969"/>
          <a:ext cx="8382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20337</xdr:rowOff>
    </xdr:from>
    <xdr:to>
      <xdr:col>50</xdr:col>
      <xdr:colOff>114300</xdr:colOff>
      <xdr:row>78</xdr:row>
      <xdr:rowOff>22479</xdr:rowOff>
    </xdr:to>
    <xdr:cxnSp macro="">
      <xdr:nvCxnSpPr>
        <xdr:cNvPr id="401" name="直線コネクタ 400"/>
        <xdr:cNvCxnSpPr/>
      </xdr:nvCxnSpPr>
      <xdr:spPr>
        <a:xfrm flipV="1">
          <a:off x="8750300" y="13393437"/>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22479</xdr:rowOff>
    </xdr:from>
    <xdr:to>
      <xdr:col>45</xdr:col>
      <xdr:colOff>177800</xdr:colOff>
      <xdr:row>78</xdr:row>
      <xdr:rowOff>22685</xdr:rowOff>
    </xdr:to>
    <xdr:cxnSp macro="">
      <xdr:nvCxnSpPr>
        <xdr:cNvPr id="404" name="直線コネクタ 403"/>
        <xdr:cNvCxnSpPr/>
      </xdr:nvCxnSpPr>
      <xdr:spPr>
        <a:xfrm flipV="1">
          <a:off x="7861300" y="13395579"/>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22685</xdr:rowOff>
    </xdr:from>
    <xdr:to>
      <xdr:col>41</xdr:col>
      <xdr:colOff>50800</xdr:colOff>
      <xdr:row>78</xdr:row>
      <xdr:rowOff>22994</xdr:rowOff>
    </xdr:to>
    <xdr:cxnSp macro="">
      <xdr:nvCxnSpPr>
        <xdr:cNvPr id="407" name="直線コネクタ 406"/>
        <xdr:cNvCxnSpPr/>
      </xdr:nvCxnSpPr>
      <xdr:spPr>
        <a:xfrm flipV="1">
          <a:off x="6972300" y="13395785"/>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140519</xdr:rowOff>
    </xdr:from>
    <xdr:to>
      <xdr:col>55</xdr:col>
      <xdr:colOff>50800</xdr:colOff>
      <xdr:row>78</xdr:row>
      <xdr:rowOff>70669</xdr:rowOff>
    </xdr:to>
    <xdr:sp macro="" textlink="">
      <xdr:nvSpPr>
        <xdr:cNvPr id="417" name="楕円 416"/>
        <xdr:cNvSpPr/>
      </xdr:nvSpPr>
      <xdr:spPr>
        <a:xfrm>
          <a:off x="10426700" y="133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55446</xdr:rowOff>
    </xdr:from>
    <xdr:ext cx="378565" cy="259045"/>
    <xdr:sp macro="" textlink="">
      <xdr:nvSpPr>
        <xdr:cNvPr id="418" name="商工費該当値テキスト"/>
        <xdr:cNvSpPr txBox="1"/>
      </xdr:nvSpPr>
      <xdr:spPr>
        <a:xfrm>
          <a:off x="10528300" y="1325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140987</xdr:rowOff>
    </xdr:from>
    <xdr:to>
      <xdr:col>50</xdr:col>
      <xdr:colOff>165100</xdr:colOff>
      <xdr:row>78</xdr:row>
      <xdr:rowOff>71137</xdr:rowOff>
    </xdr:to>
    <xdr:sp macro="" textlink="">
      <xdr:nvSpPr>
        <xdr:cNvPr id="419" name="楕円 418"/>
        <xdr:cNvSpPr/>
      </xdr:nvSpPr>
      <xdr:spPr>
        <a:xfrm>
          <a:off x="9588500" y="1334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62264</xdr:rowOff>
    </xdr:from>
    <xdr:ext cx="378565" cy="259045"/>
    <xdr:sp macro="" textlink="">
      <xdr:nvSpPr>
        <xdr:cNvPr id="420" name="テキスト ボックス 419"/>
        <xdr:cNvSpPr txBox="1"/>
      </xdr:nvSpPr>
      <xdr:spPr>
        <a:xfrm>
          <a:off x="9450017" y="13435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143129</xdr:rowOff>
    </xdr:from>
    <xdr:to>
      <xdr:col>46</xdr:col>
      <xdr:colOff>38100</xdr:colOff>
      <xdr:row>78</xdr:row>
      <xdr:rowOff>73279</xdr:rowOff>
    </xdr:to>
    <xdr:sp macro="" textlink="">
      <xdr:nvSpPr>
        <xdr:cNvPr id="421" name="楕円 420"/>
        <xdr:cNvSpPr/>
      </xdr:nvSpPr>
      <xdr:spPr>
        <a:xfrm>
          <a:off x="8699500" y="133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64406</xdr:rowOff>
    </xdr:from>
    <xdr:ext cx="378565" cy="259045"/>
    <xdr:sp macro="" textlink="">
      <xdr:nvSpPr>
        <xdr:cNvPr id="422" name="テキスト ボックス 421"/>
        <xdr:cNvSpPr txBox="1"/>
      </xdr:nvSpPr>
      <xdr:spPr>
        <a:xfrm>
          <a:off x="8561017" y="1343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143335</xdr:rowOff>
    </xdr:from>
    <xdr:to>
      <xdr:col>41</xdr:col>
      <xdr:colOff>101600</xdr:colOff>
      <xdr:row>78</xdr:row>
      <xdr:rowOff>73485</xdr:rowOff>
    </xdr:to>
    <xdr:sp macro="" textlink="">
      <xdr:nvSpPr>
        <xdr:cNvPr id="423" name="楕円 422"/>
        <xdr:cNvSpPr/>
      </xdr:nvSpPr>
      <xdr:spPr>
        <a:xfrm>
          <a:off x="7810500" y="133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64612</xdr:rowOff>
    </xdr:from>
    <xdr:ext cx="378565" cy="259045"/>
    <xdr:sp macro="" textlink="">
      <xdr:nvSpPr>
        <xdr:cNvPr id="424" name="テキスト ボックス 423"/>
        <xdr:cNvSpPr txBox="1"/>
      </xdr:nvSpPr>
      <xdr:spPr>
        <a:xfrm>
          <a:off x="7672017" y="13437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143644</xdr:rowOff>
    </xdr:from>
    <xdr:to>
      <xdr:col>36</xdr:col>
      <xdr:colOff>165100</xdr:colOff>
      <xdr:row>78</xdr:row>
      <xdr:rowOff>73794</xdr:rowOff>
    </xdr:to>
    <xdr:sp macro="" textlink="">
      <xdr:nvSpPr>
        <xdr:cNvPr id="425" name="楕円 424"/>
        <xdr:cNvSpPr/>
      </xdr:nvSpPr>
      <xdr:spPr>
        <a:xfrm>
          <a:off x="6921500" y="133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64921</xdr:rowOff>
    </xdr:from>
    <xdr:ext cx="378565" cy="259045"/>
    <xdr:sp macro="" textlink="">
      <xdr:nvSpPr>
        <xdr:cNvPr id="426" name="テキスト ボックス 425"/>
        <xdr:cNvSpPr txBox="1"/>
      </xdr:nvSpPr>
      <xdr:spPr>
        <a:xfrm>
          <a:off x="6783017" y="1343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75546</xdr:rowOff>
    </xdr:from>
    <xdr:to>
      <xdr:col>55</xdr:col>
      <xdr:colOff>0</xdr:colOff>
      <xdr:row>94</xdr:row>
      <xdr:rowOff>149439</xdr:rowOff>
    </xdr:to>
    <xdr:cxnSp macro="">
      <xdr:nvCxnSpPr>
        <xdr:cNvPr id="453" name="直線コネクタ 452"/>
        <xdr:cNvCxnSpPr/>
      </xdr:nvCxnSpPr>
      <xdr:spPr>
        <a:xfrm flipV="1">
          <a:off x="9639300" y="16020396"/>
          <a:ext cx="838200" cy="24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41966</xdr:rowOff>
    </xdr:from>
    <xdr:ext cx="534377" cy="259045"/>
    <xdr:sp macro="" textlink="">
      <xdr:nvSpPr>
        <xdr:cNvPr id="454" name="土木費平均値テキスト"/>
        <xdr:cNvSpPr txBox="1"/>
      </xdr:nvSpPr>
      <xdr:spPr>
        <a:xfrm>
          <a:off x="10528300" y="165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149439</xdr:rowOff>
    </xdr:from>
    <xdr:to>
      <xdr:col>50</xdr:col>
      <xdr:colOff>114300</xdr:colOff>
      <xdr:row>95</xdr:row>
      <xdr:rowOff>161417</xdr:rowOff>
    </xdr:to>
    <xdr:cxnSp macro="">
      <xdr:nvCxnSpPr>
        <xdr:cNvPr id="456" name="直線コネクタ 455"/>
        <xdr:cNvCxnSpPr/>
      </xdr:nvCxnSpPr>
      <xdr:spPr>
        <a:xfrm flipV="1">
          <a:off x="8750300" y="16265739"/>
          <a:ext cx="889000" cy="18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4535</xdr:rowOff>
    </xdr:from>
    <xdr:ext cx="534377" cy="259045"/>
    <xdr:sp macro="" textlink="">
      <xdr:nvSpPr>
        <xdr:cNvPr id="458" name="テキスト ボックス 457"/>
        <xdr:cNvSpPr txBox="1"/>
      </xdr:nvSpPr>
      <xdr:spPr>
        <a:xfrm>
          <a:off x="9372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134438</xdr:rowOff>
    </xdr:from>
    <xdr:to>
      <xdr:col>45</xdr:col>
      <xdr:colOff>177800</xdr:colOff>
      <xdr:row>95</xdr:row>
      <xdr:rowOff>161417</xdr:rowOff>
    </xdr:to>
    <xdr:cxnSp macro="">
      <xdr:nvCxnSpPr>
        <xdr:cNvPr id="459" name="直線コネクタ 458"/>
        <xdr:cNvCxnSpPr/>
      </xdr:nvCxnSpPr>
      <xdr:spPr>
        <a:xfrm>
          <a:off x="7861300" y="16422188"/>
          <a:ext cx="889000" cy="2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167532</xdr:rowOff>
    </xdr:from>
    <xdr:ext cx="534377" cy="259045"/>
    <xdr:sp macro="" textlink="">
      <xdr:nvSpPr>
        <xdr:cNvPr id="461" name="テキスト ボックス 460"/>
        <xdr:cNvSpPr txBox="1"/>
      </xdr:nvSpPr>
      <xdr:spPr>
        <a:xfrm>
          <a:off x="8483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63836</xdr:rowOff>
    </xdr:from>
    <xdr:to>
      <xdr:col>41</xdr:col>
      <xdr:colOff>50800</xdr:colOff>
      <xdr:row>95</xdr:row>
      <xdr:rowOff>134438</xdr:rowOff>
    </xdr:to>
    <xdr:cxnSp macro="">
      <xdr:nvCxnSpPr>
        <xdr:cNvPr id="462" name="直線コネクタ 461"/>
        <xdr:cNvCxnSpPr/>
      </xdr:nvCxnSpPr>
      <xdr:spPr>
        <a:xfrm>
          <a:off x="6972300" y="16351586"/>
          <a:ext cx="889000" cy="7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18910</xdr:rowOff>
    </xdr:from>
    <xdr:ext cx="534377" cy="259045"/>
    <xdr:sp macro="" textlink="">
      <xdr:nvSpPr>
        <xdr:cNvPr id="464" name="テキスト ボックス 463"/>
        <xdr:cNvSpPr txBox="1"/>
      </xdr:nvSpPr>
      <xdr:spPr>
        <a:xfrm>
          <a:off x="7594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11667</xdr:rowOff>
    </xdr:from>
    <xdr:ext cx="534377" cy="259045"/>
    <xdr:sp macro="" textlink="">
      <xdr:nvSpPr>
        <xdr:cNvPr id="466" name="テキスト ボックス 465"/>
        <xdr:cNvSpPr txBox="1"/>
      </xdr:nvSpPr>
      <xdr:spPr>
        <a:xfrm>
          <a:off x="6705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24746</xdr:rowOff>
    </xdr:from>
    <xdr:to>
      <xdr:col>55</xdr:col>
      <xdr:colOff>50800</xdr:colOff>
      <xdr:row>93</xdr:row>
      <xdr:rowOff>126346</xdr:rowOff>
    </xdr:to>
    <xdr:sp macro="" textlink="">
      <xdr:nvSpPr>
        <xdr:cNvPr id="472" name="楕円 471"/>
        <xdr:cNvSpPr/>
      </xdr:nvSpPr>
      <xdr:spPr>
        <a:xfrm>
          <a:off x="10426700" y="159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47623</xdr:rowOff>
    </xdr:from>
    <xdr:ext cx="599010" cy="259045"/>
    <xdr:sp macro="" textlink="">
      <xdr:nvSpPr>
        <xdr:cNvPr id="473" name="土木費該当値テキスト"/>
        <xdr:cNvSpPr txBox="1"/>
      </xdr:nvSpPr>
      <xdr:spPr>
        <a:xfrm>
          <a:off x="10528300" y="1582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98639</xdr:rowOff>
    </xdr:from>
    <xdr:to>
      <xdr:col>50</xdr:col>
      <xdr:colOff>165100</xdr:colOff>
      <xdr:row>95</xdr:row>
      <xdr:rowOff>28789</xdr:rowOff>
    </xdr:to>
    <xdr:sp macro="" textlink="">
      <xdr:nvSpPr>
        <xdr:cNvPr id="474" name="楕円 473"/>
        <xdr:cNvSpPr/>
      </xdr:nvSpPr>
      <xdr:spPr>
        <a:xfrm>
          <a:off x="9588500" y="162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45316</xdr:rowOff>
    </xdr:from>
    <xdr:ext cx="599010" cy="259045"/>
    <xdr:sp macro="" textlink="">
      <xdr:nvSpPr>
        <xdr:cNvPr id="475" name="テキスト ボックス 474"/>
        <xdr:cNvSpPr txBox="1"/>
      </xdr:nvSpPr>
      <xdr:spPr>
        <a:xfrm>
          <a:off x="9339795" y="1599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110617</xdr:rowOff>
    </xdr:from>
    <xdr:to>
      <xdr:col>46</xdr:col>
      <xdr:colOff>38100</xdr:colOff>
      <xdr:row>96</xdr:row>
      <xdr:rowOff>40767</xdr:rowOff>
    </xdr:to>
    <xdr:sp macro="" textlink="">
      <xdr:nvSpPr>
        <xdr:cNvPr id="476" name="楕円 475"/>
        <xdr:cNvSpPr/>
      </xdr:nvSpPr>
      <xdr:spPr>
        <a:xfrm>
          <a:off x="8699500" y="163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57294</xdr:rowOff>
    </xdr:from>
    <xdr:ext cx="599010" cy="259045"/>
    <xdr:sp macro="" textlink="">
      <xdr:nvSpPr>
        <xdr:cNvPr id="477" name="テキスト ボックス 476"/>
        <xdr:cNvSpPr txBox="1"/>
      </xdr:nvSpPr>
      <xdr:spPr>
        <a:xfrm>
          <a:off x="8450795" y="1617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83638</xdr:rowOff>
    </xdr:from>
    <xdr:to>
      <xdr:col>41</xdr:col>
      <xdr:colOff>101600</xdr:colOff>
      <xdr:row>96</xdr:row>
      <xdr:rowOff>13788</xdr:rowOff>
    </xdr:to>
    <xdr:sp macro="" textlink="">
      <xdr:nvSpPr>
        <xdr:cNvPr id="478" name="楕円 477"/>
        <xdr:cNvSpPr/>
      </xdr:nvSpPr>
      <xdr:spPr>
        <a:xfrm>
          <a:off x="7810500" y="163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30315</xdr:rowOff>
    </xdr:from>
    <xdr:ext cx="599010" cy="259045"/>
    <xdr:sp macro="" textlink="">
      <xdr:nvSpPr>
        <xdr:cNvPr id="479" name="テキスト ボックス 478"/>
        <xdr:cNvSpPr txBox="1"/>
      </xdr:nvSpPr>
      <xdr:spPr>
        <a:xfrm>
          <a:off x="7561795" y="1614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13036</xdr:rowOff>
    </xdr:from>
    <xdr:to>
      <xdr:col>36</xdr:col>
      <xdr:colOff>165100</xdr:colOff>
      <xdr:row>95</xdr:row>
      <xdr:rowOff>114636</xdr:rowOff>
    </xdr:to>
    <xdr:sp macro="" textlink="">
      <xdr:nvSpPr>
        <xdr:cNvPr id="480" name="楕円 479"/>
        <xdr:cNvSpPr/>
      </xdr:nvSpPr>
      <xdr:spPr>
        <a:xfrm>
          <a:off x="6921500" y="1630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131163</xdr:rowOff>
    </xdr:from>
    <xdr:ext cx="599010" cy="259045"/>
    <xdr:sp macro="" textlink="">
      <xdr:nvSpPr>
        <xdr:cNvPr id="481" name="テキスト ボックス 480"/>
        <xdr:cNvSpPr txBox="1"/>
      </xdr:nvSpPr>
      <xdr:spPr>
        <a:xfrm>
          <a:off x="6672795" y="1607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139974</xdr:rowOff>
    </xdr:from>
    <xdr:to>
      <xdr:col>85</xdr:col>
      <xdr:colOff>127000</xdr:colOff>
      <xdr:row>38</xdr:row>
      <xdr:rowOff>162126</xdr:rowOff>
    </xdr:to>
    <xdr:cxnSp macro="">
      <xdr:nvCxnSpPr>
        <xdr:cNvPr id="509" name="直線コネクタ 508"/>
        <xdr:cNvCxnSpPr/>
      </xdr:nvCxnSpPr>
      <xdr:spPr>
        <a:xfrm flipV="1">
          <a:off x="15481300" y="6655074"/>
          <a:ext cx="8382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162126</xdr:rowOff>
    </xdr:from>
    <xdr:to>
      <xdr:col>81</xdr:col>
      <xdr:colOff>50800</xdr:colOff>
      <xdr:row>39</xdr:row>
      <xdr:rowOff>8803</xdr:rowOff>
    </xdr:to>
    <xdr:cxnSp macro="">
      <xdr:nvCxnSpPr>
        <xdr:cNvPr id="512" name="直線コネクタ 511"/>
        <xdr:cNvCxnSpPr/>
      </xdr:nvCxnSpPr>
      <xdr:spPr>
        <a:xfrm flipV="1">
          <a:off x="14592300" y="6677226"/>
          <a:ext cx="8890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1214</xdr:rowOff>
    </xdr:from>
    <xdr:to>
      <xdr:col>76</xdr:col>
      <xdr:colOff>114300</xdr:colOff>
      <xdr:row>39</xdr:row>
      <xdr:rowOff>8803</xdr:rowOff>
    </xdr:to>
    <xdr:cxnSp macro="">
      <xdr:nvCxnSpPr>
        <xdr:cNvPr id="515" name="直線コネクタ 514"/>
        <xdr:cNvCxnSpPr/>
      </xdr:nvCxnSpPr>
      <xdr:spPr>
        <a:xfrm>
          <a:off x="13703300" y="6687764"/>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27984</xdr:rowOff>
    </xdr:from>
    <xdr:to>
      <xdr:col>71</xdr:col>
      <xdr:colOff>177800</xdr:colOff>
      <xdr:row>39</xdr:row>
      <xdr:rowOff>1214</xdr:rowOff>
    </xdr:to>
    <xdr:cxnSp macro="">
      <xdr:nvCxnSpPr>
        <xdr:cNvPr id="518" name="直線コネクタ 517"/>
        <xdr:cNvCxnSpPr/>
      </xdr:nvCxnSpPr>
      <xdr:spPr>
        <a:xfrm>
          <a:off x="12814300" y="6543084"/>
          <a:ext cx="889000" cy="14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64586</xdr:rowOff>
    </xdr:from>
    <xdr:ext cx="534377" cy="259045"/>
    <xdr:sp macro="" textlink="">
      <xdr:nvSpPr>
        <xdr:cNvPr id="522" name="テキスト ボックス 521"/>
        <xdr:cNvSpPr txBox="1"/>
      </xdr:nvSpPr>
      <xdr:spPr>
        <a:xfrm>
          <a:off x="12547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89174</xdr:rowOff>
    </xdr:from>
    <xdr:to>
      <xdr:col>85</xdr:col>
      <xdr:colOff>177800</xdr:colOff>
      <xdr:row>39</xdr:row>
      <xdr:rowOff>19324</xdr:rowOff>
    </xdr:to>
    <xdr:sp macro="" textlink="">
      <xdr:nvSpPr>
        <xdr:cNvPr id="528" name="楕円 527"/>
        <xdr:cNvSpPr/>
      </xdr:nvSpPr>
      <xdr:spPr>
        <a:xfrm>
          <a:off x="16268700" y="66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4101</xdr:rowOff>
    </xdr:from>
    <xdr:ext cx="534377" cy="259045"/>
    <xdr:sp macro="" textlink="">
      <xdr:nvSpPr>
        <xdr:cNvPr id="529" name="消防費該当値テキスト"/>
        <xdr:cNvSpPr txBox="1"/>
      </xdr:nvSpPr>
      <xdr:spPr>
        <a:xfrm>
          <a:off x="16370300" y="651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111326</xdr:rowOff>
    </xdr:from>
    <xdr:to>
      <xdr:col>81</xdr:col>
      <xdr:colOff>101600</xdr:colOff>
      <xdr:row>39</xdr:row>
      <xdr:rowOff>41476</xdr:rowOff>
    </xdr:to>
    <xdr:sp macro="" textlink="">
      <xdr:nvSpPr>
        <xdr:cNvPr id="530" name="楕円 529"/>
        <xdr:cNvSpPr/>
      </xdr:nvSpPr>
      <xdr:spPr>
        <a:xfrm>
          <a:off x="15430500" y="662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32603</xdr:rowOff>
    </xdr:from>
    <xdr:ext cx="534377" cy="259045"/>
    <xdr:sp macro="" textlink="">
      <xdr:nvSpPr>
        <xdr:cNvPr id="531" name="テキスト ボックス 530"/>
        <xdr:cNvSpPr txBox="1"/>
      </xdr:nvSpPr>
      <xdr:spPr>
        <a:xfrm>
          <a:off x="15214111" y="671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129453</xdr:rowOff>
    </xdr:from>
    <xdr:to>
      <xdr:col>76</xdr:col>
      <xdr:colOff>165100</xdr:colOff>
      <xdr:row>39</xdr:row>
      <xdr:rowOff>59603</xdr:rowOff>
    </xdr:to>
    <xdr:sp macro="" textlink="">
      <xdr:nvSpPr>
        <xdr:cNvPr id="532" name="楕円 531"/>
        <xdr:cNvSpPr/>
      </xdr:nvSpPr>
      <xdr:spPr>
        <a:xfrm>
          <a:off x="14541500" y="66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50730</xdr:rowOff>
    </xdr:from>
    <xdr:ext cx="534377" cy="259045"/>
    <xdr:sp macro="" textlink="">
      <xdr:nvSpPr>
        <xdr:cNvPr id="533" name="テキスト ボックス 532"/>
        <xdr:cNvSpPr txBox="1"/>
      </xdr:nvSpPr>
      <xdr:spPr>
        <a:xfrm>
          <a:off x="14325111" y="673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121864</xdr:rowOff>
    </xdr:from>
    <xdr:to>
      <xdr:col>72</xdr:col>
      <xdr:colOff>38100</xdr:colOff>
      <xdr:row>39</xdr:row>
      <xdr:rowOff>52014</xdr:rowOff>
    </xdr:to>
    <xdr:sp macro="" textlink="">
      <xdr:nvSpPr>
        <xdr:cNvPr id="534" name="楕円 533"/>
        <xdr:cNvSpPr/>
      </xdr:nvSpPr>
      <xdr:spPr>
        <a:xfrm>
          <a:off x="13652500" y="66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43141</xdr:rowOff>
    </xdr:from>
    <xdr:ext cx="534377" cy="259045"/>
    <xdr:sp macro="" textlink="">
      <xdr:nvSpPr>
        <xdr:cNvPr id="535" name="テキスト ボックス 534"/>
        <xdr:cNvSpPr txBox="1"/>
      </xdr:nvSpPr>
      <xdr:spPr>
        <a:xfrm>
          <a:off x="13436111" y="67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148633</xdr:rowOff>
    </xdr:from>
    <xdr:to>
      <xdr:col>67</xdr:col>
      <xdr:colOff>101600</xdr:colOff>
      <xdr:row>38</xdr:row>
      <xdr:rowOff>78783</xdr:rowOff>
    </xdr:to>
    <xdr:sp macro="" textlink="">
      <xdr:nvSpPr>
        <xdr:cNvPr id="536" name="楕円 535"/>
        <xdr:cNvSpPr/>
      </xdr:nvSpPr>
      <xdr:spPr>
        <a:xfrm>
          <a:off x="12763500" y="6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69911</xdr:rowOff>
    </xdr:from>
    <xdr:ext cx="534377" cy="259045"/>
    <xdr:sp macro="" textlink="">
      <xdr:nvSpPr>
        <xdr:cNvPr id="537" name="テキスト ボックス 536"/>
        <xdr:cNvSpPr txBox="1"/>
      </xdr:nvSpPr>
      <xdr:spPr>
        <a:xfrm>
          <a:off x="12547111" y="65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111459</xdr:rowOff>
    </xdr:from>
    <xdr:to>
      <xdr:col>85</xdr:col>
      <xdr:colOff>127000</xdr:colOff>
      <xdr:row>57</xdr:row>
      <xdr:rowOff>108862</xdr:rowOff>
    </xdr:to>
    <xdr:cxnSp macro="">
      <xdr:nvCxnSpPr>
        <xdr:cNvPr id="564" name="直線コネクタ 563"/>
        <xdr:cNvCxnSpPr/>
      </xdr:nvCxnSpPr>
      <xdr:spPr>
        <a:xfrm>
          <a:off x="15481300" y="9712659"/>
          <a:ext cx="838200" cy="16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111459</xdr:rowOff>
    </xdr:from>
    <xdr:to>
      <xdr:col>81</xdr:col>
      <xdr:colOff>50800</xdr:colOff>
      <xdr:row>56</xdr:row>
      <xdr:rowOff>148419</xdr:rowOff>
    </xdr:to>
    <xdr:cxnSp macro="">
      <xdr:nvCxnSpPr>
        <xdr:cNvPr id="567" name="直線コネクタ 566"/>
        <xdr:cNvCxnSpPr/>
      </xdr:nvCxnSpPr>
      <xdr:spPr>
        <a:xfrm flipV="1">
          <a:off x="14592300" y="9712659"/>
          <a:ext cx="889000" cy="3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34459</xdr:rowOff>
    </xdr:from>
    <xdr:ext cx="534377" cy="259045"/>
    <xdr:sp macro="" textlink="">
      <xdr:nvSpPr>
        <xdr:cNvPr id="569" name="テキスト ボックス 568"/>
        <xdr:cNvSpPr txBox="1"/>
      </xdr:nvSpPr>
      <xdr:spPr>
        <a:xfrm>
          <a:off x="15214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148419</xdr:rowOff>
    </xdr:from>
    <xdr:to>
      <xdr:col>76</xdr:col>
      <xdr:colOff>114300</xdr:colOff>
      <xdr:row>57</xdr:row>
      <xdr:rowOff>150796</xdr:rowOff>
    </xdr:to>
    <xdr:cxnSp macro="">
      <xdr:nvCxnSpPr>
        <xdr:cNvPr id="570" name="直線コネクタ 569"/>
        <xdr:cNvCxnSpPr/>
      </xdr:nvCxnSpPr>
      <xdr:spPr>
        <a:xfrm flipV="1">
          <a:off x="13703300" y="9749619"/>
          <a:ext cx="889000" cy="17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46149</xdr:rowOff>
    </xdr:from>
    <xdr:ext cx="534377" cy="259045"/>
    <xdr:sp macro="" textlink="">
      <xdr:nvSpPr>
        <xdr:cNvPr id="572" name="テキスト ボックス 571"/>
        <xdr:cNvSpPr txBox="1"/>
      </xdr:nvSpPr>
      <xdr:spPr>
        <a:xfrm>
          <a:off x="14325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88105</xdr:rowOff>
    </xdr:from>
    <xdr:to>
      <xdr:col>71</xdr:col>
      <xdr:colOff>177800</xdr:colOff>
      <xdr:row>57</xdr:row>
      <xdr:rowOff>150796</xdr:rowOff>
    </xdr:to>
    <xdr:cxnSp macro="">
      <xdr:nvCxnSpPr>
        <xdr:cNvPr id="573" name="直線コネクタ 572"/>
        <xdr:cNvCxnSpPr/>
      </xdr:nvCxnSpPr>
      <xdr:spPr>
        <a:xfrm>
          <a:off x="12814300" y="9860755"/>
          <a:ext cx="889000" cy="6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7" name="テキスト ボックス 576"/>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58062</xdr:rowOff>
    </xdr:from>
    <xdr:to>
      <xdr:col>85</xdr:col>
      <xdr:colOff>177800</xdr:colOff>
      <xdr:row>57</xdr:row>
      <xdr:rowOff>159662</xdr:rowOff>
    </xdr:to>
    <xdr:sp macro="" textlink="">
      <xdr:nvSpPr>
        <xdr:cNvPr id="583" name="楕円 582"/>
        <xdr:cNvSpPr/>
      </xdr:nvSpPr>
      <xdr:spPr>
        <a:xfrm>
          <a:off x="16268700" y="983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144439</xdr:rowOff>
    </xdr:from>
    <xdr:ext cx="534377" cy="259045"/>
    <xdr:sp macro="" textlink="">
      <xdr:nvSpPr>
        <xdr:cNvPr id="584" name="教育費該当値テキスト"/>
        <xdr:cNvSpPr txBox="1"/>
      </xdr:nvSpPr>
      <xdr:spPr>
        <a:xfrm>
          <a:off x="16370300" y="97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60659</xdr:rowOff>
    </xdr:from>
    <xdr:to>
      <xdr:col>81</xdr:col>
      <xdr:colOff>101600</xdr:colOff>
      <xdr:row>56</xdr:row>
      <xdr:rowOff>162259</xdr:rowOff>
    </xdr:to>
    <xdr:sp macro="" textlink="">
      <xdr:nvSpPr>
        <xdr:cNvPr id="585" name="楕円 584"/>
        <xdr:cNvSpPr/>
      </xdr:nvSpPr>
      <xdr:spPr>
        <a:xfrm>
          <a:off x="15430500" y="96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7336</xdr:rowOff>
    </xdr:from>
    <xdr:ext cx="534377" cy="259045"/>
    <xdr:sp macro="" textlink="">
      <xdr:nvSpPr>
        <xdr:cNvPr id="586" name="テキスト ボックス 585"/>
        <xdr:cNvSpPr txBox="1"/>
      </xdr:nvSpPr>
      <xdr:spPr>
        <a:xfrm>
          <a:off x="15214111" y="94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97619</xdr:rowOff>
    </xdr:from>
    <xdr:to>
      <xdr:col>76</xdr:col>
      <xdr:colOff>165100</xdr:colOff>
      <xdr:row>57</xdr:row>
      <xdr:rowOff>27769</xdr:rowOff>
    </xdr:to>
    <xdr:sp macro="" textlink="">
      <xdr:nvSpPr>
        <xdr:cNvPr id="587" name="楕円 586"/>
        <xdr:cNvSpPr/>
      </xdr:nvSpPr>
      <xdr:spPr>
        <a:xfrm>
          <a:off x="14541500" y="96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44296</xdr:rowOff>
    </xdr:from>
    <xdr:ext cx="534377" cy="259045"/>
    <xdr:sp macro="" textlink="">
      <xdr:nvSpPr>
        <xdr:cNvPr id="588" name="テキスト ボックス 587"/>
        <xdr:cNvSpPr txBox="1"/>
      </xdr:nvSpPr>
      <xdr:spPr>
        <a:xfrm>
          <a:off x="14325111" y="9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99996</xdr:rowOff>
    </xdr:from>
    <xdr:to>
      <xdr:col>72</xdr:col>
      <xdr:colOff>38100</xdr:colOff>
      <xdr:row>58</xdr:row>
      <xdr:rowOff>30146</xdr:rowOff>
    </xdr:to>
    <xdr:sp macro="" textlink="">
      <xdr:nvSpPr>
        <xdr:cNvPr id="589" name="楕円 588"/>
        <xdr:cNvSpPr/>
      </xdr:nvSpPr>
      <xdr:spPr>
        <a:xfrm>
          <a:off x="13652500" y="98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21273</xdr:rowOff>
    </xdr:from>
    <xdr:ext cx="534377" cy="259045"/>
    <xdr:sp macro="" textlink="">
      <xdr:nvSpPr>
        <xdr:cNvPr id="590" name="テキスト ボックス 589"/>
        <xdr:cNvSpPr txBox="1"/>
      </xdr:nvSpPr>
      <xdr:spPr>
        <a:xfrm>
          <a:off x="13436111" y="996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37305</xdr:rowOff>
    </xdr:from>
    <xdr:to>
      <xdr:col>67</xdr:col>
      <xdr:colOff>101600</xdr:colOff>
      <xdr:row>57</xdr:row>
      <xdr:rowOff>138905</xdr:rowOff>
    </xdr:to>
    <xdr:sp macro="" textlink="">
      <xdr:nvSpPr>
        <xdr:cNvPr id="591" name="楕円 590"/>
        <xdr:cNvSpPr/>
      </xdr:nvSpPr>
      <xdr:spPr>
        <a:xfrm>
          <a:off x="12763500" y="98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130032</xdr:rowOff>
    </xdr:from>
    <xdr:ext cx="534377" cy="259045"/>
    <xdr:sp macro="" textlink="">
      <xdr:nvSpPr>
        <xdr:cNvPr id="592" name="テキスト ボックス 591"/>
        <xdr:cNvSpPr txBox="1"/>
      </xdr:nvSpPr>
      <xdr:spPr>
        <a:xfrm>
          <a:off x="12547111" y="99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158141</xdr:rowOff>
    </xdr:from>
    <xdr:to>
      <xdr:col>85</xdr:col>
      <xdr:colOff>127000</xdr:colOff>
      <xdr:row>79</xdr:row>
      <xdr:rowOff>37897</xdr:rowOff>
    </xdr:to>
    <xdr:cxnSp macro="">
      <xdr:nvCxnSpPr>
        <xdr:cNvPr id="621" name="直線コネクタ 620"/>
        <xdr:cNvCxnSpPr/>
      </xdr:nvCxnSpPr>
      <xdr:spPr>
        <a:xfrm flipV="1">
          <a:off x="15481300" y="13531241"/>
          <a:ext cx="8382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37897</xdr:rowOff>
    </xdr:from>
    <xdr:to>
      <xdr:col>81</xdr:col>
      <xdr:colOff>50800</xdr:colOff>
      <xdr:row>79</xdr:row>
      <xdr:rowOff>39612</xdr:rowOff>
    </xdr:to>
    <xdr:cxnSp macro="">
      <xdr:nvCxnSpPr>
        <xdr:cNvPr id="624" name="直線コネクタ 623"/>
        <xdr:cNvCxnSpPr/>
      </xdr:nvCxnSpPr>
      <xdr:spPr>
        <a:xfrm flipV="1">
          <a:off x="14592300" y="1358244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24924</xdr:rowOff>
    </xdr:from>
    <xdr:to>
      <xdr:col>76</xdr:col>
      <xdr:colOff>114300</xdr:colOff>
      <xdr:row>79</xdr:row>
      <xdr:rowOff>39612</xdr:rowOff>
    </xdr:to>
    <xdr:cxnSp macro="">
      <xdr:nvCxnSpPr>
        <xdr:cNvPr id="627" name="直線コネクタ 626"/>
        <xdr:cNvCxnSpPr/>
      </xdr:nvCxnSpPr>
      <xdr:spPr>
        <a:xfrm>
          <a:off x="13703300" y="13569474"/>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24924</xdr:rowOff>
    </xdr:from>
    <xdr:to>
      <xdr:col>71</xdr:col>
      <xdr:colOff>177800</xdr:colOff>
      <xdr:row>79</xdr:row>
      <xdr:rowOff>42030</xdr:rowOff>
    </xdr:to>
    <xdr:cxnSp macro="">
      <xdr:nvCxnSpPr>
        <xdr:cNvPr id="630" name="直線コネクタ 629"/>
        <xdr:cNvCxnSpPr/>
      </xdr:nvCxnSpPr>
      <xdr:spPr>
        <a:xfrm flipV="1">
          <a:off x="12814300" y="13569474"/>
          <a:ext cx="8890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107341</xdr:rowOff>
    </xdr:from>
    <xdr:to>
      <xdr:col>85</xdr:col>
      <xdr:colOff>177800</xdr:colOff>
      <xdr:row>79</xdr:row>
      <xdr:rowOff>37491</xdr:rowOff>
    </xdr:to>
    <xdr:sp macro="" textlink="">
      <xdr:nvSpPr>
        <xdr:cNvPr id="640" name="楕円 639"/>
        <xdr:cNvSpPr/>
      </xdr:nvSpPr>
      <xdr:spPr>
        <a:xfrm>
          <a:off x="16268700" y="1348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22268</xdr:rowOff>
    </xdr:from>
    <xdr:ext cx="469744" cy="259045"/>
    <xdr:sp macro="" textlink="">
      <xdr:nvSpPr>
        <xdr:cNvPr id="641" name="災害復旧費該当値テキスト"/>
        <xdr:cNvSpPr txBox="1"/>
      </xdr:nvSpPr>
      <xdr:spPr>
        <a:xfrm>
          <a:off x="16370300" y="1339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158547</xdr:rowOff>
    </xdr:from>
    <xdr:to>
      <xdr:col>81</xdr:col>
      <xdr:colOff>101600</xdr:colOff>
      <xdr:row>79</xdr:row>
      <xdr:rowOff>88697</xdr:rowOff>
    </xdr:to>
    <xdr:sp macro="" textlink="">
      <xdr:nvSpPr>
        <xdr:cNvPr id="642" name="楕円 641"/>
        <xdr:cNvSpPr/>
      </xdr:nvSpPr>
      <xdr:spPr>
        <a:xfrm>
          <a:off x="15430500" y="135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79824</xdr:rowOff>
    </xdr:from>
    <xdr:ext cx="378565" cy="259045"/>
    <xdr:sp macro="" textlink="">
      <xdr:nvSpPr>
        <xdr:cNvPr id="643" name="テキスト ボックス 642"/>
        <xdr:cNvSpPr txBox="1"/>
      </xdr:nvSpPr>
      <xdr:spPr>
        <a:xfrm>
          <a:off x="15292017" y="13624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160262</xdr:rowOff>
    </xdr:from>
    <xdr:to>
      <xdr:col>76</xdr:col>
      <xdr:colOff>165100</xdr:colOff>
      <xdr:row>79</xdr:row>
      <xdr:rowOff>90412</xdr:rowOff>
    </xdr:to>
    <xdr:sp macro="" textlink="">
      <xdr:nvSpPr>
        <xdr:cNvPr id="644" name="楕円 643"/>
        <xdr:cNvSpPr/>
      </xdr:nvSpPr>
      <xdr:spPr>
        <a:xfrm>
          <a:off x="14541500" y="13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81539</xdr:rowOff>
    </xdr:from>
    <xdr:ext cx="378565" cy="259045"/>
    <xdr:sp macro="" textlink="">
      <xdr:nvSpPr>
        <xdr:cNvPr id="645" name="テキスト ボックス 644"/>
        <xdr:cNvSpPr txBox="1"/>
      </xdr:nvSpPr>
      <xdr:spPr>
        <a:xfrm>
          <a:off x="14403017" y="1362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145574</xdr:rowOff>
    </xdr:from>
    <xdr:to>
      <xdr:col>72</xdr:col>
      <xdr:colOff>38100</xdr:colOff>
      <xdr:row>79</xdr:row>
      <xdr:rowOff>75724</xdr:rowOff>
    </xdr:to>
    <xdr:sp macro="" textlink="">
      <xdr:nvSpPr>
        <xdr:cNvPr id="646" name="楕円 645"/>
        <xdr:cNvSpPr/>
      </xdr:nvSpPr>
      <xdr:spPr>
        <a:xfrm>
          <a:off x="13652500" y="135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66851</xdr:rowOff>
    </xdr:from>
    <xdr:ext cx="469744" cy="259045"/>
    <xdr:sp macro="" textlink="">
      <xdr:nvSpPr>
        <xdr:cNvPr id="647" name="テキスト ボックス 646"/>
        <xdr:cNvSpPr txBox="1"/>
      </xdr:nvSpPr>
      <xdr:spPr>
        <a:xfrm>
          <a:off x="13468428" y="1361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162680</xdr:rowOff>
    </xdr:from>
    <xdr:to>
      <xdr:col>67</xdr:col>
      <xdr:colOff>101600</xdr:colOff>
      <xdr:row>79</xdr:row>
      <xdr:rowOff>92830</xdr:rowOff>
    </xdr:to>
    <xdr:sp macro="" textlink="">
      <xdr:nvSpPr>
        <xdr:cNvPr id="648" name="楕円 647"/>
        <xdr:cNvSpPr/>
      </xdr:nvSpPr>
      <xdr:spPr>
        <a:xfrm>
          <a:off x="12763500" y="135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83957</xdr:rowOff>
    </xdr:from>
    <xdr:ext cx="378565" cy="259045"/>
    <xdr:sp macro="" textlink="">
      <xdr:nvSpPr>
        <xdr:cNvPr id="649" name="テキスト ボックス 648"/>
        <xdr:cNvSpPr txBox="1"/>
      </xdr:nvSpPr>
      <xdr:spPr>
        <a:xfrm>
          <a:off x="12625017" y="13628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73557</xdr:rowOff>
    </xdr:from>
    <xdr:to>
      <xdr:col>85</xdr:col>
      <xdr:colOff>127000</xdr:colOff>
      <xdr:row>92</xdr:row>
      <xdr:rowOff>87068</xdr:rowOff>
    </xdr:to>
    <xdr:cxnSp macro="">
      <xdr:nvCxnSpPr>
        <xdr:cNvPr id="676" name="直線コネクタ 675"/>
        <xdr:cNvCxnSpPr/>
      </xdr:nvCxnSpPr>
      <xdr:spPr>
        <a:xfrm flipV="1">
          <a:off x="15481300" y="15675507"/>
          <a:ext cx="838200" cy="18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67299</xdr:rowOff>
    </xdr:from>
    <xdr:ext cx="534377" cy="259045"/>
    <xdr:sp macro="" textlink="">
      <xdr:nvSpPr>
        <xdr:cNvPr id="677" name="公債費平均値テキスト"/>
        <xdr:cNvSpPr txBox="1"/>
      </xdr:nvSpPr>
      <xdr:spPr>
        <a:xfrm>
          <a:off x="16370300" y="16526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87068</xdr:rowOff>
    </xdr:from>
    <xdr:to>
      <xdr:col>81</xdr:col>
      <xdr:colOff>50800</xdr:colOff>
      <xdr:row>92</xdr:row>
      <xdr:rowOff>149676</xdr:rowOff>
    </xdr:to>
    <xdr:cxnSp macro="">
      <xdr:nvCxnSpPr>
        <xdr:cNvPr id="679" name="直線コネクタ 678"/>
        <xdr:cNvCxnSpPr/>
      </xdr:nvCxnSpPr>
      <xdr:spPr>
        <a:xfrm flipV="1">
          <a:off x="14592300" y="15860468"/>
          <a:ext cx="889000" cy="6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xdr:rowOff>
    </xdr:from>
    <xdr:ext cx="534377" cy="259045"/>
    <xdr:sp macro="" textlink="">
      <xdr:nvSpPr>
        <xdr:cNvPr id="681" name="テキスト ボックス 680"/>
        <xdr:cNvSpPr txBox="1"/>
      </xdr:nvSpPr>
      <xdr:spPr>
        <a:xfrm>
          <a:off x="15214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149676</xdr:rowOff>
    </xdr:from>
    <xdr:to>
      <xdr:col>76</xdr:col>
      <xdr:colOff>114300</xdr:colOff>
      <xdr:row>92</xdr:row>
      <xdr:rowOff>166391</xdr:rowOff>
    </xdr:to>
    <xdr:cxnSp macro="">
      <xdr:nvCxnSpPr>
        <xdr:cNvPr id="682" name="直線コネクタ 681"/>
        <xdr:cNvCxnSpPr/>
      </xdr:nvCxnSpPr>
      <xdr:spPr>
        <a:xfrm flipV="1">
          <a:off x="13703300" y="15923076"/>
          <a:ext cx="8890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24181</xdr:rowOff>
    </xdr:from>
    <xdr:ext cx="534377" cy="259045"/>
    <xdr:sp macro="" textlink="">
      <xdr:nvSpPr>
        <xdr:cNvPr id="684" name="テキスト ボックス 683"/>
        <xdr:cNvSpPr txBox="1"/>
      </xdr:nvSpPr>
      <xdr:spPr>
        <a:xfrm>
          <a:off x="14325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166391</xdr:rowOff>
    </xdr:from>
    <xdr:to>
      <xdr:col>71</xdr:col>
      <xdr:colOff>177800</xdr:colOff>
      <xdr:row>93</xdr:row>
      <xdr:rowOff>33227</xdr:rowOff>
    </xdr:to>
    <xdr:cxnSp macro="">
      <xdr:nvCxnSpPr>
        <xdr:cNvPr id="685" name="直線コネクタ 684"/>
        <xdr:cNvCxnSpPr/>
      </xdr:nvCxnSpPr>
      <xdr:spPr>
        <a:xfrm flipV="1">
          <a:off x="12814300" y="15939791"/>
          <a:ext cx="889000" cy="3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44093</xdr:rowOff>
    </xdr:from>
    <xdr:ext cx="534377" cy="259045"/>
    <xdr:sp macro="" textlink="">
      <xdr:nvSpPr>
        <xdr:cNvPr id="687" name="テキスト ボックス 686"/>
        <xdr:cNvSpPr txBox="1"/>
      </xdr:nvSpPr>
      <xdr:spPr>
        <a:xfrm>
          <a:off x="13436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27629</xdr:rowOff>
    </xdr:from>
    <xdr:ext cx="534377" cy="259045"/>
    <xdr:sp macro="" textlink="">
      <xdr:nvSpPr>
        <xdr:cNvPr id="689" name="テキスト ボックス 688"/>
        <xdr:cNvSpPr txBox="1"/>
      </xdr:nvSpPr>
      <xdr:spPr>
        <a:xfrm>
          <a:off x="12547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22757</xdr:rowOff>
    </xdr:from>
    <xdr:to>
      <xdr:col>85</xdr:col>
      <xdr:colOff>177800</xdr:colOff>
      <xdr:row>91</xdr:row>
      <xdr:rowOff>124357</xdr:rowOff>
    </xdr:to>
    <xdr:sp macro="" textlink="">
      <xdr:nvSpPr>
        <xdr:cNvPr id="695" name="楕円 694"/>
        <xdr:cNvSpPr/>
      </xdr:nvSpPr>
      <xdr:spPr>
        <a:xfrm>
          <a:off x="16268700" y="156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147234</xdr:rowOff>
    </xdr:from>
    <xdr:ext cx="599010" cy="259045"/>
    <xdr:sp macro="" textlink="">
      <xdr:nvSpPr>
        <xdr:cNvPr id="696" name="公債費該当値テキスト"/>
        <xdr:cNvSpPr txBox="1"/>
      </xdr:nvSpPr>
      <xdr:spPr>
        <a:xfrm>
          <a:off x="16370300" y="1557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36268</xdr:rowOff>
    </xdr:from>
    <xdr:to>
      <xdr:col>81</xdr:col>
      <xdr:colOff>101600</xdr:colOff>
      <xdr:row>92</xdr:row>
      <xdr:rowOff>137868</xdr:rowOff>
    </xdr:to>
    <xdr:sp macro="" textlink="">
      <xdr:nvSpPr>
        <xdr:cNvPr id="697" name="楕円 696"/>
        <xdr:cNvSpPr/>
      </xdr:nvSpPr>
      <xdr:spPr>
        <a:xfrm>
          <a:off x="15430500" y="1580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154395</xdr:rowOff>
    </xdr:from>
    <xdr:ext cx="599010" cy="259045"/>
    <xdr:sp macro="" textlink="">
      <xdr:nvSpPr>
        <xdr:cNvPr id="698" name="テキスト ボックス 697"/>
        <xdr:cNvSpPr txBox="1"/>
      </xdr:nvSpPr>
      <xdr:spPr>
        <a:xfrm>
          <a:off x="15181795" y="1558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98876</xdr:rowOff>
    </xdr:from>
    <xdr:to>
      <xdr:col>76</xdr:col>
      <xdr:colOff>165100</xdr:colOff>
      <xdr:row>93</xdr:row>
      <xdr:rowOff>29026</xdr:rowOff>
    </xdr:to>
    <xdr:sp macro="" textlink="">
      <xdr:nvSpPr>
        <xdr:cNvPr id="699" name="楕円 698"/>
        <xdr:cNvSpPr/>
      </xdr:nvSpPr>
      <xdr:spPr>
        <a:xfrm>
          <a:off x="14541500" y="158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45553</xdr:rowOff>
    </xdr:from>
    <xdr:ext cx="599010" cy="259045"/>
    <xdr:sp macro="" textlink="">
      <xdr:nvSpPr>
        <xdr:cNvPr id="700" name="テキスト ボックス 699"/>
        <xdr:cNvSpPr txBox="1"/>
      </xdr:nvSpPr>
      <xdr:spPr>
        <a:xfrm>
          <a:off x="14292795" y="1564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115591</xdr:rowOff>
    </xdr:from>
    <xdr:to>
      <xdr:col>72</xdr:col>
      <xdr:colOff>38100</xdr:colOff>
      <xdr:row>93</xdr:row>
      <xdr:rowOff>45741</xdr:rowOff>
    </xdr:to>
    <xdr:sp macro="" textlink="">
      <xdr:nvSpPr>
        <xdr:cNvPr id="701" name="楕円 700"/>
        <xdr:cNvSpPr/>
      </xdr:nvSpPr>
      <xdr:spPr>
        <a:xfrm>
          <a:off x="13652500" y="158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62268</xdr:rowOff>
    </xdr:from>
    <xdr:ext cx="599010" cy="259045"/>
    <xdr:sp macro="" textlink="">
      <xdr:nvSpPr>
        <xdr:cNvPr id="702" name="テキスト ボックス 701"/>
        <xdr:cNvSpPr txBox="1"/>
      </xdr:nvSpPr>
      <xdr:spPr>
        <a:xfrm>
          <a:off x="13403795" y="1566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153877</xdr:rowOff>
    </xdr:from>
    <xdr:to>
      <xdr:col>67</xdr:col>
      <xdr:colOff>101600</xdr:colOff>
      <xdr:row>93</xdr:row>
      <xdr:rowOff>84027</xdr:rowOff>
    </xdr:to>
    <xdr:sp macro="" textlink="">
      <xdr:nvSpPr>
        <xdr:cNvPr id="703" name="楕円 702"/>
        <xdr:cNvSpPr/>
      </xdr:nvSpPr>
      <xdr:spPr>
        <a:xfrm>
          <a:off x="12763500" y="159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100554</xdr:rowOff>
    </xdr:from>
    <xdr:ext cx="599010" cy="259045"/>
    <xdr:sp macro="" textlink="">
      <xdr:nvSpPr>
        <xdr:cNvPr id="704" name="テキスト ボックス 703"/>
        <xdr:cNvSpPr txBox="1"/>
      </xdr:nvSpPr>
      <xdr:spPr>
        <a:xfrm>
          <a:off x="12514795" y="1570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公債費においては、近年、大型の整備事業が集中し、地方債現在高や元利償還金が膨らんでおり、類似団体を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倍以上も上回っている。平成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大任町し尿処理・じん芥処理・埋立処分施設建設事業が開始されたことに伴い、公債費は上昇することが予想されるが、繰上償還を行うなど公債費率の抑制に努める。民生費では、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55,451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円上回っている。主な要因としては、町内に幼稚園がないため、子どもを保育園に預ける傾向にあり、児童福祉費の保育所措置費が高いことがあげられる。また、高齢化率が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％を超えている現状から、老人福祉費が高いことがあげられる。今後も継続して、介護予防事業等を積極的に行う。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衛生費では、類似団体と比較して、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倍以上も上回っている。主な要因としては、平成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年度より、大任町し尿処理・じん芥処理・埋立処分施設建設事業が開始されたことがあげられる。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土木費では、類似団体と比較して、約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倍上回っている。主な要因としては、道路整備事業による町道の整備が増加したことがあげられる。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その他の経費においては、類似団体とほぼ同じ水準にあるため、今後も現状維持に努める。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年度標準財政規模</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2,374,302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千円に対し、財政調整基金は前年度に比べ、</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98,469</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1,271,158</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千円で、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53.54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％となった。実質収支額については、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年度と比べ</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89,668</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千円増となり、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過去</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間の中では比較的高い割合となっているが、さらなる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改善努力が必要であると考えられる。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財政調整基金に関しては、歳計余剰金処分を取崩額が上回らないよう努力するとともに、不要不急な一般財源の支出を徹底的に抑制していく。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国民健康保険事業においては、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年度から</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改善がみられるものの、依然として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低い財政規模が続いて</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おり、財政状況が非常に厳しい状況にある。主な要因としては、高齢化と特定疾病などで医療費が増加する中、長引く不況や会社倒産等により、保険税の徴収額が低下してきていることがあげられる。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今後も継続して、重複多受診者の保健指導を行い、医療費の増加を防ぐとともに、保険税の見直しを行い、徴収担当とも協力して徴収率向上に努める。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一般会計においても、町税や住宅家賃など自主財源の確保に努め、歳出経費の削減はもとより、基金積立などを行い、今後も現在の水準維持を図る。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W34" sqref="BW34:BX34"/>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9040822</v>
      </c>
      <c r="BO4" s="430"/>
      <c r="BP4" s="430"/>
      <c r="BQ4" s="430"/>
      <c r="BR4" s="430"/>
      <c r="BS4" s="430"/>
      <c r="BT4" s="430"/>
      <c r="BU4" s="431"/>
      <c r="BV4" s="429">
        <v>6688860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22.3</v>
      </c>
      <c r="CU4" s="436"/>
      <c r="CV4" s="436"/>
      <c r="CW4" s="436"/>
      <c r="CX4" s="436"/>
      <c r="CY4" s="436"/>
      <c r="CZ4" s="436"/>
      <c r="DA4" s="437"/>
      <c r="DB4" s="435">
        <v>18.8</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8510821</v>
      </c>
      <c r="BO5" s="467"/>
      <c r="BP5" s="467"/>
      <c r="BQ5" s="467"/>
      <c r="BR5" s="467"/>
      <c r="BS5" s="467"/>
      <c r="BT5" s="467"/>
      <c r="BU5" s="468"/>
      <c r="BV5" s="466">
        <v>6224988</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100.8</v>
      </c>
      <c r="CU5" s="464"/>
      <c r="CV5" s="464"/>
      <c r="CW5" s="464"/>
      <c r="CX5" s="464"/>
      <c r="CY5" s="464"/>
      <c r="CZ5" s="464"/>
      <c r="DA5" s="465"/>
      <c r="DB5" s="463">
        <v>98.6</v>
      </c>
      <c r="DC5" s="464"/>
      <c r="DD5" s="464"/>
      <c r="DE5" s="464"/>
      <c r="DF5" s="464"/>
      <c r="DG5" s="464"/>
      <c r="DH5" s="464"/>
      <c r="DI5" s="465"/>
      <c r="DJ5" s="185"/>
      <c r="DK5" s="185"/>
      <c r="DL5" s="185"/>
      <c r="DM5" s="185"/>
      <c r="DN5" s="185"/>
      <c r="DO5" s="185"/>
    </row>
    <row r="6" spans="1:119" ht="18.75" customHeight="1">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530001</v>
      </c>
      <c r="BO6" s="467"/>
      <c r="BP6" s="467"/>
      <c r="BQ6" s="467"/>
      <c r="BR6" s="467"/>
      <c r="BS6" s="467"/>
      <c r="BT6" s="467"/>
      <c r="BU6" s="468"/>
      <c r="BV6" s="466">
        <v>463872</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104.8</v>
      </c>
      <c r="CU6" s="504"/>
      <c r="CV6" s="504"/>
      <c r="CW6" s="504"/>
      <c r="CX6" s="504"/>
      <c r="CY6" s="504"/>
      <c r="CZ6" s="504"/>
      <c r="DA6" s="505"/>
      <c r="DB6" s="503">
        <v>102.7</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1054</v>
      </c>
      <c r="BO7" s="467"/>
      <c r="BP7" s="467"/>
      <c r="BQ7" s="467"/>
      <c r="BR7" s="467"/>
      <c r="BS7" s="467"/>
      <c r="BT7" s="467"/>
      <c r="BU7" s="468"/>
      <c r="BV7" s="466">
        <v>24593</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2374302</v>
      </c>
      <c r="CU7" s="467"/>
      <c r="CV7" s="467"/>
      <c r="CW7" s="467"/>
      <c r="CX7" s="467"/>
      <c r="CY7" s="467"/>
      <c r="CZ7" s="467"/>
      <c r="DA7" s="468"/>
      <c r="DB7" s="466">
        <v>2331258</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104</v>
      </c>
      <c r="AV8" s="499"/>
      <c r="AW8" s="499"/>
      <c r="AX8" s="499"/>
      <c r="AY8" s="500" t="s">
        <v>108</v>
      </c>
      <c r="AZ8" s="501"/>
      <c r="BA8" s="501"/>
      <c r="BB8" s="501"/>
      <c r="BC8" s="501"/>
      <c r="BD8" s="501"/>
      <c r="BE8" s="501"/>
      <c r="BF8" s="501"/>
      <c r="BG8" s="501"/>
      <c r="BH8" s="501"/>
      <c r="BI8" s="501"/>
      <c r="BJ8" s="501"/>
      <c r="BK8" s="501"/>
      <c r="BL8" s="501"/>
      <c r="BM8" s="502"/>
      <c r="BN8" s="466">
        <v>528947</v>
      </c>
      <c r="BO8" s="467"/>
      <c r="BP8" s="467"/>
      <c r="BQ8" s="467"/>
      <c r="BR8" s="467"/>
      <c r="BS8" s="467"/>
      <c r="BT8" s="467"/>
      <c r="BU8" s="468"/>
      <c r="BV8" s="466">
        <v>439279</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0.2</v>
      </c>
      <c r="CU8" s="507"/>
      <c r="CV8" s="507"/>
      <c r="CW8" s="507"/>
      <c r="CX8" s="507"/>
      <c r="CY8" s="507"/>
      <c r="CZ8" s="507"/>
      <c r="DA8" s="508"/>
      <c r="DB8" s="506">
        <v>0.19</v>
      </c>
      <c r="DC8" s="507"/>
      <c r="DD8" s="507"/>
      <c r="DE8" s="507"/>
      <c r="DF8" s="507"/>
      <c r="DG8" s="507"/>
      <c r="DH8" s="507"/>
      <c r="DI8" s="508"/>
      <c r="DJ8" s="185"/>
      <c r="DK8" s="185"/>
      <c r="DL8" s="185"/>
      <c r="DM8" s="185"/>
      <c r="DN8" s="185"/>
      <c r="DO8" s="185"/>
    </row>
    <row r="9" spans="1:119" ht="18.75" customHeight="1" thickBot="1">
      <c r="A9" s="186"/>
      <c r="B9" s="460" t="s">
        <v>110</v>
      </c>
      <c r="C9" s="461"/>
      <c r="D9" s="461"/>
      <c r="E9" s="461"/>
      <c r="F9" s="461"/>
      <c r="G9" s="461"/>
      <c r="H9" s="461"/>
      <c r="I9" s="461"/>
      <c r="J9" s="461"/>
      <c r="K9" s="509"/>
      <c r="L9" s="510" t="s">
        <v>111</v>
      </c>
      <c r="M9" s="511"/>
      <c r="N9" s="511"/>
      <c r="O9" s="511"/>
      <c r="P9" s="511"/>
      <c r="Q9" s="512"/>
      <c r="R9" s="513">
        <v>5176</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104</v>
      </c>
      <c r="AV9" s="499"/>
      <c r="AW9" s="499"/>
      <c r="AX9" s="499"/>
      <c r="AY9" s="500" t="s">
        <v>114</v>
      </c>
      <c r="AZ9" s="501"/>
      <c r="BA9" s="501"/>
      <c r="BB9" s="501"/>
      <c r="BC9" s="501"/>
      <c r="BD9" s="501"/>
      <c r="BE9" s="501"/>
      <c r="BF9" s="501"/>
      <c r="BG9" s="501"/>
      <c r="BH9" s="501"/>
      <c r="BI9" s="501"/>
      <c r="BJ9" s="501"/>
      <c r="BK9" s="501"/>
      <c r="BL9" s="501"/>
      <c r="BM9" s="502"/>
      <c r="BN9" s="466">
        <v>89668</v>
      </c>
      <c r="BO9" s="467"/>
      <c r="BP9" s="467"/>
      <c r="BQ9" s="467"/>
      <c r="BR9" s="467"/>
      <c r="BS9" s="467"/>
      <c r="BT9" s="467"/>
      <c r="BU9" s="468"/>
      <c r="BV9" s="466">
        <v>1861</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38.299999999999997</v>
      </c>
      <c r="CU9" s="464"/>
      <c r="CV9" s="464"/>
      <c r="CW9" s="464"/>
      <c r="CX9" s="464"/>
      <c r="CY9" s="464"/>
      <c r="CZ9" s="464"/>
      <c r="DA9" s="465"/>
      <c r="DB9" s="463">
        <v>36</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116</v>
      </c>
      <c r="M10" s="496"/>
      <c r="N10" s="496"/>
      <c r="O10" s="496"/>
      <c r="P10" s="496"/>
      <c r="Q10" s="497"/>
      <c r="R10" s="517">
        <v>5503</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2260</v>
      </c>
      <c r="BO10" s="467"/>
      <c r="BP10" s="467"/>
      <c r="BQ10" s="467"/>
      <c r="BR10" s="467"/>
      <c r="BS10" s="467"/>
      <c r="BT10" s="467"/>
      <c r="BU10" s="468"/>
      <c r="BV10" s="466">
        <v>14906</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277981</v>
      </c>
      <c r="BO11" s="467"/>
      <c r="BP11" s="467"/>
      <c r="BQ11" s="467"/>
      <c r="BR11" s="467"/>
      <c r="BS11" s="467"/>
      <c r="BT11" s="467"/>
      <c r="BU11" s="468"/>
      <c r="BV11" s="466">
        <v>103673</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c r="A12" s="186"/>
      <c r="B12" s="526" t="s">
        <v>129</v>
      </c>
      <c r="C12" s="527"/>
      <c r="D12" s="527"/>
      <c r="E12" s="527"/>
      <c r="F12" s="527"/>
      <c r="G12" s="527"/>
      <c r="H12" s="527"/>
      <c r="I12" s="527"/>
      <c r="J12" s="527"/>
      <c r="K12" s="528"/>
      <c r="L12" s="535" t="s">
        <v>130</v>
      </c>
      <c r="M12" s="536"/>
      <c r="N12" s="536"/>
      <c r="O12" s="536"/>
      <c r="P12" s="536"/>
      <c r="Q12" s="537"/>
      <c r="R12" s="538">
        <v>5293</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400729</v>
      </c>
      <c r="BO12" s="467"/>
      <c r="BP12" s="467"/>
      <c r="BQ12" s="467"/>
      <c r="BR12" s="467"/>
      <c r="BS12" s="467"/>
      <c r="BT12" s="467"/>
      <c r="BU12" s="468"/>
      <c r="BV12" s="466">
        <v>273011</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137</v>
      </c>
      <c r="N13" s="555"/>
      <c r="O13" s="555"/>
      <c r="P13" s="555"/>
      <c r="Q13" s="556"/>
      <c r="R13" s="547">
        <v>5285</v>
      </c>
      <c r="S13" s="548"/>
      <c r="T13" s="548"/>
      <c r="U13" s="548"/>
      <c r="V13" s="549"/>
      <c r="W13" s="482" t="s">
        <v>138</v>
      </c>
      <c r="X13" s="483"/>
      <c r="Y13" s="483"/>
      <c r="Z13" s="483"/>
      <c r="AA13" s="483"/>
      <c r="AB13" s="473"/>
      <c r="AC13" s="517">
        <v>56</v>
      </c>
      <c r="AD13" s="518"/>
      <c r="AE13" s="518"/>
      <c r="AF13" s="518"/>
      <c r="AG13" s="557"/>
      <c r="AH13" s="517">
        <v>66</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-30820</v>
      </c>
      <c r="BO13" s="467"/>
      <c r="BP13" s="467"/>
      <c r="BQ13" s="467"/>
      <c r="BR13" s="467"/>
      <c r="BS13" s="467"/>
      <c r="BT13" s="467"/>
      <c r="BU13" s="468"/>
      <c r="BV13" s="466">
        <v>-152571</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17.399999999999999</v>
      </c>
      <c r="CU13" s="464"/>
      <c r="CV13" s="464"/>
      <c r="CW13" s="464"/>
      <c r="CX13" s="464"/>
      <c r="CY13" s="464"/>
      <c r="CZ13" s="464"/>
      <c r="DA13" s="465"/>
      <c r="DB13" s="463">
        <v>17.100000000000001</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143</v>
      </c>
      <c r="M14" s="545"/>
      <c r="N14" s="545"/>
      <c r="O14" s="545"/>
      <c r="P14" s="545"/>
      <c r="Q14" s="546"/>
      <c r="R14" s="547">
        <v>5242</v>
      </c>
      <c r="S14" s="548"/>
      <c r="T14" s="548"/>
      <c r="U14" s="548"/>
      <c r="V14" s="549"/>
      <c r="W14" s="456"/>
      <c r="X14" s="457"/>
      <c r="Y14" s="457"/>
      <c r="Z14" s="457"/>
      <c r="AA14" s="457"/>
      <c r="AB14" s="446"/>
      <c r="AC14" s="550">
        <v>3</v>
      </c>
      <c r="AD14" s="551"/>
      <c r="AE14" s="551"/>
      <c r="AF14" s="551"/>
      <c r="AG14" s="552"/>
      <c r="AH14" s="550">
        <v>3.4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2.6</v>
      </c>
      <c r="CU14" s="562"/>
      <c r="CV14" s="562"/>
      <c r="CW14" s="562"/>
      <c r="CX14" s="562"/>
      <c r="CY14" s="562"/>
      <c r="CZ14" s="562"/>
      <c r="DA14" s="563"/>
      <c r="DB14" s="561" t="s">
        <v>145</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146</v>
      </c>
      <c r="N15" s="555"/>
      <c r="O15" s="555"/>
      <c r="P15" s="555"/>
      <c r="Q15" s="556"/>
      <c r="R15" s="547">
        <v>5234</v>
      </c>
      <c r="S15" s="548"/>
      <c r="T15" s="548"/>
      <c r="U15" s="548"/>
      <c r="V15" s="549"/>
      <c r="W15" s="482" t="s">
        <v>147</v>
      </c>
      <c r="X15" s="483"/>
      <c r="Y15" s="483"/>
      <c r="Z15" s="483"/>
      <c r="AA15" s="483"/>
      <c r="AB15" s="473"/>
      <c r="AC15" s="517">
        <v>486</v>
      </c>
      <c r="AD15" s="518"/>
      <c r="AE15" s="518"/>
      <c r="AF15" s="518"/>
      <c r="AG15" s="557"/>
      <c r="AH15" s="517">
        <v>496</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437414</v>
      </c>
      <c r="BO15" s="430"/>
      <c r="BP15" s="430"/>
      <c r="BQ15" s="430"/>
      <c r="BR15" s="430"/>
      <c r="BS15" s="430"/>
      <c r="BT15" s="430"/>
      <c r="BU15" s="431"/>
      <c r="BV15" s="429">
        <v>410888</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25.9</v>
      </c>
      <c r="AD16" s="551"/>
      <c r="AE16" s="551"/>
      <c r="AF16" s="551"/>
      <c r="AG16" s="552"/>
      <c r="AH16" s="550">
        <v>25.9</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2170979</v>
      </c>
      <c r="BO16" s="467"/>
      <c r="BP16" s="467"/>
      <c r="BQ16" s="467"/>
      <c r="BR16" s="467"/>
      <c r="BS16" s="467"/>
      <c r="BT16" s="467"/>
      <c r="BU16" s="468"/>
      <c r="BV16" s="466">
        <v>2137072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1335</v>
      </c>
      <c r="AD17" s="518"/>
      <c r="AE17" s="518"/>
      <c r="AF17" s="518"/>
      <c r="AG17" s="557"/>
      <c r="AH17" s="517">
        <v>1352</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547805</v>
      </c>
      <c r="BO17" s="467"/>
      <c r="BP17" s="467"/>
      <c r="BQ17" s="467"/>
      <c r="BR17" s="467"/>
      <c r="BS17" s="467"/>
      <c r="BT17" s="467"/>
      <c r="BU17" s="468"/>
      <c r="BV17" s="466">
        <v>513022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157</v>
      </c>
      <c r="C18" s="509"/>
      <c r="D18" s="509"/>
      <c r="E18" s="578"/>
      <c r="F18" s="578"/>
      <c r="G18" s="578"/>
      <c r="H18" s="578"/>
      <c r="I18" s="578"/>
      <c r="J18" s="578"/>
      <c r="K18" s="578"/>
      <c r="L18" s="579">
        <v>14.26</v>
      </c>
      <c r="M18" s="579"/>
      <c r="N18" s="579"/>
      <c r="O18" s="579"/>
      <c r="P18" s="579"/>
      <c r="Q18" s="579"/>
      <c r="R18" s="580"/>
      <c r="S18" s="580"/>
      <c r="T18" s="580"/>
      <c r="U18" s="580"/>
      <c r="V18" s="581"/>
      <c r="W18" s="484"/>
      <c r="X18" s="485"/>
      <c r="Y18" s="485"/>
      <c r="Z18" s="485"/>
      <c r="AA18" s="485"/>
      <c r="AB18" s="476"/>
      <c r="AC18" s="582">
        <v>71.099999999999994</v>
      </c>
      <c r="AD18" s="583"/>
      <c r="AE18" s="583"/>
      <c r="AF18" s="583"/>
      <c r="AG18" s="584"/>
      <c r="AH18" s="582">
        <v>70.599999999999994</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2430611</v>
      </c>
      <c r="BO18" s="467"/>
      <c r="BP18" s="467"/>
      <c r="BQ18" s="467"/>
      <c r="BR18" s="467"/>
      <c r="BS18" s="467"/>
      <c r="BT18" s="467"/>
      <c r="BU18" s="468"/>
      <c r="BV18" s="466">
        <v>2325667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159</v>
      </c>
      <c r="C19" s="509"/>
      <c r="D19" s="509"/>
      <c r="E19" s="578"/>
      <c r="F19" s="578"/>
      <c r="G19" s="578"/>
      <c r="H19" s="578"/>
      <c r="I19" s="578"/>
      <c r="J19" s="578"/>
      <c r="K19" s="578"/>
      <c r="L19" s="586">
        <v>363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3371966</v>
      </c>
      <c r="BO19" s="467"/>
      <c r="BP19" s="467"/>
      <c r="BQ19" s="467"/>
      <c r="BR19" s="467"/>
      <c r="BS19" s="467"/>
      <c r="BT19" s="467"/>
      <c r="BU19" s="468"/>
      <c r="BV19" s="466">
        <v>3117271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161</v>
      </c>
      <c r="C20" s="509"/>
      <c r="D20" s="509"/>
      <c r="E20" s="578"/>
      <c r="F20" s="578"/>
      <c r="G20" s="578"/>
      <c r="H20" s="578"/>
      <c r="I20" s="578"/>
      <c r="J20" s="578"/>
      <c r="K20" s="578"/>
      <c r="L20" s="586">
        <v>2052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13780056</v>
      </c>
      <c r="BO23" s="467"/>
      <c r="BP23" s="467"/>
      <c r="BQ23" s="467"/>
      <c r="BR23" s="467"/>
      <c r="BS23" s="467"/>
      <c r="BT23" s="467"/>
      <c r="BU23" s="468"/>
      <c r="BV23" s="466">
        <v>11689537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170</v>
      </c>
      <c r="F24" s="496"/>
      <c r="G24" s="496"/>
      <c r="H24" s="496"/>
      <c r="I24" s="496"/>
      <c r="J24" s="496"/>
      <c r="K24" s="497"/>
      <c r="L24" s="517">
        <v>1</v>
      </c>
      <c r="M24" s="518"/>
      <c r="N24" s="518"/>
      <c r="O24" s="518"/>
      <c r="P24" s="557"/>
      <c r="Q24" s="517">
        <v>8240</v>
      </c>
      <c r="R24" s="518"/>
      <c r="S24" s="518"/>
      <c r="T24" s="518"/>
      <c r="U24" s="518"/>
      <c r="V24" s="557"/>
      <c r="W24" s="616"/>
      <c r="X24" s="604"/>
      <c r="Y24" s="605"/>
      <c r="Z24" s="516" t="s">
        <v>171</v>
      </c>
      <c r="AA24" s="496"/>
      <c r="AB24" s="496"/>
      <c r="AC24" s="496"/>
      <c r="AD24" s="496"/>
      <c r="AE24" s="496"/>
      <c r="AF24" s="496"/>
      <c r="AG24" s="497"/>
      <c r="AH24" s="517">
        <v>64</v>
      </c>
      <c r="AI24" s="518"/>
      <c r="AJ24" s="518"/>
      <c r="AK24" s="518"/>
      <c r="AL24" s="557"/>
      <c r="AM24" s="517">
        <v>164608</v>
      </c>
      <c r="AN24" s="518"/>
      <c r="AO24" s="518"/>
      <c r="AP24" s="518"/>
      <c r="AQ24" s="518"/>
      <c r="AR24" s="557"/>
      <c r="AS24" s="517">
        <v>2572</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12415595</v>
      </c>
      <c r="BO24" s="467"/>
      <c r="BP24" s="467"/>
      <c r="BQ24" s="467"/>
      <c r="BR24" s="467"/>
      <c r="BS24" s="467"/>
      <c r="BT24" s="467"/>
      <c r="BU24" s="468"/>
      <c r="BV24" s="466">
        <v>10434827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173</v>
      </c>
      <c r="F25" s="496"/>
      <c r="G25" s="496"/>
      <c r="H25" s="496"/>
      <c r="I25" s="496"/>
      <c r="J25" s="496"/>
      <c r="K25" s="497"/>
      <c r="L25" s="517">
        <v>1</v>
      </c>
      <c r="M25" s="518"/>
      <c r="N25" s="518"/>
      <c r="O25" s="518"/>
      <c r="P25" s="557"/>
      <c r="Q25" s="517">
        <v>6420</v>
      </c>
      <c r="R25" s="518"/>
      <c r="S25" s="518"/>
      <c r="T25" s="518"/>
      <c r="U25" s="518"/>
      <c r="V25" s="557"/>
      <c r="W25" s="616"/>
      <c r="X25" s="604"/>
      <c r="Y25" s="605"/>
      <c r="Z25" s="516" t="s">
        <v>174</v>
      </c>
      <c r="AA25" s="496"/>
      <c r="AB25" s="496"/>
      <c r="AC25" s="496"/>
      <c r="AD25" s="496"/>
      <c r="AE25" s="496"/>
      <c r="AF25" s="496"/>
      <c r="AG25" s="497"/>
      <c r="AH25" s="517" t="s">
        <v>175</v>
      </c>
      <c r="AI25" s="518"/>
      <c r="AJ25" s="518"/>
      <c r="AK25" s="518"/>
      <c r="AL25" s="557"/>
      <c r="AM25" s="517" t="s">
        <v>175</v>
      </c>
      <c r="AN25" s="518"/>
      <c r="AO25" s="518"/>
      <c r="AP25" s="518"/>
      <c r="AQ25" s="518"/>
      <c r="AR25" s="557"/>
      <c r="AS25" s="517" t="s">
        <v>175</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101073</v>
      </c>
      <c r="BO25" s="430"/>
      <c r="BP25" s="430"/>
      <c r="BQ25" s="430"/>
      <c r="BR25" s="430"/>
      <c r="BS25" s="430"/>
      <c r="BT25" s="430"/>
      <c r="BU25" s="431"/>
      <c r="BV25" s="429">
        <v>102021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177</v>
      </c>
      <c r="F26" s="496"/>
      <c r="G26" s="496"/>
      <c r="H26" s="496"/>
      <c r="I26" s="496"/>
      <c r="J26" s="496"/>
      <c r="K26" s="497"/>
      <c r="L26" s="517">
        <v>1</v>
      </c>
      <c r="M26" s="518"/>
      <c r="N26" s="518"/>
      <c r="O26" s="518"/>
      <c r="P26" s="557"/>
      <c r="Q26" s="517">
        <v>5600</v>
      </c>
      <c r="R26" s="518"/>
      <c r="S26" s="518"/>
      <c r="T26" s="518"/>
      <c r="U26" s="518"/>
      <c r="V26" s="557"/>
      <c r="W26" s="616"/>
      <c r="X26" s="604"/>
      <c r="Y26" s="605"/>
      <c r="Z26" s="516" t="s">
        <v>178</v>
      </c>
      <c r="AA26" s="626"/>
      <c r="AB26" s="626"/>
      <c r="AC26" s="626"/>
      <c r="AD26" s="626"/>
      <c r="AE26" s="626"/>
      <c r="AF26" s="626"/>
      <c r="AG26" s="627"/>
      <c r="AH26" s="517">
        <v>7</v>
      </c>
      <c r="AI26" s="518"/>
      <c r="AJ26" s="518"/>
      <c r="AK26" s="518"/>
      <c r="AL26" s="557"/>
      <c r="AM26" s="517">
        <v>15302</v>
      </c>
      <c r="AN26" s="518"/>
      <c r="AO26" s="518"/>
      <c r="AP26" s="518"/>
      <c r="AQ26" s="518"/>
      <c r="AR26" s="557"/>
      <c r="AS26" s="517">
        <v>2186</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175</v>
      </c>
      <c r="BO26" s="467"/>
      <c r="BP26" s="467"/>
      <c r="BQ26" s="467"/>
      <c r="BR26" s="467"/>
      <c r="BS26" s="467"/>
      <c r="BT26" s="467"/>
      <c r="BU26" s="468"/>
      <c r="BV26" s="466" t="s">
        <v>175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180</v>
      </c>
      <c r="F27" s="496"/>
      <c r="G27" s="496"/>
      <c r="H27" s="496"/>
      <c r="I27" s="496"/>
      <c r="J27" s="496"/>
      <c r="K27" s="497"/>
      <c r="L27" s="517">
        <v>1</v>
      </c>
      <c r="M27" s="518"/>
      <c r="N27" s="518"/>
      <c r="O27" s="518"/>
      <c r="P27" s="557"/>
      <c r="Q27" s="517">
        <v>3112</v>
      </c>
      <c r="R27" s="518"/>
      <c r="S27" s="518"/>
      <c r="T27" s="518"/>
      <c r="U27" s="518"/>
      <c r="V27" s="557"/>
      <c r="W27" s="616"/>
      <c r="X27" s="604"/>
      <c r="Y27" s="605"/>
      <c r="Z27" s="516" t="s">
        <v>181</v>
      </c>
      <c r="AA27" s="496"/>
      <c r="AB27" s="496"/>
      <c r="AC27" s="496"/>
      <c r="AD27" s="496"/>
      <c r="AE27" s="496"/>
      <c r="AF27" s="496"/>
      <c r="AG27" s="497"/>
      <c r="AH27" s="517" t="s">
        <v>175</v>
      </c>
      <c r="AI27" s="518"/>
      <c r="AJ27" s="518"/>
      <c r="AK27" s="518"/>
      <c r="AL27" s="557"/>
      <c r="AM27" s="517" t="s">
        <v>175</v>
      </c>
      <c r="AN27" s="518"/>
      <c r="AO27" s="518"/>
      <c r="AP27" s="518"/>
      <c r="AQ27" s="518"/>
      <c r="AR27" s="557"/>
      <c r="AS27" s="517" t="s">
        <v>175</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t="s">
        <v>175</v>
      </c>
      <c r="BO27" s="640"/>
      <c r="BP27" s="640"/>
      <c r="BQ27" s="640"/>
      <c r="BR27" s="640"/>
      <c r="BS27" s="640"/>
      <c r="BT27" s="640"/>
      <c r="BU27" s="641"/>
      <c r="BV27" s="639" t="s">
        <v>127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183</v>
      </c>
      <c r="F28" s="496"/>
      <c r="G28" s="496"/>
      <c r="H28" s="496"/>
      <c r="I28" s="496"/>
      <c r="J28" s="496"/>
      <c r="K28" s="497"/>
      <c r="L28" s="517">
        <v>1</v>
      </c>
      <c r="M28" s="518"/>
      <c r="N28" s="518"/>
      <c r="O28" s="518"/>
      <c r="P28" s="557"/>
      <c r="Q28" s="517">
        <v>2678</v>
      </c>
      <c r="R28" s="518"/>
      <c r="S28" s="518"/>
      <c r="T28" s="518"/>
      <c r="U28" s="518"/>
      <c r="V28" s="557"/>
      <c r="W28" s="616"/>
      <c r="X28" s="604"/>
      <c r="Y28" s="605"/>
      <c r="Z28" s="516" t="s">
        <v>184</v>
      </c>
      <c r="AA28" s="496"/>
      <c r="AB28" s="496"/>
      <c r="AC28" s="496"/>
      <c r="AD28" s="496"/>
      <c r="AE28" s="496"/>
      <c r="AF28" s="496"/>
      <c r="AG28" s="497"/>
      <c r="AH28" s="517" t="s">
        <v>145</v>
      </c>
      <c r="AI28" s="518"/>
      <c r="AJ28" s="518"/>
      <c r="AK28" s="518"/>
      <c r="AL28" s="557"/>
      <c r="AM28" s="517" t="s">
        <v>175</v>
      </c>
      <c r="AN28" s="518"/>
      <c r="AO28" s="518"/>
      <c r="AP28" s="518"/>
      <c r="AQ28" s="518"/>
      <c r="AR28" s="557"/>
      <c r="AS28" s="517" t="s">
        <v>175</v>
      </c>
      <c r="AT28" s="518"/>
      <c r="AU28" s="518"/>
      <c r="AV28" s="518"/>
      <c r="AW28" s="518"/>
      <c r="AX28" s="519"/>
      <c r="AY28" s="642" t="s">
        <v>185</v>
      </c>
      <c r="AZ28" s="643"/>
      <c r="BA28" s="643"/>
      <c r="BB28" s="644"/>
      <c r="BC28" s="426" t="s">
        <v>47</v>
      </c>
      <c r="BD28" s="427"/>
      <c r="BE28" s="427"/>
      <c r="BF28" s="427"/>
      <c r="BG28" s="427"/>
      <c r="BH28" s="427"/>
      <c r="BI28" s="427"/>
      <c r="BJ28" s="427"/>
      <c r="BK28" s="427"/>
      <c r="BL28" s="427"/>
      <c r="BM28" s="428"/>
      <c r="BN28" s="429">
        <v>1271158</v>
      </c>
      <c r="BO28" s="430"/>
      <c r="BP28" s="430"/>
      <c r="BQ28" s="430"/>
      <c r="BR28" s="430"/>
      <c r="BS28" s="430"/>
      <c r="BT28" s="430"/>
      <c r="BU28" s="431"/>
      <c r="BV28" s="429">
        <v>1369627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186</v>
      </c>
      <c r="F29" s="496"/>
      <c r="G29" s="496"/>
      <c r="H29" s="496"/>
      <c r="I29" s="496"/>
      <c r="J29" s="496"/>
      <c r="K29" s="497"/>
      <c r="L29" s="517">
        <v>9</v>
      </c>
      <c r="M29" s="518"/>
      <c r="N29" s="518"/>
      <c r="O29" s="518"/>
      <c r="P29" s="557"/>
      <c r="Q29" s="517">
        <v>2466</v>
      </c>
      <c r="R29" s="518"/>
      <c r="S29" s="518"/>
      <c r="T29" s="518"/>
      <c r="U29" s="518"/>
      <c r="V29" s="557"/>
      <c r="W29" s="617"/>
      <c r="X29" s="618"/>
      <c r="Y29" s="619"/>
      <c r="Z29" s="516" t="s">
        <v>187</v>
      </c>
      <c r="AA29" s="496"/>
      <c r="AB29" s="496"/>
      <c r="AC29" s="496"/>
      <c r="AD29" s="496"/>
      <c r="AE29" s="496"/>
      <c r="AF29" s="496"/>
      <c r="AG29" s="497"/>
      <c r="AH29" s="517">
        <v>64</v>
      </c>
      <c r="AI29" s="518"/>
      <c r="AJ29" s="518"/>
      <c r="AK29" s="518"/>
      <c r="AL29" s="557"/>
      <c r="AM29" s="517">
        <v>164608</v>
      </c>
      <c r="AN29" s="518"/>
      <c r="AO29" s="518"/>
      <c r="AP29" s="518"/>
      <c r="AQ29" s="518"/>
      <c r="AR29" s="557"/>
      <c r="AS29" s="517">
        <v>2572</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452731</v>
      </c>
      <c r="BO29" s="467"/>
      <c r="BP29" s="467"/>
      <c r="BQ29" s="467"/>
      <c r="BR29" s="467"/>
      <c r="BS29" s="467"/>
      <c r="BT29" s="467"/>
      <c r="BU29" s="468"/>
      <c r="BV29" s="466">
        <v>452130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92.2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1581860</v>
      </c>
      <c r="BO30" s="640"/>
      <c r="BP30" s="640"/>
      <c r="BQ30" s="640"/>
      <c r="BR30" s="640"/>
      <c r="BS30" s="640"/>
      <c r="BT30" s="640"/>
      <c r="BU30" s="641"/>
      <c r="BV30" s="639">
        <v>1525843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198</v>
      </c>
      <c r="X33" s="455"/>
      <c r="Y33" s="455"/>
      <c r="Z33" s="455"/>
      <c r="AA33" s="455"/>
      <c r="AB33" s="455"/>
      <c r="AC33" s="455"/>
      <c r="AD33" s="455"/>
      <c r="AE33" s="455"/>
      <c r="AF33" s="455"/>
      <c r="AG33" s="455"/>
      <c r="AH33" s="455"/>
      <c r="AI33" s="455"/>
      <c r="AJ33" s="455"/>
      <c r="AK33" s="455"/>
      <c r="AL33" s="215"/>
      <c r="AM33" s="490" t="s">
        <v>196</v>
      </c>
      <c r="AN33" s="490"/>
      <c r="AO33" s="455" t="s">
        <v>197</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196</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IF('各会計、関係団体の財政状況及び健全化判断比率'!B30="","",'各会計、関係団体の財政状況及び健全化判断比率'!B30)</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福岡県介護保険広域連合（一般会計）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おおとう桜街道</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し尿処理・じん芥処理・埋立処分施設建設事業特別会計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後期高齢者医療事業</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福岡県介護保険広域連合（介護保険事業特別会計）</v>
      </c>
      <c r="BZ35" s="653"/>
      <c r="CA35" s="653"/>
      <c r="CB35" s="653"/>
      <c r="CC35" s="653"/>
      <c r="CD35" s="653"/>
      <c r="CE35" s="653"/>
      <c r="CF35" s="653"/>
      <c r="CG35" s="653"/>
      <c r="CH35" s="653"/>
      <c r="CI35" s="653"/>
      <c r="CJ35" s="653"/>
      <c r="CK35" s="653"/>
      <c r="CL35" s="653"/>
      <c r="CM35" s="653"/>
      <c r="CN35" s="213"/>
      <c r="CO35" s="652">
        <f t="shared" ref="CO35:CO43" si="3">IF(CQ35="","",CO34+1)</f>
        <v>17</v>
      </c>
      <c r="CP35" s="652"/>
      <c r="CQ35" s="653" t="str">
        <f>IF('各会計、関係団体の財政状況及び健全化判断比率'!BS8="","",'各会計、関係団体の財政状況及び健全化判断比率'!BS8)</f>
        <v>おおとうニンニク食品</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8</v>
      </c>
      <c r="BX36" s="652"/>
      <c r="BY36" s="653" t="str">
        <f>IF('各会計、関係団体の財政状況及び健全化判断比率'!B70="","",'各会計、関係団体の財政状況及び健全化判断比率'!B70)</f>
        <v>福岡県市町村職員退職手当組合（一般会計）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9</v>
      </c>
      <c r="BX37" s="652"/>
      <c r="BY37" s="653" t="str">
        <f>IF('各会計、関係団体の財政状況及び健全化判断比率'!B71="","",'各会計、関係団体の財政状況及び健全化判断比率'!B71)</f>
        <v>福岡県市町村職員退職手当組合（基金特別会計）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10</v>
      </c>
      <c r="BX38" s="652"/>
      <c r="BY38" s="653" t="str">
        <f>IF('各会計、関係団体の財政状況及び健全化判断比率'!B72="","",'各会計、関係団体の財政状況及び健全化判断比率'!B72)</f>
        <v>田川郡東部環境衛生施設組合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11</v>
      </c>
      <c r="BX39" s="652"/>
      <c r="BY39" s="653" t="str">
        <f>IF('各会計、関係団体の財政状況及び健全化判断比率'!B73="","",'各会計、関係団体の財政状況及び健全化判断比率'!B73)</f>
        <v>福岡県市町村消防団員等公務災害補償組合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12</v>
      </c>
      <c r="BX40" s="652"/>
      <c r="BY40" s="653" t="str">
        <f>IF('各会計、関係団体の財政状況及び健全化判断比率'!B74="","",'各会計、関係団体の財政状況及び健全化判断比率'!B74)</f>
        <v>福岡県田川地区消防組合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13</v>
      </c>
      <c r="BX41" s="652"/>
      <c r="BY41" s="653" t="str">
        <f>IF('各会計、関係団体の財政状況及び健全化判断比率'!B75="","",'各会計、関係団体の財政状況及び健全化判断比率'!B75)</f>
        <v>田川地区斎場組合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14</v>
      </c>
      <c r="BX42" s="652"/>
      <c r="BY42" s="653" t="str">
        <f>IF('各会計、関係団体の財政状況及び健全化判断比率'!B76="","",'各会計、関係団体の財政状況及び健全化判断比率'!B76)</f>
        <v>福岡県自治会館管理組合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15</v>
      </c>
      <c r="BX43" s="652"/>
      <c r="BY43" s="653" t="str">
        <f>IF('各会計、関係団体の財政状況及び健全化判断比率'!B77="","",'各会計、関係団体の財政状況及び健全化判断比率'!B77)</f>
        <v>福岡県後期高齢者医療広域連合（一般会計）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L+L0dvkbImZh+O4rdPeRsPZ95k68BZKOvCEuBkkkChh/elRHXVoctn2fvNVCJZjWjJvfU2Rcad98TSQnCznfxA==" saltValue="PP4W7575IkzMdTtMYfby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 zoomScale="70" zoomScaleNormal="70" zoomScaleSheetLayoutView="100" workbookViewId="0">
      <selection activeCell="K41" sqref="K4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44" t="s">
        <v>559</v>
      </c>
      <c r="D34" s="1244"/>
      <c r="E34" s="1245"/>
      <c r="F34" s="32">
        <v>19.77</v>
      </c>
      <c r="G34" s="33">
        <v>21.6</v>
      </c>
      <c r="H34" s="33">
        <v>19.059999999999999</v>
      </c>
      <c r="I34" s="33">
        <v>18.920000000000002</v>
      </c>
      <c r="J34" s="34">
        <v>19.59</v>
      </c>
      <c r="K34" s="22"/>
      <c r="L34" s="22"/>
      <c r="M34" s="22"/>
      <c r="N34" s="22"/>
      <c r="O34" s="22"/>
      <c r="P34" s="22"/>
    </row>
    <row r="35" spans="1:16" ht="39" customHeight="1">
      <c r="A35" s="22"/>
      <c r="B35" s="35"/>
      <c r="C35" s="1238" t="s">
        <v>560</v>
      </c>
      <c r="D35" s="1239"/>
      <c r="E35" s="1240"/>
      <c r="F35" s="36">
        <v>2.0499999999999998</v>
      </c>
      <c r="G35" s="37">
        <v>2.98</v>
      </c>
      <c r="H35" s="37">
        <v>3.37</v>
      </c>
      <c r="I35" s="37">
        <v>6.42</v>
      </c>
      <c r="J35" s="38">
        <v>6.36</v>
      </c>
      <c r="K35" s="22"/>
      <c r="L35" s="22"/>
      <c r="M35" s="22"/>
      <c r="N35" s="22"/>
      <c r="O35" s="22"/>
      <c r="P35" s="22"/>
    </row>
    <row r="36" spans="1:16" ht="39" customHeight="1">
      <c r="A36" s="22"/>
      <c r="B36" s="35"/>
      <c r="C36" s="1238" t="s">
        <v>561</v>
      </c>
      <c r="D36" s="1239"/>
      <c r="E36" s="1240"/>
      <c r="F36" s="36" t="s">
        <v>507</v>
      </c>
      <c r="G36" s="37" t="s">
        <v>507</v>
      </c>
      <c r="H36" s="37">
        <v>0</v>
      </c>
      <c r="I36" s="37" t="s">
        <v>562</v>
      </c>
      <c r="J36" s="38">
        <v>2.68</v>
      </c>
      <c r="K36" s="22"/>
      <c r="L36" s="22"/>
      <c r="M36" s="22"/>
      <c r="N36" s="22"/>
      <c r="O36" s="22"/>
      <c r="P36" s="22"/>
    </row>
    <row r="37" spans="1:16" ht="39" customHeight="1">
      <c r="A37" s="22"/>
      <c r="B37" s="35"/>
      <c r="C37" s="1238" t="s">
        <v>563</v>
      </c>
      <c r="D37" s="1239"/>
      <c r="E37" s="1240"/>
      <c r="F37" s="36" t="s">
        <v>564</v>
      </c>
      <c r="G37" s="37" t="s">
        <v>565</v>
      </c>
      <c r="H37" s="37" t="s">
        <v>566</v>
      </c>
      <c r="I37" s="37" t="s">
        <v>567</v>
      </c>
      <c r="J37" s="38">
        <v>0.28000000000000003</v>
      </c>
      <c r="K37" s="22"/>
      <c r="L37" s="22"/>
      <c r="M37" s="22"/>
      <c r="N37" s="22"/>
      <c r="O37" s="22"/>
      <c r="P37" s="22"/>
    </row>
    <row r="38" spans="1:16" ht="39" customHeight="1">
      <c r="A38" s="22"/>
      <c r="B38" s="35"/>
      <c r="C38" s="1238" t="s">
        <v>568</v>
      </c>
      <c r="D38" s="1239"/>
      <c r="E38" s="1240"/>
      <c r="F38" s="36">
        <v>0.12</v>
      </c>
      <c r="G38" s="37">
        <v>0.09</v>
      </c>
      <c r="H38" s="37">
        <v>0.14000000000000001</v>
      </c>
      <c r="I38" s="37">
        <v>0.05</v>
      </c>
      <c r="J38" s="38">
        <v>0.02</v>
      </c>
      <c r="K38" s="22"/>
      <c r="L38" s="22"/>
      <c r="M38" s="22"/>
      <c r="N38" s="22"/>
      <c r="O38" s="22"/>
      <c r="P38" s="22"/>
    </row>
    <row r="39" spans="1:16" ht="39" customHeight="1">
      <c r="A39" s="22"/>
      <c r="B39" s="35"/>
      <c r="C39" s="1238"/>
      <c r="D39" s="1239"/>
      <c r="E39" s="1240"/>
      <c r="F39" s="36"/>
      <c r="G39" s="37"/>
      <c r="H39" s="37"/>
      <c r="I39" s="37"/>
      <c r="J39" s="38"/>
      <c r="K39" s="22"/>
      <c r="L39" s="22"/>
      <c r="M39" s="22"/>
      <c r="N39" s="22"/>
      <c r="O39" s="22"/>
      <c r="P39" s="22"/>
    </row>
    <row r="40" spans="1:16" ht="39" customHeight="1">
      <c r="A40" s="22"/>
      <c r="B40" s="35"/>
      <c r="C40" s="1238"/>
      <c r="D40" s="1239"/>
      <c r="E40" s="1240"/>
      <c r="F40" s="36"/>
      <c r="G40" s="37"/>
      <c r="H40" s="37"/>
      <c r="I40" s="37"/>
      <c r="J40" s="38"/>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569</v>
      </c>
      <c r="D42" s="1239"/>
      <c r="E42" s="1240"/>
      <c r="F42" s="36" t="s">
        <v>507</v>
      </c>
      <c r="G42" s="37" t="s">
        <v>507</v>
      </c>
      <c r="H42" s="37" t="s">
        <v>507</v>
      </c>
      <c r="I42" s="37" t="s">
        <v>507</v>
      </c>
      <c r="J42" s="38" t="s">
        <v>507</v>
      </c>
      <c r="K42" s="22"/>
      <c r="L42" s="22"/>
      <c r="M42" s="22"/>
      <c r="N42" s="22"/>
      <c r="O42" s="22"/>
      <c r="P42" s="22"/>
    </row>
    <row r="43" spans="1:16" ht="39" customHeight="1" thickBot="1">
      <c r="A43" s="22"/>
      <c r="B43" s="40"/>
      <c r="C43" s="1241" t="s">
        <v>570</v>
      </c>
      <c r="D43" s="1242"/>
      <c r="E43" s="1243"/>
      <c r="F43" s="41" t="s">
        <v>507</v>
      </c>
      <c r="G43" s="42" t="s">
        <v>507</v>
      </c>
      <c r="H43" s="42" t="s">
        <v>507</v>
      </c>
      <c r="I43" s="42" t="s">
        <v>507</v>
      </c>
      <c r="J43" s="43" t="s">
        <v>507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4TRi/uch6YZZrOpoNY2PCCoRgFm/BtpksGADmU/Wn+Tpe2aDvzRFJDOMceJu6AUd0GGC2cEIcIhcSc/1MfJlA==" saltValue="MwWHDUEAciGN0W9Xyybz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49" zoomScaleSheetLayoutView="55" workbookViewId="0">
      <selection activeCell="O59" sqref="O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46" t="s">
        <v>10</v>
      </c>
      <c r="C45" s="1247"/>
      <c r="D45" s="58"/>
      <c r="E45" s="1252" t="s">
        <v>11</v>
      </c>
      <c r="F45" s="1252"/>
      <c r="G45" s="1252"/>
      <c r="H45" s="1252"/>
      <c r="I45" s="1252"/>
      <c r="J45" s="1253"/>
      <c r="K45" s="59">
        <v>1010</v>
      </c>
      <c r="L45" s="60">
        <v>1048</v>
      </c>
      <c r="M45" s="60">
        <v>1050</v>
      </c>
      <c r="N45" s="60">
        <v>1134</v>
      </c>
      <c r="O45" s="61">
        <v>1186</v>
      </c>
      <c r="P45" s="48"/>
      <c r="Q45" s="48"/>
      <c r="R45" s="48"/>
      <c r="S45" s="48"/>
      <c r="T45" s="48"/>
      <c r="U45" s="48"/>
    </row>
    <row r="46" spans="1:21" ht="30.75" customHeight="1">
      <c r="A46" s="48"/>
      <c r="B46" s="1248"/>
      <c r="C46" s="1249"/>
      <c r="D46" s="62"/>
      <c r="E46" s="1254" t="s">
        <v>12</v>
      </c>
      <c r="F46" s="1254"/>
      <c r="G46" s="1254"/>
      <c r="H46" s="1254"/>
      <c r="I46" s="1254"/>
      <c r="J46" s="1255"/>
      <c r="K46" s="63" t="s">
        <v>507</v>
      </c>
      <c r="L46" s="64" t="s">
        <v>507</v>
      </c>
      <c r="M46" s="64" t="s">
        <v>507</v>
      </c>
      <c r="N46" s="64" t="s">
        <v>507</v>
      </c>
      <c r="O46" s="65" t="s">
        <v>507</v>
      </c>
      <c r="P46" s="48"/>
      <c r="Q46" s="48"/>
      <c r="R46" s="48"/>
      <c r="S46" s="48"/>
      <c r="T46" s="48"/>
      <c r="U46" s="48"/>
    </row>
    <row r="47" spans="1:21" ht="30.75" customHeight="1">
      <c r="A47" s="48"/>
      <c r="B47" s="1248"/>
      <c r="C47" s="1249"/>
      <c r="D47" s="62"/>
      <c r="E47" s="1254" t="s">
        <v>13</v>
      </c>
      <c r="F47" s="1254"/>
      <c r="G47" s="1254"/>
      <c r="H47" s="1254"/>
      <c r="I47" s="1254"/>
      <c r="J47" s="1255"/>
      <c r="K47" s="63" t="s">
        <v>507</v>
      </c>
      <c r="L47" s="64" t="s">
        <v>507</v>
      </c>
      <c r="M47" s="64" t="s">
        <v>507</v>
      </c>
      <c r="N47" s="64" t="s">
        <v>507</v>
      </c>
      <c r="O47" s="65" t="s">
        <v>507</v>
      </c>
      <c r="P47" s="48"/>
      <c r="Q47" s="48"/>
      <c r="R47" s="48"/>
      <c r="S47" s="48"/>
      <c r="T47" s="48"/>
      <c r="U47" s="48"/>
    </row>
    <row r="48" spans="1:21" ht="30.75" customHeight="1">
      <c r="A48" s="48"/>
      <c r="B48" s="1248"/>
      <c r="C48" s="1249"/>
      <c r="D48" s="62"/>
      <c r="E48" s="1254" t="s">
        <v>14</v>
      </c>
      <c r="F48" s="1254"/>
      <c r="G48" s="1254"/>
      <c r="H48" s="1254"/>
      <c r="I48" s="1254"/>
      <c r="J48" s="1255"/>
      <c r="K48" s="63" t="s">
        <v>507</v>
      </c>
      <c r="L48" s="64" t="s">
        <v>507</v>
      </c>
      <c r="M48" s="64" t="s">
        <v>507</v>
      </c>
      <c r="N48" s="64" t="s">
        <v>507</v>
      </c>
      <c r="O48" s="65">
        <v>18</v>
      </c>
      <c r="P48" s="48"/>
      <c r="Q48" s="48"/>
      <c r="R48" s="48"/>
      <c r="S48" s="48"/>
      <c r="T48" s="48"/>
      <c r="U48" s="48"/>
    </row>
    <row r="49" spans="1:21" ht="30.75" customHeight="1">
      <c r="A49" s="48"/>
      <c r="B49" s="1248"/>
      <c r="C49" s="1249"/>
      <c r="D49" s="62"/>
      <c r="E49" s="1254" t="s">
        <v>15</v>
      </c>
      <c r="F49" s="1254"/>
      <c r="G49" s="1254"/>
      <c r="H49" s="1254"/>
      <c r="I49" s="1254"/>
      <c r="J49" s="1255"/>
      <c r="K49" s="63">
        <v>6</v>
      </c>
      <c r="L49" s="64">
        <v>9</v>
      </c>
      <c r="M49" s="64">
        <v>10</v>
      </c>
      <c r="N49" s="64">
        <v>8</v>
      </c>
      <c r="O49" s="65">
        <v>8</v>
      </c>
      <c r="P49" s="48"/>
      <c r="Q49" s="48"/>
      <c r="R49" s="48"/>
      <c r="S49" s="48"/>
      <c r="T49" s="48"/>
      <c r="U49" s="48"/>
    </row>
    <row r="50" spans="1:21" ht="30.75" customHeight="1">
      <c r="A50" s="48"/>
      <c r="B50" s="1248"/>
      <c r="C50" s="1249"/>
      <c r="D50" s="62"/>
      <c r="E50" s="1254" t="s">
        <v>16</v>
      </c>
      <c r="F50" s="1254"/>
      <c r="G50" s="1254"/>
      <c r="H50" s="1254"/>
      <c r="I50" s="1254"/>
      <c r="J50" s="1255"/>
      <c r="K50" s="63" t="s">
        <v>507</v>
      </c>
      <c r="L50" s="64" t="s">
        <v>507</v>
      </c>
      <c r="M50" s="64" t="s">
        <v>507</v>
      </c>
      <c r="N50" s="64" t="s">
        <v>507</v>
      </c>
      <c r="O50" s="65" t="s">
        <v>507</v>
      </c>
      <c r="P50" s="48"/>
      <c r="Q50" s="48"/>
      <c r="R50" s="48"/>
      <c r="S50" s="48"/>
      <c r="T50" s="48"/>
      <c r="U50" s="48"/>
    </row>
    <row r="51" spans="1:21" ht="30.75" customHeight="1">
      <c r="A51" s="48"/>
      <c r="B51" s="1250"/>
      <c r="C51" s="1251"/>
      <c r="D51" s="66"/>
      <c r="E51" s="1254" t="s">
        <v>17</v>
      </c>
      <c r="F51" s="1254"/>
      <c r="G51" s="1254"/>
      <c r="H51" s="1254"/>
      <c r="I51" s="1254"/>
      <c r="J51" s="1255"/>
      <c r="K51" s="63" t="s">
        <v>507</v>
      </c>
      <c r="L51" s="64" t="s">
        <v>507</v>
      </c>
      <c r="M51" s="64" t="s">
        <v>507</v>
      </c>
      <c r="N51" s="64" t="s">
        <v>507</v>
      </c>
      <c r="O51" s="65" t="s">
        <v>507</v>
      </c>
      <c r="P51" s="48"/>
      <c r="Q51" s="48"/>
      <c r="R51" s="48"/>
      <c r="S51" s="48"/>
      <c r="T51" s="48"/>
      <c r="U51" s="48"/>
    </row>
    <row r="52" spans="1:21" ht="30.75" customHeight="1">
      <c r="A52" s="48"/>
      <c r="B52" s="1256" t="s">
        <v>18</v>
      </c>
      <c r="C52" s="1257"/>
      <c r="D52" s="66"/>
      <c r="E52" s="1254" t="s">
        <v>19</v>
      </c>
      <c r="F52" s="1254"/>
      <c r="G52" s="1254"/>
      <c r="H52" s="1254"/>
      <c r="I52" s="1254"/>
      <c r="J52" s="1255"/>
      <c r="K52" s="63">
        <v>798</v>
      </c>
      <c r="L52" s="64">
        <v>795</v>
      </c>
      <c r="M52" s="64">
        <v>783</v>
      </c>
      <c r="N52" s="64">
        <v>855</v>
      </c>
      <c r="O52" s="65">
        <v>946</v>
      </c>
      <c r="P52" s="48"/>
      <c r="Q52" s="48"/>
      <c r="R52" s="48"/>
      <c r="S52" s="48"/>
      <c r="T52" s="48"/>
      <c r="U52" s="48"/>
    </row>
    <row r="53" spans="1:21" ht="30.75" customHeight="1" thickBot="1">
      <c r="A53" s="48"/>
      <c r="B53" s="1258" t="s">
        <v>20</v>
      </c>
      <c r="C53" s="1259"/>
      <c r="D53" s="67"/>
      <c r="E53" s="1260" t="s">
        <v>21</v>
      </c>
      <c r="F53" s="1260"/>
      <c r="G53" s="1260"/>
      <c r="H53" s="1260"/>
      <c r="I53" s="1260"/>
      <c r="J53" s="1261"/>
      <c r="K53" s="68">
        <v>218</v>
      </c>
      <c r="L53" s="69">
        <v>262</v>
      </c>
      <c r="M53" s="69">
        <v>277</v>
      </c>
      <c r="N53" s="69">
        <v>287</v>
      </c>
      <c r="O53" s="70">
        <v>266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c r="B57" s="1262" t="s">
        <v>24</v>
      </c>
      <c r="C57" s="1263"/>
      <c r="D57" s="1266" t="s">
        <v>25</v>
      </c>
      <c r="E57" s="1267"/>
      <c r="F57" s="1267"/>
      <c r="G57" s="1267"/>
      <c r="H57" s="1267"/>
      <c r="I57" s="1267"/>
      <c r="J57" s="1268"/>
      <c r="K57" s="82" t="s">
        <v>602</v>
      </c>
      <c r="L57" s="83" t="s">
        <v>602</v>
      </c>
      <c r="M57" s="83" t="s">
        <v>602</v>
      </c>
      <c r="N57" s="83" t="s">
        <v>602</v>
      </c>
      <c r="O57" s="84" t="s">
        <v>602</v>
      </c>
    </row>
    <row r="58" spans="1:21" ht="31.5" customHeight="1" thickBot="1">
      <c r="B58" s="1264"/>
      <c r="C58" s="1265"/>
      <c r="D58" s="1269" t="s">
        <v>26</v>
      </c>
      <c r="E58" s="1270"/>
      <c r="F58" s="1270"/>
      <c r="G58" s="1270"/>
      <c r="H58" s="1270"/>
      <c r="I58" s="1270"/>
      <c r="J58" s="1271"/>
      <c r="K58" s="85" t="s">
        <v>602</v>
      </c>
      <c r="L58" s="86" t="s">
        <v>602</v>
      </c>
      <c r="M58" s="86" t="s">
        <v>602</v>
      </c>
      <c r="N58" s="86" t="s">
        <v>602</v>
      </c>
      <c r="O58" s="87" t="s">
        <v>603</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rNEReSXEebJaPFFJ3tGYQ13KyhRFqYqA+9q3hPHQo7lxzAfo3q0N4yoQ201WmeuBdKfAqcsmz8MC36BRX/fjw==" saltValue="I+IjA2Vv+GTzF8PeSu2P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16" zoomScale="80" zoomScaleNormal="8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549</v>
      </c>
      <c r="J40" s="99" t="s">
        <v>550</v>
      </c>
      <c r="K40" s="99" t="s">
        <v>551</v>
      </c>
      <c r="L40" s="99" t="s">
        <v>552</v>
      </c>
      <c r="M40" s="100" t="s">
        <v>553</v>
      </c>
    </row>
    <row r="41" spans="2:13" ht="27.75" customHeight="1">
      <c r="B41" s="1272" t="s">
        <v>29</v>
      </c>
      <c r="C41" s="1273"/>
      <c r="D41" s="101"/>
      <c r="E41" s="1278" t="s">
        <v>30</v>
      </c>
      <c r="F41" s="1278"/>
      <c r="G41" s="1278"/>
      <c r="H41" s="1279"/>
      <c r="I41" s="102">
        <v>10770</v>
      </c>
      <c r="J41" s="103">
        <v>10494</v>
      </c>
      <c r="K41" s="103">
        <v>10699</v>
      </c>
      <c r="L41" s="103">
        <v>11690</v>
      </c>
      <c r="M41" s="104">
        <v>13780</v>
      </c>
    </row>
    <row r="42" spans="2:13" ht="27.75" customHeight="1">
      <c r="B42" s="1274"/>
      <c r="C42" s="1275"/>
      <c r="D42" s="105"/>
      <c r="E42" s="1280" t="s">
        <v>31</v>
      </c>
      <c r="F42" s="1280"/>
      <c r="G42" s="1280"/>
      <c r="H42" s="1281"/>
      <c r="I42" s="106" t="s">
        <v>507</v>
      </c>
      <c r="J42" s="107" t="s">
        <v>507</v>
      </c>
      <c r="K42" s="107" t="s">
        <v>507</v>
      </c>
      <c r="L42" s="107" t="s">
        <v>507</v>
      </c>
      <c r="M42" s="108" t="s">
        <v>507</v>
      </c>
    </row>
    <row r="43" spans="2:13" ht="27.75" customHeight="1">
      <c r="B43" s="1274"/>
      <c r="C43" s="1275"/>
      <c r="D43" s="105"/>
      <c r="E43" s="1280" t="s">
        <v>32</v>
      </c>
      <c r="F43" s="1280"/>
      <c r="G43" s="1280"/>
      <c r="H43" s="1281"/>
      <c r="I43" s="106" t="s">
        <v>507</v>
      </c>
      <c r="J43" s="107" t="s">
        <v>507</v>
      </c>
      <c r="K43" s="107" t="s">
        <v>507</v>
      </c>
      <c r="L43" s="107" t="s">
        <v>507</v>
      </c>
      <c r="M43" s="108" t="s">
        <v>507</v>
      </c>
    </row>
    <row r="44" spans="2:13" ht="27.75" customHeight="1">
      <c r="B44" s="1274"/>
      <c r="C44" s="1275"/>
      <c r="D44" s="105"/>
      <c r="E44" s="1280" t="s">
        <v>33</v>
      </c>
      <c r="F44" s="1280"/>
      <c r="G44" s="1280"/>
      <c r="H44" s="1281"/>
      <c r="I44" s="106">
        <v>78</v>
      </c>
      <c r="J44" s="107">
        <v>70</v>
      </c>
      <c r="K44" s="107">
        <v>110</v>
      </c>
      <c r="L44" s="107">
        <v>109</v>
      </c>
      <c r="M44" s="108">
        <v>105</v>
      </c>
    </row>
    <row r="45" spans="2:13" ht="27.75" customHeight="1">
      <c r="B45" s="1274"/>
      <c r="C45" s="1275"/>
      <c r="D45" s="105"/>
      <c r="E45" s="1280" t="s">
        <v>34</v>
      </c>
      <c r="F45" s="1280"/>
      <c r="G45" s="1280"/>
      <c r="H45" s="1281"/>
      <c r="I45" s="106">
        <v>783</v>
      </c>
      <c r="J45" s="107">
        <v>746</v>
      </c>
      <c r="K45" s="107">
        <v>728</v>
      </c>
      <c r="L45" s="107">
        <v>707</v>
      </c>
      <c r="M45" s="108">
        <v>701</v>
      </c>
    </row>
    <row r="46" spans="2:13" ht="27.75" customHeight="1">
      <c r="B46" s="1274"/>
      <c r="C46" s="1275"/>
      <c r="D46" s="109"/>
      <c r="E46" s="1280" t="s">
        <v>35</v>
      </c>
      <c r="F46" s="1280"/>
      <c r="G46" s="1280"/>
      <c r="H46" s="1281"/>
      <c r="I46" s="106" t="s">
        <v>507</v>
      </c>
      <c r="J46" s="107" t="s">
        <v>507</v>
      </c>
      <c r="K46" s="107" t="s">
        <v>507</v>
      </c>
      <c r="L46" s="107" t="s">
        <v>507</v>
      </c>
      <c r="M46" s="108" t="s">
        <v>507</v>
      </c>
    </row>
    <row r="47" spans="2:13" ht="27.75" customHeight="1">
      <c r="B47" s="1274"/>
      <c r="C47" s="1275"/>
      <c r="D47" s="110"/>
      <c r="E47" s="1282" t="s">
        <v>36</v>
      </c>
      <c r="F47" s="1283"/>
      <c r="G47" s="1283"/>
      <c r="H47" s="1284"/>
      <c r="I47" s="106" t="s">
        <v>507</v>
      </c>
      <c r="J47" s="107" t="s">
        <v>507</v>
      </c>
      <c r="K47" s="107" t="s">
        <v>507</v>
      </c>
      <c r="L47" s="107" t="s">
        <v>507</v>
      </c>
      <c r="M47" s="108" t="s">
        <v>507</v>
      </c>
    </row>
    <row r="48" spans="2:13" ht="27.75" customHeight="1">
      <c r="B48" s="1274"/>
      <c r="C48" s="1275"/>
      <c r="D48" s="105"/>
      <c r="E48" s="1280" t="s">
        <v>37</v>
      </c>
      <c r="F48" s="1280"/>
      <c r="G48" s="1280"/>
      <c r="H48" s="1281"/>
      <c r="I48" s="106" t="s">
        <v>507</v>
      </c>
      <c r="J48" s="107" t="s">
        <v>507</v>
      </c>
      <c r="K48" s="107" t="s">
        <v>507</v>
      </c>
      <c r="L48" s="107" t="s">
        <v>507</v>
      </c>
      <c r="M48" s="108" t="s">
        <v>507</v>
      </c>
    </row>
    <row r="49" spans="2:13" ht="27.75" customHeight="1">
      <c r="B49" s="1276"/>
      <c r="C49" s="1277"/>
      <c r="D49" s="105"/>
      <c r="E49" s="1280" t="s">
        <v>38</v>
      </c>
      <c r="F49" s="1280"/>
      <c r="G49" s="1280"/>
      <c r="H49" s="1281"/>
      <c r="I49" s="106" t="s">
        <v>507</v>
      </c>
      <c r="J49" s="107" t="s">
        <v>507</v>
      </c>
      <c r="K49" s="107" t="s">
        <v>507</v>
      </c>
      <c r="L49" s="107" t="s">
        <v>507</v>
      </c>
      <c r="M49" s="108" t="s">
        <v>507</v>
      </c>
    </row>
    <row r="50" spans="2:13" ht="27.75" customHeight="1">
      <c r="B50" s="1285" t="s">
        <v>39</v>
      </c>
      <c r="C50" s="1286"/>
      <c r="D50" s="111"/>
      <c r="E50" s="1280" t="s">
        <v>40</v>
      </c>
      <c r="F50" s="1280"/>
      <c r="G50" s="1280"/>
      <c r="H50" s="1281"/>
      <c r="I50" s="106">
        <v>3005</v>
      </c>
      <c r="J50" s="107">
        <v>3124</v>
      </c>
      <c r="K50" s="107">
        <v>3274</v>
      </c>
      <c r="L50" s="107">
        <v>3348</v>
      </c>
      <c r="M50" s="108">
        <v>3306</v>
      </c>
    </row>
    <row r="51" spans="2:13" ht="27.75" customHeight="1">
      <c r="B51" s="1274"/>
      <c r="C51" s="1275"/>
      <c r="D51" s="105"/>
      <c r="E51" s="1280" t="s">
        <v>41</v>
      </c>
      <c r="F51" s="1280"/>
      <c r="G51" s="1280"/>
      <c r="H51" s="1281"/>
      <c r="I51" s="106">
        <v>2205</v>
      </c>
      <c r="J51" s="107">
        <v>1987</v>
      </c>
      <c r="K51" s="107">
        <v>1747</v>
      </c>
      <c r="L51" s="107">
        <v>2072</v>
      </c>
      <c r="M51" s="108">
        <v>2385</v>
      </c>
    </row>
    <row r="52" spans="2:13" ht="27.75" customHeight="1">
      <c r="B52" s="1276"/>
      <c r="C52" s="1277"/>
      <c r="D52" s="105"/>
      <c r="E52" s="1280" t="s">
        <v>42</v>
      </c>
      <c r="F52" s="1280"/>
      <c r="G52" s="1280"/>
      <c r="H52" s="1281"/>
      <c r="I52" s="106">
        <v>6457</v>
      </c>
      <c r="J52" s="107">
        <v>6301</v>
      </c>
      <c r="K52" s="107">
        <v>6550</v>
      </c>
      <c r="L52" s="107">
        <v>7119</v>
      </c>
      <c r="M52" s="108">
        <v>8853</v>
      </c>
    </row>
    <row r="53" spans="2:13" ht="27.75" customHeight="1" thickBot="1">
      <c r="B53" s="1287" t="s">
        <v>43</v>
      </c>
      <c r="C53" s="1288"/>
      <c r="D53" s="112"/>
      <c r="E53" s="1289" t="s">
        <v>44</v>
      </c>
      <c r="F53" s="1289"/>
      <c r="G53" s="1289"/>
      <c r="H53" s="1290"/>
      <c r="I53" s="113">
        <v>-36</v>
      </c>
      <c r="J53" s="114">
        <v>-103</v>
      </c>
      <c r="K53" s="114">
        <v>-36</v>
      </c>
      <c r="L53" s="114">
        <v>-33</v>
      </c>
      <c r="M53" s="115">
        <v>42</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dua9l8mQqqidKg68ro3JqENM0d8N784wqDlaTj6ieWQ1NhY19M1BQEC+vCMZVM4gTkD3LAqiHcvlTxtNKnzVg==" saltValue="VG3FvHkL+jcVRVsA8zj/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H7" zoomScale="80" zoomScaleNormal="80" zoomScaleSheetLayoutView="100" workbookViewId="0">
      <selection activeCell="H60" sqref="H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551</v>
      </c>
      <c r="G54" s="124" t="s">
        <v>552</v>
      </c>
      <c r="H54" s="125" t="s">
        <v>553</v>
      </c>
    </row>
    <row r="55" spans="2:8" ht="52.5" customHeight="1">
      <c r="B55" s="126"/>
      <c r="C55" s="1299" t="s">
        <v>47</v>
      </c>
      <c r="D55" s="1299"/>
      <c r="E55" s="1300"/>
      <c r="F55" s="127">
        <v>1348</v>
      </c>
      <c r="G55" s="127">
        <v>1370</v>
      </c>
      <c r="H55" s="128">
        <v>1271</v>
      </c>
    </row>
    <row r="56" spans="2:8" ht="52.5" customHeight="1">
      <c r="B56" s="129"/>
      <c r="C56" s="1301" t="s">
        <v>48</v>
      </c>
      <c r="D56" s="1301"/>
      <c r="E56" s="1302"/>
      <c r="F56" s="130">
        <v>452</v>
      </c>
      <c r="G56" s="130">
        <v>452</v>
      </c>
      <c r="H56" s="131">
        <v>453</v>
      </c>
    </row>
    <row r="57" spans="2:8" ht="53.25" customHeight="1">
      <c r="B57" s="129"/>
      <c r="C57" s="1303" t="s">
        <v>49</v>
      </c>
      <c r="D57" s="1303"/>
      <c r="E57" s="1304"/>
      <c r="F57" s="132">
        <v>1475</v>
      </c>
      <c r="G57" s="132">
        <v>1526</v>
      </c>
      <c r="H57" s="133">
        <v>1582</v>
      </c>
    </row>
    <row r="58" spans="2:8" ht="45.75" customHeight="1">
      <c r="B58" s="134"/>
      <c r="C58" s="1291" t="s">
        <v>594</v>
      </c>
      <c r="D58" s="1292"/>
      <c r="E58" s="1293"/>
      <c r="F58" s="135">
        <v>773</v>
      </c>
      <c r="G58" s="136">
        <v>820</v>
      </c>
      <c r="H58" s="136">
        <v>868</v>
      </c>
    </row>
    <row r="59" spans="2:8" ht="45.75" customHeight="1">
      <c r="B59" s="134"/>
      <c r="C59" s="1291" t="s">
        <v>595</v>
      </c>
      <c r="D59" s="1292"/>
      <c r="E59" s="1293"/>
      <c r="F59" s="135">
        <v>610</v>
      </c>
      <c r="G59" s="136">
        <v>610</v>
      </c>
      <c r="H59" s="136">
        <v>610</v>
      </c>
    </row>
    <row r="60" spans="2:8" ht="45.75" customHeight="1">
      <c r="B60" s="134"/>
      <c r="C60" s="1291" t="s">
        <v>596</v>
      </c>
      <c r="D60" s="1292"/>
      <c r="E60" s="1293"/>
      <c r="F60" s="135">
        <v>43</v>
      </c>
      <c r="G60" s="136">
        <v>46</v>
      </c>
      <c r="H60" s="136">
        <v>43</v>
      </c>
    </row>
    <row r="61" spans="2:8" ht="45.75" customHeight="1">
      <c r="B61" s="134"/>
      <c r="C61" s="1291" t="s">
        <v>597</v>
      </c>
      <c r="D61" s="1292"/>
      <c r="E61" s="1293"/>
      <c r="F61" s="135">
        <v>30</v>
      </c>
      <c r="G61" s="136">
        <v>30</v>
      </c>
      <c r="H61" s="136">
        <v>30</v>
      </c>
    </row>
    <row r="62" spans="2:8" ht="45.75" customHeight="1" thickBot="1">
      <c r="B62" s="137"/>
      <c r="C62" s="1294" t="s">
        <v>598</v>
      </c>
      <c r="D62" s="1295"/>
      <c r="E62" s="1296"/>
      <c r="F62" s="138">
        <v>20</v>
      </c>
      <c r="G62" s="139">
        <v>20</v>
      </c>
      <c r="H62" s="139">
        <v>20</v>
      </c>
    </row>
    <row r="63" spans="2:8" ht="52.5" customHeight="1" thickBot="1">
      <c r="B63" s="140"/>
      <c r="C63" s="1297" t="s">
        <v>50</v>
      </c>
      <c r="D63" s="1297"/>
      <c r="E63" s="1298"/>
      <c r="F63" s="141">
        <v>3274</v>
      </c>
      <c r="G63" s="141">
        <v>3348</v>
      </c>
      <c r="H63" s="142">
        <v>3306</v>
      </c>
    </row>
    <row r="64" spans="2:8" ht="15" customHeight="1"/>
    <row r="65" ht="0" hidden="1" customHeight="1"/>
    <row r="66" ht="0" hidden="1" customHeight="1"/>
  </sheetData>
  <sheetProtection algorithmName="SHA-512" hashValue="BxOw3bAsIRXe5yMCFDB3N1zMmUTVEZdzPzh59wdsb2kPSIWP4FHDBEKuWV+1BOiFA9UgPQJlENh2yeEfhT+b/Q==" saltValue="JhirlVkUpW6qrdUeL3uZ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N19" zoomScaleNormal="100" zoomScaleSheetLayoutView="55" workbookViewId="0">
      <selection activeCell="CR41" sqref="CR41"/>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604</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604</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615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607</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549</v>
      </c>
      <c r="BQ50" s="1310"/>
      <c r="BR50" s="1310"/>
      <c r="BS50" s="1310"/>
      <c r="BT50" s="1310"/>
      <c r="BU50" s="1310"/>
      <c r="BV50" s="1310"/>
      <c r="BW50" s="1310"/>
      <c r="BX50" s="1310" t="s">
        <v>550</v>
      </c>
      <c r="BY50" s="1310"/>
      <c r="BZ50" s="1310"/>
      <c r="CA50" s="1310"/>
      <c r="CB50" s="1310"/>
      <c r="CC50" s="1310"/>
      <c r="CD50" s="1310"/>
      <c r="CE50" s="1310"/>
      <c r="CF50" s="1310" t="s">
        <v>551</v>
      </c>
      <c r="CG50" s="1310"/>
      <c r="CH50" s="1310"/>
      <c r="CI50" s="1310"/>
      <c r="CJ50" s="1310"/>
      <c r="CK50" s="1310"/>
      <c r="CL50" s="1310"/>
      <c r="CM50" s="1310"/>
      <c r="CN50" s="1310" t="s">
        <v>552</v>
      </c>
      <c r="CO50" s="1310"/>
      <c r="CP50" s="1310"/>
      <c r="CQ50" s="1310"/>
      <c r="CR50" s="1310"/>
      <c r="CS50" s="1310"/>
      <c r="CT50" s="1310"/>
      <c r="CU50" s="1310"/>
      <c r="CV50" s="1310" t="s">
        <v>553</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608</v>
      </c>
      <c r="AO51" s="1308"/>
      <c r="AP51" s="1308"/>
      <c r="AQ51" s="1308"/>
      <c r="AR51" s="1308"/>
      <c r="AS51" s="1308"/>
      <c r="AT51" s="1308"/>
      <c r="AU51" s="1308"/>
      <c r="AV51" s="1308"/>
      <c r="AW51" s="1308"/>
      <c r="AX51" s="1308"/>
      <c r="AY51" s="1308"/>
      <c r="AZ51" s="1308"/>
      <c r="BA51" s="1308"/>
      <c r="BB51" s="1308" t="s">
        <v>609</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v>2.6</v>
      </c>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610</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49.7</v>
      </c>
      <c r="BY53" s="1305"/>
      <c r="BZ53" s="1305"/>
      <c r="CA53" s="1305"/>
      <c r="CB53" s="1305"/>
      <c r="CC53" s="1305"/>
      <c r="CD53" s="1305"/>
      <c r="CE53" s="1305"/>
      <c r="CF53" s="1305">
        <v>51.8</v>
      </c>
      <c r="CG53" s="1305"/>
      <c r="CH53" s="1305"/>
      <c r="CI53" s="1305"/>
      <c r="CJ53" s="1305"/>
      <c r="CK53" s="1305"/>
      <c r="CL53" s="1305"/>
      <c r="CM53" s="1305"/>
      <c r="CN53" s="1305">
        <v>64.099999999999994</v>
      </c>
      <c r="CO53" s="1305"/>
      <c r="CP53" s="1305"/>
      <c r="CQ53" s="1305"/>
      <c r="CR53" s="1305"/>
      <c r="CS53" s="1305"/>
      <c r="CT53" s="1305"/>
      <c r="CU53" s="1305"/>
      <c r="CV53" s="1305">
        <v>63.5</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611</v>
      </c>
      <c r="AO55" s="1310"/>
      <c r="AP55" s="1310"/>
      <c r="AQ55" s="1310"/>
      <c r="AR55" s="1310"/>
      <c r="AS55" s="1310"/>
      <c r="AT55" s="1310"/>
      <c r="AU55" s="1310"/>
      <c r="AV55" s="1310"/>
      <c r="AW55" s="1310"/>
      <c r="AX55" s="1310"/>
      <c r="AY55" s="1310"/>
      <c r="AZ55" s="1310"/>
      <c r="BA55" s="1310"/>
      <c r="BB55" s="1308" t="s">
        <v>609</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27</v>
      </c>
      <c r="BY55" s="1305"/>
      <c r="BZ55" s="1305"/>
      <c r="CA55" s="1305"/>
      <c r="CB55" s="1305"/>
      <c r="CC55" s="1305"/>
      <c r="CD55" s="1305"/>
      <c r="CE55" s="1305"/>
      <c r="CF55" s="1305">
        <v>25.4</v>
      </c>
      <c r="CG55" s="1305"/>
      <c r="CH55" s="1305"/>
      <c r="CI55" s="1305"/>
      <c r="CJ55" s="1305"/>
      <c r="CK55" s="1305"/>
      <c r="CL55" s="1305"/>
      <c r="CM55" s="1305"/>
      <c r="CN55" s="1305">
        <v>23.4</v>
      </c>
      <c r="CO55" s="1305"/>
      <c r="CP55" s="1305"/>
      <c r="CQ55" s="1305"/>
      <c r="CR55" s="1305"/>
      <c r="CS55" s="1305"/>
      <c r="CT55" s="1305"/>
      <c r="CU55" s="1305"/>
      <c r="CV55" s="1305">
        <v>7.7</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610</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57.2</v>
      </c>
      <c r="BY57" s="1305"/>
      <c r="BZ57" s="1305"/>
      <c r="CA57" s="1305"/>
      <c r="CB57" s="1305"/>
      <c r="CC57" s="1305"/>
      <c r="CD57" s="1305"/>
      <c r="CE57" s="1305"/>
      <c r="CF57" s="1305">
        <v>58.7</v>
      </c>
      <c r="CG57" s="1305"/>
      <c r="CH57" s="1305"/>
      <c r="CI57" s="1305"/>
      <c r="CJ57" s="1305"/>
      <c r="CK57" s="1305"/>
      <c r="CL57" s="1305"/>
      <c r="CM57" s="1305"/>
      <c r="CN57" s="1305">
        <v>59.2</v>
      </c>
      <c r="CO57" s="1305"/>
      <c r="CP57" s="1305"/>
      <c r="CQ57" s="1305"/>
      <c r="CR57" s="1305"/>
      <c r="CS57" s="1305"/>
      <c r="CT57" s="1305"/>
      <c r="CU57" s="1305"/>
      <c r="CV57" s="1305">
        <v>60.7</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612</v>
      </c>
    </row>
    <row r="64" spans="1:109">
      <c r="B64" s="394"/>
      <c r="G64" s="401"/>
      <c r="I64" s="414"/>
      <c r="J64" s="414"/>
      <c r="K64" s="414"/>
      <c r="L64" s="414"/>
      <c r="M64" s="414"/>
      <c r="N64" s="415"/>
      <c r="AM64" s="401"/>
      <c r="AN64" s="401" t="s">
        <v>606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616</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607</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549</v>
      </c>
      <c r="BQ72" s="1310"/>
      <c r="BR72" s="1310"/>
      <c r="BS72" s="1310"/>
      <c r="BT72" s="1310"/>
      <c r="BU72" s="1310"/>
      <c r="BV72" s="1310"/>
      <c r="BW72" s="1310"/>
      <c r="BX72" s="1310" t="s">
        <v>550</v>
      </c>
      <c r="BY72" s="1310"/>
      <c r="BZ72" s="1310"/>
      <c r="CA72" s="1310"/>
      <c r="CB72" s="1310"/>
      <c r="CC72" s="1310"/>
      <c r="CD72" s="1310"/>
      <c r="CE72" s="1310"/>
      <c r="CF72" s="1310" t="s">
        <v>551</v>
      </c>
      <c r="CG72" s="1310"/>
      <c r="CH72" s="1310"/>
      <c r="CI72" s="1310"/>
      <c r="CJ72" s="1310"/>
      <c r="CK72" s="1310"/>
      <c r="CL72" s="1310"/>
      <c r="CM72" s="1310"/>
      <c r="CN72" s="1310" t="s">
        <v>552</v>
      </c>
      <c r="CO72" s="1310"/>
      <c r="CP72" s="1310"/>
      <c r="CQ72" s="1310"/>
      <c r="CR72" s="1310"/>
      <c r="CS72" s="1310"/>
      <c r="CT72" s="1310"/>
      <c r="CU72" s="1310"/>
      <c r="CV72" s="1310" t="s">
        <v>553</v>
      </c>
      <c r="CW72" s="1310"/>
      <c r="CX72" s="1310"/>
      <c r="CY72" s="1310"/>
      <c r="CZ72" s="1310"/>
      <c r="DA72" s="1310"/>
      <c r="DB72" s="1310"/>
      <c r="DC72" s="1310"/>
    </row>
    <row r="73" spans="2:107">
      <c r="B73" s="394"/>
      <c r="G73" s="1313"/>
      <c r="H73" s="1313"/>
      <c r="I73" s="1313"/>
      <c r="J73" s="1313"/>
      <c r="K73" s="1309"/>
      <c r="L73" s="1309"/>
      <c r="M73" s="1309"/>
      <c r="N73" s="1309"/>
      <c r="AM73" s="403"/>
      <c r="AN73" s="1308" t="s">
        <v>608</v>
      </c>
      <c r="AO73" s="1308"/>
      <c r="AP73" s="1308"/>
      <c r="AQ73" s="1308"/>
      <c r="AR73" s="1308"/>
      <c r="AS73" s="1308"/>
      <c r="AT73" s="1308"/>
      <c r="AU73" s="1308"/>
      <c r="AV73" s="1308"/>
      <c r="AW73" s="1308"/>
      <c r="AX73" s="1308"/>
      <c r="AY73" s="1308"/>
      <c r="AZ73" s="1308"/>
      <c r="BA73" s="1308"/>
      <c r="BB73" s="1308" t="s">
        <v>609</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v>2.6</v>
      </c>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613</v>
      </c>
      <c r="BC75" s="1308"/>
      <c r="BD75" s="1308"/>
      <c r="BE75" s="1308"/>
      <c r="BF75" s="1308"/>
      <c r="BG75" s="1308"/>
      <c r="BH75" s="1308"/>
      <c r="BI75" s="1308"/>
      <c r="BJ75" s="1308"/>
      <c r="BK75" s="1308"/>
      <c r="BL75" s="1308"/>
      <c r="BM75" s="1308"/>
      <c r="BN75" s="1308"/>
      <c r="BO75" s="1308"/>
      <c r="BP75" s="1305">
        <v>12.2</v>
      </c>
      <c r="BQ75" s="1305"/>
      <c r="BR75" s="1305"/>
      <c r="BS75" s="1305"/>
      <c r="BT75" s="1305"/>
      <c r="BU75" s="1305"/>
      <c r="BV75" s="1305"/>
      <c r="BW75" s="1305"/>
      <c r="BX75" s="1305">
        <v>14.2</v>
      </c>
      <c r="BY75" s="1305"/>
      <c r="BZ75" s="1305"/>
      <c r="CA75" s="1305"/>
      <c r="CB75" s="1305"/>
      <c r="CC75" s="1305"/>
      <c r="CD75" s="1305"/>
      <c r="CE75" s="1305"/>
      <c r="CF75" s="1305">
        <v>15.8</v>
      </c>
      <c r="CG75" s="1305"/>
      <c r="CH75" s="1305"/>
      <c r="CI75" s="1305"/>
      <c r="CJ75" s="1305"/>
      <c r="CK75" s="1305"/>
      <c r="CL75" s="1305"/>
      <c r="CM75" s="1305"/>
      <c r="CN75" s="1305">
        <v>17.100000000000001</v>
      </c>
      <c r="CO75" s="1305"/>
      <c r="CP75" s="1305"/>
      <c r="CQ75" s="1305"/>
      <c r="CR75" s="1305"/>
      <c r="CS75" s="1305"/>
      <c r="CT75" s="1305"/>
      <c r="CU75" s="1305"/>
      <c r="CV75" s="1305">
        <v>17.399999999999999</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611</v>
      </c>
      <c r="AO77" s="1310"/>
      <c r="AP77" s="1310"/>
      <c r="AQ77" s="1310"/>
      <c r="AR77" s="1310"/>
      <c r="AS77" s="1310"/>
      <c r="AT77" s="1310"/>
      <c r="AU77" s="1310"/>
      <c r="AV77" s="1310"/>
      <c r="AW77" s="1310"/>
      <c r="AX77" s="1310"/>
      <c r="AY77" s="1310"/>
      <c r="AZ77" s="1310"/>
      <c r="BA77" s="1310"/>
      <c r="BB77" s="1308" t="s">
        <v>609</v>
      </c>
      <c r="BC77" s="1308"/>
      <c r="BD77" s="1308"/>
      <c r="BE77" s="1308"/>
      <c r="BF77" s="1308"/>
      <c r="BG77" s="1308"/>
      <c r="BH77" s="1308"/>
      <c r="BI77" s="1308"/>
      <c r="BJ77" s="1308"/>
      <c r="BK77" s="1308"/>
      <c r="BL77" s="1308"/>
      <c r="BM77" s="1308"/>
      <c r="BN77" s="1308"/>
      <c r="BO77" s="1308"/>
      <c r="BP77" s="1305">
        <v>17.899999999999999</v>
      </c>
      <c r="BQ77" s="1305"/>
      <c r="BR77" s="1305"/>
      <c r="BS77" s="1305"/>
      <c r="BT77" s="1305"/>
      <c r="BU77" s="1305"/>
      <c r="BV77" s="1305"/>
      <c r="BW77" s="1305"/>
      <c r="BX77" s="1305">
        <v>27</v>
      </c>
      <c r="BY77" s="1305"/>
      <c r="BZ77" s="1305"/>
      <c r="CA77" s="1305"/>
      <c r="CB77" s="1305"/>
      <c r="CC77" s="1305"/>
      <c r="CD77" s="1305"/>
      <c r="CE77" s="1305"/>
      <c r="CF77" s="1305">
        <v>25.4</v>
      </c>
      <c r="CG77" s="1305"/>
      <c r="CH77" s="1305"/>
      <c r="CI77" s="1305"/>
      <c r="CJ77" s="1305"/>
      <c r="CK77" s="1305"/>
      <c r="CL77" s="1305"/>
      <c r="CM77" s="1305"/>
      <c r="CN77" s="1305">
        <v>23.4</v>
      </c>
      <c r="CO77" s="1305"/>
      <c r="CP77" s="1305"/>
      <c r="CQ77" s="1305"/>
      <c r="CR77" s="1305"/>
      <c r="CS77" s="1305"/>
      <c r="CT77" s="1305"/>
      <c r="CU77" s="1305"/>
      <c r="CV77" s="1305">
        <v>7.7</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613</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8.6999999999999993</v>
      </c>
      <c r="BY79" s="1305"/>
      <c r="BZ79" s="1305"/>
      <c r="CA79" s="1305"/>
      <c r="CB79" s="1305"/>
      <c r="CC79" s="1305"/>
      <c r="CD79" s="1305"/>
      <c r="CE79" s="1305"/>
      <c r="CF79" s="1305">
        <v>8.6</v>
      </c>
      <c r="CG79" s="1305"/>
      <c r="CH79" s="1305"/>
      <c r="CI79" s="1305"/>
      <c r="CJ79" s="1305"/>
      <c r="CK79" s="1305"/>
      <c r="CL79" s="1305"/>
      <c r="CM79" s="1305"/>
      <c r="CN79" s="1305">
        <v>8.5</v>
      </c>
      <c r="CO79" s="1305"/>
      <c r="CP79" s="1305"/>
      <c r="CQ79" s="1305"/>
      <c r="CR79" s="1305"/>
      <c r="CS79" s="1305"/>
      <c r="CT79" s="1305"/>
      <c r="CU79" s="1305"/>
      <c r="CV79" s="1305">
        <v>8.6</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Xod+C7aD//WbUk4gcL0E9Zj4TvhXAGlvl7hH+ZM5KGF24yeDkp4TyjvvD/vVx+/jQav/PH+u1IPmJN73Td7yaQ==" saltValue="Mj9WFT6o5et5RD3fLiH+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Xw8HEoa84Qr1I+C7JSRVmtTiMmgXwT4S6W/DAoUdUJ5t0t9T9ddcMJdfFK3hXPTxgpIDBAq0Z1W0EekJ7vWxw==" saltValue="gYqjZum8C7C5Z8roYmj8p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kgWR6e9/v+DxdhlciERcR/jCVlKTbM4XUYYAv+kBSjPdn95MHWKPm3dONCYG9Hy3SkfuLF1Nc2T9oJarpiu1w==" saltValue="nO4Ow3Up/qk3xr4E0KuXe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546</v>
      </c>
      <c r="G2" s="156"/>
      <c r="H2" s="157"/>
    </row>
    <row r="3" spans="1:8">
      <c r="A3" s="153" t="s">
        <v>539</v>
      </c>
      <c r="B3" s="158"/>
      <c r="C3" s="159"/>
      <c r="D3" s="160">
        <v>189123</v>
      </c>
      <c r="E3" s="161"/>
      <c r="F3" s="162">
        <v>119685</v>
      </c>
      <c r="G3" s="163"/>
      <c r="H3" s="164"/>
    </row>
    <row r="4" spans="1:8">
      <c r="A4" s="165"/>
      <c r="B4" s="166"/>
      <c r="C4" s="167"/>
      <c r="D4" s="168">
        <v>88477</v>
      </c>
      <c r="E4" s="169"/>
      <c r="F4" s="170">
        <v>68464</v>
      </c>
      <c r="G4" s="171"/>
      <c r="H4" s="172"/>
    </row>
    <row r="5" spans="1:8">
      <c r="A5" s="153" t="s">
        <v>541</v>
      </c>
      <c r="B5" s="158"/>
      <c r="C5" s="159"/>
      <c r="D5" s="160">
        <v>157193</v>
      </c>
      <c r="E5" s="161"/>
      <c r="F5" s="162">
        <v>109920</v>
      </c>
      <c r="G5" s="163"/>
      <c r="H5" s="164"/>
    </row>
    <row r="6" spans="1:8">
      <c r="A6" s="165"/>
      <c r="B6" s="166"/>
      <c r="C6" s="167"/>
      <c r="D6" s="168">
        <v>97373</v>
      </c>
      <c r="E6" s="169"/>
      <c r="F6" s="170">
        <v>62739</v>
      </c>
      <c r="G6" s="171"/>
      <c r="H6" s="172"/>
    </row>
    <row r="7" spans="1:8">
      <c r="A7" s="153" t="s">
        <v>542</v>
      </c>
      <c r="B7" s="158"/>
      <c r="C7" s="159"/>
      <c r="D7" s="160">
        <v>306118</v>
      </c>
      <c r="E7" s="161"/>
      <c r="F7" s="162">
        <v>119882</v>
      </c>
      <c r="G7" s="163"/>
      <c r="H7" s="164"/>
    </row>
    <row r="8" spans="1:8">
      <c r="A8" s="165"/>
      <c r="B8" s="166"/>
      <c r="C8" s="167"/>
      <c r="D8" s="168">
        <v>221696</v>
      </c>
      <c r="E8" s="169"/>
      <c r="F8" s="170">
        <v>66481</v>
      </c>
      <c r="G8" s="171"/>
      <c r="H8" s="172"/>
    </row>
    <row r="9" spans="1:8">
      <c r="A9" s="153" t="s">
        <v>543</v>
      </c>
      <c r="B9" s="158"/>
      <c r="C9" s="159"/>
      <c r="D9" s="160">
        <v>496103</v>
      </c>
      <c r="E9" s="161"/>
      <c r="F9" s="162">
        <v>116162</v>
      </c>
      <c r="G9" s="163"/>
      <c r="H9" s="164"/>
    </row>
    <row r="10" spans="1:8">
      <c r="A10" s="165"/>
      <c r="B10" s="166"/>
      <c r="C10" s="167"/>
      <c r="D10" s="168">
        <v>209045</v>
      </c>
      <c r="E10" s="169"/>
      <c r="F10" s="170">
        <v>61562</v>
      </c>
      <c r="G10" s="171"/>
      <c r="H10" s="172"/>
    </row>
    <row r="11" spans="1:8">
      <c r="A11" s="153" t="s">
        <v>544</v>
      </c>
      <c r="B11" s="158"/>
      <c r="C11" s="159"/>
      <c r="D11" s="160">
        <v>879057</v>
      </c>
      <c r="E11" s="161"/>
      <c r="F11" s="162">
        <v>121449</v>
      </c>
      <c r="G11" s="163"/>
      <c r="H11" s="164"/>
    </row>
    <row r="12" spans="1:8">
      <c r="A12" s="165"/>
      <c r="B12" s="166"/>
      <c r="C12" s="173"/>
      <c r="D12" s="168">
        <v>250662</v>
      </c>
      <c r="E12" s="169"/>
      <c r="F12" s="170">
        <v>62922</v>
      </c>
      <c r="G12" s="171"/>
      <c r="H12" s="172"/>
    </row>
    <row r="13" spans="1:8">
      <c r="A13" s="153"/>
      <c r="B13" s="158"/>
      <c r="C13" s="174"/>
      <c r="D13" s="175">
        <v>405519</v>
      </c>
      <c r="E13" s="176"/>
      <c r="F13" s="177">
        <v>117420</v>
      </c>
      <c r="G13" s="178"/>
      <c r="H13" s="164"/>
    </row>
    <row r="14" spans="1:8">
      <c r="A14" s="165"/>
      <c r="B14" s="166"/>
      <c r="C14" s="167"/>
      <c r="D14" s="168">
        <v>173451</v>
      </c>
      <c r="E14" s="169"/>
      <c r="F14" s="170">
        <v>64434</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19.77</v>
      </c>
      <c r="C19" s="179">
        <f>ROUND(VALUE(SUBSTITUTE(実質収支比率等に係る経年分析!G$48,"▲","-")),2)</f>
        <v>21.6</v>
      </c>
      <c r="D19" s="179">
        <f>ROUND(VALUE(SUBSTITUTE(実質収支比率等に係る経年分析!H$48,"▲","-")),2)</f>
        <v>19.059999999999999</v>
      </c>
      <c r="E19" s="179">
        <f>ROUND(VALUE(SUBSTITUTE(実質収支比率等に係る経年分析!I$48,"▲","-")),2)</f>
        <v>18.84</v>
      </c>
      <c r="F19" s="179">
        <f>ROUND(VALUE(SUBSTITUTE(実質収支比率等に係る経年分析!J$48,"▲","-")),2)</f>
        <v>22.28</v>
      </c>
    </row>
    <row r="20" spans="1:11">
      <c r="A20" s="179" t="s">
        <v>54</v>
      </c>
      <c r="B20" s="179">
        <f>ROUND(VALUE(SUBSTITUTE(実質収支比率等に係る経年分析!F$47,"▲","-")),2)</f>
        <v>55.35</v>
      </c>
      <c r="C20" s="179">
        <f>ROUND(VALUE(SUBSTITUTE(実質収支比率等に係る経年分析!G$47,"▲","-")),2)</f>
        <v>53.97</v>
      </c>
      <c r="D20" s="179">
        <f>ROUND(VALUE(SUBSTITUTE(実質収支比率等に係る経年分析!H$47,"▲","-")),2)</f>
        <v>58.73</v>
      </c>
      <c r="E20" s="179">
        <f>ROUND(VALUE(SUBSTITUTE(実質収支比率等に係る経年分析!I$47,"▲","-")),2)</f>
        <v>58.75</v>
      </c>
      <c r="F20" s="179">
        <f>ROUND(VALUE(SUBSTITUTE(実質収支比率等に係る経年分析!J$47,"▲","-")),2)</f>
        <v>53.54</v>
      </c>
    </row>
    <row r="21" spans="1:11">
      <c r="A21" s="179" t="s">
        <v>55</v>
      </c>
      <c r="B21" s="179">
        <f>IF(ISNUMBER(VALUE(SUBSTITUTE(実質収支比率等に係る経年分析!F$49,"▲","-"))),ROUND(VALUE(SUBSTITUTE(実質収支比率等に係る経年分析!F$49,"▲","-")),2),NA())</f>
        <v>-10.29</v>
      </c>
      <c r="C21" s="179">
        <f>IF(ISNUMBER(VALUE(SUBSTITUTE(実質収支比率等に係る経年分析!G$49,"▲","-"))),ROUND(VALUE(SUBSTITUTE(実質収支比率等に係る経年分析!G$49,"▲","-")),2),NA())</f>
        <v>-0.92</v>
      </c>
      <c r="D21" s="179">
        <f>IF(ISNUMBER(VALUE(SUBSTITUTE(実質収支比率等に係る経年分析!H$49,"▲","-"))),ROUND(VALUE(SUBSTITUTE(実質収支比率等に係る経年分析!H$49,"▲","-")),2),NA())</f>
        <v>-7.21</v>
      </c>
      <c r="E21" s="179">
        <f>IF(ISNUMBER(VALUE(SUBSTITUTE(実質収支比率等に係る経年分析!I$49,"▲","-"))),ROUND(VALUE(SUBSTITUTE(実質収支比率等に係る経年分析!I$49,"▲","-")),2),NA())</f>
        <v>-6.54</v>
      </c>
      <c r="F21" s="179">
        <f>IF(ISNUMBER(VALUE(SUBSTITUTE(実質収支比率等に係る経年分析!J$49,"▲","-"))),ROUND(VALUE(SUBSTITUTE(実質収支比率等に係る経年分析!J$49,"▲","-")),2),NA())</f>
        <v>-1.3</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c r="A32" s="180" t="str">
        <f>IF(連結実質赤字比率に係る赤字・黒字の構成分析!C$38="",NA(),連結実質赤字比率に係る赤字・黒字の構成分析!C$38)</f>
        <v>後期高齢者医療事業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0.14000000000000001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c r="A33" s="180" t="str">
        <f>IF(連結実質赤字比率に係る赤字・黒字の構成分析!C$37="",NA(),連結実質赤字比率に係る赤字・黒字の構成分析!C$37)</f>
        <v>国民健康保険事業</v>
      </c>
      <c r="B33" s="180">
        <f>IF(ROUND(VALUE(SUBSTITUTE(連結実質赤字比率に係る赤字・黒字の構成分析!F$37,"▲", "-")), 2) &lt; 0, ABS(ROUND(VALUE(SUBSTITUTE(連結実質赤字比率に係る赤字・黒字の構成分析!F$37,"▲", "-")), 2)), NA())</f>
        <v>4.6399999999999997</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5.34</v>
      </c>
      <c r="E33" s="180" t="e">
        <f>IF(ROUND(VALUE(SUBSTITUTE(連結実質赤字比率に係る赤字・黒字の構成分析!G$37,"▲", "-")), 2) &gt;= 0, ABS(ROUND(VALUE(SUBSTITUTE(連結実質赤字比率に係る赤字・黒字の構成分析!G$37,"▲", "-")), 2)), NA())</f>
        <v>#N/A</v>
      </c>
      <c r="F33" s="180">
        <f>IF(ROUND(VALUE(SUBSTITUTE(連結実質赤字比率に係る赤字・黒字の構成分析!H$37,"▲", "-")), 2) &lt; 0, ABS(ROUND(VALUE(SUBSTITUTE(連結実質赤字比率に係る赤字・黒字の構成分析!H$37,"▲", "-")), 2)), NA())</f>
        <v>2.7</v>
      </c>
      <c r="G33" s="180" t="e">
        <f>IF(ROUND(VALUE(SUBSTITUTE(連結実質赤字比率に係る赤字・黒字の構成分析!H$37,"▲", "-")), 2) &gt;= 0, ABS(ROUND(VALUE(SUBSTITUTE(連結実質赤字比率に係る赤字・黒字の構成分析!H$37,"▲", "-")), 2)), NA())</f>
        <v>#N/A</v>
      </c>
      <c r="H33" s="180">
        <f>IF(ROUND(VALUE(SUBSTITUTE(連結実質赤字比率に係る赤字・黒字の構成分析!I$37,"▲", "-")), 2) &lt; 0, ABS(ROUND(VALUE(SUBSTITUTE(連結実質赤字比率に係る赤字・黒字の構成分析!I$37,"▲", "-")), 2)), NA())</f>
        <v>1.17</v>
      </c>
      <c r="I33" s="180" t="e">
        <f>IF(ROUND(VALUE(SUBSTITUTE(連結実質赤字比率に係る赤字・黒字の構成分析!I$37,"▲", "-")), 2) &gt;= 0, ABS(ROUND(VALUE(SUBSTITUTE(連結実質赤字比率に係る赤字・黒字の構成分析!I$37,"▲", "-")), 2)), NA())</f>
        <v>#N/A</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0.28000000000000003</v>
      </c>
    </row>
    <row r="34" spans="1:16">
      <c r="A34" s="180" t="str">
        <f>IF(連結実質赤字比率に係る赤字・黒字の構成分析!C$36="",NA(),連結実質赤字比率に係る赤字・黒字の構成分析!C$36)</f>
        <v>し尿処理・じん芥処理・埋立処分施設建設事業特別会計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f>IF(ROUND(VALUE(SUBSTITUTE(連結実質赤字比率に係る赤字・黒字の構成分析!I$36,"▲", "-")), 2) &lt; 0, ABS(ROUND(VALUE(SUBSTITUTE(連結実質赤字比率に係る赤字・黒字の構成分析!I$36,"▲", "-")), 2)), NA())</f>
        <v>7.0000000000000007E-2</v>
      </c>
      <c r="I34" s="180" t="e">
        <f>IF(ROUND(VALUE(SUBSTITUTE(連結実質赤字比率に係る赤字・黒字の構成分析!I$36,"▲", "-")), 2) &gt;= 0, ABS(ROUND(VALUE(SUBSTITUTE(連結実質赤字比率に係る赤字・黒字の構成分析!I$36,"▲", "-")), 2)), NA())</f>
        <v>#N/A</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2.68</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2.0499999999999998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3.37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6.42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6.36</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19.77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21.6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19.059999999999999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18.920000000000002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19.59</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798</v>
      </c>
      <c r="E42" s="181"/>
      <c r="F42" s="181"/>
      <c r="G42" s="181">
        <f>'実質公債費比率（分子）の構造'!L$52</f>
        <v>795</v>
      </c>
      <c r="H42" s="181"/>
      <c r="I42" s="181"/>
      <c r="J42" s="181">
        <f>'実質公債費比率（分子）の構造'!M$52</f>
        <v>783</v>
      </c>
      <c r="K42" s="181"/>
      <c r="L42" s="181"/>
      <c r="M42" s="181">
        <f>'実質公債費比率（分子）の構造'!N$52</f>
        <v>855</v>
      </c>
      <c r="N42" s="181"/>
      <c r="O42" s="181"/>
      <c r="P42" s="181">
        <f>'実質公債費比率（分子）の構造'!O$52</f>
        <v>946</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65</v>
      </c>
      <c r="B45" s="181">
        <f>'実質公債費比率（分子）の構造'!K$49</f>
        <v>6</v>
      </c>
      <c r="C45" s="181"/>
      <c r="D45" s="181"/>
      <c r="E45" s="181">
        <f>'実質公債費比率（分子）の構造'!L$49</f>
        <v>9</v>
      </c>
      <c r="F45" s="181"/>
      <c r="G45" s="181"/>
      <c r="H45" s="181">
        <f>'実質公債費比率（分子）の構造'!M$49</f>
        <v>10</v>
      </c>
      <c r="I45" s="181"/>
      <c r="J45" s="181"/>
      <c r="K45" s="181">
        <f>'実質公債費比率（分子）の構造'!N$49</f>
        <v>8</v>
      </c>
      <c r="L45" s="181"/>
      <c r="M45" s="181"/>
      <c r="N45" s="181">
        <f>'実質公債費比率（分子）の構造'!O$49</f>
        <v>8</v>
      </c>
      <c r="O45" s="181"/>
      <c r="P45" s="181"/>
    </row>
    <row r="46" spans="1:16">
      <c r="A46" s="181" t="s">
        <v>66</v>
      </c>
      <c r="B46" s="181" t="str">
        <f>'実質公債費比率（分子）の構造'!K$48</f>
        <v>-</v>
      </c>
      <c r="C46" s="181"/>
      <c r="D46" s="181"/>
      <c r="E46" s="181" t="str">
        <f>'実質公債費比率（分子）の構造'!L$48</f>
        <v>-</v>
      </c>
      <c r="F46" s="181"/>
      <c r="G46" s="181"/>
      <c r="H46" s="181" t="str">
        <f>'実質公債費比率（分子）の構造'!M$48</f>
        <v>-</v>
      </c>
      <c r="I46" s="181"/>
      <c r="J46" s="181"/>
      <c r="K46" s="181" t="str">
        <f>'実質公債費比率（分子）の構造'!N$48</f>
        <v>-</v>
      </c>
      <c r="L46" s="181"/>
      <c r="M46" s="181"/>
      <c r="N46" s="181">
        <f>'実質公債費比率（分子）の構造'!O$48</f>
        <v>18</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1010</v>
      </c>
      <c r="C49" s="181"/>
      <c r="D49" s="181"/>
      <c r="E49" s="181">
        <f>'実質公債費比率（分子）の構造'!L$45</f>
        <v>1048</v>
      </c>
      <c r="F49" s="181"/>
      <c r="G49" s="181"/>
      <c r="H49" s="181">
        <f>'実質公債費比率（分子）の構造'!M$45</f>
        <v>1050</v>
      </c>
      <c r="I49" s="181"/>
      <c r="J49" s="181"/>
      <c r="K49" s="181">
        <f>'実質公債費比率（分子）の構造'!N$45</f>
        <v>1134</v>
      </c>
      <c r="L49" s="181"/>
      <c r="M49" s="181"/>
      <c r="N49" s="181">
        <f>'実質公債費比率（分子）の構造'!O$45</f>
        <v>1186</v>
      </c>
      <c r="O49" s="181"/>
      <c r="P49" s="181"/>
    </row>
    <row r="50" spans="1:16">
      <c r="A50" s="181" t="s">
        <v>70</v>
      </c>
      <c r="B50" s="181" t="e">
        <f>NA()</f>
        <v>#N/A</v>
      </c>
      <c r="C50" s="181">
        <f>IF(ISNUMBER('実質公債費比率（分子）の構造'!K$53),'実質公債費比率（分子）の構造'!K$53,NA())</f>
        <v>218</v>
      </c>
      <c r="D50" s="181" t="e">
        <f>NA()</f>
        <v>#N/A</v>
      </c>
      <c r="E50" s="181" t="e">
        <f>NA()</f>
        <v>#N/A</v>
      </c>
      <c r="F50" s="181">
        <f>IF(ISNUMBER('実質公債費比率（分子）の構造'!L$53),'実質公債費比率（分子）の構造'!L$53,NA())</f>
        <v>262</v>
      </c>
      <c r="G50" s="181" t="e">
        <f>NA()</f>
        <v>#N/A</v>
      </c>
      <c r="H50" s="181" t="e">
        <f>NA()</f>
        <v>#N/A</v>
      </c>
      <c r="I50" s="181">
        <f>IF(ISNUMBER('実質公債費比率（分子）の構造'!M$53),'実質公債費比率（分子）の構造'!M$53,NA())</f>
        <v>277</v>
      </c>
      <c r="J50" s="181" t="e">
        <f>NA()</f>
        <v>#N/A</v>
      </c>
      <c r="K50" s="181" t="e">
        <f>NA()</f>
        <v>#N/A</v>
      </c>
      <c r="L50" s="181">
        <f>IF(ISNUMBER('実質公債費比率（分子）の構造'!N$53),'実質公債費比率（分子）の構造'!N$53,NA())</f>
        <v>287</v>
      </c>
      <c r="M50" s="181" t="e">
        <f>NA()</f>
        <v>#N/A</v>
      </c>
      <c r="N50" s="181" t="e">
        <f>NA()</f>
        <v>#N/A</v>
      </c>
      <c r="O50" s="181">
        <f>IF(ISNUMBER('実質公債費比率（分子）の構造'!O$53),'実質公債費比率（分子）の構造'!O$53,NA())</f>
        <v>266</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6457</v>
      </c>
      <c r="E56" s="180"/>
      <c r="F56" s="180"/>
      <c r="G56" s="180">
        <f>'将来負担比率（分子）の構造'!J$52</f>
        <v>6301</v>
      </c>
      <c r="H56" s="180"/>
      <c r="I56" s="180"/>
      <c r="J56" s="180">
        <f>'将来負担比率（分子）の構造'!K$52</f>
        <v>6550</v>
      </c>
      <c r="K56" s="180"/>
      <c r="L56" s="180"/>
      <c r="M56" s="180">
        <f>'将来負担比率（分子）の構造'!L$52</f>
        <v>7119</v>
      </c>
      <c r="N56" s="180"/>
      <c r="O56" s="180"/>
      <c r="P56" s="180">
        <f>'将来負担比率（分子）の構造'!M$52</f>
        <v>8853</v>
      </c>
    </row>
    <row r="57" spans="1:16">
      <c r="A57" s="180" t="s">
        <v>41</v>
      </c>
      <c r="B57" s="180"/>
      <c r="C57" s="180"/>
      <c r="D57" s="180">
        <f>'将来負担比率（分子）の構造'!I$51</f>
        <v>2205</v>
      </c>
      <c r="E57" s="180"/>
      <c r="F57" s="180"/>
      <c r="G57" s="180">
        <f>'将来負担比率（分子）の構造'!J$51</f>
        <v>1987</v>
      </c>
      <c r="H57" s="180"/>
      <c r="I57" s="180"/>
      <c r="J57" s="180">
        <f>'将来負担比率（分子）の構造'!K$51</f>
        <v>1747</v>
      </c>
      <c r="K57" s="180"/>
      <c r="L57" s="180"/>
      <c r="M57" s="180">
        <f>'将来負担比率（分子）の構造'!L$51</f>
        <v>2072</v>
      </c>
      <c r="N57" s="180"/>
      <c r="O57" s="180"/>
      <c r="P57" s="180">
        <f>'将来負担比率（分子）の構造'!M$51</f>
        <v>2385</v>
      </c>
    </row>
    <row r="58" spans="1:16">
      <c r="A58" s="180" t="s">
        <v>40</v>
      </c>
      <c r="B58" s="180"/>
      <c r="C58" s="180"/>
      <c r="D58" s="180">
        <f>'将来負担比率（分子）の構造'!I$50</f>
        <v>3005</v>
      </c>
      <c r="E58" s="180"/>
      <c r="F58" s="180"/>
      <c r="G58" s="180">
        <f>'将来負担比率（分子）の構造'!J$50</f>
        <v>3124</v>
      </c>
      <c r="H58" s="180"/>
      <c r="I58" s="180"/>
      <c r="J58" s="180">
        <f>'将来負担比率（分子）の構造'!K$50</f>
        <v>3274</v>
      </c>
      <c r="K58" s="180"/>
      <c r="L58" s="180"/>
      <c r="M58" s="180">
        <f>'将来負担比率（分子）の構造'!L$50</f>
        <v>3348</v>
      </c>
      <c r="N58" s="180"/>
      <c r="O58" s="180"/>
      <c r="P58" s="180">
        <f>'将来負担比率（分子）の構造'!M$50</f>
        <v>3306</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783</v>
      </c>
      <c r="C62" s="180"/>
      <c r="D62" s="180"/>
      <c r="E62" s="180">
        <f>'将来負担比率（分子）の構造'!J$45</f>
        <v>746</v>
      </c>
      <c r="F62" s="180"/>
      <c r="G62" s="180"/>
      <c r="H62" s="180">
        <f>'将来負担比率（分子）の構造'!K$45</f>
        <v>728</v>
      </c>
      <c r="I62" s="180"/>
      <c r="J62" s="180"/>
      <c r="K62" s="180">
        <f>'将来負担比率（分子）の構造'!L$45</f>
        <v>707</v>
      </c>
      <c r="L62" s="180"/>
      <c r="M62" s="180"/>
      <c r="N62" s="180">
        <f>'将来負担比率（分子）の構造'!M$45</f>
        <v>701</v>
      </c>
      <c r="O62" s="180"/>
      <c r="P62" s="180"/>
    </row>
    <row r="63" spans="1:16">
      <c r="A63" s="180" t="s">
        <v>33</v>
      </c>
      <c r="B63" s="180">
        <f>'将来負担比率（分子）の構造'!I$44</f>
        <v>78</v>
      </c>
      <c r="C63" s="180"/>
      <c r="D63" s="180"/>
      <c r="E63" s="180">
        <f>'将来負担比率（分子）の構造'!J$44</f>
        <v>70</v>
      </c>
      <c r="F63" s="180"/>
      <c r="G63" s="180"/>
      <c r="H63" s="180">
        <f>'将来負担比率（分子）の構造'!K$44</f>
        <v>110</v>
      </c>
      <c r="I63" s="180"/>
      <c r="J63" s="180"/>
      <c r="K63" s="180">
        <f>'将来負担比率（分子）の構造'!L$44</f>
        <v>109</v>
      </c>
      <c r="L63" s="180"/>
      <c r="M63" s="180"/>
      <c r="N63" s="180">
        <f>'将来負担比率（分子）の構造'!M$44</f>
        <v>105</v>
      </c>
      <c r="O63" s="180"/>
      <c r="P63" s="180"/>
    </row>
    <row r="64" spans="1:16">
      <c r="A64" s="180" t="s">
        <v>32</v>
      </c>
      <c r="B64" s="180" t="str">
        <f>'将来負担比率（分子）の構造'!I$43</f>
        <v>-</v>
      </c>
      <c r="C64" s="180"/>
      <c r="D64" s="180"/>
      <c r="E64" s="180" t="str">
        <f>'将来負担比率（分子）の構造'!J$43</f>
        <v>-</v>
      </c>
      <c r="F64" s="180"/>
      <c r="G64" s="180"/>
      <c r="H64" s="180" t="str">
        <f>'将来負担比率（分子）の構造'!K$43</f>
        <v>-</v>
      </c>
      <c r="I64" s="180"/>
      <c r="J64" s="180"/>
      <c r="K64" s="180" t="str">
        <f>'将来負担比率（分子）の構造'!L$43</f>
        <v>-</v>
      </c>
      <c r="L64" s="180"/>
      <c r="M64" s="180"/>
      <c r="N64" s="180" t="str">
        <f>'将来負担比率（分子）の構造'!M$43</f>
        <v>-</v>
      </c>
      <c r="O64" s="180"/>
      <c r="P64" s="180"/>
    </row>
    <row r="65" spans="1:16">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30</v>
      </c>
      <c r="B66" s="180">
        <f>'将来負担比率（分子）の構造'!I$41</f>
        <v>10770</v>
      </c>
      <c r="C66" s="180"/>
      <c r="D66" s="180"/>
      <c r="E66" s="180">
        <f>'将来負担比率（分子）の構造'!J$41</f>
        <v>10494</v>
      </c>
      <c r="F66" s="180"/>
      <c r="G66" s="180"/>
      <c r="H66" s="180">
        <f>'将来負担比率（分子）の構造'!K$41</f>
        <v>10699</v>
      </c>
      <c r="I66" s="180"/>
      <c r="J66" s="180"/>
      <c r="K66" s="180">
        <f>'将来負担比率（分子）の構造'!L$41</f>
        <v>11690</v>
      </c>
      <c r="L66" s="180"/>
      <c r="M66" s="180"/>
      <c r="N66" s="180">
        <f>'将来負担比率（分子）の構造'!M$41</f>
        <v>13780</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42</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1348</v>
      </c>
      <c r="C72" s="184">
        <f>基金残高に係る経年分析!G55</f>
        <v>1370</v>
      </c>
      <c r="D72" s="184">
        <f>基金残高に係る経年分析!H55</f>
        <v>1271</v>
      </c>
    </row>
    <row r="73" spans="1:16">
      <c r="A73" s="183" t="s">
        <v>77</v>
      </c>
      <c r="B73" s="184">
        <f>基金残高に係る経年分析!F56</f>
        <v>452</v>
      </c>
      <c r="C73" s="184">
        <f>基金残高に係る経年分析!G56</f>
        <v>452</v>
      </c>
      <c r="D73" s="184">
        <f>基金残高に係る経年分析!H56</f>
        <v>453</v>
      </c>
    </row>
    <row r="74" spans="1:16">
      <c r="A74" s="183" t="s">
        <v>78</v>
      </c>
      <c r="B74" s="184">
        <f>基金残高に係る経年分析!F57</f>
        <v>1475</v>
      </c>
      <c r="C74" s="184">
        <f>基金残高に係る経年分析!G57</f>
        <v>1526</v>
      </c>
      <c r="D74" s="184">
        <f>基金残高に係る経年分析!H57</f>
        <v>1582</v>
      </c>
    </row>
  </sheetData>
  <sheetProtection algorithmName="SHA-512" hashValue="M4rMTsiQvYC8gJyJete82tWdmLHZaQMA+7Qkg+K0FbJcTqU4eCg5iUtJSZ6UJG1/LNeSNSHt1X0mF1yxVxDMRA==" saltValue="H/vhrYJmHEP5Zxkwmlds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view="pageBreakPreview" topLeftCell="AI1" zoomScale="96" zoomScaleNormal="100" zoomScaleSheetLayoutView="96"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225</v>
      </c>
      <c r="C5" s="666"/>
      <c r="D5" s="666"/>
      <c r="E5" s="666"/>
      <c r="F5" s="666"/>
      <c r="G5" s="666"/>
      <c r="H5" s="666"/>
      <c r="I5" s="666"/>
      <c r="J5" s="666"/>
      <c r="K5" s="666"/>
      <c r="L5" s="666"/>
      <c r="M5" s="666"/>
      <c r="N5" s="666"/>
      <c r="O5" s="666"/>
      <c r="P5" s="666"/>
      <c r="Q5" s="667"/>
      <c r="R5" s="668">
        <v>433973</v>
      </c>
      <c r="S5" s="669"/>
      <c r="T5" s="669"/>
      <c r="U5" s="669"/>
      <c r="V5" s="669"/>
      <c r="W5" s="669"/>
      <c r="X5" s="669"/>
      <c r="Y5" s="670"/>
      <c r="Z5" s="671">
        <v>4.8</v>
      </c>
      <c r="AA5" s="671"/>
      <c r="AB5" s="671"/>
      <c r="AC5" s="671"/>
      <c r="AD5" s="672">
        <v>433973</v>
      </c>
      <c r="AE5" s="672"/>
      <c r="AF5" s="672"/>
      <c r="AG5" s="672"/>
      <c r="AH5" s="672"/>
      <c r="AI5" s="672"/>
      <c r="AJ5" s="672"/>
      <c r="AK5" s="672"/>
      <c r="AL5" s="673">
        <v>18.7</v>
      </c>
      <c r="AM5" s="674"/>
      <c r="AN5" s="674"/>
      <c r="AO5" s="675"/>
      <c r="AP5" s="665" t="s">
        <v>226</v>
      </c>
      <c r="AQ5" s="666"/>
      <c r="AR5" s="666"/>
      <c r="AS5" s="666"/>
      <c r="AT5" s="666"/>
      <c r="AU5" s="666"/>
      <c r="AV5" s="666"/>
      <c r="AW5" s="666"/>
      <c r="AX5" s="666"/>
      <c r="AY5" s="666"/>
      <c r="AZ5" s="666"/>
      <c r="BA5" s="666"/>
      <c r="BB5" s="666"/>
      <c r="BC5" s="666"/>
      <c r="BD5" s="666"/>
      <c r="BE5" s="666"/>
      <c r="BF5" s="667"/>
      <c r="BG5" s="679">
        <v>424897</v>
      </c>
      <c r="BH5" s="680"/>
      <c r="BI5" s="680"/>
      <c r="BJ5" s="680"/>
      <c r="BK5" s="680"/>
      <c r="BL5" s="680"/>
      <c r="BM5" s="680"/>
      <c r="BN5" s="681"/>
      <c r="BO5" s="682">
        <v>97.9</v>
      </c>
      <c r="BP5" s="682"/>
      <c r="BQ5" s="682"/>
      <c r="BR5" s="682"/>
      <c r="BS5" s="683">
        <v>2927</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c r="B6" s="676" t="s">
        <v>230</v>
      </c>
      <c r="C6" s="677"/>
      <c r="D6" s="677"/>
      <c r="E6" s="677"/>
      <c r="F6" s="677"/>
      <c r="G6" s="677"/>
      <c r="H6" s="677"/>
      <c r="I6" s="677"/>
      <c r="J6" s="677"/>
      <c r="K6" s="677"/>
      <c r="L6" s="677"/>
      <c r="M6" s="677"/>
      <c r="N6" s="677"/>
      <c r="O6" s="677"/>
      <c r="P6" s="677"/>
      <c r="Q6" s="678"/>
      <c r="R6" s="679">
        <v>34025</v>
      </c>
      <c r="S6" s="680"/>
      <c r="T6" s="680"/>
      <c r="U6" s="680"/>
      <c r="V6" s="680"/>
      <c r="W6" s="680"/>
      <c r="X6" s="680"/>
      <c r="Y6" s="681"/>
      <c r="Z6" s="682">
        <v>0.4</v>
      </c>
      <c r="AA6" s="682"/>
      <c r="AB6" s="682"/>
      <c r="AC6" s="682"/>
      <c r="AD6" s="683">
        <v>34025</v>
      </c>
      <c r="AE6" s="683"/>
      <c r="AF6" s="683"/>
      <c r="AG6" s="683"/>
      <c r="AH6" s="683"/>
      <c r="AI6" s="683"/>
      <c r="AJ6" s="683"/>
      <c r="AK6" s="683"/>
      <c r="AL6" s="684">
        <v>1.5</v>
      </c>
      <c r="AM6" s="685"/>
      <c r="AN6" s="685"/>
      <c r="AO6" s="686"/>
      <c r="AP6" s="676" t="s">
        <v>231</v>
      </c>
      <c r="AQ6" s="677"/>
      <c r="AR6" s="677"/>
      <c r="AS6" s="677"/>
      <c r="AT6" s="677"/>
      <c r="AU6" s="677"/>
      <c r="AV6" s="677"/>
      <c r="AW6" s="677"/>
      <c r="AX6" s="677"/>
      <c r="AY6" s="677"/>
      <c r="AZ6" s="677"/>
      <c r="BA6" s="677"/>
      <c r="BB6" s="677"/>
      <c r="BC6" s="677"/>
      <c r="BD6" s="677"/>
      <c r="BE6" s="677"/>
      <c r="BF6" s="678"/>
      <c r="BG6" s="679">
        <v>424897</v>
      </c>
      <c r="BH6" s="680"/>
      <c r="BI6" s="680"/>
      <c r="BJ6" s="680"/>
      <c r="BK6" s="680"/>
      <c r="BL6" s="680"/>
      <c r="BM6" s="680"/>
      <c r="BN6" s="681"/>
      <c r="BO6" s="682">
        <v>97.9</v>
      </c>
      <c r="BP6" s="682"/>
      <c r="BQ6" s="682"/>
      <c r="BR6" s="682"/>
      <c r="BS6" s="683">
        <v>2927</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64697</v>
      </c>
      <c r="CS6" s="680"/>
      <c r="CT6" s="680"/>
      <c r="CU6" s="680"/>
      <c r="CV6" s="680"/>
      <c r="CW6" s="680"/>
      <c r="CX6" s="680"/>
      <c r="CY6" s="681"/>
      <c r="CZ6" s="673">
        <v>0.8</v>
      </c>
      <c r="DA6" s="674"/>
      <c r="DB6" s="674"/>
      <c r="DC6" s="693"/>
      <c r="DD6" s="688" t="s">
        <v>128</v>
      </c>
      <c r="DE6" s="680"/>
      <c r="DF6" s="680"/>
      <c r="DG6" s="680"/>
      <c r="DH6" s="680"/>
      <c r="DI6" s="680"/>
      <c r="DJ6" s="680"/>
      <c r="DK6" s="680"/>
      <c r="DL6" s="680"/>
      <c r="DM6" s="680"/>
      <c r="DN6" s="680"/>
      <c r="DO6" s="680"/>
      <c r="DP6" s="681"/>
      <c r="DQ6" s="688">
        <v>64671</v>
      </c>
      <c r="DR6" s="680"/>
      <c r="DS6" s="680"/>
      <c r="DT6" s="680"/>
      <c r="DU6" s="680"/>
      <c r="DV6" s="680"/>
      <c r="DW6" s="680"/>
      <c r="DX6" s="680"/>
      <c r="DY6" s="680"/>
      <c r="DZ6" s="680"/>
      <c r="EA6" s="680"/>
      <c r="EB6" s="680"/>
      <c r="EC6" s="689"/>
    </row>
    <row r="7" spans="2:143" ht="11.25" customHeight="1">
      <c r="B7" s="676" t="s">
        <v>233</v>
      </c>
      <c r="C7" s="677"/>
      <c r="D7" s="677"/>
      <c r="E7" s="677"/>
      <c r="F7" s="677"/>
      <c r="G7" s="677"/>
      <c r="H7" s="677"/>
      <c r="I7" s="677"/>
      <c r="J7" s="677"/>
      <c r="K7" s="677"/>
      <c r="L7" s="677"/>
      <c r="M7" s="677"/>
      <c r="N7" s="677"/>
      <c r="O7" s="677"/>
      <c r="P7" s="677"/>
      <c r="Q7" s="678"/>
      <c r="R7" s="679">
        <v>551</v>
      </c>
      <c r="S7" s="680"/>
      <c r="T7" s="680"/>
      <c r="U7" s="680"/>
      <c r="V7" s="680"/>
      <c r="W7" s="680"/>
      <c r="X7" s="680"/>
      <c r="Y7" s="681"/>
      <c r="Z7" s="682">
        <v>0</v>
      </c>
      <c r="AA7" s="682"/>
      <c r="AB7" s="682"/>
      <c r="AC7" s="682"/>
      <c r="AD7" s="683">
        <v>551</v>
      </c>
      <c r="AE7" s="683"/>
      <c r="AF7" s="683"/>
      <c r="AG7" s="683"/>
      <c r="AH7" s="683"/>
      <c r="AI7" s="683"/>
      <c r="AJ7" s="683"/>
      <c r="AK7" s="683"/>
      <c r="AL7" s="684">
        <v>0</v>
      </c>
      <c r="AM7" s="685"/>
      <c r="AN7" s="685"/>
      <c r="AO7" s="686"/>
      <c r="AP7" s="676" t="s">
        <v>234</v>
      </c>
      <c r="AQ7" s="677"/>
      <c r="AR7" s="677"/>
      <c r="AS7" s="677"/>
      <c r="AT7" s="677"/>
      <c r="AU7" s="677"/>
      <c r="AV7" s="677"/>
      <c r="AW7" s="677"/>
      <c r="AX7" s="677"/>
      <c r="AY7" s="677"/>
      <c r="AZ7" s="677"/>
      <c r="BA7" s="677"/>
      <c r="BB7" s="677"/>
      <c r="BC7" s="677"/>
      <c r="BD7" s="677"/>
      <c r="BE7" s="677"/>
      <c r="BF7" s="678"/>
      <c r="BG7" s="679">
        <v>160290</v>
      </c>
      <c r="BH7" s="680"/>
      <c r="BI7" s="680"/>
      <c r="BJ7" s="680"/>
      <c r="BK7" s="680"/>
      <c r="BL7" s="680"/>
      <c r="BM7" s="680"/>
      <c r="BN7" s="681"/>
      <c r="BO7" s="682">
        <v>36.9</v>
      </c>
      <c r="BP7" s="682"/>
      <c r="BQ7" s="682"/>
      <c r="BR7" s="682"/>
      <c r="BS7" s="683">
        <v>2927</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757872</v>
      </c>
      <c r="CS7" s="680"/>
      <c r="CT7" s="680"/>
      <c r="CU7" s="680"/>
      <c r="CV7" s="680"/>
      <c r="CW7" s="680"/>
      <c r="CX7" s="680"/>
      <c r="CY7" s="681"/>
      <c r="CZ7" s="682">
        <v>8.9</v>
      </c>
      <c r="DA7" s="682"/>
      <c r="DB7" s="682"/>
      <c r="DC7" s="682"/>
      <c r="DD7" s="688">
        <v>242439</v>
      </c>
      <c r="DE7" s="680"/>
      <c r="DF7" s="680"/>
      <c r="DG7" s="680"/>
      <c r="DH7" s="680"/>
      <c r="DI7" s="680"/>
      <c r="DJ7" s="680"/>
      <c r="DK7" s="680"/>
      <c r="DL7" s="680"/>
      <c r="DM7" s="680"/>
      <c r="DN7" s="680"/>
      <c r="DO7" s="680"/>
      <c r="DP7" s="681"/>
      <c r="DQ7" s="688">
        <v>453704</v>
      </c>
      <c r="DR7" s="680"/>
      <c r="DS7" s="680"/>
      <c r="DT7" s="680"/>
      <c r="DU7" s="680"/>
      <c r="DV7" s="680"/>
      <c r="DW7" s="680"/>
      <c r="DX7" s="680"/>
      <c r="DY7" s="680"/>
      <c r="DZ7" s="680"/>
      <c r="EA7" s="680"/>
      <c r="EB7" s="680"/>
      <c r="EC7" s="689"/>
    </row>
    <row r="8" spans="2:143" ht="11.25" customHeight="1">
      <c r="B8" s="676" t="s">
        <v>236</v>
      </c>
      <c r="C8" s="677"/>
      <c r="D8" s="677"/>
      <c r="E8" s="677"/>
      <c r="F8" s="677"/>
      <c r="G8" s="677"/>
      <c r="H8" s="677"/>
      <c r="I8" s="677"/>
      <c r="J8" s="677"/>
      <c r="K8" s="677"/>
      <c r="L8" s="677"/>
      <c r="M8" s="677"/>
      <c r="N8" s="677"/>
      <c r="O8" s="677"/>
      <c r="P8" s="677"/>
      <c r="Q8" s="678"/>
      <c r="R8" s="679">
        <v>1222</v>
      </c>
      <c r="S8" s="680"/>
      <c r="T8" s="680"/>
      <c r="U8" s="680"/>
      <c r="V8" s="680"/>
      <c r="W8" s="680"/>
      <c r="X8" s="680"/>
      <c r="Y8" s="681"/>
      <c r="Z8" s="682">
        <v>0</v>
      </c>
      <c r="AA8" s="682"/>
      <c r="AB8" s="682"/>
      <c r="AC8" s="682"/>
      <c r="AD8" s="683">
        <v>1222</v>
      </c>
      <c r="AE8" s="683"/>
      <c r="AF8" s="683"/>
      <c r="AG8" s="683"/>
      <c r="AH8" s="683"/>
      <c r="AI8" s="683"/>
      <c r="AJ8" s="683"/>
      <c r="AK8" s="683"/>
      <c r="AL8" s="684">
        <v>0.1</v>
      </c>
      <c r="AM8" s="685"/>
      <c r="AN8" s="685"/>
      <c r="AO8" s="686"/>
      <c r="AP8" s="676" t="s">
        <v>237</v>
      </c>
      <c r="AQ8" s="677"/>
      <c r="AR8" s="677"/>
      <c r="AS8" s="677"/>
      <c r="AT8" s="677"/>
      <c r="AU8" s="677"/>
      <c r="AV8" s="677"/>
      <c r="AW8" s="677"/>
      <c r="AX8" s="677"/>
      <c r="AY8" s="677"/>
      <c r="AZ8" s="677"/>
      <c r="BA8" s="677"/>
      <c r="BB8" s="677"/>
      <c r="BC8" s="677"/>
      <c r="BD8" s="677"/>
      <c r="BE8" s="677"/>
      <c r="BF8" s="678"/>
      <c r="BG8" s="679">
        <v>6915</v>
      </c>
      <c r="BH8" s="680"/>
      <c r="BI8" s="680"/>
      <c r="BJ8" s="680"/>
      <c r="BK8" s="680"/>
      <c r="BL8" s="680"/>
      <c r="BM8" s="680"/>
      <c r="BN8" s="681"/>
      <c r="BO8" s="682">
        <v>1.6</v>
      </c>
      <c r="BP8" s="682"/>
      <c r="BQ8" s="682"/>
      <c r="BR8" s="682"/>
      <c r="BS8" s="688" t="s">
        <v>128</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1173123</v>
      </c>
      <c r="CS8" s="680"/>
      <c r="CT8" s="680"/>
      <c r="CU8" s="680"/>
      <c r="CV8" s="680"/>
      <c r="CW8" s="680"/>
      <c r="CX8" s="680"/>
      <c r="CY8" s="681"/>
      <c r="CZ8" s="682">
        <v>13.8</v>
      </c>
      <c r="DA8" s="682"/>
      <c r="DB8" s="682"/>
      <c r="DC8" s="682"/>
      <c r="DD8" s="688" t="s">
        <v>239</v>
      </c>
      <c r="DE8" s="680"/>
      <c r="DF8" s="680"/>
      <c r="DG8" s="680"/>
      <c r="DH8" s="680"/>
      <c r="DI8" s="680"/>
      <c r="DJ8" s="680"/>
      <c r="DK8" s="680"/>
      <c r="DL8" s="680"/>
      <c r="DM8" s="680"/>
      <c r="DN8" s="680"/>
      <c r="DO8" s="680"/>
      <c r="DP8" s="681"/>
      <c r="DQ8" s="688">
        <v>520153</v>
      </c>
      <c r="DR8" s="680"/>
      <c r="DS8" s="680"/>
      <c r="DT8" s="680"/>
      <c r="DU8" s="680"/>
      <c r="DV8" s="680"/>
      <c r="DW8" s="680"/>
      <c r="DX8" s="680"/>
      <c r="DY8" s="680"/>
      <c r="DZ8" s="680"/>
      <c r="EA8" s="680"/>
      <c r="EB8" s="680"/>
      <c r="EC8" s="689"/>
    </row>
    <row r="9" spans="2:143" ht="11.25" customHeight="1">
      <c r="B9" s="676" t="s">
        <v>240</v>
      </c>
      <c r="C9" s="677"/>
      <c r="D9" s="677"/>
      <c r="E9" s="677"/>
      <c r="F9" s="677"/>
      <c r="G9" s="677"/>
      <c r="H9" s="677"/>
      <c r="I9" s="677"/>
      <c r="J9" s="677"/>
      <c r="K9" s="677"/>
      <c r="L9" s="677"/>
      <c r="M9" s="677"/>
      <c r="N9" s="677"/>
      <c r="O9" s="677"/>
      <c r="P9" s="677"/>
      <c r="Q9" s="678"/>
      <c r="R9" s="679">
        <v>1119</v>
      </c>
      <c r="S9" s="680"/>
      <c r="T9" s="680"/>
      <c r="U9" s="680"/>
      <c r="V9" s="680"/>
      <c r="W9" s="680"/>
      <c r="X9" s="680"/>
      <c r="Y9" s="681"/>
      <c r="Z9" s="682">
        <v>0</v>
      </c>
      <c r="AA9" s="682"/>
      <c r="AB9" s="682"/>
      <c r="AC9" s="682"/>
      <c r="AD9" s="683">
        <v>1119</v>
      </c>
      <c r="AE9" s="683"/>
      <c r="AF9" s="683"/>
      <c r="AG9" s="683"/>
      <c r="AH9" s="683"/>
      <c r="AI9" s="683"/>
      <c r="AJ9" s="683"/>
      <c r="AK9" s="683"/>
      <c r="AL9" s="684">
        <v>0</v>
      </c>
      <c r="AM9" s="685"/>
      <c r="AN9" s="685"/>
      <c r="AO9" s="686"/>
      <c r="AP9" s="676" t="s">
        <v>241</v>
      </c>
      <c r="AQ9" s="677"/>
      <c r="AR9" s="677"/>
      <c r="AS9" s="677"/>
      <c r="AT9" s="677"/>
      <c r="AU9" s="677"/>
      <c r="AV9" s="677"/>
      <c r="AW9" s="677"/>
      <c r="AX9" s="677"/>
      <c r="AY9" s="677"/>
      <c r="AZ9" s="677"/>
      <c r="BA9" s="677"/>
      <c r="BB9" s="677"/>
      <c r="BC9" s="677"/>
      <c r="BD9" s="677"/>
      <c r="BE9" s="677"/>
      <c r="BF9" s="678"/>
      <c r="BG9" s="679">
        <v>138663</v>
      </c>
      <c r="BH9" s="680"/>
      <c r="BI9" s="680"/>
      <c r="BJ9" s="680"/>
      <c r="BK9" s="680"/>
      <c r="BL9" s="680"/>
      <c r="BM9" s="680"/>
      <c r="BN9" s="681"/>
      <c r="BO9" s="682">
        <v>32</v>
      </c>
      <c r="BP9" s="682"/>
      <c r="BQ9" s="682"/>
      <c r="BR9" s="682"/>
      <c r="BS9" s="688" t="s">
        <v>128</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3496526</v>
      </c>
      <c r="CS9" s="680"/>
      <c r="CT9" s="680"/>
      <c r="CU9" s="680"/>
      <c r="CV9" s="680"/>
      <c r="CW9" s="680"/>
      <c r="CX9" s="680"/>
      <c r="CY9" s="681"/>
      <c r="CZ9" s="682">
        <v>41.1</v>
      </c>
      <c r="DA9" s="682"/>
      <c r="DB9" s="682"/>
      <c r="DC9" s="682"/>
      <c r="DD9" s="688">
        <v>3348994</v>
      </c>
      <c r="DE9" s="680"/>
      <c r="DF9" s="680"/>
      <c r="DG9" s="680"/>
      <c r="DH9" s="680"/>
      <c r="DI9" s="680"/>
      <c r="DJ9" s="680"/>
      <c r="DK9" s="680"/>
      <c r="DL9" s="680"/>
      <c r="DM9" s="680"/>
      <c r="DN9" s="680"/>
      <c r="DO9" s="680"/>
      <c r="DP9" s="681"/>
      <c r="DQ9" s="688">
        <v>136363</v>
      </c>
      <c r="DR9" s="680"/>
      <c r="DS9" s="680"/>
      <c r="DT9" s="680"/>
      <c r="DU9" s="680"/>
      <c r="DV9" s="680"/>
      <c r="DW9" s="680"/>
      <c r="DX9" s="680"/>
      <c r="DY9" s="680"/>
      <c r="DZ9" s="680"/>
      <c r="EA9" s="680"/>
      <c r="EB9" s="680"/>
      <c r="EC9" s="689"/>
    </row>
    <row r="10" spans="2:143" ht="11.25" customHeight="1">
      <c r="B10" s="676" t="s">
        <v>243</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128</v>
      </c>
      <c r="AA10" s="682"/>
      <c r="AB10" s="682"/>
      <c r="AC10" s="682"/>
      <c r="AD10" s="683" t="s">
        <v>128</v>
      </c>
      <c r="AE10" s="683"/>
      <c r="AF10" s="683"/>
      <c r="AG10" s="683"/>
      <c r="AH10" s="683"/>
      <c r="AI10" s="683"/>
      <c r="AJ10" s="683"/>
      <c r="AK10" s="683"/>
      <c r="AL10" s="684" t="s">
        <v>239</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8118</v>
      </c>
      <c r="BH10" s="680"/>
      <c r="BI10" s="680"/>
      <c r="BJ10" s="680"/>
      <c r="BK10" s="680"/>
      <c r="BL10" s="680"/>
      <c r="BM10" s="680"/>
      <c r="BN10" s="681"/>
      <c r="BO10" s="682">
        <v>1.9</v>
      </c>
      <c r="BP10" s="682"/>
      <c r="BQ10" s="682"/>
      <c r="BR10" s="682"/>
      <c r="BS10" s="688" t="s">
        <v>128</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642</v>
      </c>
      <c r="CS10" s="680"/>
      <c r="CT10" s="680"/>
      <c r="CU10" s="680"/>
      <c r="CV10" s="680"/>
      <c r="CW10" s="680"/>
      <c r="CX10" s="680"/>
      <c r="CY10" s="681"/>
      <c r="CZ10" s="682">
        <v>0</v>
      </c>
      <c r="DA10" s="682"/>
      <c r="DB10" s="682"/>
      <c r="DC10" s="682"/>
      <c r="DD10" s="688" t="s">
        <v>239</v>
      </c>
      <c r="DE10" s="680"/>
      <c r="DF10" s="680"/>
      <c r="DG10" s="680"/>
      <c r="DH10" s="680"/>
      <c r="DI10" s="680"/>
      <c r="DJ10" s="680"/>
      <c r="DK10" s="680"/>
      <c r="DL10" s="680"/>
      <c r="DM10" s="680"/>
      <c r="DN10" s="680"/>
      <c r="DO10" s="680"/>
      <c r="DP10" s="681"/>
      <c r="DQ10" s="688">
        <v>642</v>
      </c>
      <c r="DR10" s="680"/>
      <c r="DS10" s="680"/>
      <c r="DT10" s="680"/>
      <c r="DU10" s="680"/>
      <c r="DV10" s="680"/>
      <c r="DW10" s="680"/>
      <c r="DX10" s="680"/>
      <c r="DY10" s="680"/>
      <c r="DZ10" s="680"/>
      <c r="EA10" s="680"/>
      <c r="EB10" s="680"/>
      <c r="EC10" s="689"/>
    </row>
    <row r="11" spans="2:143" ht="11.25" customHeight="1">
      <c r="B11" s="676" t="s">
        <v>246</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128</v>
      </c>
      <c r="AA11" s="682"/>
      <c r="AB11" s="682"/>
      <c r="AC11" s="682"/>
      <c r="AD11" s="683" t="s">
        <v>175</v>
      </c>
      <c r="AE11" s="683"/>
      <c r="AF11" s="683"/>
      <c r="AG11" s="683"/>
      <c r="AH11" s="683"/>
      <c r="AI11" s="683"/>
      <c r="AJ11" s="683"/>
      <c r="AK11" s="683"/>
      <c r="AL11" s="684" t="s">
        <v>128</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6594</v>
      </c>
      <c r="BH11" s="680"/>
      <c r="BI11" s="680"/>
      <c r="BJ11" s="680"/>
      <c r="BK11" s="680"/>
      <c r="BL11" s="680"/>
      <c r="BM11" s="680"/>
      <c r="BN11" s="681"/>
      <c r="BO11" s="682">
        <v>1.5</v>
      </c>
      <c r="BP11" s="682"/>
      <c r="BQ11" s="682"/>
      <c r="BR11" s="682"/>
      <c r="BS11" s="688">
        <v>2927</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124108</v>
      </c>
      <c r="CS11" s="680"/>
      <c r="CT11" s="680"/>
      <c r="CU11" s="680"/>
      <c r="CV11" s="680"/>
      <c r="CW11" s="680"/>
      <c r="CX11" s="680"/>
      <c r="CY11" s="681"/>
      <c r="CZ11" s="682">
        <v>1.5</v>
      </c>
      <c r="DA11" s="682"/>
      <c r="DB11" s="682"/>
      <c r="DC11" s="682"/>
      <c r="DD11" s="688">
        <v>34556</v>
      </c>
      <c r="DE11" s="680"/>
      <c r="DF11" s="680"/>
      <c r="DG11" s="680"/>
      <c r="DH11" s="680"/>
      <c r="DI11" s="680"/>
      <c r="DJ11" s="680"/>
      <c r="DK11" s="680"/>
      <c r="DL11" s="680"/>
      <c r="DM11" s="680"/>
      <c r="DN11" s="680"/>
      <c r="DO11" s="680"/>
      <c r="DP11" s="681"/>
      <c r="DQ11" s="688">
        <v>47459</v>
      </c>
      <c r="DR11" s="680"/>
      <c r="DS11" s="680"/>
      <c r="DT11" s="680"/>
      <c r="DU11" s="680"/>
      <c r="DV11" s="680"/>
      <c r="DW11" s="680"/>
      <c r="DX11" s="680"/>
      <c r="DY11" s="680"/>
      <c r="DZ11" s="680"/>
      <c r="EA11" s="680"/>
      <c r="EB11" s="680"/>
      <c r="EC11" s="689"/>
    </row>
    <row r="12" spans="2:143" ht="11.25" customHeight="1">
      <c r="B12" s="676" t="s">
        <v>249</v>
      </c>
      <c r="C12" s="677"/>
      <c r="D12" s="677"/>
      <c r="E12" s="677"/>
      <c r="F12" s="677"/>
      <c r="G12" s="677"/>
      <c r="H12" s="677"/>
      <c r="I12" s="677"/>
      <c r="J12" s="677"/>
      <c r="K12" s="677"/>
      <c r="L12" s="677"/>
      <c r="M12" s="677"/>
      <c r="N12" s="677"/>
      <c r="O12" s="677"/>
      <c r="P12" s="677"/>
      <c r="Q12" s="678"/>
      <c r="R12" s="679">
        <v>84742</v>
      </c>
      <c r="S12" s="680"/>
      <c r="T12" s="680"/>
      <c r="U12" s="680"/>
      <c r="V12" s="680"/>
      <c r="W12" s="680"/>
      <c r="X12" s="680"/>
      <c r="Y12" s="681"/>
      <c r="Z12" s="682">
        <v>0.9</v>
      </c>
      <c r="AA12" s="682"/>
      <c r="AB12" s="682"/>
      <c r="AC12" s="682"/>
      <c r="AD12" s="683">
        <v>84742</v>
      </c>
      <c r="AE12" s="683"/>
      <c r="AF12" s="683"/>
      <c r="AG12" s="683"/>
      <c r="AH12" s="683"/>
      <c r="AI12" s="683"/>
      <c r="AJ12" s="683"/>
      <c r="AK12" s="683"/>
      <c r="AL12" s="684">
        <v>3.7</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206930</v>
      </c>
      <c r="BH12" s="680"/>
      <c r="BI12" s="680"/>
      <c r="BJ12" s="680"/>
      <c r="BK12" s="680"/>
      <c r="BL12" s="680"/>
      <c r="BM12" s="680"/>
      <c r="BN12" s="681"/>
      <c r="BO12" s="682">
        <v>47.7</v>
      </c>
      <c r="BP12" s="682"/>
      <c r="BQ12" s="682"/>
      <c r="BR12" s="682"/>
      <c r="BS12" s="688" t="s">
        <v>128</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5121</v>
      </c>
      <c r="CS12" s="680"/>
      <c r="CT12" s="680"/>
      <c r="CU12" s="680"/>
      <c r="CV12" s="680"/>
      <c r="CW12" s="680"/>
      <c r="CX12" s="680"/>
      <c r="CY12" s="681"/>
      <c r="CZ12" s="682">
        <v>0.1</v>
      </c>
      <c r="DA12" s="682"/>
      <c r="DB12" s="682"/>
      <c r="DC12" s="682"/>
      <c r="DD12" s="688" t="s">
        <v>175</v>
      </c>
      <c r="DE12" s="680"/>
      <c r="DF12" s="680"/>
      <c r="DG12" s="680"/>
      <c r="DH12" s="680"/>
      <c r="DI12" s="680"/>
      <c r="DJ12" s="680"/>
      <c r="DK12" s="680"/>
      <c r="DL12" s="680"/>
      <c r="DM12" s="680"/>
      <c r="DN12" s="680"/>
      <c r="DO12" s="680"/>
      <c r="DP12" s="681"/>
      <c r="DQ12" s="688">
        <v>3468</v>
      </c>
      <c r="DR12" s="680"/>
      <c r="DS12" s="680"/>
      <c r="DT12" s="680"/>
      <c r="DU12" s="680"/>
      <c r="DV12" s="680"/>
      <c r="DW12" s="680"/>
      <c r="DX12" s="680"/>
      <c r="DY12" s="680"/>
      <c r="DZ12" s="680"/>
      <c r="EA12" s="680"/>
      <c r="EB12" s="680"/>
      <c r="EC12" s="689"/>
    </row>
    <row r="13" spans="2:143" ht="11.25" customHeight="1">
      <c r="B13" s="676" t="s">
        <v>252</v>
      </c>
      <c r="C13" s="677"/>
      <c r="D13" s="677"/>
      <c r="E13" s="677"/>
      <c r="F13" s="677"/>
      <c r="G13" s="677"/>
      <c r="H13" s="677"/>
      <c r="I13" s="677"/>
      <c r="J13" s="677"/>
      <c r="K13" s="677"/>
      <c r="L13" s="677"/>
      <c r="M13" s="677"/>
      <c r="N13" s="677"/>
      <c r="O13" s="677"/>
      <c r="P13" s="677"/>
      <c r="Q13" s="678"/>
      <c r="R13" s="679">
        <v>11392</v>
      </c>
      <c r="S13" s="680"/>
      <c r="T13" s="680"/>
      <c r="U13" s="680"/>
      <c r="V13" s="680"/>
      <c r="W13" s="680"/>
      <c r="X13" s="680"/>
      <c r="Y13" s="681"/>
      <c r="Z13" s="682">
        <v>0.1</v>
      </c>
      <c r="AA13" s="682"/>
      <c r="AB13" s="682"/>
      <c r="AC13" s="682"/>
      <c r="AD13" s="683">
        <v>11392</v>
      </c>
      <c r="AE13" s="683"/>
      <c r="AF13" s="683"/>
      <c r="AG13" s="683"/>
      <c r="AH13" s="683"/>
      <c r="AI13" s="683"/>
      <c r="AJ13" s="683"/>
      <c r="AK13" s="683"/>
      <c r="AL13" s="684">
        <v>0.5</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206930</v>
      </c>
      <c r="BH13" s="680"/>
      <c r="BI13" s="680"/>
      <c r="BJ13" s="680"/>
      <c r="BK13" s="680"/>
      <c r="BL13" s="680"/>
      <c r="BM13" s="680"/>
      <c r="BN13" s="681"/>
      <c r="BO13" s="682">
        <v>47.7</v>
      </c>
      <c r="BP13" s="682"/>
      <c r="BQ13" s="682"/>
      <c r="BR13" s="682"/>
      <c r="BS13" s="688" t="s">
        <v>239</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1066711</v>
      </c>
      <c r="CS13" s="680"/>
      <c r="CT13" s="680"/>
      <c r="CU13" s="680"/>
      <c r="CV13" s="680"/>
      <c r="CW13" s="680"/>
      <c r="CX13" s="680"/>
      <c r="CY13" s="681"/>
      <c r="CZ13" s="682">
        <v>12.5</v>
      </c>
      <c r="DA13" s="682"/>
      <c r="DB13" s="682"/>
      <c r="DC13" s="682"/>
      <c r="DD13" s="688">
        <v>992240</v>
      </c>
      <c r="DE13" s="680"/>
      <c r="DF13" s="680"/>
      <c r="DG13" s="680"/>
      <c r="DH13" s="680"/>
      <c r="DI13" s="680"/>
      <c r="DJ13" s="680"/>
      <c r="DK13" s="680"/>
      <c r="DL13" s="680"/>
      <c r="DM13" s="680"/>
      <c r="DN13" s="680"/>
      <c r="DO13" s="680"/>
      <c r="DP13" s="681"/>
      <c r="DQ13" s="688">
        <v>29089</v>
      </c>
      <c r="DR13" s="680"/>
      <c r="DS13" s="680"/>
      <c r="DT13" s="680"/>
      <c r="DU13" s="680"/>
      <c r="DV13" s="680"/>
      <c r="DW13" s="680"/>
      <c r="DX13" s="680"/>
      <c r="DY13" s="680"/>
      <c r="DZ13" s="680"/>
      <c r="EA13" s="680"/>
      <c r="EB13" s="680"/>
      <c r="EC13" s="689"/>
    </row>
    <row r="14" spans="2:143" ht="11.25" customHeight="1">
      <c r="B14" s="676" t="s">
        <v>255</v>
      </c>
      <c r="C14" s="677"/>
      <c r="D14" s="677"/>
      <c r="E14" s="677"/>
      <c r="F14" s="677"/>
      <c r="G14" s="677"/>
      <c r="H14" s="677"/>
      <c r="I14" s="677"/>
      <c r="J14" s="677"/>
      <c r="K14" s="677"/>
      <c r="L14" s="677"/>
      <c r="M14" s="677"/>
      <c r="N14" s="677"/>
      <c r="O14" s="677"/>
      <c r="P14" s="677"/>
      <c r="Q14" s="678"/>
      <c r="R14" s="679" t="s">
        <v>239</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128</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19123</v>
      </c>
      <c r="BH14" s="680"/>
      <c r="BI14" s="680"/>
      <c r="BJ14" s="680"/>
      <c r="BK14" s="680"/>
      <c r="BL14" s="680"/>
      <c r="BM14" s="680"/>
      <c r="BN14" s="681"/>
      <c r="BO14" s="682">
        <v>4.4000000000000004</v>
      </c>
      <c r="BP14" s="682"/>
      <c r="BQ14" s="682"/>
      <c r="BR14" s="682"/>
      <c r="BS14" s="688" t="s">
        <v>239</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105799</v>
      </c>
      <c r="CS14" s="680"/>
      <c r="CT14" s="680"/>
      <c r="CU14" s="680"/>
      <c r="CV14" s="680"/>
      <c r="CW14" s="680"/>
      <c r="CX14" s="680"/>
      <c r="CY14" s="681"/>
      <c r="CZ14" s="682">
        <v>1.2</v>
      </c>
      <c r="DA14" s="682"/>
      <c r="DB14" s="682"/>
      <c r="DC14" s="682"/>
      <c r="DD14" s="688">
        <v>3549</v>
      </c>
      <c r="DE14" s="680"/>
      <c r="DF14" s="680"/>
      <c r="DG14" s="680"/>
      <c r="DH14" s="680"/>
      <c r="DI14" s="680"/>
      <c r="DJ14" s="680"/>
      <c r="DK14" s="680"/>
      <c r="DL14" s="680"/>
      <c r="DM14" s="680"/>
      <c r="DN14" s="680"/>
      <c r="DO14" s="680"/>
      <c r="DP14" s="681"/>
      <c r="DQ14" s="688">
        <v>98199</v>
      </c>
      <c r="DR14" s="680"/>
      <c r="DS14" s="680"/>
      <c r="DT14" s="680"/>
      <c r="DU14" s="680"/>
      <c r="DV14" s="680"/>
      <c r="DW14" s="680"/>
      <c r="DX14" s="680"/>
      <c r="DY14" s="680"/>
      <c r="DZ14" s="680"/>
      <c r="EA14" s="680"/>
      <c r="EB14" s="680"/>
      <c r="EC14" s="689"/>
    </row>
    <row r="15" spans="2:143" ht="11.25" customHeight="1">
      <c r="B15" s="676" t="s">
        <v>258</v>
      </c>
      <c r="C15" s="677"/>
      <c r="D15" s="677"/>
      <c r="E15" s="677"/>
      <c r="F15" s="677"/>
      <c r="G15" s="677"/>
      <c r="H15" s="677"/>
      <c r="I15" s="677"/>
      <c r="J15" s="677"/>
      <c r="K15" s="677"/>
      <c r="L15" s="677"/>
      <c r="M15" s="677"/>
      <c r="N15" s="677"/>
      <c r="O15" s="677"/>
      <c r="P15" s="677"/>
      <c r="Q15" s="678"/>
      <c r="R15" s="679">
        <v>12922</v>
      </c>
      <c r="S15" s="680"/>
      <c r="T15" s="680"/>
      <c r="U15" s="680"/>
      <c r="V15" s="680"/>
      <c r="W15" s="680"/>
      <c r="X15" s="680"/>
      <c r="Y15" s="681"/>
      <c r="Z15" s="682">
        <v>0.1</v>
      </c>
      <c r="AA15" s="682"/>
      <c r="AB15" s="682"/>
      <c r="AC15" s="682"/>
      <c r="AD15" s="683">
        <v>12922</v>
      </c>
      <c r="AE15" s="683"/>
      <c r="AF15" s="683"/>
      <c r="AG15" s="683"/>
      <c r="AH15" s="683"/>
      <c r="AI15" s="683"/>
      <c r="AJ15" s="683"/>
      <c r="AK15" s="683"/>
      <c r="AL15" s="684">
        <v>0.6</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38554</v>
      </c>
      <c r="BH15" s="680"/>
      <c r="BI15" s="680"/>
      <c r="BJ15" s="680"/>
      <c r="BK15" s="680"/>
      <c r="BL15" s="680"/>
      <c r="BM15" s="680"/>
      <c r="BN15" s="681"/>
      <c r="BO15" s="682">
        <v>8.9</v>
      </c>
      <c r="BP15" s="682"/>
      <c r="BQ15" s="682"/>
      <c r="BR15" s="682"/>
      <c r="BS15" s="688" t="s">
        <v>128</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234191</v>
      </c>
      <c r="CS15" s="680"/>
      <c r="CT15" s="680"/>
      <c r="CU15" s="680"/>
      <c r="CV15" s="680"/>
      <c r="CW15" s="680"/>
      <c r="CX15" s="680"/>
      <c r="CY15" s="681"/>
      <c r="CZ15" s="682">
        <v>2.8</v>
      </c>
      <c r="DA15" s="682"/>
      <c r="DB15" s="682"/>
      <c r="DC15" s="682"/>
      <c r="DD15" s="688">
        <v>31070</v>
      </c>
      <c r="DE15" s="680"/>
      <c r="DF15" s="680"/>
      <c r="DG15" s="680"/>
      <c r="DH15" s="680"/>
      <c r="DI15" s="680"/>
      <c r="DJ15" s="680"/>
      <c r="DK15" s="680"/>
      <c r="DL15" s="680"/>
      <c r="DM15" s="680"/>
      <c r="DN15" s="680"/>
      <c r="DO15" s="680"/>
      <c r="DP15" s="681"/>
      <c r="DQ15" s="688">
        <v>188443</v>
      </c>
      <c r="DR15" s="680"/>
      <c r="DS15" s="680"/>
      <c r="DT15" s="680"/>
      <c r="DU15" s="680"/>
      <c r="DV15" s="680"/>
      <c r="DW15" s="680"/>
      <c r="DX15" s="680"/>
      <c r="DY15" s="680"/>
      <c r="DZ15" s="680"/>
      <c r="EA15" s="680"/>
      <c r="EB15" s="680"/>
      <c r="EC15" s="689"/>
    </row>
    <row r="16" spans="2:143" ht="11.25" customHeight="1">
      <c r="B16" s="676" t="s">
        <v>261</v>
      </c>
      <c r="C16" s="677"/>
      <c r="D16" s="677"/>
      <c r="E16" s="677"/>
      <c r="F16" s="677"/>
      <c r="G16" s="677"/>
      <c r="H16" s="677"/>
      <c r="I16" s="677"/>
      <c r="J16" s="677"/>
      <c r="K16" s="677"/>
      <c r="L16" s="677"/>
      <c r="M16" s="677"/>
      <c r="N16" s="677"/>
      <c r="O16" s="677"/>
      <c r="P16" s="677"/>
      <c r="Q16" s="678"/>
      <c r="R16" s="679" t="s">
        <v>239</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128</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128</v>
      </c>
      <c r="BP16" s="682"/>
      <c r="BQ16" s="682"/>
      <c r="BR16" s="682"/>
      <c r="BS16" s="688" t="s">
        <v>128</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16047</v>
      </c>
      <c r="CS16" s="680"/>
      <c r="CT16" s="680"/>
      <c r="CU16" s="680"/>
      <c r="CV16" s="680"/>
      <c r="CW16" s="680"/>
      <c r="CX16" s="680"/>
      <c r="CY16" s="681"/>
      <c r="CZ16" s="682">
        <v>0.2</v>
      </c>
      <c r="DA16" s="682"/>
      <c r="DB16" s="682"/>
      <c r="DC16" s="682"/>
      <c r="DD16" s="688" t="s">
        <v>239</v>
      </c>
      <c r="DE16" s="680"/>
      <c r="DF16" s="680"/>
      <c r="DG16" s="680"/>
      <c r="DH16" s="680"/>
      <c r="DI16" s="680"/>
      <c r="DJ16" s="680"/>
      <c r="DK16" s="680"/>
      <c r="DL16" s="680"/>
      <c r="DM16" s="680"/>
      <c r="DN16" s="680"/>
      <c r="DO16" s="680"/>
      <c r="DP16" s="681"/>
      <c r="DQ16" s="688">
        <v>8057</v>
      </c>
      <c r="DR16" s="680"/>
      <c r="DS16" s="680"/>
      <c r="DT16" s="680"/>
      <c r="DU16" s="680"/>
      <c r="DV16" s="680"/>
      <c r="DW16" s="680"/>
      <c r="DX16" s="680"/>
      <c r="DY16" s="680"/>
      <c r="DZ16" s="680"/>
      <c r="EA16" s="680"/>
      <c r="EB16" s="680"/>
      <c r="EC16" s="689"/>
    </row>
    <row r="17" spans="2:133" ht="11.25" customHeight="1">
      <c r="B17" s="676" t="s">
        <v>264</v>
      </c>
      <c r="C17" s="677"/>
      <c r="D17" s="677"/>
      <c r="E17" s="677"/>
      <c r="F17" s="677"/>
      <c r="G17" s="677"/>
      <c r="H17" s="677"/>
      <c r="I17" s="677"/>
      <c r="J17" s="677"/>
      <c r="K17" s="677"/>
      <c r="L17" s="677"/>
      <c r="M17" s="677"/>
      <c r="N17" s="677"/>
      <c r="O17" s="677"/>
      <c r="P17" s="677"/>
      <c r="Q17" s="678"/>
      <c r="R17" s="679">
        <v>1351</v>
      </c>
      <c r="S17" s="680"/>
      <c r="T17" s="680"/>
      <c r="U17" s="680"/>
      <c r="V17" s="680"/>
      <c r="W17" s="680"/>
      <c r="X17" s="680"/>
      <c r="Y17" s="681"/>
      <c r="Z17" s="682">
        <v>0</v>
      </c>
      <c r="AA17" s="682"/>
      <c r="AB17" s="682"/>
      <c r="AC17" s="682"/>
      <c r="AD17" s="683">
        <v>1351</v>
      </c>
      <c r="AE17" s="683"/>
      <c r="AF17" s="683"/>
      <c r="AG17" s="683"/>
      <c r="AH17" s="683"/>
      <c r="AI17" s="683"/>
      <c r="AJ17" s="683"/>
      <c r="AK17" s="683"/>
      <c r="AL17" s="684">
        <v>0.1</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239</v>
      </c>
      <c r="BH17" s="680"/>
      <c r="BI17" s="680"/>
      <c r="BJ17" s="680"/>
      <c r="BK17" s="680"/>
      <c r="BL17" s="680"/>
      <c r="BM17" s="680"/>
      <c r="BN17" s="681"/>
      <c r="BO17" s="682" t="s">
        <v>128</v>
      </c>
      <c r="BP17" s="682"/>
      <c r="BQ17" s="682"/>
      <c r="BR17" s="682"/>
      <c r="BS17" s="688" t="s">
        <v>239</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1465984</v>
      </c>
      <c r="CS17" s="680"/>
      <c r="CT17" s="680"/>
      <c r="CU17" s="680"/>
      <c r="CV17" s="680"/>
      <c r="CW17" s="680"/>
      <c r="CX17" s="680"/>
      <c r="CY17" s="681"/>
      <c r="CZ17" s="682">
        <v>17.2</v>
      </c>
      <c r="DA17" s="682"/>
      <c r="DB17" s="682"/>
      <c r="DC17" s="682"/>
      <c r="DD17" s="688" t="s">
        <v>128</v>
      </c>
      <c r="DE17" s="680"/>
      <c r="DF17" s="680"/>
      <c r="DG17" s="680"/>
      <c r="DH17" s="680"/>
      <c r="DI17" s="680"/>
      <c r="DJ17" s="680"/>
      <c r="DK17" s="680"/>
      <c r="DL17" s="680"/>
      <c r="DM17" s="680"/>
      <c r="DN17" s="680"/>
      <c r="DO17" s="680"/>
      <c r="DP17" s="681"/>
      <c r="DQ17" s="688">
        <v>1291717</v>
      </c>
      <c r="DR17" s="680"/>
      <c r="DS17" s="680"/>
      <c r="DT17" s="680"/>
      <c r="DU17" s="680"/>
      <c r="DV17" s="680"/>
      <c r="DW17" s="680"/>
      <c r="DX17" s="680"/>
      <c r="DY17" s="680"/>
      <c r="DZ17" s="680"/>
      <c r="EA17" s="680"/>
      <c r="EB17" s="680"/>
      <c r="EC17" s="689"/>
    </row>
    <row r="18" spans="2:133" ht="11.25" customHeight="1">
      <c r="B18" s="676" t="s">
        <v>267</v>
      </c>
      <c r="C18" s="677"/>
      <c r="D18" s="677"/>
      <c r="E18" s="677"/>
      <c r="F18" s="677"/>
      <c r="G18" s="677"/>
      <c r="H18" s="677"/>
      <c r="I18" s="677"/>
      <c r="J18" s="677"/>
      <c r="K18" s="677"/>
      <c r="L18" s="677"/>
      <c r="M18" s="677"/>
      <c r="N18" s="677"/>
      <c r="O18" s="677"/>
      <c r="P18" s="677"/>
      <c r="Q18" s="678"/>
      <c r="R18" s="679">
        <v>2008883</v>
      </c>
      <c r="S18" s="680"/>
      <c r="T18" s="680"/>
      <c r="U18" s="680"/>
      <c r="V18" s="680"/>
      <c r="W18" s="680"/>
      <c r="X18" s="680"/>
      <c r="Y18" s="681"/>
      <c r="Z18" s="682">
        <v>22.2</v>
      </c>
      <c r="AA18" s="682"/>
      <c r="AB18" s="682"/>
      <c r="AC18" s="682"/>
      <c r="AD18" s="683">
        <v>1733565</v>
      </c>
      <c r="AE18" s="683"/>
      <c r="AF18" s="683"/>
      <c r="AG18" s="683"/>
      <c r="AH18" s="683"/>
      <c r="AI18" s="683"/>
      <c r="AJ18" s="683"/>
      <c r="AK18" s="683"/>
      <c r="AL18" s="684">
        <v>74.8</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239</v>
      </c>
      <c r="BH18" s="680"/>
      <c r="BI18" s="680"/>
      <c r="BJ18" s="680"/>
      <c r="BK18" s="680"/>
      <c r="BL18" s="680"/>
      <c r="BM18" s="680"/>
      <c r="BN18" s="681"/>
      <c r="BO18" s="682" t="s">
        <v>239</v>
      </c>
      <c r="BP18" s="682"/>
      <c r="BQ18" s="682"/>
      <c r="BR18" s="682"/>
      <c r="BS18" s="688" t="s">
        <v>128</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128</v>
      </c>
      <c r="CS18" s="680"/>
      <c r="CT18" s="680"/>
      <c r="CU18" s="680"/>
      <c r="CV18" s="680"/>
      <c r="CW18" s="680"/>
      <c r="CX18" s="680"/>
      <c r="CY18" s="681"/>
      <c r="CZ18" s="682" t="s">
        <v>239</v>
      </c>
      <c r="DA18" s="682"/>
      <c r="DB18" s="682"/>
      <c r="DC18" s="682"/>
      <c r="DD18" s="688" t="s">
        <v>239</v>
      </c>
      <c r="DE18" s="680"/>
      <c r="DF18" s="680"/>
      <c r="DG18" s="680"/>
      <c r="DH18" s="680"/>
      <c r="DI18" s="680"/>
      <c r="DJ18" s="680"/>
      <c r="DK18" s="680"/>
      <c r="DL18" s="680"/>
      <c r="DM18" s="680"/>
      <c r="DN18" s="680"/>
      <c r="DO18" s="680"/>
      <c r="DP18" s="681"/>
      <c r="DQ18" s="688" t="s">
        <v>239</v>
      </c>
      <c r="DR18" s="680"/>
      <c r="DS18" s="680"/>
      <c r="DT18" s="680"/>
      <c r="DU18" s="680"/>
      <c r="DV18" s="680"/>
      <c r="DW18" s="680"/>
      <c r="DX18" s="680"/>
      <c r="DY18" s="680"/>
      <c r="DZ18" s="680"/>
      <c r="EA18" s="680"/>
      <c r="EB18" s="680"/>
      <c r="EC18" s="689"/>
    </row>
    <row r="19" spans="2:133" ht="11.25" customHeight="1">
      <c r="B19" s="676" t="s">
        <v>270</v>
      </c>
      <c r="C19" s="677"/>
      <c r="D19" s="677"/>
      <c r="E19" s="677"/>
      <c r="F19" s="677"/>
      <c r="G19" s="677"/>
      <c r="H19" s="677"/>
      <c r="I19" s="677"/>
      <c r="J19" s="677"/>
      <c r="K19" s="677"/>
      <c r="L19" s="677"/>
      <c r="M19" s="677"/>
      <c r="N19" s="677"/>
      <c r="O19" s="677"/>
      <c r="P19" s="677"/>
      <c r="Q19" s="678"/>
      <c r="R19" s="679">
        <v>1733565</v>
      </c>
      <c r="S19" s="680"/>
      <c r="T19" s="680"/>
      <c r="U19" s="680"/>
      <c r="V19" s="680"/>
      <c r="W19" s="680"/>
      <c r="X19" s="680"/>
      <c r="Y19" s="681"/>
      <c r="Z19" s="682">
        <v>19.2</v>
      </c>
      <c r="AA19" s="682"/>
      <c r="AB19" s="682"/>
      <c r="AC19" s="682"/>
      <c r="AD19" s="683">
        <v>1733565</v>
      </c>
      <c r="AE19" s="683"/>
      <c r="AF19" s="683"/>
      <c r="AG19" s="683"/>
      <c r="AH19" s="683"/>
      <c r="AI19" s="683"/>
      <c r="AJ19" s="683"/>
      <c r="AK19" s="683"/>
      <c r="AL19" s="684">
        <v>74.8</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9076</v>
      </c>
      <c r="BH19" s="680"/>
      <c r="BI19" s="680"/>
      <c r="BJ19" s="680"/>
      <c r="BK19" s="680"/>
      <c r="BL19" s="680"/>
      <c r="BM19" s="680"/>
      <c r="BN19" s="681"/>
      <c r="BO19" s="682">
        <v>2.1</v>
      </c>
      <c r="BP19" s="682"/>
      <c r="BQ19" s="682"/>
      <c r="BR19" s="682"/>
      <c r="BS19" s="688" t="s">
        <v>128</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128</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c r="B20" s="676" t="s">
        <v>273</v>
      </c>
      <c r="C20" s="677"/>
      <c r="D20" s="677"/>
      <c r="E20" s="677"/>
      <c r="F20" s="677"/>
      <c r="G20" s="677"/>
      <c r="H20" s="677"/>
      <c r="I20" s="677"/>
      <c r="J20" s="677"/>
      <c r="K20" s="677"/>
      <c r="L20" s="677"/>
      <c r="M20" s="677"/>
      <c r="N20" s="677"/>
      <c r="O20" s="677"/>
      <c r="P20" s="677"/>
      <c r="Q20" s="678"/>
      <c r="R20" s="679">
        <v>275318</v>
      </c>
      <c r="S20" s="680"/>
      <c r="T20" s="680"/>
      <c r="U20" s="680"/>
      <c r="V20" s="680"/>
      <c r="W20" s="680"/>
      <c r="X20" s="680"/>
      <c r="Y20" s="681"/>
      <c r="Z20" s="682">
        <v>3</v>
      </c>
      <c r="AA20" s="682"/>
      <c r="AB20" s="682"/>
      <c r="AC20" s="682"/>
      <c r="AD20" s="683" t="s">
        <v>128</v>
      </c>
      <c r="AE20" s="683"/>
      <c r="AF20" s="683"/>
      <c r="AG20" s="683"/>
      <c r="AH20" s="683"/>
      <c r="AI20" s="683"/>
      <c r="AJ20" s="683"/>
      <c r="AK20" s="683"/>
      <c r="AL20" s="684" t="s">
        <v>128</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9076</v>
      </c>
      <c r="BH20" s="680"/>
      <c r="BI20" s="680"/>
      <c r="BJ20" s="680"/>
      <c r="BK20" s="680"/>
      <c r="BL20" s="680"/>
      <c r="BM20" s="680"/>
      <c r="BN20" s="681"/>
      <c r="BO20" s="682">
        <v>2.1</v>
      </c>
      <c r="BP20" s="682"/>
      <c r="BQ20" s="682"/>
      <c r="BR20" s="682"/>
      <c r="BS20" s="688" t="s">
        <v>239</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8510821</v>
      </c>
      <c r="CS20" s="680"/>
      <c r="CT20" s="680"/>
      <c r="CU20" s="680"/>
      <c r="CV20" s="680"/>
      <c r="CW20" s="680"/>
      <c r="CX20" s="680"/>
      <c r="CY20" s="681"/>
      <c r="CZ20" s="682">
        <v>100</v>
      </c>
      <c r="DA20" s="682"/>
      <c r="DB20" s="682"/>
      <c r="DC20" s="682"/>
      <c r="DD20" s="688">
        <v>4652848</v>
      </c>
      <c r="DE20" s="680"/>
      <c r="DF20" s="680"/>
      <c r="DG20" s="680"/>
      <c r="DH20" s="680"/>
      <c r="DI20" s="680"/>
      <c r="DJ20" s="680"/>
      <c r="DK20" s="680"/>
      <c r="DL20" s="680"/>
      <c r="DM20" s="680"/>
      <c r="DN20" s="680"/>
      <c r="DO20" s="680"/>
      <c r="DP20" s="681"/>
      <c r="DQ20" s="688">
        <v>2841965</v>
      </c>
      <c r="DR20" s="680"/>
      <c r="DS20" s="680"/>
      <c r="DT20" s="680"/>
      <c r="DU20" s="680"/>
      <c r="DV20" s="680"/>
      <c r="DW20" s="680"/>
      <c r="DX20" s="680"/>
      <c r="DY20" s="680"/>
      <c r="DZ20" s="680"/>
      <c r="EA20" s="680"/>
      <c r="EB20" s="680"/>
      <c r="EC20" s="689"/>
    </row>
    <row r="21" spans="2:133" ht="11.25" customHeight="1">
      <c r="B21" s="676" t="s">
        <v>276</v>
      </c>
      <c r="C21" s="677"/>
      <c r="D21" s="677"/>
      <c r="E21" s="677"/>
      <c r="F21" s="677"/>
      <c r="G21" s="677"/>
      <c r="H21" s="677"/>
      <c r="I21" s="677"/>
      <c r="J21" s="677"/>
      <c r="K21" s="677"/>
      <c r="L21" s="677"/>
      <c r="M21" s="677"/>
      <c r="N21" s="677"/>
      <c r="O21" s="677"/>
      <c r="P21" s="677"/>
      <c r="Q21" s="678"/>
      <c r="R21" s="679" t="s">
        <v>128</v>
      </c>
      <c r="S21" s="680"/>
      <c r="T21" s="680"/>
      <c r="U21" s="680"/>
      <c r="V21" s="680"/>
      <c r="W21" s="680"/>
      <c r="X21" s="680"/>
      <c r="Y21" s="681"/>
      <c r="Z21" s="682" t="s">
        <v>239</v>
      </c>
      <c r="AA21" s="682"/>
      <c r="AB21" s="682"/>
      <c r="AC21" s="682"/>
      <c r="AD21" s="683" t="s">
        <v>128</v>
      </c>
      <c r="AE21" s="683"/>
      <c r="AF21" s="683"/>
      <c r="AG21" s="683"/>
      <c r="AH21" s="683"/>
      <c r="AI21" s="683"/>
      <c r="AJ21" s="683"/>
      <c r="AK21" s="683"/>
      <c r="AL21" s="684" t="s">
        <v>128</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9076</v>
      </c>
      <c r="BH21" s="680"/>
      <c r="BI21" s="680"/>
      <c r="BJ21" s="680"/>
      <c r="BK21" s="680"/>
      <c r="BL21" s="680"/>
      <c r="BM21" s="680"/>
      <c r="BN21" s="681"/>
      <c r="BO21" s="682">
        <v>2.1</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278</v>
      </c>
      <c r="C22" s="677"/>
      <c r="D22" s="677"/>
      <c r="E22" s="677"/>
      <c r="F22" s="677"/>
      <c r="G22" s="677"/>
      <c r="H22" s="677"/>
      <c r="I22" s="677"/>
      <c r="J22" s="677"/>
      <c r="K22" s="677"/>
      <c r="L22" s="677"/>
      <c r="M22" s="677"/>
      <c r="N22" s="677"/>
      <c r="O22" s="677"/>
      <c r="P22" s="677"/>
      <c r="Q22" s="678"/>
      <c r="R22" s="679">
        <v>2590180</v>
      </c>
      <c r="S22" s="680"/>
      <c r="T22" s="680"/>
      <c r="U22" s="680"/>
      <c r="V22" s="680"/>
      <c r="W22" s="680"/>
      <c r="X22" s="680"/>
      <c r="Y22" s="681"/>
      <c r="Z22" s="682">
        <v>28.6</v>
      </c>
      <c r="AA22" s="682"/>
      <c r="AB22" s="682"/>
      <c r="AC22" s="682"/>
      <c r="AD22" s="683">
        <v>2314862</v>
      </c>
      <c r="AE22" s="683"/>
      <c r="AF22" s="683"/>
      <c r="AG22" s="683"/>
      <c r="AH22" s="683"/>
      <c r="AI22" s="683"/>
      <c r="AJ22" s="683"/>
      <c r="AK22" s="683"/>
      <c r="AL22" s="684">
        <v>99.9</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128</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281</v>
      </c>
      <c r="C23" s="677"/>
      <c r="D23" s="677"/>
      <c r="E23" s="677"/>
      <c r="F23" s="677"/>
      <c r="G23" s="677"/>
      <c r="H23" s="677"/>
      <c r="I23" s="677"/>
      <c r="J23" s="677"/>
      <c r="K23" s="677"/>
      <c r="L23" s="677"/>
      <c r="M23" s="677"/>
      <c r="N23" s="677"/>
      <c r="O23" s="677"/>
      <c r="P23" s="677"/>
      <c r="Q23" s="678"/>
      <c r="R23" s="679">
        <v>1127</v>
      </c>
      <c r="S23" s="680"/>
      <c r="T23" s="680"/>
      <c r="U23" s="680"/>
      <c r="V23" s="680"/>
      <c r="W23" s="680"/>
      <c r="X23" s="680"/>
      <c r="Y23" s="681"/>
      <c r="Z23" s="682">
        <v>0</v>
      </c>
      <c r="AA23" s="682"/>
      <c r="AB23" s="682"/>
      <c r="AC23" s="682"/>
      <c r="AD23" s="683">
        <v>1127</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128</v>
      </c>
      <c r="BP23" s="682"/>
      <c r="BQ23" s="682"/>
      <c r="BR23" s="682"/>
      <c r="BS23" s="688" t="s">
        <v>128</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c r="B24" s="676" t="s">
        <v>288</v>
      </c>
      <c r="C24" s="677"/>
      <c r="D24" s="677"/>
      <c r="E24" s="677"/>
      <c r="F24" s="677"/>
      <c r="G24" s="677"/>
      <c r="H24" s="677"/>
      <c r="I24" s="677"/>
      <c r="J24" s="677"/>
      <c r="K24" s="677"/>
      <c r="L24" s="677"/>
      <c r="M24" s="677"/>
      <c r="N24" s="677"/>
      <c r="O24" s="677"/>
      <c r="P24" s="677"/>
      <c r="Q24" s="678"/>
      <c r="R24" s="679">
        <v>214711</v>
      </c>
      <c r="S24" s="680"/>
      <c r="T24" s="680"/>
      <c r="U24" s="680"/>
      <c r="V24" s="680"/>
      <c r="W24" s="680"/>
      <c r="X24" s="680"/>
      <c r="Y24" s="681"/>
      <c r="Z24" s="682">
        <v>2.4</v>
      </c>
      <c r="AA24" s="682"/>
      <c r="AB24" s="682"/>
      <c r="AC24" s="682"/>
      <c r="AD24" s="683" t="s">
        <v>239</v>
      </c>
      <c r="AE24" s="683"/>
      <c r="AF24" s="683"/>
      <c r="AG24" s="683"/>
      <c r="AH24" s="683"/>
      <c r="AI24" s="683"/>
      <c r="AJ24" s="683"/>
      <c r="AK24" s="683"/>
      <c r="AL24" s="684" t="s">
        <v>128</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239</v>
      </c>
      <c r="BP24" s="682"/>
      <c r="BQ24" s="682"/>
      <c r="BR24" s="682"/>
      <c r="BS24" s="688" t="s">
        <v>239</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2665089</v>
      </c>
      <c r="CS24" s="669"/>
      <c r="CT24" s="669"/>
      <c r="CU24" s="669"/>
      <c r="CV24" s="669"/>
      <c r="CW24" s="669"/>
      <c r="CX24" s="669"/>
      <c r="CY24" s="670"/>
      <c r="CZ24" s="673">
        <v>31.3</v>
      </c>
      <c r="DA24" s="674"/>
      <c r="DB24" s="674"/>
      <c r="DC24" s="693"/>
      <c r="DD24" s="712">
        <v>1890732</v>
      </c>
      <c r="DE24" s="669"/>
      <c r="DF24" s="669"/>
      <c r="DG24" s="669"/>
      <c r="DH24" s="669"/>
      <c r="DI24" s="669"/>
      <c r="DJ24" s="669"/>
      <c r="DK24" s="670"/>
      <c r="DL24" s="712">
        <v>1720065</v>
      </c>
      <c r="DM24" s="669"/>
      <c r="DN24" s="669"/>
      <c r="DO24" s="669"/>
      <c r="DP24" s="669"/>
      <c r="DQ24" s="669"/>
      <c r="DR24" s="669"/>
      <c r="DS24" s="669"/>
      <c r="DT24" s="669"/>
      <c r="DU24" s="669"/>
      <c r="DV24" s="670"/>
      <c r="DW24" s="673">
        <v>71.3</v>
      </c>
      <c r="DX24" s="674"/>
      <c r="DY24" s="674"/>
      <c r="DZ24" s="674"/>
      <c r="EA24" s="674"/>
      <c r="EB24" s="674"/>
      <c r="EC24" s="675"/>
    </row>
    <row r="25" spans="2:133" ht="11.25" customHeight="1">
      <c r="B25" s="676" t="s">
        <v>291</v>
      </c>
      <c r="C25" s="677"/>
      <c r="D25" s="677"/>
      <c r="E25" s="677"/>
      <c r="F25" s="677"/>
      <c r="G25" s="677"/>
      <c r="H25" s="677"/>
      <c r="I25" s="677"/>
      <c r="J25" s="677"/>
      <c r="K25" s="677"/>
      <c r="L25" s="677"/>
      <c r="M25" s="677"/>
      <c r="N25" s="677"/>
      <c r="O25" s="677"/>
      <c r="P25" s="677"/>
      <c r="Q25" s="678"/>
      <c r="R25" s="679">
        <v>114183</v>
      </c>
      <c r="S25" s="680"/>
      <c r="T25" s="680"/>
      <c r="U25" s="680"/>
      <c r="V25" s="680"/>
      <c r="W25" s="680"/>
      <c r="X25" s="680"/>
      <c r="Y25" s="681"/>
      <c r="Z25" s="682">
        <v>1.3</v>
      </c>
      <c r="AA25" s="682"/>
      <c r="AB25" s="682"/>
      <c r="AC25" s="682"/>
      <c r="AD25" s="683">
        <v>2306</v>
      </c>
      <c r="AE25" s="683"/>
      <c r="AF25" s="683"/>
      <c r="AG25" s="683"/>
      <c r="AH25" s="683"/>
      <c r="AI25" s="683"/>
      <c r="AJ25" s="683"/>
      <c r="AK25" s="683"/>
      <c r="AL25" s="684">
        <v>0.1</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128</v>
      </c>
      <c r="BP25" s="682"/>
      <c r="BQ25" s="682"/>
      <c r="BR25" s="682"/>
      <c r="BS25" s="688" t="s">
        <v>239</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484033</v>
      </c>
      <c r="CS25" s="715"/>
      <c r="CT25" s="715"/>
      <c r="CU25" s="715"/>
      <c r="CV25" s="715"/>
      <c r="CW25" s="715"/>
      <c r="CX25" s="715"/>
      <c r="CY25" s="716"/>
      <c r="CZ25" s="684">
        <v>5.7</v>
      </c>
      <c r="DA25" s="713"/>
      <c r="DB25" s="713"/>
      <c r="DC25" s="717"/>
      <c r="DD25" s="688">
        <v>394660</v>
      </c>
      <c r="DE25" s="715"/>
      <c r="DF25" s="715"/>
      <c r="DG25" s="715"/>
      <c r="DH25" s="715"/>
      <c r="DI25" s="715"/>
      <c r="DJ25" s="715"/>
      <c r="DK25" s="716"/>
      <c r="DL25" s="688">
        <v>383752</v>
      </c>
      <c r="DM25" s="715"/>
      <c r="DN25" s="715"/>
      <c r="DO25" s="715"/>
      <c r="DP25" s="715"/>
      <c r="DQ25" s="715"/>
      <c r="DR25" s="715"/>
      <c r="DS25" s="715"/>
      <c r="DT25" s="715"/>
      <c r="DU25" s="715"/>
      <c r="DV25" s="716"/>
      <c r="DW25" s="684">
        <v>15.9</v>
      </c>
      <c r="DX25" s="713"/>
      <c r="DY25" s="713"/>
      <c r="DZ25" s="713"/>
      <c r="EA25" s="713"/>
      <c r="EB25" s="713"/>
      <c r="EC25" s="714"/>
    </row>
    <row r="26" spans="2:133" ht="11.25" customHeight="1">
      <c r="B26" s="676" t="s">
        <v>294</v>
      </c>
      <c r="C26" s="677"/>
      <c r="D26" s="677"/>
      <c r="E26" s="677"/>
      <c r="F26" s="677"/>
      <c r="G26" s="677"/>
      <c r="H26" s="677"/>
      <c r="I26" s="677"/>
      <c r="J26" s="677"/>
      <c r="K26" s="677"/>
      <c r="L26" s="677"/>
      <c r="M26" s="677"/>
      <c r="N26" s="677"/>
      <c r="O26" s="677"/>
      <c r="P26" s="677"/>
      <c r="Q26" s="678"/>
      <c r="R26" s="679">
        <v>9791</v>
      </c>
      <c r="S26" s="680"/>
      <c r="T26" s="680"/>
      <c r="U26" s="680"/>
      <c r="V26" s="680"/>
      <c r="W26" s="680"/>
      <c r="X26" s="680"/>
      <c r="Y26" s="681"/>
      <c r="Z26" s="682">
        <v>0.1</v>
      </c>
      <c r="AA26" s="682"/>
      <c r="AB26" s="682"/>
      <c r="AC26" s="682"/>
      <c r="AD26" s="683" t="s">
        <v>128</v>
      </c>
      <c r="AE26" s="683"/>
      <c r="AF26" s="683"/>
      <c r="AG26" s="683"/>
      <c r="AH26" s="683"/>
      <c r="AI26" s="683"/>
      <c r="AJ26" s="683"/>
      <c r="AK26" s="683"/>
      <c r="AL26" s="684" t="s">
        <v>128</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128</v>
      </c>
      <c r="BP26" s="682"/>
      <c r="BQ26" s="682"/>
      <c r="BR26" s="682"/>
      <c r="BS26" s="688" t="s">
        <v>128</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243095</v>
      </c>
      <c r="CS26" s="680"/>
      <c r="CT26" s="680"/>
      <c r="CU26" s="680"/>
      <c r="CV26" s="680"/>
      <c r="CW26" s="680"/>
      <c r="CX26" s="680"/>
      <c r="CY26" s="681"/>
      <c r="CZ26" s="684">
        <v>2.9</v>
      </c>
      <c r="DA26" s="713"/>
      <c r="DB26" s="713"/>
      <c r="DC26" s="717"/>
      <c r="DD26" s="688">
        <v>167304</v>
      </c>
      <c r="DE26" s="680"/>
      <c r="DF26" s="680"/>
      <c r="DG26" s="680"/>
      <c r="DH26" s="680"/>
      <c r="DI26" s="680"/>
      <c r="DJ26" s="680"/>
      <c r="DK26" s="681"/>
      <c r="DL26" s="688" t="s">
        <v>239</v>
      </c>
      <c r="DM26" s="680"/>
      <c r="DN26" s="680"/>
      <c r="DO26" s="680"/>
      <c r="DP26" s="680"/>
      <c r="DQ26" s="680"/>
      <c r="DR26" s="680"/>
      <c r="DS26" s="680"/>
      <c r="DT26" s="680"/>
      <c r="DU26" s="680"/>
      <c r="DV26" s="681"/>
      <c r="DW26" s="684" t="s">
        <v>128</v>
      </c>
      <c r="DX26" s="713"/>
      <c r="DY26" s="713"/>
      <c r="DZ26" s="713"/>
      <c r="EA26" s="713"/>
      <c r="EB26" s="713"/>
      <c r="EC26" s="714"/>
    </row>
    <row r="27" spans="2:133" ht="11.25" customHeight="1">
      <c r="B27" s="676" t="s">
        <v>297</v>
      </c>
      <c r="C27" s="677"/>
      <c r="D27" s="677"/>
      <c r="E27" s="677"/>
      <c r="F27" s="677"/>
      <c r="G27" s="677"/>
      <c r="H27" s="677"/>
      <c r="I27" s="677"/>
      <c r="J27" s="677"/>
      <c r="K27" s="677"/>
      <c r="L27" s="677"/>
      <c r="M27" s="677"/>
      <c r="N27" s="677"/>
      <c r="O27" s="677"/>
      <c r="P27" s="677"/>
      <c r="Q27" s="678"/>
      <c r="R27" s="679">
        <v>1654774</v>
      </c>
      <c r="S27" s="680"/>
      <c r="T27" s="680"/>
      <c r="U27" s="680"/>
      <c r="V27" s="680"/>
      <c r="W27" s="680"/>
      <c r="X27" s="680"/>
      <c r="Y27" s="681"/>
      <c r="Z27" s="682">
        <v>18.3</v>
      </c>
      <c r="AA27" s="682"/>
      <c r="AB27" s="682"/>
      <c r="AC27" s="682"/>
      <c r="AD27" s="683" t="s">
        <v>239</v>
      </c>
      <c r="AE27" s="683"/>
      <c r="AF27" s="683"/>
      <c r="AG27" s="683"/>
      <c r="AH27" s="683"/>
      <c r="AI27" s="683"/>
      <c r="AJ27" s="683"/>
      <c r="AK27" s="683"/>
      <c r="AL27" s="684" t="s">
        <v>128</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433973</v>
      </c>
      <c r="BH27" s="680"/>
      <c r="BI27" s="680"/>
      <c r="BJ27" s="680"/>
      <c r="BK27" s="680"/>
      <c r="BL27" s="680"/>
      <c r="BM27" s="680"/>
      <c r="BN27" s="681"/>
      <c r="BO27" s="682">
        <v>100</v>
      </c>
      <c r="BP27" s="682"/>
      <c r="BQ27" s="682"/>
      <c r="BR27" s="682"/>
      <c r="BS27" s="688">
        <v>2927</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715072</v>
      </c>
      <c r="CS27" s="715"/>
      <c r="CT27" s="715"/>
      <c r="CU27" s="715"/>
      <c r="CV27" s="715"/>
      <c r="CW27" s="715"/>
      <c r="CX27" s="715"/>
      <c r="CY27" s="716"/>
      <c r="CZ27" s="684">
        <v>8.4</v>
      </c>
      <c r="DA27" s="713"/>
      <c r="DB27" s="713"/>
      <c r="DC27" s="717"/>
      <c r="DD27" s="688">
        <v>204355</v>
      </c>
      <c r="DE27" s="715"/>
      <c r="DF27" s="715"/>
      <c r="DG27" s="715"/>
      <c r="DH27" s="715"/>
      <c r="DI27" s="715"/>
      <c r="DJ27" s="715"/>
      <c r="DK27" s="716"/>
      <c r="DL27" s="688">
        <v>204355</v>
      </c>
      <c r="DM27" s="715"/>
      <c r="DN27" s="715"/>
      <c r="DO27" s="715"/>
      <c r="DP27" s="715"/>
      <c r="DQ27" s="715"/>
      <c r="DR27" s="715"/>
      <c r="DS27" s="715"/>
      <c r="DT27" s="715"/>
      <c r="DU27" s="715"/>
      <c r="DV27" s="716"/>
      <c r="DW27" s="684">
        <v>8.5</v>
      </c>
      <c r="DX27" s="713"/>
      <c r="DY27" s="713"/>
      <c r="DZ27" s="713"/>
      <c r="EA27" s="713"/>
      <c r="EB27" s="713"/>
      <c r="EC27" s="714"/>
    </row>
    <row r="28" spans="2:133" ht="11.25" customHeight="1">
      <c r="B28" s="721" t="s">
        <v>300</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128</v>
      </c>
      <c r="AA28" s="682"/>
      <c r="AB28" s="682"/>
      <c r="AC28" s="682"/>
      <c r="AD28" s="683" t="s">
        <v>239</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1465984</v>
      </c>
      <c r="CS28" s="680"/>
      <c r="CT28" s="680"/>
      <c r="CU28" s="680"/>
      <c r="CV28" s="680"/>
      <c r="CW28" s="680"/>
      <c r="CX28" s="680"/>
      <c r="CY28" s="681"/>
      <c r="CZ28" s="684">
        <v>17.2</v>
      </c>
      <c r="DA28" s="713"/>
      <c r="DB28" s="713"/>
      <c r="DC28" s="717"/>
      <c r="DD28" s="688">
        <v>1291717</v>
      </c>
      <c r="DE28" s="680"/>
      <c r="DF28" s="680"/>
      <c r="DG28" s="680"/>
      <c r="DH28" s="680"/>
      <c r="DI28" s="680"/>
      <c r="DJ28" s="680"/>
      <c r="DK28" s="681"/>
      <c r="DL28" s="688">
        <v>1131958</v>
      </c>
      <c r="DM28" s="680"/>
      <c r="DN28" s="680"/>
      <c r="DO28" s="680"/>
      <c r="DP28" s="680"/>
      <c r="DQ28" s="680"/>
      <c r="DR28" s="680"/>
      <c r="DS28" s="680"/>
      <c r="DT28" s="680"/>
      <c r="DU28" s="680"/>
      <c r="DV28" s="681"/>
      <c r="DW28" s="684">
        <v>46.9</v>
      </c>
      <c r="DX28" s="713"/>
      <c r="DY28" s="713"/>
      <c r="DZ28" s="713"/>
      <c r="EA28" s="713"/>
      <c r="EB28" s="713"/>
      <c r="EC28" s="714"/>
    </row>
    <row r="29" spans="2:133" ht="11.25" customHeight="1">
      <c r="B29" s="676" t="s">
        <v>302</v>
      </c>
      <c r="C29" s="677"/>
      <c r="D29" s="677"/>
      <c r="E29" s="677"/>
      <c r="F29" s="677"/>
      <c r="G29" s="677"/>
      <c r="H29" s="677"/>
      <c r="I29" s="677"/>
      <c r="J29" s="677"/>
      <c r="K29" s="677"/>
      <c r="L29" s="677"/>
      <c r="M29" s="677"/>
      <c r="N29" s="677"/>
      <c r="O29" s="677"/>
      <c r="P29" s="677"/>
      <c r="Q29" s="678"/>
      <c r="R29" s="679">
        <v>244867</v>
      </c>
      <c r="S29" s="680"/>
      <c r="T29" s="680"/>
      <c r="U29" s="680"/>
      <c r="V29" s="680"/>
      <c r="W29" s="680"/>
      <c r="X29" s="680"/>
      <c r="Y29" s="681"/>
      <c r="Z29" s="682">
        <v>2.7</v>
      </c>
      <c r="AA29" s="682"/>
      <c r="AB29" s="682"/>
      <c r="AC29" s="682"/>
      <c r="AD29" s="683" t="s">
        <v>128</v>
      </c>
      <c r="AE29" s="683"/>
      <c r="AF29" s="683"/>
      <c r="AG29" s="683"/>
      <c r="AH29" s="683"/>
      <c r="AI29" s="683"/>
      <c r="AJ29" s="683"/>
      <c r="AK29" s="683"/>
      <c r="AL29" s="684" t="s">
        <v>128</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1463693</v>
      </c>
      <c r="CS29" s="715"/>
      <c r="CT29" s="715"/>
      <c r="CU29" s="715"/>
      <c r="CV29" s="715"/>
      <c r="CW29" s="715"/>
      <c r="CX29" s="715"/>
      <c r="CY29" s="716"/>
      <c r="CZ29" s="684">
        <v>17.2</v>
      </c>
      <c r="DA29" s="713"/>
      <c r="DB29" s="713"/>
      <c r="DC29" s="717"/>
      <c r="DD29" s="688">
        <v>1289426</v>
      </c>
      <c r="DE29" s="715"/>
      <c r="DF29" s="715"/>
      <c r="DG29" s="715"/>
      <c r="DH29" s="715"/>
      <c r="DI29" s="715"/>
      <c r="DJ29" s="715"/>
      <c r="DK29" s="716"/>
      <c r="DL29" s="688">
        <v>1129667</v>
      </c>
      <c r="DM29" s="715"/>
      <c r="DN29" s="715"/>
      <c r="DO29" s="715"/>
      <c r="DP29" s="715"/>
      <c r="DQ29" s="715"/>
      <c r="DR29" s="715"/>
      <c r="DS29" s="715"/>
      <c r="DT29" s="715"/>
      <c r="DU29" s="715"/>
      <c r="DV29" s="716"/>
      <c r="DW29" s="684">
        <v>46.9</v>
      </c>
      <c r="DX29" s="713"/>
      <c r="DY29" s="713"/>
      <c r="DZ29" s="713"/>
      <c r="EA29" s="713"/>
      <c r="EB29" s="713"/>
      <c r="EC29" s="714"/>
    </row>
    <row r="30" spans="2:133" ht="11.25" customHeight="1">
      <c r="B30" s="676" t="s">
        <v>307</v>
      </c>
      <c r="C30" s="677"/>
      <c r="D30" s="677"/>
      <c r="E30" s="677"/>
      <c r="F30" s="677"/>
      <c r="G30" s="677"/>
      <c r="H30" s="677"/>
      <c r="I30" s="677"/>
      <c r="J30" s="677"/>
      <c r="K30" s="677"/>
      <c r="L30" s="677"/>
      <c r="M30" s="677"/>
      <c r="N30" s="677"/>
      <c r="O30" s="677"/>
      <c r="P30" s="677"/>
      <c r="Q30" s="678"/>
      <c r="R30" s="679">
        <v>13897</v>
      </c>
      <c r="S30" s="680"/>
      <c r="T30" s="680"/>
      <c r="U30" s="680"/>
      <c r="V30" s="680"/>
      <c r="W30" s="680"/>
      <c r="X30" s="680"/>
      <c r="Y30" s="681"/>
      <c r="Z30" s="682">
        <v>0.2</v>
      </c>
      <c r="AA30" s="682"/>
      <c r="AB30" s="682"/>
      <c r="AC30" s="682"/>
      <c r="AD30" s="683" t="s">
        <v>175</v>
      </c>
      <c r="AE30" s="683"/>
      <c r="AF30" s="683"/>
      <c r="AG30" s="683"/>
      <c r="AH30" s="683"/>
      <c r="AI30" s="683"/>
      <c r="AJ30" s="683"/>
      <c r="AK30" s="683"/>
      <c r="AL30" s="684" t="s">
        <v>128</v>
      </c>
      <c r="AM30" s="685"/>
      <c r="AN30" s="685"/>
      <c r="AO30" s="686"/>
      <c r="AP30" s="727" t="s">
        <v>308</v>
      </c>
      <c r="AQ30" s="728"/>
      <c r="AR30" s="728"/>
      <c r="AS30" s="728"/>
      <c r="AT30" s="733" t="s">
        <v>309</v>
      </c>
      <c r="AU30" s="230"/>
      <c r="AV30" s="230"/>
      <c r="AW30" s="230"/>
      <c r="AX30" s="665" t="s">
        <v>187</v>
      </c>
      <c r="AY30" s="666"/>
      <c r="AZ30" s="666"/>
      <c r="BA30" s="666"/>
      <c r="BB30" s="666"/>
      <c r="BC30" s="666"/>
      <c r="BD30" s="666"/>
      <c r="BE30" s="666"/>
      <c r="BF30" s="667"/>
      <c r="BG30" s="739">
        <v>98.1</v>
      </c>
      <c r="BH30" s="740"/>
      <c r="BI30" s="740"/>
      <c r="BJ30" s="740"/>
      <c r="BK30" s="740"/>
      <c r="BL30" s="740"/>
      <c r="BM30" s="674">
        <v>94.2</v>
      </c>
      <c r="BN30" s="740"/>
      <c r="BO30" s="740"/>
      <c r="BP30" s="740"/>
      <c r="BQ30" s="741"/>
      <c r="BR30" s="739">
        <v>98</v>
      </c>
      <c r="BS30" s="740"/>
      <c r="BT30" s="740"/>
      <c r="BU30" s="740"/>
      <c r="BV30" s="740"/>
      <c r="BW30" s="740"/>
      <c r="BX30" s="674">
        <v>93.4</v>
      </c>
      <c r="BY30" s="740"/>
      <c r="BZ30" s="740"/>
      <c r="CA30" s="740"/>
      <c r="CB30" s="741"/>
      <c r="CD30" s="744"/>
      <c r="CE30" s="745"/>
      <c r="CF30" s="694" t="s">
        <v>310</v>
      </c>
      <c r="CG30" s="695"/>
      <c r="CH30" s="695"/>
      <c r="CI30" s="695"/>
      <c r="CJ30" s="695"/>
      <c r="CK30" s="695"/>
      <c r="CL30" s="695"/>
      <c r="CM30" s="695"/>
      <c r="CN30" s="695"/>
      <c r="CO30" s="695"/>
      <c r="CP30" s="695"/>
      <c r="CQ30" s="696"/>
      <c r="CR30" s="679">
        <v>1396913</v>
      </c>
      <c r="CS30" s="680"/>
      <c r="CT30" s="680"/>
      <c r="CU30" s="680"/>
      <c r="CV30" s="680"/>
      <c r="CW30" s="680"/>
      <c r="CX30" s="680"/>
      <c r="CY30" s="681"/>
      <c r="CZ30" s="684">
        <v>16.399999999999999</v>
      </c>
      <c r="DA30" s="713"/>
      <c r="DB30" s="713"/>
      <c r="DC30" s="717"/>
      <c r="DD30" s="688">
        <v>1223179</v>
      </c>
      <c r="DE30" s="680"/>
      <c r="DF30" s="680"/>
      <c r="DG30" s="680"/>
      <c r="DH30" s="680"/>
      <c r="DI30" s="680"/>
      <c r="DJ30" s="680"/>
      <c r="DK30" s="681"/>
      <c r="DL30" s="688">
        <v>1063420</v>
      </c>
      <c r="DM30" s="680"/>
      <c r="DN30" s="680"/>
      <c r="DO30" s="680"/>
      <c r="DP30" s="680"/>
      <c r="DQ30" s="680"/>
      <c r="DR30" s="680"/>
      <c r="DS30" s="680"/>
      <c r="DT30" s="680"/>
      <c r="DU30" s="680"/>
      <c r="DV30" s="681"/>
      <c r="DW30" s="684">
        <v>44.1</v>
      </c>
      <c r="DX30" s="713"/>
      <c r="DY30" s="713"/>
      <c r="DZ30" s="713"/>
      <c r="EA30" s="713"/>
      <c r="EB30" s="713"/>
      <c r="EC30" s="714"/>
    </row>
    <row r="31" spans="2:133" ht="11.25" customHeight="1">
      <c r="B31" s="676" t="s">
        <v>311</v>
      </c>
      <c r="C31" s="677"/>
      <c r="D31" s="677"/>
      <c r="E31" s="677"/>
      <c r="F31" s="677"/>
      <c r="G31" s="677"/>
      <c r="H31" s="677"/>
      <c r="I31" s="677"/>
      <c r="J31" s="677"/>
      <c r="K31" s="677"/>
      <c r="L31" s="677"/>
      <c r="M31" s="677"/>
      <c r="N31" s="677"/>
      <c r="O31" s="677"/>
      <c r="P31" s="677"/>
      <c r="Q31" s="678"/>
      <c r="R31" s="679">
        <v>53297</v>
      </c>
      <c r="S31" s="680"/>
      <c r="T31" s="680"/>
      <c r="U31" s="680"/>
      <c r="V31" s="680"/>
      <c r="W31" s="680"/>
      <c r="X31" s="680"/>
      <c r="Y31" s="681"/>
      <c r="Z31" s="682">
        <v>0.6</v>
      </c>
      <c r="AA31" s="682"/>
      <c r="AB31" s="682"/>
      <c r="AC31" s="682"/>
      <c r="AD31" s="683" t="s">
        <v>239</v>
      </c>
      <c r="AE31" s="683"/>
      <c r="AF31" s="683"/>
      <c r="AG31" s="683"/>
      <c r="AH31" s="683"/>
      <c r="AI31" s="683"/>
      <c r="AJ31" s="683"/>
      <c r="AK31" s="683"/>
      <c r="AL31" s="684" t="s">
        <v>128</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98.3</v>
      </c>
      <c r="BH31" s="715"/>
      <c r="BI31" s="715"/>
      <c r="BJ31" s="715"/>
      <c r="BK31" s="715"/>
      <c r="BL31" s="715"/>
      <c r="BM31" s="685">
        <v>96.6</v>
      </c>
      <c r="BN31" s="737"/>
      <c r="BO31" s="737"/>
      <c r="BP31" s="737"/>
      <c r="BQ31" s="738"/>
      <c r="BR31" s="736">
        <v>98.6</v>
      </c>
      <c r="BS31" s="715"/>
      <c r="BT31" s="715"/>
      <c r="BU31" s="715"/>
      <c r="BV31" s="715"/>
      <c r="BW31" s="715"/>
      <c r="BX31" s="685">
        <v>96.4</v>
      </c>
      <c r="BY31" s="737"/>
      <c r="BZ31" s="737"/>
      <c r="CA31" s="737"/>
      <c r="CB31" s="738"/>
      <c r="CD31" s="744"/>
      <c r="CE31" s="745"/>
      <c r="CF31" s="694" t="s">
        <v>314</v>
      </c>
      <c r="CG31" s="695"/>
      <c r="CH31" s="695"/>
      <c r="CI31" s="695"/>
      <c r="CJ31" s="695"/>
      <c r="CK31" s="695"/>
      <c r="CL31" s="695"/>
      <c r="CM31" s="695"/>
      <c r="CN31" s="695"/>
      <c r="CO31" s="695"/>
      <c r="CP31" s="695"/>
      <c r="CQ31" s="696"/>
      <c r="CR31" s="679">
        <v>66780</v>
      </c>
      <c r="CS31" s="715"/>
      <c r="CT31" s="715"/>
      <c r="CU31" s="715"/>
      <c r="CV31" s="715"/>
      <c r="CW31" s="715"/>
      <c r="CX31" s="715"/>
      <c r="CY31" s="716"/>
      <c r="CZ31" s="684">
        <v>0.8</v>
      </c>
      <c r="DA31" s="713"/>
      <c r="DB31" s="713"/>
      <c r="DC31" s="717"/>
      <c r="DD31" s="688">
        <v>66247</v>
      </c>
      <c r="DE31" s="715"/>
      <c r="DF31" s="715"/>
      <c r="DG31" s="715"/>
      <c r="DH31" s="715"/>
      <c r="DI31" s="715"/>
      <c r="DJ31" s="715"/>
      <c r="DK31" s="716"/>
      <c r="DL31" s="688">
        <v>66247</v>
      </c>
      <c r="DM31" s="715"/>
      <c r="DN31" s="715"/>
      <c r="DO31" s="715"/>
      <c r="DP31" s="715"/>
      <c r="DQ31" s="715"/>
      <c r="DR31" s="715"/>
      <c r="DS31" s="715"/>
      <c r="DT31" s="715"/>
      <c r="DU31" s="715"/>
      <c r="DV31" s="716"/>
      <c r="DW31" s="684">
        <v>2.7</v>
      </c>
      <c r="DX31" s="713"/>
      <c r="DY31" s="713"/>
      <c r="DZ31" s="713"/>
      <c r="EA31" s="713"/>
      <c r="EB31" s="713"/>
      <c r="EC31" s="714"/>
    </row>
    <row r="32" spans="2:133" ht="11.25" customHeight="1">
      <c r="B32" s="676" t="s">
        <v>315</v>
      </c>
      <c r="C32" s="677"/>
      <c r="D32" s="677"/>
      <c r="E32" s="677"/>
      <c r="F32" s="677"/>
      <c r="G32" s="677"/>
      <c r="H32" s="677"/>
      <c r="I32" s="677"/>
      <c r="J32" s="677"/>
      <c r="K32" s="677"/>
      <c r="L32" s="677"/>
      <c r="M32" s="677"/>
      <c r="N32" s="677"/>
      <c r="O32" s="677"/>
      <c r="P32" s="677"/>
      <c r="Q32" s="678"/>
      <c r="R32" s="679">
        <v>417643</v>
      </c>
      <c r="S32" s="680"/>
      <c r="T32" s="680"/>
      <c r="U32" s="680"/>
      <c r="V32" s="680"/>
      <c r="W32" s="680"/>
      <c r="X32" s="680"/>
      <c r="Y32" s="681"/>
      <c r="Z32" s="682">
        <v>4.5999999999999996</v>
      </c>
      <c r="AA32" s="682"/>
      <c r="AB32" s="682"/>
      <c r="AC32" s="682"/>
      <c r="AD32" s="683" t="s">
        <v>239</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97.7</v>
      </c>
      <c r="BH32" s="749"/>
      <c r="BI32" s="749"/>
      <c r="BJ32" s="749"/>
      <c r="BK32" s="749"/>
      <c r="BL32" s="749"/>
      <c r="BM32" s="750">
        <v>91.4</v>
      </c>
      <c r="BN32" s="749"/>
      <c r="BO32" s="749"/>
      <c r="BP32" s="749"/>
      <c r="BQ32" s="751"/>
      <c r="BR32" s="748">
        <v>97.1</v>
      </c>
      <c r="BS32" s="749"/>
      <c r="BT32" s="749"/>
      <c r="BU32" s="749"/>
      <c r="BV32" s="749"/>
      <c r="BW32" s="749"/>
      <c r="BX32" s="750">
        <v>89.2</v>
      </c>
      <c r="BY32" s="749"/>
      <c r="BZ32" s="749"/>
      <c r="CA32" s="749"/>
      <c r="CB32" s="751"/>
      <c r="CD32" s="746"/>
      <c r="CE32" s="747"/>
      <c r="CF32" s="694" t="s">
        <v>317</v>
      </c>
      <c r="CG32" s="695"/>
      <c r="CH32" s="695"/>
      <c r="CI32" s="695"/>
      <c r="CJ32" s="695"/>
      <c r="CK32" s="695"/>
      <c r="CL32" s="695"/>
      <c r="CM32" s="695"/>
      <c r="CN32" s="695"/>
      <c r="CO32" s="695"/>
      <c r="CP32" s="695"/>
      <c r="CQ32" s="696"/>
      <c r="CR32" s="679">
        <v>2291</v>
      </c>
      <c r="CS32" s="680"/>
      <c r="CT32" s="680"/>
      <c r="CU32" s="680"/>
      <c r="CV32" s="680"/>
      <c r="CW32" s="680"/>
      <c r="CX32" s="680"/>
      <c r="CY32" s="681"/>
      <c r="CZ32" s="684">
        <v>0</v>
      </c>
      <c r="DA32" s="713"/>
      <c r="DB32" s="713"/>
      <c r="DC32" s="717"/>
      <c r="DD32" s="688">
        <v>2291</v>
      </c>
      <c r="DE32" s="680"/>
      <c r="DF32" s="680"/>
      <c r="DG32" s="680"/>
      <c r="DH32" s="680"/>
      <c r="DI32" s="680"/>
      <c r="DJ32" s="680"/>
      <c r="DK32" s="681"/>
      <c r="DL32" s="688">
        <v>2291</v>
      </c>
      <c r="DM32" s="680"/>
      <c r="DN32" s="680"/>
      <c r="DO32" s="680"/>
      <c r="DP32" s="680"/>
      <c r="DQ32" s="680"/>
      <c r="DR32" s="680"/>
      <c r="DS32" s="680"/>
      <c r="DT32" s="680"/>
      <c r="DU32" s="680"/>
      <c r="DV32" s="681"/>
      <c r="DW32" s="684">
        <v>0.1</v>
      </c>
      <c r="DX32" s="713"/>
      <c r="DY32" s="713"/>
      <c r="DZ32" s="713"/>
      <c r="EA32" s="713"/>
      <c r="EB32" s="713"/>
      <c r="EC32" s="714"/>
    </row>
    <row r="33" spans="2:133" ht="11.25" customHeight="1">
      <c r="B33" s="676" t="s">
        <v>318</v>
      </c>
      <c r="C33" s="677"/>
      <c r="D33" s="677"/>
      <c r="E33" s="677"/>
      <c r="F33" s="677"/>
      <c r="G33" s="677"/>
      <c r="H33" s="677"/>
      <c r="I33" s="677"/>
      <c r="J33" s="677"/>
      <c r="K33" s="677"/>
      <c r="L33" s="677"/>
      <c r="M33" s="677"/>
      <c r="N33" s="677"/>
      <c r="O33" s="677"/>
      <c r="P33" s="677"/>
      <c r="Q33" s="678"/>
      <c r="R33" s="679">
        <v>163872</v>
      </c>
      <c r="S33" s="680"/>
      <c r="T33" s="680"/>
      <c r="U33" s="680"/>
      <c r="V33" s="680"/>
      <c r="W33" s="680"/>
      <c r="X33" s="680"/>
      <c r="Y33" s="681"/>
      <c r="Z33" s="682">
        <v>1.8</v>
      </c>
      <c r="AA33" s="682"/>
      <c r="AB33" s="682"/>
      <c r="AC33" s="682"/>
      <c r="AD33" s="683" t="s">
        <v>128</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1176837</v>
      </c>
      <c r="CS33" s="715"/>
      <c r="CT33" s="715"/>
      <c r="CU33" s="715"/>
      <c r="CV33" s="715"/>
      <c r="CW33" s="715"/>
      <c r="CX33" s="715"/>
      <c r="CY33" s="716"/>
      <c r="CZ33" s="684">
        <v>13.8</v>
      </c>
      <c r="DA33" s="713"/>
      <c r="DB33" s="713"/>
      <c r="DC33" s="717"/>
      <c r="DD33" s="688">
        <v>882938</v>
      </c>
      <c r="DE33" s="715"/>
      <c r="DF33" s="715"/>
      <c r="DG33" s="715"/>
      <c r="DH33" s="715"/>
      <c r="DI33" s="715"/>
      <c r="DJ33" s="715"/>
      <c r="DK33" s="716"/>
      <c r="DL33" s="688">
        <v>710546</v>
      </c>
      <c r="DM33" s="715"/>
      <c r="DN33" s="715"/>
      <c r="DO33" s="715"/>
      <c r="DP33" s="715"/>
      <c r="DQ33" s="715"/>
      <c r="DR33" s="715"/>
      <c r="DS33" s="715"/>
      <c r="DT33" s="715"/>
      <c r="DU33" s="715"/>
      <c r="DV33" s="716"/>
      <c r="DW33" s="684">
        <v>29.5</v>
      </c>
      <c r="DX33" s="713"/>
      <c r="DY33" s="713"/>
      <c r="DZ33" s="713"/>
      <c r="EA33" s="713"/>
      <c r="EB33" s="713"/>
      <c r="EC33" s="714"/>
    </row>
    <row r="34" spans="2:133" ht="11.25" customHeight="1">
      <c r="B34" s="676" t="s">
        <v>320</v>
      </c>
      <c r="C34" s="677"/>
      <c r="D34" s="677"/>
      <c r="E34" s="677"/>
      <c r="F34" s="677"/>
      <c r="G34" s="677"/>
      <c r="H34" s="677"/>
      <c r="I34" s="677"/>
      <c r="J34" s="677"/>
      <c r="K34" s="677"/>
      <c r="L34" s="677"/>
      <c r="M34" s="677"/>
      <c r="N34" s="677"/>
      <c r="O34" s="677"/>
      <c r="P34" s="677"/>
      <c r="Q34" s="678"/>
      <c r="R34" s="679">
        <v>75048</v>
      </c>
      <c r="S34" s="680"/>
      <c r="T34" s="680"/>
      <c r="U34" s="680"/>
      <c r="V34" s="680"/>
      <c r="W34" s="680"/>
      <c r="X34" s="680"/>
      <c r="Y34" s="681"/>
      <c r="Z34" s="682">
        <v>0.8</v>
      </c>
      <c r="AA34" s="682"/>
      <c r="AB34" s="682"/>
      <c r="AC34" s="682"/>
      <c r="AD34" s="683">
        <v>8</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444530</v>
      </c>
      <c r="CS34" s="680"/>
      <c r="CT34" s="680"/>
      <c r="CU34" s="680"/>
      <c r="CV34" s="680"/>
      <c r="CW34" s="680"/>
      <c r="CX34" s="680"/>
      <c r="CY34" s="681"/>
      <c r="CZ34" s="684">
        <v>5.2</v>
      </c>
      <c r="DA34" s="713"/>
      <c r="DB34" s="713"/>
      <c r="DC34" s="717"/>
      <c r="DD34" s="688">
        <v>324222</v>
      </c>
      <c r="DE34" s="680"/>
      <c r="DF34" s="680"/>
      <c r="DG34" s="680"/>
      <c r="DH34" s="680"/>
      <c r="DI34" s="680"/>
      <c r="DJ34" s="680"/>
      <c r="DK34" s="681"/>
      <c r="DL34" s="688">
        <v>263765</v>
      </c>
      <c r="DM34" s="680"/>
      <c r="DN34" s="680"/>
      <c r="DO34" s="680"/>
      <c r="DP34" s="680"/>
      <c r="DQ34" s="680"/>
      <c r="DR34" s="680"/>
      <c r="DS34" s="680"/>
      <c r="DT34" s="680"/>
      <c r="DU34" s="680"/>
      <c r="DV34" s="681"/>
      <c r="DW34" s="684">
        <v>10.9</v>
      </c>
      <c r="DX34" s="713"/>
      <c r="DY34" s="713"/>
      <c r="DZ34" s="713"/>
      <c r="EA34" s="713"/>
      <c r="EB34" s="713"/>
      <c r="EC34" s="714"/>
    </row>
    <row r="35" spans="2:133" ht="11.25" customHeight="1">
      <c r="B35" s="676" t="s">
        <v>324</v>
      </c>
      <c r="C35" s="677"/>
      <c r="D35" s="677"/>
      <c r="E35" s="677"/>
      <c r="F35" s="677"/>
      <c r="G35" s="677"/>
      <c r="H35" s="677"/>
      <c r="I35" s="677"/>
      <c r="J35" s="677"/>
      <c r="K35" s="677"/>
      <c r="L35" s="677"/>
      <c r="M35" s="677"/>
      <c r="N35" s="677"/>
      <c r="O35" s="677"/>
      <c r="P35" s="677"/>
      <c r="Q35" s="678"/>
      <c r="R35" s="679">
        <v>3487432</v>
      </c>
      <c r="S35" s="680"/>
      <c r="T35" s="680"/>
      <c r="U35" s="680"/>
      <c r="V35" s="680"/>
      <c r="W35" s="680"/>
      <c r="X35" s="680"/>
      <c r="Y35" s="681"/>
      <c r="Z35" s="682">
        <v>38.6</v>
      </c>
      <c r="AA35" s="682"/>
      <c r="AB35" s="682"/>
      <c r="AC35" s="682"/>
      <c r="AD35" s="683" t="s">
        <v>239</v>
      </c>
      <c r="AE35" s="683"/>
      <c r="AF35" s="683"/>
      <c r="AG35" s="683"/>
      <c r="AH35" s="683"/>
      <c r="AI35" s="683"/>
      <c r="AJ35" s="683"/>
      <c r="AK35" s="683"/>
      <c r="AL35" s="684" t="s">
        <v>239</v>
      </c>
      <c r="AM35" s="685"/>
      <c r="AN35" s="685"/>
      <c r="AO35" s="686"/>
      <c r="AP35" s="234"/>
      <c r="AQ35" s="752" t="s">
        <v>325</v>
      </c>
      <c r="AR35" s="753"/>
      <c r="AS35" s="753"/>
      <c r="AT35" s="753"/>
      <c r="AU35" s="753"/>
      <c r="AV35" s="753"/>
      <c r="AW35" s="753"/>
      <c r="AX35" s="753"/>
      <c r="AY35" s="754"/>
      <c r="AZ35" s="668">
        <v>296030</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6758</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15673</v>
      </c>
      <c r="CS35" s="715"/>
      <c r="CT35" s="715"/>
      <c r="CU35" s="715"/>
      <c r="CV35" s="715"/>
      <c r="CW35" s="715"/>
      <c r="CX35" s="715"/>
      <c r="CY35" s="716"/>
      <c r="CZ35" s="684">
        <v>0.2</v>
      </c>
      <c r="DA35" s="713"/>
      <c r="DB35" s="713"/>
      <c r="DC35" s="717"/>
      <c r="DD35" s="688">
        <v>8117</v>
      </c>
      <c r="DE35" s="715"/>
      <c r="DF35" s="715"/>
      <c r="DG35" s="715"/>
      <c r="DH35" s="715"/>
      <c r="DI35" s="715"/>
      <c r="DJ35" s="715"/>
      <c r="DK35" s="716"/>
      <c r="DL35" s="688">
        <v>8117</v>
      </c>
      <c r="DM35" s="715"/>
      <c r="DN35" s="715"/>
      <c r="DO35" s="715"/>
      <c r="DP35" s="715"/>
      <c r="DQ35" s="715"/>
      <c r="DR35" s="715"/>
      <c r="DS35" s="715"/>
      <c r="DT35" s="715"/>
      <c r="DU35" s="715"/>
      <c r="DV35" s="716"/>
      <c r="DW35" s="684">
        <v>0.3</v>
      </c>
      <c r="DX35" s="713"/>
      <c r="DY35" s="713"/>
      <c r="DZ35" s="713"/>
      <c r="EA35" s="713"/>
      <c r="EB35" s="713"/>
      <c r="EC35" s="714"/>
    </row>
    <row r="36" spans="2:133" ht="11.25" customHeight="1">
      <c r="B36" s="676" t="s">
        <v>328</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239</v>
      </c>
      <c r="AA36" s="682"/>
      <c r="AB36" s="682"/>
      <c r="AC36" s="682"/>
      <c r="AD36" s="683" t="s">
        <v>239</v>
      </c>
      <c r="AE36" s="683"/>
      <c r="AF36" s="683"/>
      <c r="AG36" s="683"/>
      <c r="AH36" s="683"/>
      <c r="AI36" s="683"/>
      <c r="AJ36" s="683"/>
      <c r="AK36" s="683"/>
      <c r="AL36" s="684" t="s">
        <v>239</v>
      </c>
      <c r="AM36" s="685"/>
      <c r="AN36" s="685"/>
      <c r="AO36" s="686"/>
      <c r="AQ36" s="756" t="s">
        <v>329</v>
      </c>
      <c r="AR36" s="757"/>
      <c r="AS36" s="757"/>
      <c r="AT36" s="757"/>
      <c r="AU36" s="757"/>
      <c r="AV36" s="757"/>
      <c r="AW36" s="757"/>
      <c r="AX36" s="757"/>
      <c r="AY36" s="758"/>
      <c r="AZ36" s="679">
        <v>18200</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-5639</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344814</v>
      </c>
      <c r="CS36" s="680"/>
      <c r="CT36" s="680"/>
      <c r="CU36" s="680"/>
      <c r="CV36" s="680"/>
      <c r="CW36" s="680"/>
      <c r="CX36" s="680"/>
      <c r="CY36" s="681"/>
      <c r="CZ36" s="684">
        <v>4.0999999999999996</v>
      </c>
      <c r="DA36" s="713"/>
      <c r="DB36" s="713"/>
      <c r="DC36" s="717"/>
      <c r="DD36" s="688">
        <v>278965</v>
      </c>
      <c r="DE36" s="680"/>
      <c r="DF36" s="680"/>
      <c r="DG36" s="680"/>
      <c r="DH36" s="680"/>
      <c r="DI36" s="680"/>
      <c r="DJ36" s="680"/>
      <c r="DK36" s="681"/>
      <c r="DL36" s="688">
        <v>221011</v>
      </c>
      <c r="DM36" s="680"/>
      <c r="DN36" s="680"/>
      <c r="DO36" s="680"/>
      <c r="DP36" s="680"/>
      <c r="DQ36" s="680"/>
      <c r="DR36" s="680"/>
      <c r="DS36" s="680"/>
      <c r="DT36" s="680"/>
      <c r="DU36" s="680"/>
      <c r="DV36" s="681"/>
      <c r="DW36" s="684">
        <v>9.1999999999999993</v>
      </c>
      <c r="DX36" s="713"/>
      <c r="DY36" s="713"/>
      <c r="DZ36" s="713"/>
      <c r="EA36" s="713"/>
      <c r="EB36" s="713"/>
      <c r="EC36" s="714"/>
    </row>
    <row r="37" spans="2:133" ht="11.25" customHeight="1">
      <c r="B37" s="676" t="s">
        <v>332</v>
      </c>
      <c r="C37" s="677"/>
      <c r="D37" s="677"/>
      <c r="E37" s="677"/>
      <c r="F37" s="677"/>
      <c r="G37" s="677"/>
      <c r="H37" s="677"/>
      <c r="I37" s="677"/>
      <c r="J37" s="677"/>
      <c r="K37" s="677"/>
      <c r="L37" s="677"/>
      <c r="M37" s="677"/>
      <c r="N37" s="677"/>
      <c r="O37" s="677"/>
      <c r="P37" s="677"/>
      <c r="Q37" s="678"/>
      <c r="R37" s="679">
        <v>92932</v>
      </c>
      <c r="S37" s="680"/>
      <c r="T37" s="680"/>
      <c r="U37" s="680"/>
      <c r="V37" s="680"/>
      <c r="W37" s="680"/>
      <c r="X37" s="680"/>
      <c r="Y37" s="681"/>
      <c r="Z37" s="682">
        <v>1</v>
      </c>
      <c r="AA37" s="682"/>
      <c r="AB37" s="682"/>
      <c r="AC37" s="682"/>
      <c r="AD37" s="683" t="s">
        <v>128</v>
      </c>
      <c r="AE37" s="683"/>
      <c r="AF37" s="683"/>
      <c r="AG37" s="683"/>
      <c r="AH37" s="683"/>
      <c r="AI37" s="683"/>
      <c r="AJ37" s="683"/>
      <c r="AK37" s="683"/>
      <c r="AL37" s="684" t="s">
        <v>128</v>
      </c>
      <c r="AM37" s="685"/>
      <c r="AN37" s="685"/>
      <c r="AO37" s="686"/>
      <c r="AQ37" s="756" t="s">
        <v>333</v>
      </c>
      <c r="AR37" s="757"/>
      <c r="AS37" s="757"/>
      <c r="AT37" s="757"/>
      <c r="AU37" s="757"/>
      <c r="AV37" s="757"/>
      <c r="AW37" s="757"/>
      <c r="AX37" s="757"/>
      <c r="AY37" s="758"/>
      <c r="AZ37" s="679" t="s">
        <v>128</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792</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162736</v>
      </c>
      <c r="CS37" s="715"/>
      <c r="CT37" s="715"/>
      <c r="CU37" s="715"/>
      <c r="CV37" s="715"/>
      <c r="CW37" s="715"/>
      <c r="CX37" s="715"/>
      <c r="CY37" s="716"/>
      <c r="CZ37" s="684">
        <v>1.9</v>
      </c>
      <c r="DA37" s="713"/>
      <c r="DB37" s="713"/>
      <c r="DC37" s="717"/>
      <c r="DD37" s="688">
        <v>162736</v>
      </c>
      <c r="DE37" s="715"/>
      <c r="DF37" s="715"/>
      <c r="DG37" s="715"/>
      <c r="DH37" s="715"/>
      <c r="DI37" s="715"/>
      <c r="DJ37" s="715"/>
      <c r="DK37" s="716"/>
      <c r="DL37" s="688">
        <v>154685</v>
      </c>
      <c r="DM37" s="715"/>
      <c r="DN37" s="715"/>
      <c r="DO37" s="715"/>
      <c r="DP37" s="715"/>
      <c r="DQ37" s="715"/>
      <c r="DR37" s="715"/>
      <c r="DS37" s="715"/>
      <c r="DT37" s="715"/>
      <c r="DU37" s="715"/>
      <c r="DV37" s="716"/>
      <c r="DW37" s="684">
        <v>6.4</v>
      </c>
      <c r="DX37" s="713"/>
      <c r="DY37" s="713"/>
      <c r="DZ37" s="713"/>
      <c r="EA37" s="713"/>
      <c r="EB37" s="713"/>
      <c r="EC37" s="714"/>
    </row>
    <row r="38" spans="2:133" ht="11.25" customHeight="1">
      <c r="B38" s="724" t="s">
        <v>336</v>
      </c>
      <c r="C38" s="725"/>
      <c r="D38" s="725"/>
      <c r="E38" s="725"/>
      <c r="F38" s="725"/>
      <c r="G38" s="725"/>
      <c r="H38" s="725"/>
      <c r="I38" s="725"/>
      <c r="J38" s="725"/>
      <c r="K38" s="725"/>
      <c r="L38" s="725"/>
      <c r="M38" s="725"/>
      <c r="N38" s="725"/>
      <c r="O38" s="725"/>
      <c r="P38" s="725"/>
      <c r="Q38" s="726"/>
      <c r="R38" s="759">
        <v>9040822</v>
      </c>
      <c r="S38" s="760"/>
      <c r="T38" s="760"/>
      <c r="U38" s="760"/>
      <c r="V38" s="760"/>
      <c r="W38" s="760"/>
      <c r="X38" s="760"/>
      <c r="Y38" s="761"/>
      <c r="Z38" s="762">
        <v>100</v>
      </c>
      <c r="AA38" s="762"/>
      <c r="AB38" s="762"/>
      <c r="AC38" s="762"/>
      <c r="AD38" s="763">
        <v>2318303</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t="s">
        <v>239</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1233</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277830</v>
      </c>
      <c r="CS38" s="680"/>
      <c r="CT38" s="680"/>
      <c r="CU38" s="680"/>
      <c r="CV38" s="680"/>
      <c r="CW38" s="680"/>
      <c r="CX38" s="680"/>
      <c r="CY38" s="681"/>
      <c r="CZ38" s="684">
        <v>3.3</v>
      </c>
      <c r="DA38" s="713"/>
      <c r="DB38" s="713"/>
      <c r="DC38" s="717"/>
      <c r="DD38" s="688">
        <v>229303</v>
      </c>
      <c r="DE38" s="680"/>
      <c r="DF38" s="680"/>
      <c r="DG38" s="680"/>
      <c r="DH38" s="680"/>
      <c r="DI38" s="680"/>
      <c r="DJ38" s="680"/>
      <c r="DK38" s="681"/>
      <c r="DL38" s="688">
        <v>217653</v>
      </c>
      <c r="DM38" s="680"/>
      <c r="DN38" s="680"/>
      <c r="DO38" s="680"/>
      <c r="DP38" s="680"/>
      <c r="DQ38" s="680"/>
      <c r="DR38" s="680"/>
      <c r="DS38" s="680"/>
      <c r="DT38" s="680"/>
      <c r="DU38" s="680"/>
      <c r="DV38" s="681"/>
      <c r="DW38" s="684">
        <v>9</v>
      </c>
      <c r="DX38" s="713"/>
      <c r="DY38" s="713"/>
      <c r="DZ38" s="713"/>
      <c r="EA38" s="713"/>
      <c r="EB38" s="713"/>
      <c r="EC38" s="714"/>
    </row>
    <row r="39" spans="2:133" ht="11.25" customHeight="1">
      <c r="AQ39" s="756" t="s">
        <v>340</v>
      </c>
      <c r="AR39" s="757"/>
      <c r="AS39" s="757"/>
      <c r="AT39" s="757"/>
      <c r="AU39" s="757"/>
      <c r="AV39" s="757"/>
      <c r="AW39" s="757"/>
      <c r="AX39" s="757"/>
      <c r="AY39" s="758"/>
      <c r="AZ39" s="679" t="s">
        <v>239</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86</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75790</v>
      </c>
      <c r="CS39" s="715"/>
      <c r="CT39" s="715"/>
      <c r="CU39" s="715"/>
      <c r="CV39" s="715"/>
      <c r="CW39" s="715"/>
      <c r="CX39" s="715"/>
      <c r="CY39" s="716"/>
      <c r="CZ39" s="684">
        <v>0.9</v>
      </c>
      <c r="DA39" s="713"/>
      <c r="DB39" s="713"/>
      <c r="DC39" s="717"/>
      <c r="DD39" s="688">
        <v>42331</v>
      </c>
      <c r="DE39" s="715"/>
      <c r="DF39" s="715"/>
      <c r="DG39" s="715"/>
      <c r="DH39" s="715"/>
      <c r="DI39" s="715"/>
      <c r="DJ39" s="715"/>
      <c r="DK39" s="716"/>
      <c r="DL39" s="688" t="s">
        <v>128</v>
      </c>
      <c r="DM39" s="715"/>
      <c r="DN39" s="715"/>
      <c r="DO39" s="715"/>
      <c r="DP39" s="715"/>
      <c r="DQ39" s="715"/>
      <c r="DR39" s="715"/>
      <c r="DS39" s="715"/>
      <c r="DT39" s="715"/>
      <c r="DU39" s="715"/>
      <c r="DV39" s="716"/>
      <c r="DW39" s="684" t="s">
        <v>239</v>
      </c>
      <c r="DX39" s="713"/>
      <c r="DY39" s="713"/>
      <c r="DZ39" s="713"/>
      <c r="EA39" s="713"/>
      <c r="EB39" s="713"/>
      <c r="EC39" s="714"/>
    </row>
    <row r="40" spans="2:133" ht="11.25" customHeight="1">
      <c r="AQ40" s="756" t="s">
        <v>344</v>
      </c>
      <c r="AR40" s="757"/>
      <c r="AS40" s="757"/>
      <c r="AT40" s="757"/>
      <c r="AU40" s="757"/>
      <c r="AV40" s="757"/>
      <c r="AW40" s="757"/>
      <c r="AX40" s="757"/>
      <c r="AY40" s="758"/>
      <c r="AZ40" s="679">
        <v>70096</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239</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18200</v>
      </c>
      <c r="CS40" s="680"/>
      <c r="CT40" s="680"/>
      <c r="CU40" s="680"/>
      <c r="CV40" s="680"/>
      <c r="CW40" s="680"/>
      <c r="CX40" s="680"/>
      <c r="CY40" s="681"/>
      <c r="CZ40" s="684">
        <v>0.2</v>
      </c>
      <c r="DA40" s="713"/>
      <c r="DB40" s="713"/>
      <c r="DC40" s="717"/>
      <c r="DD40" s="688" t="s">
        <v>239</v>
      </c>
      <c r="DE40" s="680"/>
      <c r="DF40" s="680"/>
      <c r="DG40" s="680"/>
      <c r="DH40" s="680"/>
      <c r="DI40" s="680"/>
      <c r="DJ40" s="680"/>
      <c r="DK40" s="681"/>
      <c r="DL40" s="688" t="s">
        <v>128</v>
      </c>
      <c r="DM40" s="680"/>
      <c r="DN40" s="680"/>
      <c r="DO40" s="680"/>
      <c r="DP40" s="680"/>
      <c r="DQ40" s="680"/>
      <c r="DR40" s="680"/>
      <c r="DS40" s="680"/>
      <c r="DT40" s="680"/>
      <c r="DU40" s="680"/>
      <c r="DV40" s="681"/>
      <c r="DW40" s="684" t="s">
        <v>239</v>
      </c>
      <c r="DX40" s="713"/>
      <c r="DY40" s="713"/>
      <c r="DZ40" s="713"/>
      <c r="EA40" s="713"/>
      <c r="EB40" s="713"/>
      <c r="EC40" s="714"/>
    </row>
    <row r="41" spans="2:133" ht="11.25" customHeight="1">
      <c r="AQ41" s="766" t="s">
        <v>347</v>
      </c>
      <c r="AR41" s="767"/>
      <c r="AS41" s="767"/>
      <c r="AT41" s="767"/>
      <c r="AU41" s="767"/>
      <c r="AV41" s="767"/>
      <c r="AW41" s="767"/>
      <c r="AX41" s="767"/>
      <c r="AY41" s="768"/>
      <c r="AZ41" s="759">
        <v>207734</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324</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128</v>
      </c>
      <c r="DA41" s="713"/>
      <c r="DB41" s="713"/>
      <c r="DC41" s="717"/>
      <c r="DD41" s="688" t="s">
        <v>239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4668895</v>
      </c>
      <c r="CS42" s="680"/>
      <c r="CT42" s="680"/>
      <c r="CU42" s="680"/>
      <c r="CV42" s="680"/>
      <c r="CW42" s="680"/>
      <c r="CX42" s="680"/>
      <c r="CY42" s="681"/>
      <c r="CZ42" s="684">
        <v>54.9</v>
      </c>
      <c r="DA42" s="685"/>
      <c r="DB42" s="685"/>
      <c r="DC42" s="780"/>
      <c r="DD42" s="688">
        <v>68295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47653</v>
      </c>
      <c r="CS43" s="715"/>
      <c r="CT43" s="715"/>
      <c r="CU43" s="715"/>
      <c r="CV43" s="715"/>
      <c r="CW43" s="715"/>
      <c r="CX43" s="715"/>
      <c r="CY43" s="716"/>
      <c r="CZ43" s="684">
        <v>0.6</v>
      </c>
      <c r="DA43" s="713"/>
      <c r="DB43" s="713"/>
      <c r="DC43" s="717"/>
      <c r="DD43" s="688">
        <v>47653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354</v>
      </c>
      <c r="CD44" s="791" t="s">
        <v>305</v>
      </c>
      <c r="CE44" s="792"/>
      <c r="CF44" s="676" t="s">
        <v>355</v>
      </c>
      <c r="CG44" s="677"/>
      <c r="CH44" s="677"/>
      <c r="CI44" s="677"/>
      <c r="CJ44" s="677"/>
      <c r="CK44" s="677"/>
      <c r="CL44" s="677"/>
      <c r="CM44" s="677"/>
      <c r="CN44" s="677"/>
      <c r="CO44" s="677"/>
      <c r="CP44" s="677"/>
      <c r="CQ44" s="678"/>
      <c r="CR44" s="679">
        <v>4652848</v>
      </c>
      <c r="CS44" s="680"/>
      <c r="CT44" s="680"/>
      <c r="CU44" s="680"/>
      <c r="CV44" s="680"/>
      <c r="CW44" s="680"/>
      <c r="CX44" s="680"/>
      <c r="CY44" s="681"/>
      <c r="CZ44" s="684">
        <v>54.7</v>
      </c>
      <c r="DA44" s="685"/>
      <c r="DB44" s="685"/>
      <c r="DC44" s="780"/>
      <c r="DD44" s="688">
        <v>60238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356</v>
      </c>
      <c r="CG45" s="677"/>
      <c r="CH45" s="677"/>
      <c r="CI45" s="677"/>
      <c r="CJ45" s="677"/>
      <c r="CK45" s="677"/>
      <c r="CL45" s="677"/>
      <c r="CM45" s="677"/>
      <c r="CN45" s="677"/>
      <c r="CO45" s="677"/>
      <c r="CP45" s="677"/>
      <c r="CQ45" s="678"/>
      <c r="CR45" s="679">
        <v>3322974</v>
      </c>
      <c r="CS45" s="715"/>
      <c r="CT45" s="715"/>
      <c r="CU45" s="715"/>
      <c r="CV45" s="715"/>
      <c r="CW45" s="715"/>
      <c r="CX45" s="715"/>
      <c r="CY45" s="716"/>
      <c r="CZ45" s="684">
        <v>39</v>
      </c>
      <c r="DA45" s="713"/>
      <c r="DB45" s="713"/>
      <c r="DC45" s="717"/>
      <c r="DD45" s="688">
        <v>18163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357</v>
      </c>
      <c r="CG46" s="677"/>
      <c r="CH46" s="677"/>
      <c r="CI46" s="677"/>
      <c r="CJ46" s="677"/>
      <c r="CK46" s="677"/>
      <c r="CL46" s="677"/>
      <c r="CM46" s="677"/>
      <c r="CN46" s="677"/>
      <c r="CO46" s="677"/>
      <c r="CP46" s="677"/>
      <c r="CQ46" s="678"/>
      <c r="CR46" s="679">
        <v>1326756</v>
      </c>
      <c r="CS46" s="680"/>
      <c r="CT46" s="680"/>
      <c r="CU46" s="680"/>
      <c r="CV46" s="680"/>
      <c r="CW46" s="680"/>
      <c r="CX46" s="680"/>
      <c r="CY46" s="681"/>
      <c r="CZ46" s="684">
        <v>15.6</v>
      </c>
      <c r="DA46" s="685"/>
      <c r="DB46" s="685"/>
      <c r="DC46" s="780"/>
      <c r="DD46" s="688">
        <v>42057</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358</v>
      </c>
      <c r="CG47" s="677"/>
      <c r="CH47" s="677"/>
      <c r="CI47" s="677"/>
      <c r="CJ47" s="677"/>
      <c r="CK47" s="677"/>
      <c r="CL47" s="677"/>
      <c r="CM47" s="677"/>
      <c r="CN47" s="677"/>
      <c r="CO47" s="677"/>
      <c r="CP47" s="677"/>
      <c r="CQ47" s="678"/>
      <c r="CR47" s="679">
        <v>16047</v>
      </c>
      <c r="CS47" s="715"/>
      <c r="CT47" s="715"/>
      <c r="CU47" s="715"/>
      <c r="CV47" s="715"/>
      <c r="CW47" s="715"/>
      <c r="CX47" s="715"/>
      <c r="CY47" s="716"/>
      <c r="CZ47" s="684">
        <v>0.2</v>
      </c>
      <c r="DA47" s="713"/>
      <c r="DB47" s="713"/>
      <c r="DC47" s="717"/>
      <c r="DD47" s="688">
        <v>8057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359</v>
      </c>
      <c r="CG48" s="677"/>
      <c r="CH48" s="677"/>
      <c r="CI48" s="677"/>
      <c r="CJ48" s="677"/>
      <c r="CK48" s="677"/>
      <c r="CL48" s="677"/>
      <c r="CM48" s="677"/>
      <c r="CN48" s="677"/>
      <c r="CO48" s="677"/>
      <c r="CP48" s="677"/>
      <c r="CQ48" s="678"/>
      <c r="CR48" s="679" t="s">
        <v>128</v>
      </c>
      <c r="CS48" s="680"/>
      <c r="CT48" s="680"/>
      <c r="CU48" s="680"/>
      <c r="CV48" s="680"/>
      <c r="CW48" s="680"/>
      <c r="CX48" s="680"/>
      <c r="CY48" s="681"/>
      <c r="CZ48" s="684" t="s">
        <v>239</v>
      </c>
      <c r="DA48" s="685"/>
      <c r="DB48" s="685"/>
      <c r="DC48" s="780"/>
      <c r="DD48" s="688" t="s">
        <v>239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360</v>
      </c>
      <c r="CE49" s="725"/>
      <c r="CF49" s="725"/>
      <c r="CG49" s="725"/>
      <c r="CH49" s="725"/>
      <c r="CI49" s="725"/>
      <c r="CJ49" s="725"/>
      <c r="CK49" s="725"/>
      <c r="CL49" s="725"/>
      <c r="CM49" s="725"/>
      <c r="CN49" s="725"/>
      <c r="CO49" s="725"/>
      <c r="CP49" s="725"/>
      <c r="CQ49" s="726"/>
      <c r="CR49" s="759">
        <v>8510821</v>
      </c>
      <c r="CS49" s="749"/>
      <c r="CT49" s="749"/>
      <c r="CU49" s="749"/>
      <c r="CV49" s="749"/>
      <c r="CW49" s="749"/>
      <c r="CX49" s="749"/>
      <c r="CY49" s="781"/>
      <c r="CZ49" s="764">
        <v>100</v>
      </c>
      <c r="DA49" s="782"/>
      <c r="DB49" s="782"/>
      <c r="DC49" s="783"/>
      <c r="DD49" s="784">
        <v>2841965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D51DMNRsbrin9N4EeoLLTzmcxSBKG8NAMCYZn6MFArXfVtcgGENXBD8haJnMgSIh3dfEeYOIAZZXrkvl5TwVAA==" saltValue="NbZrHbgjME4aQmDBeSDBM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0" zoomScale="70" zoomScaleNormal="25" zoomScaleSheetLayoutView="70" workbookViewId="0">
      <selection activeCell="AU95" sqref="AU95"/>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383</v>
      </c>
      <c r="C7" s="812"/>
      <c r="D7" s="812"/>
      <c r="E7" s="812"/>
      <c r="F7" s="812"/>
      <c r="G7" s="812"/>
      <c r="H7" s="812"/>
      <c r="I7" s="812"/>
      <c r="J7" s="812"/>
      <c r="K7" s="812"/>
      <c r="L7" s="812"/>
      <c r="M7" s="812"/>
      <c r="N7" s="812"/>
      <c r="O7" s="812"/>
      <c r="P7" s="813"/>
      <c r="Q7" s="814">
        <v>5645</v>
      </c>
      <c r="R7" s="815"/>
      <c r="S7" s="815"/>
      <c r="T7" s="815"/>
      <c r="U7" s="815"/>
      <c r="V7" s="815">
        <v>5178</v>
      </c>
      <c r="W7" s="815"/>
      <c r="X7" s="815"/>
      <c r="Y7" s="815"/>
      <c r="Z7" s="815"/>
      <c r="AA7" s="815">
        <v>466</v>
      </c>
      <c r="AB7" s="815"/>
      <c r="AC7" s="815"/>
      <c r="AD7" s="815"/>
      <c r="AE7" s="816"/>
      <c r="AF7" s="817">
        <v>465</v>
      </c>
      <c r="AG7" s="818"/>
      <c r="AH7" s="818"/>
      <c r="AI7" s="818"/>
      <c r="AJ7" s="819"/>
      <c r="AK7" s="854">
        <v>418</v>
      </c>
      <c r="AL7" s="855"/>
      <c r="AM7" s="855"/>
      <c r="AN7" s="855"/>
      <c r="AO7" s="855"/>
      <c r="AP7" s="855">
        <v>9273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587</v>
      </c>
      <c r="BT7" s="859"/>
      <c r="BU7" s="859"/>
      <c r="BV7" s="859"/>
      <c r="BW7" s="859"/>
      <c r="BX7" s="859"/>
      <c r="BY7" s="859"/>
      <c r="BZ7" s="859"/>
      <c r="CA7" s="859"/>
      <c r="CB7" s="859"/>
      <c r="CC7" s="859"/>
      <c r="CD7" s="859"/>
      <c r="CE7" s="859"/>
      <c r="CF7" s="859"/>
      <c r="CG7" s="860"/>
      <c r="CH7" s="851">
        <v>24</v>
      </c>
      <c r="CI7" s="852"/>
      <c r="CJ7" s="852"/>
      <c r="CK7" s="852"/>
      <c r="CL7" s="853"/>
      <c r="CM7" s="851">
        <v>14</v>
      </c>
      <c r="CN7" s="852"/>
      <c r="CO7" s="852"/>
      <c r="CP7" s="852"/>
      <c r="CQ7" s="853"/>
      <c r="CR7" s="851">
        <v>9</v>
      </c>
      <c r="CS7" s="852"/>
      <c r="CT7" s="852"/>
      <c r="CU7" s="852"/>
      <c r="CV7" s="853"/>
      <c r="CW7" s="851" t="s">
        <v>589</v>
      </c>
      <c r="CX7" s="852"/>
      <c r="CY7" s="852"/>
      <c r="CZ7" s="852"/>
      <c r="DA7" s="853"/>
      <c r="DB7" s="851" t="s">
        <v>589</v>
      </c>
      <c r="DC7" s="852"/>
      <c r="DD7" s="852"/>
      <c r="DE7" s="852"/>
      <c r="DF7" s="853"/>
      <c r="DG7" s="851" t="s">
        <v>589</v>
      </c>
      <c r="DH7" s="852"/>
      <c r="DI7" s="852"/>
      <c r="DJ7" s="852"/>
      <c r="DK7" s="853"/>
      <c r="DL7" s="851" t="s">
        <v>589</v>
      </c>
      <c r="DM7" s="852"/>
      <c r="DN7" s="852"/>
      <c r="DO7" s="852"/>
      <c r="DP7" s="853"/>
      <c r="DQ7" s="851" t="s">
        <v>589</v>
      </c>
      <c r="DR7" s="852"/>
      <c r="DS7" s="852"/>
      <c r="DT7" s="852"/>
      <c r="DU7" s="853"/>
      <c r="DV7" s="832"/>
      <c r="DW7" s="833"/>
      <c r="DX7" s="833"/>
      <c r="DY7" s="833"/>
      <c r="DZ7" s="834"/>
      <c r="EA7" s="254"/>
    </row>
    <row r="8" spans="1:131" s="255" customFormat="1" ht="26.25" customHeight="1">
      <c r="A8" s="261">
        <v>2</v>
      </c>
      <c r="B8" s="835" t="s">
        <v>384</v>
      </c>
      <c r="C8" s="836"/>
      <c r="D8" s="836"/>
      <c r="E8" s="836"/>
      <c r="F8" s="836"/>
      <c r="G8" s="836"/>
      <c r="H8" s="836"/>
      <c r="I8" s="836"/>
      <c r="J8" s="836"/>
      <c r="K8" s="836"/>
      <c r="L8" s="836"/>
      <c r="M8" s="836"/>
      <c r="N8" s="836"/>
      <c r="O8" s="836"/>
      <c r="P8" s="837"/>
      <c r="Q8" s="838">
        <v>3396</v>
      </c>
      <c r="R8" s="839"/>
      <c r="S8" s="839"/>
      <c r="T8" s="839"/>
      <c r="U8" s="839"/>
      <c r="V8" s="839">
        <v>3333</v>
      </c>
      <c r="W8" s="839"/>
      <c r="X8" s="839"/>
      <c r="Y8" s="839"/>
      <c r="Z8" s="839"/>
      <c r="AA8" s="839">
        <v>64</v>
      </c>
      <c r="AB8" s="839"/>
      <c r="AC8" s="839"/>
      <c r="AD8" s="839"/>
      <c r="AE8" s="840"/>
      <c r="AF8" s="841">
        <v>64</v>
      </c>
      <c r="AG8" s="842"/>
      <c r="AH8" s="842"/>
      <c r="AI8" s="842"/>
      <c r="AJ8" s="843"/>
      <c r="AK8" s="844" t="s">
        <v>589</v>
      </c>
      <c r="AL8" s="844"/>
      <c r="AM8" s="844"/>
      <c r="AN8" s="844"/>
      <c r="AO8" s="844"/>
      <c r="AP8" s="845">
        <v>4507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588</v>
      </c>
      <c r="BT8" s="849"/>
      <c r="BU8" s="849"/>
      <c r="BV8" s="849"/>
      <c r="BW8" s="849"/>
      <c r="BX8" s="849"/>
      <c r="BY8" s="849"/>
      <c r="BZ8" s="849"/>
      <c r="CA8" s="849"/>
      <c r="CB8" s="849"/>
      <c r="CC8" s="849"/>
      <c r="CD8" s="849"/>
      <c r="CE8" s="849"/>
      <c r="CF8" s="849"/>
      <c r="CG8" s="850"/>
      <c r="CH8" s="861">
        <v>7</v>
      </c>
      <c r="CI8" s="862"/>
      <c r="CJ8" s="862"/>
      <c r="CK8" s="862"/>
      <c r="CL8" s="863"/>
      <c r="CM8" s="861">
        <v>11</v>
      </c>
      <c r="CN8" s="862"/>
      <c r="CO8" s="862"/>
      <c r="CP8" s="862"/>
      <c r="CQ8" s="863"/>
      <c r="CR8" s="861">
        <v>5</v>
      </c>
      <c r="CS8" s="862"/>
      <c r="CT8" s="862"/>
      <c r="CU8" s="862"/>
      <c r="CV8" s="863"/>
      <c r="CW8" s="861" t="s">
        <v>591</v>
      </c>
      <c r="CX8" s="862"/>
      <c r="CY8" s="862"/>
      <c r="CZ8" s="862"/>
      <c r="DA8" s="863"/>
      <c r="DB8" s="861" t="s">
        <v>589</v>
      </c>
      <c r="DC8" s="862"/>
      <c r="DD8" s="862"/>
      <c r="DE8" s="862"/>
      <c r="DF8" s="863"/>
      <c r="DG8" s="861" t="s">
        <v>589</v>
      </c>
      <c r="DH8" s="862"/>
      <c r="DI8" s="862"/>
      <c r="DJ8" s="862"/>
      <c r="DK8" s="863"/>
      <c r="DL8" s="861" t="s">
        <v>589</v>
      </c>
      <c r="DM8" s="862"/>
      <c r="DN8" s="862"/>
      <c r="DO8" s="862"/>
      <c r="DP8" s="863"/>
      <c r="DQ8" s="861" t="s">
        <v>589</v>
      </c>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67"/>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67"/>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67"/>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67"/>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67"/>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67"/>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67"/>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67"/>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67"/>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67"/>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67"/>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67"/>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67"/>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8"/>
      <c r="R22" s="869"/>
      <c r="S22" s="869"/>
      <c r="T22" s="869"/>
      <c r="U22" s="869"/>
      <c r="V22" s="869"/>
      <c r="W22" s="869"/>
      <c r="X22" s="869"/>
      <c r="Y22" s="869"/>
      <c r="Z22" s="869"/>
      <c r="AA22" s="869"/>
      <c r="AB22" s="869"/>
      <c r="AC22" s="869"/>
      <c r="AD22" s="869"/>
      <c r="AE22" s="870"/>
      <c r="AF22" s="841"/>
      <c r="AG22" s="842"/>
      <c r="AH22" s="842"/>
      <c r="AI22" s="842"/>
      <c r="AJ22" s="843"/>
      <c r="AK22" s="883"/>
      <c r="AL22" s="884"/>
      <c r="AM22" s="884"/>
      <c r="AN22" s="884"/>
      <c r="AO22" s="884"/>
      <c r="AP22" s="884"/>
      <c r="AQ22" s="884"/>
      <c r="AR22" s="884"/>
      <c r="AS22" s="884"/>
      <c r="AT22" s="884"/>
      <c r="AU22" s="885"/>
      <c r="AV22" s="885"/>
      <c r="AW22" s="885"/>
      <c r="AX22" s="885"/>
      <c r="AY22" s="886"/>
      <c r="AZ22" s="887" t="s">
        <v>385</v>
      </c>
      <c r="BA22" s="887"/>
      <c r="BB22" s="887"/>
      <c r="BC22" s="887"/>
      <c r="BD22" s="888"/>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386</v>
      </c>
      <c r="B23" s="871" t="s">
        <v>387</v>
      </c>
      <c r="C23" s="872"/>
      <c r="D23" s="872"/>
      <c r="E23" s="872"/>
      <c r="F23" s="872"/>
      <c r="G23" s="872"/>
      <c r="H23" s="872"/>
      <c r="I23" s="872"/>
      <c r="J23" s="872"/>
      <c r="K23" s="872"/>
      <c r="L23" s="872"/>
      <c r="M23" s="872"/>
      <c r="N23" s="872"/>
      <c r="O23" s="872"/>
      <c r="P23" s="873"/>
      <c r="Q23" s="874">
        <f>Q7+Q8</f>
        <v>9041</v>
      </c>
      <c r="R23" s="875"/>
      <c r="S23" s="875"/>
      <c r="T23" s="875"/>
      <c r="U23" s="875"/>
      <c r="V23" s="875">
        <f>V7+V8</f>
        <v>8511</v>
      </c>
      <c r="W23" s="875"/>
      <c r="X23" s="875"/>
      <c r="Y23" s="875"/>
      <c r="Z23" s="875"/>
      <c r="AA23" s="875">
        <f>AA7+AA8</f>
        <v>530</v>
      </c>
      <c r="AB23" s="875"/>
      <c r="AC23" s="875"/>
      <c r="AD23" s="875"/>
      <c r="AE23" s="876"/>
      <c r="AF23" s="877">
        <v>529</v>
      </c>
      <c r="AG23" s="875"/>
      <c r="AH23" s="875"/>
      <c r="AI23" s="875"/>
      <c r="AJ23" s="878"/>
      <c r="AK23" s="879"/>
      <c r="AL23" s="880"/>
      <c r="AM23" s="880"/>
      <c r="AN23" s="880"/>
      <c r="AO23" s="880"/>
      <c r="AP23" s="875">
        <f>AP7+AP8</f>
        <v>13780</v>
      </c>
      <c r="AQ23" s="875"/>
      <c r="AR23" s="875"/>
      <c r="AS23" s="875"/>
      <c r="AT23" s="875"/>
      <c r="AU23" s="881"/>
      <c r="AV23" s="881"/>
      <c r="AW23" s="881"/>
      <c r="AX23" s="881"/>
      <c r="AY23" s="882"/>
      <c r="AZ23" s="890" t="s">
        <v>601</v>
      </c>
      <c r="BA23" s="891"/>
      <c r="BB23" s="891"/>
      <c r="BC23" s="891"/>
      <c r="BD23" s="892"/>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9" t="s">
        <v>388</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366</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3" t="s">
        <v>393</v>
      </c>
      <c r="AG26" s="894"/>
      <c r="AH26" s="894"/>
      <c r="AI26" s="894"/>
      <c r="AJ26" s="895"/>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6"/>
      <c r="AG27" s="897"/>
      <c r="AH27" s="897"/>
      <c r="AI27" s="897"/>
      <c r="AJ27" s="898"/>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398</v>
      </c>
      <c r="C28" s="812"/>
      <c r="D28" s="812"/>
      <c r="E28" s="812"/>
      <c r="F28" s="812"/>
      <c r="G28" s="812"/>
      <c r="H28" s="812"/>
      <c r="I28" s="812"/>
      <c r="J28" s="812"/>
      <c r="K28" s="812"/>
      <c r="L28" s="812"/>
      <c r="M28" s="812"/>
      <c r="N28" s="812"/>
      <c r="O28" s="812"/>
      <c r="P28" s="813"/>
      <c r="Q28" s="903">
        <v>601</v>
      </c>
      <c r="R28" s="904"/>
      <c r="S28" s="904"/>
      <c r="T28" s="904"/>
      <c r="U28" s="904"/>
      <c r="V28" s="904">
        <v>594</v>
      </c>
      <c r="W28" s="904"/>
      <c r="X28" s="904"/>
      <c r="Y28" s="904"/>
      <c r="Z28" s="904"/>
      <c r="AA28" s="904">
        <v>7</v>
      </c>
      <c r="AB28" s="904"/>
      <c r="AC28" s="904"/>
      <c r="AD28" s="904"/>
      <c r="AE28" s="905"/>
      <c r="AF28" s="906">
        <v>7</v>
      </c>
      <c r="AG28" s="904"/>
      <c r="AH28" s="904"/>
      <c r="AI28" s="904"/>
      <c r="AJ28" s="907"/>
      <c r="AK28" s="908">
        <v>70</v>
      </c>
      <c r="AL28" s="899"/>
      <c r="AM28" s="899"/>
      <c r="AN28" s="899"/>
      <c r="AO28" s="899"/>
      <c r="AP28" s="899" t="s">
        <v>589</v>
      </c>
      <c r="AQ28" s="899"/>
      <c r="AR28" s="899"/>
      <c r="AS28" s="899"/>
      <c r="AT28" s="899"/>
      <c r="AU28" s="899" t="s">
        <v>589</v>
      </c>
      <c r="AV28" s="899"/>
      <c r="AW28" s="899"/>
      <c r="AX28" s="899"/>
      <c r="AY28" s="899"/>
      <c r="AZ28" s="900" t="s">
        <v>589</v>
      </c>
      <c r="BA28" s="900"/>
      <c r="BB28" s="900"/>
      <c r="BC28" s="900"/>
      <c r="BD28" s="900"/>
      <c r="BE28" s="901"/>
      <c r="BF28" s="901"/>
      <c r="BG28" s="901"/>
      <c r="BH28" s="901"/>
      <c r="BI28" s="902"/>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399</v>
      </c>
      <c r="C29" s="836"/>
      <c r="D29" s="836"/>
      <c r="E29" s="836"/>
      <c r="F29" s="836"/>
      <c r="G29" s="836"/>
      <c r="H29" s="836"/>
      <c r="I29" s="836"/>
      <c r="J29" s="836"/>
      <c r="K29" s="836"/>
      <c r="L29" s="836"/>
      <c r="M29" s="836"/>
      <c r="N29" s="836"/>
      <c r="O29" s="836"/>
      <c r="P29" s="837"/>
      <c r="Q29" s="838">
        <v>65</v>
      </c>
      <c r="R29" s="839"/>
      <c r="S29" s="839"/>
      <c r="T29" s="839"/>
      <c r="U29" s="839"/>
      <c r="V29" s="839">
        <v>64</v>
      </c>
      <c r="W29" s="839"/>
      <c r="X29" s="839"/>
      <c r="Y29" s="839"/>
      <c r="Z29" s="839"/>
      <c r="AA29" s="839">
        <v>1</v>
      </c>
      <c r="AB29" s="839"/>
      <c r="AC29" s="839"/>
      <c r="AD29" s="839"/>
      <c r="AE29" s="840"/>
      <c r="AF29" s="841">
        <v>1</v>
      </c>
      <c r="AG29" s="842"/>
      <c r="AH29" s="842"/>
      <c r="AI29" s="842"/>
      <c r="AJ29" s="843"/>
      <c r="AK29" s="911">
        <v>29</v>
      </c>
      <c r="AL29" s="844"/>
      <c r="AM29" s="844"/>
      <c r="AN29" s="844"/>
      <c r="AO29" s="844"/>
      <c r="AP29" s="844" t="s">
        <v>589</v>
      </c>
      <c r="AQ29" s="844"/>
      <c r="AR29" s="844"/>
      <c r="AS29" s="844"/>
      <c r="AT29" s="844"/>
      <c r="AU29" s="844" t="s">
        <v>589</v>
      </c>
      <c r="AV29" s="844"/>
      <c r="AW29" s="844"/>
      <c r="AX29" s="844"/>
      <c r="AY29" s="844"/>
      <c r="AZ29" s="912" t="s">
        <v>592</v>
      </c>
      <c r="BA29" s="912"/>
      <c r="BB29" s="912"/>
      <c r="BC29" s="912"/>
      <c r="BD29" s="912"/>
      <c r="BE29" s="909"/>
      <c r="BF29" s="909"/>
      <c r="BG29" s="909"/>
      <c r="BH29" s="909"/>
      <c r="BI29" s="910"/>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400</v>
      </c>
      <c r="C30" s="836"/>
      <c r="D30" s="836"/>
      <c r="E30" s="836"/>
      <c r="F30" s="836"/>
      <c r="G30" s="836"/>
      <c r="H30" s="836"/>
      <c r="I30" s="836"/>
      <c r="J30" s="836"/>
      <c r="K30" s="836"/>
      <c r="L30" s="836"/>
      <c r="M30" s="836"/>
      <c r="N30" s="836"/>
      <c r="O30" s="836"/>
      <c r="P30" s="837"/>
      <c r="Q30" s="838">
        <v>160</v>
      </c>
      <c r="R30" s="839"/>
      <c r="S30" s="839"/>
      <c r="T30" s="839"/>
      <c r="U30" s="839"/>
      <c r="V30" s="839">
        <v>140</v>
      </c>
      <c r="W30" s="839"/>
      <c r="X30" s="839"/>
      <c r="Y30" s="839"/>
      <c r="Z30" s="839"/>
      <c r="AA30" s="839">
        <v>20</v>
      </c>
      <c r="AB30" s="839"/>
      <c r="AC30" s="839"/>
      <c r="AD30" s="839"/>
      <c r="AE30" s="840"/>
      <c r="AF30" s="841">
        <v>96</v>
      </c>
      <c r="AG30" s="842"/>
      <c r="AH30" s="842"/>
      <c r="AI30" s="842"/>
      <c r="AJ30" s="843"/>
      <c r="AK30" s="911">
        <v>18</v>
      </c>
      <c r="AL30" s="844"/>
      <c r="AM30" s="844"/>
      <c r="AN30" s="844"/>
      <c r="AO30" s="844"/>
      <c r="AP30" s="844">
        <v>1399</v>
      </c>
      <c r="AQ30" s="844"/>
      <c r="AR30" s="844"/>
      <c r="AS30" s="844"/>
      <c r="AT30" s="844"/>
      <c r="AU30" s="844" t="s">
        <v>599</v>
      </c>
      <c r="AV30" s="844"/>
      <c r="AW30" s="844"/>
      <c r="AX30" s="844"/>
      <c r="AY30" s="844"/>
      <c r="AZ30" s="912" t="s">
        <v>589</v>
      </c>
      <c r="BA30" s="912"/>
      <c r="BB30" s="912"/>
      <c r="BC30" s="912"/>
      <c r="BD30" s="912"/>
      <c r="BE30" s="909" t="s">
        <v>401</v>
      </c>
      <c r="BF30" s="909"/>
      <c r="BG30" s="909"/>
      <c r="BH30" s="909"/>
      <c r="BI30" s="910"/>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c r="C31" s="836"/>
      <c r="D31" s="836"/>
      <c r="E31" s="836"/>
      <c r="F31" s="836"/>
      <c r="G31" s="836"/>
      <c r="H31" s="836"/>
      <c r="I31" s="836"/>
      <c r="J31" s="836"/>
      <c r="K31" s="836"/>
      <c r="L31" s="836"/>
      <c r="M31" s="836"/>
      <c r="N31" s="836"/>
      <c r="O31" s="836"/>
      <c r="P31" s="837"/>
      <c r="Q31" s="838"/>
      <c r="R31" s="839"/>
      <c r="S31" s="839"/>
      <c r="T31" s="839"/>
      <c r="U31" s="839"/>
      <c r="V31" s="839"/>
      <c r="W31" s="839"/>
      <c r="X31" s="839"/>
      <c r="Y31" s="839"/>
      <c r="Z31" s="839"/>
      <c r="AA31" s="839"/>
      <c r="AB31" s="839"/>
      <c r="AC31" s="839"/>
      <c r="AD31" s="839"/>
      <c r="AE31" s="840"/>
      <c r="AF31" s="841"/>
      <c r="AG31" s="842"/>
      <c r="AH31" s="842"/>
      <c r="AI31" s="842"/>
      <c r="AJ31" s="843"/>
      <c r="AK31" s="911"/>
      <c r="AL31" s="844"/>
      <c r="AM31" s="844"/>
      <c r="AN31" s="844"/>
      <c r="AO31" s="844"/>
      <c r="AP31" s="844"/>
      <c r="AQ31" s="844"/>
      <c r="AR31" s="844"/>
      <c r="AS31" s="844"/>
      <c r="AT31" s="844"/>
      <c r="AU31" s="844"/>
      <c r="AV31" s="844"/>
      <c r="AW31" s="844"/>
      <c r="AX31" s="844"/>
      <c r="AY31" s="844"/>
      <c r="AZ31" s="912"/>
      <c r="BA31" s="912"/>
      <c r="BB31" s="912"/>
      <c r="BC31" s="912"/>
      <c r="BD31" s="912"/>
      <c r="BE31" s="909"/>
      <c r="BF31" s="909"/>
      <c r="BG31" s="909"/>
      <c r="BH31" s="909"/>
      <c r="BI31" s="910"/>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1"/>
      <c r="AL32" s="844"/>
      <c r="AM32" s="844"/>
      <c r="AN32" s="844"/>
      <c r="AO32" s="844"/>
      <c r="AP32" s="844"/>
      <c r="AQ32" s="844"/>
      <c r="AR32" s="844"/>
      <c r="AS32" s="844"/>
      <c r="AT32" s="844"/>
      <c r="AU32" s="844"/>
      <c r="AV32" s="844"/>
      <c r="AW32" s="844"/>
      <c r="AX32" s="844"/>
      <c r="AY32" s="844"/>
      <c r="AZ32" s="912"/>
      <c r="BA32" s="912"/>
      <c r="BB32" s="912"/>
      <c r="BC32" s="912"/>
      <c r="BD32" s="912"/>
      <c r="BE32" s="909"/>
      <c r="BF32" s="909"/>
      <c r="BG32" s="909"/>
      <c r="BH32" s="909"/>
      <c r="BI32" s="910"/>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1"/>
      <c r="AL33" s="844"/>
      <c r="AM33" s="844"/>
      <c r="AN33" s="844"/>
      <c r="AO33" s="844"/>
      <c r="AP33" s="844"/>
      <c r="AQ33" s="844"/>
      <c r="AR33" s="844"/>
      <c r="AS33" s="844"/>
      <c r="AT33" s="844"/>
      <c r="AU33" s="844"/>
      <c r="AV33" s="844"/>
      <c r="AW33" s="844"/>
      <c r="AX33" s="844"/>
      <c r="AY33" s="844"/>
      <c r="AZ33" s="912"/>
      <c r="BA33" s="912"/>
      <c r="BB33" s="912"/>
      <c r="BC33" s="912"/>
      <c r="BD33" s="912"/>
      <c r="BE33" s="909"/>
      <c r="BF33" s="909"/>
      <c r="BG33" s="909"/>
      <c r="BH33" s="909"/>
      <c r="BI33" s="910"/>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1"/>
      <c r="AL34" s="844"/>
      <c r="AM34" s="844"/>
      <c r="AN34" s="844"/>
      <c r="AO34" s="844"/>
      <c r="AP34" s="844"/>
      <c r="AQ34" s="844"/>
      <c r="AR34" s="844"/>
      <c r="AS34" s="844"/>
      <c r="AT34" s="844"/>
      <c r="AU34" s="844"/>
      <c r="AV34" s="844"/>
      <c r="AW34" s="844"/>
      <c r="AX34" s="844"/>
      <c r="AY34" s="844"/>
      <c r="AZ34" s="912"/>
      <c r="BA34" s="912"/>
      <c r="BB34" s="912"/>
      <c r="BC34" s="912"/>
      <c r="BD34" s="912"/>
      <c r="BE34" s="909"/>
      <c r="BF34" s="909"/>
      <c r="BG34" s="909"/>
      <c r="BH34" s="909"/>
      <c r="BI34" s="910"/>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1"/>
      <c r="AL35" s="844"/>
      <c r="AM35" s="844"/>
      <c r="AN35" s="844"/>
      <c r="AO35" s="844"/>
      <c r="AP35" s="844"/>
      <c r="AQ35" s="844"/>
      <c r="AR35" s="844"/>
      <c r="AS35" s="844"/>
      <c r="AT35" s="844"/>
      <c r="AU35" s="844"/>
      <c r="AV35" s="844"/>
      <c r="AW35" s="844"/>
      <c r="AX35" s="844"/>
      <c r="AY35" s="844"/>
      <c r="AZ35" s="912"/>
      <c r="BA35" s="912"/>
      <c r="BB35" s="912"/>
      <c r="BC35" s="912"/>
      <c r="BD35" s="912"/>
      <c r="BE35" s="909"/>
      <c r="BF35" s="909"/>
      <c r="BG35" s="909"/>
      <c r="BH35" s="909"/>
      <c r="BI35" s="910"/>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1"/>
      <c r="AL36" s="844"/>
      <c r="AM36" s="844"/>
      <c r="AN36" s="844"/>
      <c r="AO36" s="844"/>
      <c r="AP36" s="844"/>
      <c r="AQ36" s="844"/>
      <c r="AR36" s="844"/>
      <c r="AS36" s="844"/>
      <c r="AT36" s="844"/>
      <c r="AU36" s="844"/>
      <c r="AV36" s="844"/>
      <c r="AW36" s="844"/>
      <c r="AX36" s="844"/>
      <c r="AY36" s="844"/>
      <c r="AZ36" s="912"/>
      <c r="BA36" s="912"/>
      <c r="BB36" s="912"/>
      <c r="BC36" s="912"/>
      <c r="BD36" s="912"/>
      <c r="BE36" s="909"/>
      <c r="BF36" s="909"/>
      <c r="BG36" s="909"/>
      <c r="BH36" s="909"/>
      <c r="BI36" s="910"/>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1"/>
      <c r="AL37" s="844"/>
      <c r="AM37" s="844"/>
      <c r="AN37" s="844"/>
      <c r="AO37" s="844"/>
      <c r="AP37" s="844"/>
      <c r="AQ37" s="844"/>
      <c r="AR37" s="844"/>
      <c r="AS37" s="844"/>
      <c r="AT37" s="844"/>
      <c r="AU37" s="844"/>
      <c r="AV37" s="844"/>
      <c r="AW37" s="844"/>
      <c r="AX37" s="844"/>
      <c r="AY37" s="844"/>
      <c r="AZ37" s="912"/>
      <c r="BA37" s="912"/>
      <c r="BB37" s="912"/>
      <c r="BC37" s="912"/>
      <c r="BD37" s="912"/>
      <c r="BE37" s="909"/>
      <c r="BF37" s="909"/>
      <c r="BG37" s="909"/>
      <c r="BH37" s="909"/>
      <c r="BI37" s="910"/>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1"/>
      <c r="AL38" s="844"/>
      <c r="AM38" s="844"/>
      <c r="AN38" s="844"/>
      <c r="AO38" s="844"/>
      <c r="AP38" s="844"/>
      <c r="AQ38" s="844"/>
      <c r="AR38" s="844"/>
      <c r="AS38" s="844"/>
      <c r="AT38" s="844"/>
      <c r="AU38" s="844"/>
      <c r="AV38" s="844"/>
      <c r="AW38" s="844"/>
      <c r="AX38" s="844"/>
      <c r="AY38" s="844"/>
      <c r="AZ38" s="912"/>
      <c r="BA38" s="912"/>
      <c r="BB38" s="912"/>
      <c r="BC38" s="912"/>
      <c r="BD38" s="912"/>
      <c r="BE38" s="909"/>
      <c r="BF38" s="909"/>
      <c r="BG38" s="909"/>
      <c r="BH38" s="909"/>
      <c r="BI38" s="910"/>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1"/>
      <c r="AL39" s="844"/>
      <c r="AM39" s="844"/>
      <c r="AN39" s="844"/>
      <c r="AO39" s="844"/>
      <c r="AP39" s="844"/>
      <c r="AQ39" s="844"/>
      <c r="AR39" s="844"/>
      <c r="AS39" s="844"/>
      <c r="AT39" s="844"/>
      <c r="AU39" s="844"/>
      <c r="AV39" s="844"/>
      <c r="AW39" s="844"/>
      <c r="AX39" s="844"/>
      <c r="AY39" s="844"/>
      <c r="AZ39" s="912"/>
      <c r="BA39" s="912"/>
      <c r="BB39" s="912"/>
      <c r="BC39" s="912"/>
      <c r="BD39" s="912"/>
      <c r="BE39" s="909"/>
      <c r="BF39" s="909"/>
      <c r="BG39" s="909"/>
      <c r="BH39" s="909"/>
      <c r="BI39" s="910"/>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1"/>
      <c r="AL40" s="844"/>
      <c r="AM40" s="844"/>
      <c r="AN40" s="844"/>
      <c r="AO40" s="844"/>
      <c r="AP40" s="844"/>
      <c r="AQ40" s="844"/>
      <c r="AR40" s="844"/>
      <c r="AS40" s="844"/>
      <c r="AT40" s="844"/>
      <c r="AU40" s="844"/>
      <c r="AV40" s="844"/>
      <c r="AW40" s="844"/>
      <c r="AX40" s="844"/>
      <c r="AY40" s="844"/>
      <c r="AZ40" s="912"/>
      <c r="BA40" s="912"/>
      <c r="BB40" s="912"/>
      <c r="BC40" s="912"/>
      <c r="BD40" s="912"/>
      <c r="BE40" s="909"/>
      <c r="BF40" s="909"/>
      <c r="BG40" s="909"/>
      <c r="BH40" s="909"/>
      <c r="BI40" s="910"/>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1"/>
      <c r="AL41" s="844"/>
      <c r="AM41" s="844"/>
      <c r="AN41" s="844"/>
      <c r="AO41" s="844"/>
      <c r="AP41" s="844"/>
      <c r="AQ41" s="844"/>
      <c r="AR41" s="844"/>
      <c r="AS41" s="844"/>
      <c r="AT41" s="844"/>
      <c r="AU41" s="844"/>
      <c r="AV41" s="844"/>
      <c r="AW41" s="844"/>
      <c r="AX41" s="844"/>
      <c r="AY41" s="844"/>
      <c r="AZ41" s="912"/>
      <c r="BA41" s="912"/>
      <c r="BB41" s="912"/>
      <c r="BC41" s="912"/>
      <c r="BD41" s="912"/>
      <c r="BE41" s="909"/>
      <c r="BF41" s="909"/>
      <c r="BG41" s="909"/>
      <c r="BH41" s="909"/>
      <c r="BI41" s="910"/>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1"/>
      <c r="AL42" s="844"/>
      <c r="AM42" s="844"/>
      <c r="AN42" s="844"/>
      <c r="AO42" s="844"/>
      <c r="AP42" s="844"/>
      <c r="AQ42" s="844"/>
      <c r="AR42" s="844"/>
      <c r="AS42" s="844"/>
      <c r="AT42" s="844"/>
      <c r="AU42" s="844"/>
      <c r="AV42" s="844"/>
      <c r="AW42" s="844"/>
      <c r="AX42" s="844"/>
      <c r="AY42" s="844"/>
      <c r="AZ42" s="912"/>
      <c r="BA42" s="912"/>
      <c r="BB42" s="912"/>
      <c r="BC42" s="912"/>
      <c r="BD42" s="912"/>
      <c r="BE42" s="909"/>
      <c r="BF42" s="909"/>
      <c r="BG42" s="909"/>
      <c r="BH42" s="909"/>
      <c r="BI42" s="910"/>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1"/>
      <c r="AL43" s="844"/>
      <c r="AM43" s="844"/>
      <c r="AN43" s="844"/>
      <c r="AO43" s="844"/>
      <c r="AP43" s="844"/>
      <c r="AQ43" s="844"/>
      <c r="AR43" s="844"/>
      <c r="AS43" s="844"/>
      <c r="AT43" s="844"/>
      <c r="AU43" s="844"/>
      <c r="AV43" s="844"/>
      <c r="AW43" s="844"/>
      <c r="AX43" s="844"/>
      <c r="AY43" s="844"/>
      <c r="AZ43" s="912"/>
      <c r="BA43" s="912"/>
      <c r="BB43" s="912"/>
      <c r="BC43" s="912"/>
      <c r="BD43" s="912"/>
      <c r="BE43" s="909"/>
      <c r="BF43" s="909"/>
      <c r="BG43" s="909"/>
      <c r="BH43" s="909"/>
      <c r="BI43" s="910"/>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1"/>
      <c r="AL44" s="844"/>
      <c r="AM44" s="844"/>
      <c r="AN44" s="844"/>
      <c r="AO44" s="844"/>
      <c r="AP44" s="844"/>
      <c r="AQ44" s="844"/>
      <c r="AR44" s="844"/>
      <c r="AS44" s="844"/>
      <c r="AT44" s="844"/>
      <c r="AU44" s="844"/>
      <c r="AV44" s="844"/>
      <c r="AW44" s="844"/>
      <c r="AX44" s="844"/>
      <c r="AY44" s="844"/>
      <c r="AZ44" s="912"/>
      <c r="BA44" s="912"/>
      <c r="BB44" s="912"/>
      <c r="BC44" s="912"/>
      <c r="BD44" s="912"/>
      <c r="BE44" s="909"/>
      <c r="BF44" s="909"/>
      <c r="BG44" s="909"/>
      <c r="BH44" s="909"/>
      <c r="BI44" s="910"/>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1"/>
      <c r="AL45" s="844"/>
      <c r="AM45" s="844"/>
      <c r="AN45" s="844"/>
      <c r="AO45" s="844"/>
      <c r="AP45" s="844"/>
      <c r="AQ45" s="844"/>
      <c r="AR45" s="844"/>
      <c r="AS45" s="844"/>
      <c r="AT45" s="844"/>
      <c r="AU45" s="844"/>
      <c r="AV45" s="844"/>
      <c r="AW45" s="844"/>
      <c r="AX45" s="844"/>
      <c r="AY45" s="844"/>
      <c r="AZ45" s="912"/>
      <c r="BA45" s="912"/>
      <c r="BB45" s="912"/>
      <c r="BC45" s="912"/>
      <c r="BD45" s="912"/>
      <c r="BE45" s="909"/>
      <c r="BF45" s="909"/>
      <c r="BG45" s="909"/>
      <c r="BH45" s="909"/>
      <c r="BI45" s="910"/>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1"/>
      <c r="AL46" s="844"/>
      <c r="AM46" s="844"/>
      <c r="AN46" s="844"/>
      <c r="AO46" s="844"/>
      <c r="AP46" s="844"/>
      <c r="AQ46" s="844"/>
      <c r="AR46" s="844"/>
      <c r="AS46" s="844"/>
      <c r="AT46" s="844"/>
      <c r="AU46" s="844"/>
      <c r="AV46" s="844"/>
      <c r="AW46" s="844"/>
      <c r="AX46" s="844"/>
      <c r="AY46" s="844"/>
      <c r="AZ46" s="912"/>
      <c r="BA46" s="912"/>
      <c r="BB46" s="912"/>
      <c r="BC46" s="912"/>
      <c r="BD46" s="912"/>
      <c r="BE46" s="909"/>
      <c r="BF46" s="909"/>
      <c r="BG46" s="909"/>
      <c r="BH46" s="909"/>
      <c r="BI46" s="910"/>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1"/>
      <c r="AL47" s="844"/>
      <c r="AM47" s="844"/>
      <c r="AN47" s="844"/>
      <c r="AO47" s="844"/>
      <c r="AP47" s="844"/>
      <c r="AQ47" s="844"/>
      <c r="AR47" s="844"/>
      <c r="AS47" s="844"/>
      <c r="AT47" s="844"/>
      <c r="AU47" s="844"/>
      <c r="AV47" s="844"/>
      <c r="AW47" s="844"/>
      <c r="AX47" s="844"/>
      <c r="AY47" s="844"/>
      <c r="AZ47" s="912"/>
      <c r="BA47" s="912"/>
      <c r="BB47" s="912"/>
      <c r="BC47" s="912"/>
      <c r="BD47" s="912"/>
      <c r="BE47" s="909"/>
      <c r="BF47" s="909"/>
      <c r="BG47" s="909"/>
      <c r="BH47" s="909"/>
      <c r="BI47" s="910"/>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1"/>
      <c r="AL48" s="844"/>
      <c r="AM48" s="844"/>
      <c r="AN48" s="844"/>
      <c r="AO48" s="844"/>
      <c r="AP48" s="844"/>
      <c r="AQ48" s="844"/>
      <c r="AR48" s="844"/>
      <c r="AS48" s="844"/>
      <c r="AT48" s="844"/>
      <c r="AU48" s="844"/>
      <c r="AV48" s="844"/>
      <c r="AW48" s="844"/>
      <c r="AX48" s="844"/>
      <c r="AY48" s="844"/>
      <c r="AZ48" s="912"/>
      <c r="BA48" s="912"/>
      <c r="BB48" s="912"/>
      <c r="BC48" s="912"/>
      <c r="BD48" s="912"/>
      <c r="BE48" s="909"/>
      <c r="BF48" s="909"/>
      <c r="BG48" s="909"/>
      <c r="BH48" s="909"/>
      <c r="BI48" s="910"/>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1"/>
      <c r="AL49" s="844"/>
      <c r="AM49" s="844"/>
      <c r="AN49" s="844"/>
      <c r="AO49" s="844"/>
      <c r="AP49" s="844"/>
      <c r="AQ49" s="844"/>
      <c r="AR49" s="844"/>
      <c r="AS49" s="844"/>
      <c r="AT49" s="844"/>
      <c r="AU49" s="844"/>
      <c r="AV49" s="844"/>
      <c r="AW49" s="844"/>
      <c r="AX49" s="844"/>
      <c r="AY49" s="844"/>
      <c r="AZ49" s="912"/>
      <c r="BA49" s="912"/>
      <c r="BB49" s="912"/>
      <c r="BC49" s="912"/>
      <c r="BD49" s="912"/>
      <c r="BE49" s="909"/>
      <c r="BF49" s="909"/>
      <c r="BG49" s="909"/>
      <c r="BH49" s="909"/>
      <c r="BI49" s="910"/>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9"/>
      <c r="BF50" s="909"/>
      <c r="BG50" s="909"/>
      <c r="BH50" s="909"/>
      <c r="BI50" s="910"/>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9"/>
      <c r="BF51" s="909"/>
      <c r="BG51" s="909"/>
      <c r="BH51" s="909"/>
      <c r="BI51" s="910"/>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9"/>
      <c r="BF52" s="909"/>
      <c r="BG52" s="909"/>
      <c r="BH52" s="909"/>
      <c r="BI52" s="910"/>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9"/>
      <c r="BF53" s="909"/>
      <c r="BG53" s="909"/>
      <c r="BH53" s="909"/>
      <c r="BI53" s="910"/>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9"/>
      <c r="BF54" s="909"/>
      <c r="BG54" s="909"/>
      <c r="BH54" s="909"/>
      <c r="BI54" s="910"/>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9"/>
      <c r="BF55" s="909"/>
      <c r="BG55" s="909"/>
      <c r="BH55" s="909"/>
      <c r="BI55" s="910"/>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9"/>
      <c r="BF56" s="909"/>
      <c r="BG56" s="909"/>
      <c r="BH56" s="909"/>
      <c r="BI56" s="910"/>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9"/>
      <c r="BF57" s="909"/>
      <c r="BG57" s="909"/>
      <c r="BH57" s="909"/>
      <c r="BI57" s="910"/>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9"/>
      <c r="BF58" s="909"/>
      <c r="BG58" s="909"/>
      <c r="BH58" s="909"/>
      <c r="BI58" s="910"/>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9"/>
      <c r="BF59" s="909"/>
      <c r="BG59" s="909"/>
      <c r="BH59" s="909"/>
      <c r="BI59" s="910"/>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9"/>
      <c r="BF60" s="909"/>
      <c r="BG60" s="909"/>
      <c r="BH60" s="909"/>
      <c r="BI60" s="910"/>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9"/>
      <c r="BF61" s="909"/>
      <c r="BG61" s="909"/>
      <c r="BH61" s="909"/>
      <c r="BI61" s="910"/>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9"/>
      <c r="BF62" s="909"/>
      <c r="BG62" s="909"/>
      <c r="BH62" s="909"/>
      <c r="BI62" s="910"/>
      <c r="BJ62" s="925" t="s">
        <v>402</v>
      </c>
      <c r="BK62" s="887"/>
      <c r="BL62" s="887"/>
      <c r="BM62" s="887"/>
      <c r="BN62" s="888"/>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386</v>
      </c>
      <c r="B63" s="871" t="s">
        <v>403</v>
      </c>
      <c r="C63" s="872"/>
      <c r="D63" s="872"/>
      <c r="E63" s="872"/>
      <c r="F63" s="872"/>
      <c r="G63" s="872"/>
      <c r="H63" s="872"/>
      <c r="I63" s="872"/>
      <c r="J63" s="872"/>
      <c r="K63" s="872"/>
      <c r="L63" s="872"/>
      <c r="M63" s="872"/>
      <c r="N63" s="872"/>
      <c r="O63" s="872"/>
      <c r="P63" s="873"/>
      <c r="Q63" s="918"/>
      <c r="R63" s="919"/>
      <c r="S63" s="919"/>
      <c r="T63" s="919"/>
      <c r="U63" s="919"/>
      <c r="V63" s="919"/>
      <c r="W63" s="919"/>
      <c r="X63" s="919"/>
      <c r="Y63" s="919"/>
      <c r="Z63" s="919"/>
      <c r="AA63" s="919"/>
      <c r="AB63" s="919"/>
      <c r="AC63" s="919"/>
      <c r="AD63" s="919"/>
      <c r="AE63" s="920"/>
      <c r="AF63" s="921">
        <f>AF28+AF29+AF30</f>
        <v>104</v>
      </c>
      <c r="AG63" s="922"/>
      <c r="AH63" s="922"/>
      <c r="AI63" s="922"/>
      <c r="AJ63" s="923"/>
      <c r="AK63" s="924"/>
      <c r="AL63" s="919"/>
      <c r="AM63" s="919"/>
      <c r="AN63" s="919"/>
      <c r="AO63" s="919"/>
      <c r="AP63" s="922">
        <f>AP30</f>
        <v>1399</v>
      </c>
      <c r="AQ63" s="922"/>
      <c r="AR63" s="922"/>
      <c r="AS63" s="922"/>
      <c r="AT63" s="922"/>
      <c r="AU63" s="922" t="s">
        <v>600</v>
      </c>
      <c r="AV63" s="922"/>
      <c r="AW63" s="922"/>
      <c r="AX63" s="922"/>
      <c r="AY63" s="922"/>
      <c r="AZ63" s="926"/>
      <c r="BA63" s="926"/>
      <c r="BB63" s="926"/>
      <c r="BC63" s="926"/>
      <c r="BD63" s="926"/>
      <c r="BE63" s="927"/>
      <c r="BF63" s="927"/>
      <c r="BG63" s="927"/>
      <c r="BH63" s="927"/>
      <c r="BI63" s="928"/>
      <c r="BJ63" s="929" t="s">
        <v>404</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406</v>
      </c>
      <c r="B66" s="821"/>
      <c r="C66" s="821"/>
      <c r="D66" s="821"/>
      <c r="E66" s="821"/>
      <c r="F66" s="821"/>
      <c r="G66" s="821"/>
      <c r="H66" s="821"/>
      <c r="I66" s="821"/>
      <c r="J66" s="821"/>
      <c r="K66" s="821"/>
      <c r="L66" s="821"/>
      <c r="M66" s="821"/>
      <c r="N66" s="821"/>
      <c r="O66" s="821"/>
      <c r="P66" s="822"/>
      <c r="Q66" s="797" t="s">
        <v>407</v>
      </c>
      <c r="R66" s="798"/>
      <c r="S66" s="798"/>
      <c r="T66" s="798"/>
      <c r="U66" s="799"/>
      <c r="V66" s="797" t="s">
        <v>408</v>
      </c>
      <c r="W66" s="798"/>
      <c r="X66" s="798"/>
      <c r="Y66" s="798"/>
      <c r="Z66" s="799"/>
      <c r="AA66" s="797" t="s">
        <v>409</v>
      </c>
      <c r="AB66" s="798"/>
      <c r="AC66" s="798"/>
      <c r="AD66" s="798"/>
      <c r="AE66" s="799"/>
      <c r="AF66" s="932" t="s">
        <v>410</v>
      </c>
      <c r="AG66" s="894"/>
      <c r="AH66" s="894"/>
      <c r="AI66" s="894"/>
      <c r="AJ66" s="933"/>
      <c r="AK66" s="797" t="s">
        <v>411</v>
      </c>
      <c r="AL66" s="821"/>
      <c r="AM66" s="821"/>
      <c r="AN66" s="821"/>
      <c r="AO66" s="822"/>
      <c r="AP66" s="797" t="s">
        <v>412</v>
      </c>
      <c r="AQ66" s="798"/>
      <c r="AR66" s="798"/>
      <c r="AS66" s="798"/>
      <c r="AT66" s="799"/>
      <c r="AU66" s="797" t="s">
        <v>413</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7"/>
      <c r="AH67" s="897"/>
      <c r="AI67" s="897"/>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8" t="s">
        <v>576</v>
      </c>
      <c r="C68" s="949"/>
      <c r="D68" s="949"/>
      <c r="E68" s="949"/>
      <c r="F68" s="949"/>
      <c r="G68" s="949"/>
      <c r="H68" s="949"/>
      <c r="I68" s="949"/>
      <c r="J68" s="949"/>
      <c r="K68" s="949"/>
      <c r="L68" s="949"/>
      <c r="M68" s="949"/>
      <c r="N68" s="949"/>
      <c r="O68" s="949"/>
      <c r="P68" s="950"/>
      <c r="Q68" s="951">
        <v>985</v>
      </c>
      <c r="R68" s="952"/>
      <c r="S68" s="952"/>
      <c r="T68" s="952"/>
      <c r="U68" s="952"/>
      <c r="V68" s="952">
        <v>954</v>
      </c>
      <c r="W68" s="952"/>
      <c r="X68" s="952"/>
      <c r="Y68" s="952"/>
      <c r="Z68" s="952"/>
      <c r="AA68" s="952">
        <v>31</v>
      </c>
      <c r="AB68" s="952"/>
      <c r="AC68" s="952"/>
      <c r="AD68" s="952"/>
      <c r="AE68" s="952"/>
      <c r="AF68" s="952">
        <v>31</v>
      </c>
      <c r="AG68" s="952"/>
      <c r="AH68" s="952"/>
      <c r="AI68" s="952"/>
      <c r="AJ68" s="952"/>
      <c r="AK68" s="844" t="s">
        <v>589</v>
      </c>
      <c r="AL68" s="844"/>
      <c r="AM68" s="844"/>
      <c r="AN68" s="844"/>
      <c r="AO68" s="844"/>
      <c r="AP68" s="844" t="s">
        <v>589</v>
      </c>
      <c r="AQ68" s="844"/>
      <c r="AR68" s="844"/>
      <c r="AS68" s="844"/>
      <c r="AT68" s="844"/>
      <c r="AU68" s="844" t="s">
        <v>589</v>
      </c>
      <c r="AV68" s="844"/>
      <c r="AW68" s="844"/>
      <c r="AX68" s="844"/>
      <c r="AY68" s="844"/>
      <c r="AZ68" s="946"/>
      <c r="BA68" s="946"/>
      <c r="BB68" s="946"/>
      <c r="BC68" s="946"/>
      <c r="BD68" s="947"/>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577</v>
      </c>
      <c r="C69" s="954"/>
      <c r="D69" s="954"/>
      <c r="E69" s="954"/>
      <c r="F69" s="954"/>
      <c r="G69" s="954"/>
      <c r="H69" s="954"/>
      <c r="I69" s="954"/>
      <c r="J69" s="954"/>
      <c r="K69" s="954"/>
      <c r="L69" s="954"/>
      <c r="M69" s="954"/>
      <c r="N69" s="954"/>
      <c r="O69" s="954"/>
      <c r="P69" s="955"/>
      <c r="Q69" s="956">
        <v>70107</v>
      </c>
      <c r="R69" s="844"/>
      <c r="S69" s="844"/>
      <c r="T69" s="844"/>
      <c r="U69" s="844"/>
      <c r="V69" s="844">
        <v>67173</v>
      </c>
      <c r="W69" s="844"/>
      <c r="X69" s="844"/>
      <c r="Y69" s="844"/>
      <c r="Z69" s="844"/>
      <c r="AA69" s="844" t="s">
        <v>589</v>
      </c>
      <c r="AB69" s="844"/>
      <c r="AC69" s="844"/>
      <c r="AD69" s="844"/>
      <c r="AE69" s="844"/>
      <c r="AF69" s="844">
        <v>2934</v>
      </c>
      <c r="AG69" s="844"/>
      <c r="AH69" s="844"/>
      <c r="AI69" s="844"/>
      <c r="AJ69" s="844"/>
      <c r="AK69" s="844">
        <v>169</v>
      </c>
      <c r="AL69" s="844"/>
      <c r="AM69" s="844"/>
      <c r="AN69" s="844"/>
      <c r="AO69" s="844"/>
      <c r="AP69" s="844" t="s">
        <v>589</v>
      </c>
      <c r="AQ69" s="844"/>
      <c r="AR69" s="844"/>
      <c r="AS69" s="844"/>
      <c r="AT69" s="844"/>
      <c r="AU69" s="844" t="s">
        <v>589</v>
      </c>
      <c r="AV69" s="844"/>
      <c r="AW69" s="844"/>
      <c r="AX69" s="844"/>
      <c r="AY69" s="844"/>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578</v>
      </c>
      <c r="C70" s="954"/>
      <c r="D70" s="954"/>
      <c r="E70" s="954"/>
      <c r="F70" s="954"/>
      <c r="G70" s="954"/>
      <c r="H70" s="954"/>
      <c r="I70" s="954"/>
      <c r="J70" s="954"/>
      <c r="K70" s="954"/>
      <c r="L70" s="954"/>
      <c r="M70" s="954"/>
      <c r="N70" s="954"/>
      <c r="O70" s="954"/>
      <c r="P70" s="955"/>
      <c r="Q70" s="956">
        <v>11887</v>
      </c>
      <c r="R70" s="844"/>
      <c r="S70" s="844"/>
      <c r="T70" s="844"/>
      <c r="U70" s="844"/>
      <c r="V70" s="844">
        <v>11522</v>
      </c>
      <c r="W70" s="844"/>
      <c r="X70" s="844"/>
      <c r="Y70" s="844"/>
      <c r="Z70" s="844"/>
      <c r="AA70" s="844">
        <v>366</v>
      </c>
      <c r="AB70" s="844"/>
      <c r="AC70" s="844"/>
      <c r="AD70" s="844"/>
      <c r="AE70" s="844"/>
      <c r="AF70" s="844">
        <v>366</v>
      </c>
      <c r="AG70" s="844"/>
      <c r="AH70" s="844"/>
      <c r="AI70" s="844"/>
      <c r="AJ70" s="844"/>
      <c r="AK70" s="844" t="s">
        <v>589</v>
      </c>
      <c r="AL70" s="844"/>
      <c r="AM70" s="844"/>
      <c r="AN70" s="844"/>
      <c r="AO70" s="844"/>
      <c r="AP70" s="844" t="s">
        <v>589</v>
      </c>
      <c r="AQ70" s="844"/>
      <c r="AR70" s="844"/>
      <c r="AS70" s="844"/>
      <c r="AT70" s="844"/>
      <c r="AU70" s="844" t="s">
        <v>589</v>
      </c>
      <c r="AV70" s="844"/>
      <c r="AW70" s="844"/>
      <c r="AX70" s="844"/>
      <c r="AY70" s="844"/>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579</v>
      </c>
      <c r="C71" s="954"/>
      <c r="D71" s="954"/>
      <c r="E71" s="954"/>
      <c r="F71" s="954"/>
      <c r="G71" s="954"/>
      <c r="H71" s="954"/>
      <c r="I71" s="954"/>
      <c r="J71" s="954"/>
      <c r="K71" s="954"/>
      <c r="L71" s="954"/>
      <c r="M71" s="954"/>
      <c r="N71" s="954"/>
      <c r="O71" s="954"/>
      <c r="P71" s="955"/>
      <c r="Q71" s="956">
        <v>59</v>
      </c>
      <c r="R71" s="844"/>
      <c r="S71" s="844"/>
      <c r="T71" s="844"/>
      <c r="U71" s="844"/>
      <c r="V71" s="844">
        <v>59</v>
      </c>
      <c r="W71" s="844"/>
      <c r="X71" s="844"/>
      <c r="Y71" s="844"/>
      <c r="Z71" s="844"/>
      <c r="AA71" s="844" t="s">
        <v>589</v>
      </c>
      <c r="AB71" s="844"/>
      <c r="AC71" s="844"/>
      <c r="AD71" s="844"/>
      <c r="AE71" s="844"/>
      <c r="AF71" s="844" t="s">
        <v>589</v>
      </c>
      <c r="AG71" s="844"/>
      <c r="AH71" s="844"/>
      <c r="AI71" s="844"/>
      <c r="AJ71" s="844"/>
      <c r="AK71" s="844" t="s">
        <v>589</v>
      </c>
      <c r="AL71" s="844"/>
      <c r="AM71" s="844"/>
      <c r="AN71" s="844"/>
      <c r="AO71" s="844"/>
      <c r="AP71" s="844" t="s">
        <v>589</v>
      </c>
      <c r="AQ71" s="844"/>
      <c r="AR71" s="844"/>
      <c r="AS71" s="844"/>
      <c r="AT71" s="844"/>
      <c r="AU71" s="844" t="s">
        <v>589</v>
      </c>
      <c r="AV71" s="844"/>
      <c r="AW71" s="844"/>
      <c r="AX71" s="844"/>
      <c r="AY71" s="844"/>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580</v>
      </c>
      <c r="C72" s="954"/>
      <c r="D72" s="954"/>
      <c r="E72" s="954"/>
      <c r="F72" s="954"/>
      <c r="G72" s="954"/>
      <c r="H72" s="954"/>
      <c r="I72" s="954"/>
      <c r="J72" s="954"/>
      <c r="K72" s="954"/>
      <c r="L72" s="954"/>
      <c r="M72" s="954"/>
      <c r="N72" s="954"/>
      <c r="O72" s="954"/>
      <c r="P72" s="955"/>
      <c r="Q72" s="956">
        <v>459</v>
      </c>
      <c r="R72" s="844"/>
      <c r="S72" s="844"/>
      <c r="T72" s="844"/>
      <c r="U72" s="844"/>
      <c r="V72" s="844">
        <v>402</v>
      </c>
      <c r="W72" s="844"/>
      <c r="X72" s="844"/>
      <c r="Y72" s="844"/>
      <c r="Z72" s="844"/>
      <c r="AA72" s="844">
        <v>57</v>
      </c>
      <c r="AB72" s="844"/>
      <c r="AC72" s="844"/>
      <c r="AD72" s="844"/>
      <c r="AE72" s="844"/>
      <c r="AF72" s="844">
        <v>57</v>
      </c>
      <c r="AG72" s="844"/>
      <c r="AH72" s="844"/>
      <c r="AI72" s="844"/>
      <c r="AJ72" s="844"/>
      <c r="AK72" s="844" t="s">
        <v>589</v>
      </c>
      <c r="AL72" s="844"/>
      <c r="AM72" s="844"/>
      <c r="AN72" s="844"/>
      <c r="AO72" s="844"/>
      <c r="AP72" s="844">
        <v>42</v>
      </c>
      <c r="AQ72" s="844"/>
      <c r="AR72" s="844"/>
      <c r="AS72" s="844"/>
      <c r="AT72" s="844"/>
      <c r="AU72" s="844">
        <v>2</v>
      </c>
      <c r="AV72" s="844"/>
      <c r="AW72" s="844"/>
      <c r="AX72" s="844"/>
      <c r="AY72" s="844"/>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581</v>
      </c>
      <c r="C73" s="954"/>
      <c r="D73" s="954"/>
      <c r="E73" s="954"/>
      <c r="F73" s="954"/>
      <c r="G73" s="954"/>
      <c r="H73" s="954"/>
      <c r="I73" s="954"/>
      <c r="J73" s="954"/>
      <c r="K73" s="954"/>
      <c r="L73" s="954"/>
      <c r="M73" s="954"/>
      <c r="N73" s="954"/>
      <c r="O73" s="954"/>
      <c r="P73" s="955"/>
      <c r="Q73" s="956">
        <v>102</v>
      </c>
      <c r="R73" s="844"/>
      <c r="S73" s="844"/>
      <c r="T73" s="844"/>
      <c r="U73" s="844"/>
      <c r="V73" s="844">
        <v>101</v>
      </c>
      <c r="W73" s="844"/>
      <c r="X73" s="844"/>
      <c r="Y73" s="844"/>
      <c r="Z73" s="844"/>
      <c r="AA73" s="844">
        <v>1</v>
      </c>
      <c r="AB73" s="844"/>
      <c r="AC73" s="844"/>
      <c r="AD73" s="844"/>
      <c r="AE73" s="844"/>
      <c r="AF73" s="844">
        <v>1</v>
      </c>
      <c r="AG73" s="844"/>
      <c r="AH73" s="844"/>
      <c r="AI73" s="844"/>
      <c r="AJ73" s="844"/>
      <c r="AK73" s="844" t="s">
        <v>589</v>
      </c>
      <c r="AL73" s="844"/>
      <c r="AM73" s="844"/>
      <c r="AN73" s="844"/>
      <c r="AO73" s="844"/>
      <c r="AP73" s="844" t="s">
        <v>589</v>
      </c>
      <c r="AQ73" s="844"/>
      <c r="AR73" s="844"/>
      <c r="AS73" s="844"/>
      <c r="AT73" s="844"/>
      <c r="AU73" s="844" t="s">
        <v>589</v>
      </c>
      <c r="AV73" s="844"/>
      <c r="AW73" s="844"/>
      <c r="AX73" s="844"/>
      <c r="AY73" s="844"/>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582</v>
      </c>
      <c r="C74" s="954"/>
      <c r="D74" s="954"/>
      <c r="E74" s="954"/>
      <c r="F74" s="954"/>
      <c r="G74" s="954"/>
      <c r="H74" s="954"/>
      <c r="I74" s="954"/>
      <c r="J74" s="954"/>
      <c r="K74" s="954"/>
      <c r="L74" s="954"/>
      <c r="M74" s="954"/>
      <c r="N74" s="954"/>
      <c r="O74" s="954"/>
      <c r="P74" s="955"/>
      <c r="Q74" s="956">
        <v>1943</v>
      </c>
      <c r="R74" s="844"/>
      <c r="S74" s="844"/>
      <c r="T74" s="844"/>
      <c r="U74" s="844"/>
      <c r="V74" s="844">
        <v>1928</v>
      </c>
      <c r="W74" s="844"/>
      <c r="X74" s="844"/>
      <c r="Y74" s="844"/>
      <c r="Z74" s="844"/>
      <c r="AA74" s="844">
        <v>15</v>
      </c>
      <c r="AB74" s="844"/>
      <c r="AC74" s="844"/>
      <c r="AD74" s="844"/>
      <c r="AE74" s="844"/>
      <c r="AF74" s="844">
        <v>12</v>
      </c>
      <c r="AG74" s="844"/>
      <c r="AH74" s="844"/>
      <c r="AI74" s="844"/>
      <c r="AJ74" s="844"/>
      <c r="AK74" s="844">
        <v>7</v>
      </c>
      <c r="AL74" s="844"/>
      <c r="AM74" s="844"/>
      <c r="AN74" s="844"/>
      <c r="AO74" s="844"/>
      <c r="AP74" s="844">
        <v>1160</v>
      </c>
      <c r="AQ74" s="844"/>
      <c r="AR74" s="844"/>
      <c r="AS74" s="844"/>
      <c r="AT74" s="844"/>
      <c r="AU74" s="844">
        <v>103</v>
      </c>
      <c r="AV74" s="844"/>
      <c r="AW74" s="844"/>
      <c r="AX74" s="844"/>
      <c r="AY74" s="844"/>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583</v>
      </c>
      <c r="C75" s="954"/>
      <c r="D75" s="954"/>
      <c r="E75" s="954"/>
      <c r="F75" s="954"/>
      <c r="G75" s="954"/>
      <c r="H75" s="954"/>
      <c r="I75" s="954"/>
      <c r="J75" s="954"/>
      <c r="K75" s="954"/>
      <c r="L75" s="954"/>
      <c r="M75" s="954"/>
      <c r="N75" s="954"/>
      <c r="O75" s="954"/>
      <c r="P75" s="955"/>
      <c r="Q75" s="959">
        <v>175</v>
      </c>
      <c r="R75" s="960"/>
      <c r="S75" s="960"/>
      <c r="T75" s="960"/>
      <c r="U75" s="911"/>
      <c r="V75" s="961">
        <v>165</v>
      </c>
      <c r="W75" s="960"/>
      <c r="X75" s="960"/>
      <c r="Y75" s="960"/>
      <c r="Z75" s="911"/>
      <c r="AA75" s="961">
        <v>10</v>
      </c>
      <c r="AB75" s="960"/>
      <c r="AC75" s="960"/>
      <c r="AD75" s="960"/>
      <c r="AE75" s="911"/>
      <c r="AF75" s="961">
        <v>10</v>
      </c>
      <c r="AG75" s="960"/>
      <c r="AH75" s="960"/>
      <c r="AI75" s="960"/>
      <c r="AJ75" s="911"/>
      <c r="AK75" s="961">
        <v>23</v>
      </c>
      <c r="AL75" s="960"/>
      <c r="AM75" s="960"/>
      <c r="AN75" s="960"/>
      <c r="AO75" s="911"/>
      <c r="AP75" s="844" t="s">
        <v>589</v>
      </c>
      <c r="AQ75" s="844"/>
      <c r="AR75" s="844"/>
      <c r="AS75" s="844"/>
      <c r="AT75" s="844"/>
      <c r="AU75" s="844" t="s">
        <v>589</v>
      </c>
      <c r="AV75" s="844"/>
      <c r="AW75" s="844"/>
      <c r="AX75" s="844"/>
      <c r="AY75" s="844"/>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584</v>
      </c>
      <c r="C76" s="954"/>
      <c r="D76" s="954"/>
      <c r="E76" s="954"/>
      <c r="F76" s="954"/>
      <c r="G76" s="954"/>
      <c r="H76" s="954"/>
      <c r="I76" s="954"/>
      <c r="J76" s="954"/>
      <c r="K76" s="954"/>
      <c r="L76" s="954"/>
      <c r="M76" s="954"/>
      <c r="N76" s="954"/>
      <c r="O76" s="954"/>
      <c r="P76" s="955"/>
      <c r="Q76" s="959">
        <v>183</v>
      </c>
      <c r="R76" s="960"/>
      <c r="S76" s="960"/>
      <c r="T76" s="960"/>
      <c r="U76" s="911"/>
      <c r="V76" s="961">
        <v>170</v>
      </c>
      <c r="W76" s="960"/>
      <c r="X76" s="960"/>
      <c r="Y76" s="960"/>
      <c r="Z76" s="911"/>
      <c r="AA76" s="961">
        <v>13</v>
      </c>
      <c r="AB76" s="960"/>
      <c r="AC76" s="960"/>
      <c r="AD76" s="960"/>
      <c r="AE76" s="911"/>
      <c r="AF76" s="961">
        <v>13</v>
      </c>
      <c r="AG76" s="960"/>
      <c r="AH76" s="960"/>
      <c r="AI76" s="960"/>
      <c r="AJ76" s="911"/>
      <c r="AK76" s="844" t="s">
        <v>589</v>
      </c>
      <c r="AL76" s="844"/>
      <c r="AM76" s="844"/>
      <c r="AN76" s="844"/>
      <c r="AO76" s="844"/>
      <c r="AP76" s="844" t="s">
        <v>589</v>
      </c>
      <c r="AQ76" s="844"/>
      <c r="AR76" s="844"/>
      <c r="AS76" s="844"/>
      <c r="AT76" s="844"/>
      <c r="AU76" s="844" t="s">
        <v>589</v>
      </c>
      <c r="AV76" s="844"/>
      <c r="AW76" s="844"/>
      <c r="AX76" s="844"/>
      <c r="AY76" s="844"/>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590</v>
      </c>
      <c r="C77" s="954"/>
      <c r="D77" s="954"/>
      <c r="E77" s="954"/>
      <c r="F77" s="954"/>
      <c r="G77" s="954"/>
      <c r="H77" s="954"/>
      <c r="I77" s="954"/>
      <c r="J77" s="954"/>
      <c r="K77" s="954"/>
      <c r="L77" s="954"/>
      <c r="M77" s="954"/>
      <c r="N77" s="954"/>
      <c r="O77" s="954"/>
      <c r="P77" s="955"/>
      <c r="Q77" s="959">
        <v>244</v>
      </c>
      <c r="R77" s="960"/>
      <c r="S77" s="960"/>
      <c r="T77" s="960"/>
      <c r="U77" s="911"/>
      <c r="V77" s="961">
        <v>231</v>
      </c>
      <c r="W77" s="960"/>
      <c r="X77" s="960"/>
      <c r="Y77" s="960"/>
      <c r="Z77" s="911"/>
      <c r="AA77" s="961">
        <v>13</v>
      </c>
      <c r="AB77" s="960"/>
      <c r="AC77" s="960"/>
      <c r="AD77" s="960"/>
      <c r="AE77" s="911"/>
      <c r="AF77" s="961">
        <v>13</v>
      </c>
      <c r="AG77" s="960"/>
      <c r="AH77" s="960"/>
      <c r="AI77" s="960"/>
      <c r="AJ77" s="911"/>
      <c r="AK77" s="961">
        <v>36</v>
      </c>
      <c r="AL77" s="960"/>
      <c r="AM77" s="960"/>
      <c r="AN77" s="960"/>
      <c r="AO77" s="911"/>
      <c r="AP77" s="844" t="s">
        <v>589</v>
      </c>
      <c r="AQ77" s="844"/>
      <c r="AR77" s="844"/>
      <c r="AS77" s="844"/>
      <c r="AT77" s="844"/>
      <c r="AU77" s="844" t="s">
        <v>589</v>
      </c>
      <c r="AV77" s="844"/>
      <c r="AW77" s="844"/>
      <c r="AX77" s="844"/>
      <c r="AY77" s="844"/>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585</v>
      </c>
      <c r="C78" s="954"/>
      <c r="D78" s="954"/>
      <c r="E78" s="954"/>
      <c r="F78" s="954"/>
      <c r="G78" s="954"/>
      <c r="H78" s="954"/>
      <c r="I78" s="954"/>
      <c r="J78" s="954"/>
      <c r="K78" s="954"/>
      <c r="L78" s="954"/>
      <c r="M78" s="954"/>
      <c r="N78" s="954"/>
      <c r="O78" s="954"/>
      <c r="P78" s="955"/>
      <c r="Q78" s="956">
        <v>767604</v>
      </c>
      <c r="R78" s="844"/>
      <c r="S78" s="844"/>
      <c r="T78" s="844"/>
      <c r="U78" s="844"/>
      <c r="V78" s="844">
        <v>751444</v>
      </c>
      <c r="W78" s="844"/>
      <c r="X78" s="844"/>
      <c r="Y78" s="844"/>
      <c r="Z78" s="844"/>
      <c r="AA78" s="844">
        <v>16160</v>
      </c>
      <c r="AB78" s="844"/>
      <c r="AC78" s="844"/>
      <c r="AD78" s="844"/>
      <c r="AE78" s="844"/>
      <c r="AF78" s="844">
        <v>16160</v>
      </c>
      <c r="AG78" s="844"/>
      <c r="AH78" s="844"/>
      <c r="AI78" s="844"/>
      <c r="AJ78" s="844"/>
      <c r="AK78" s="844" t="s">
        <v>589</v>
      </c>
      <c r="AL78" s="844"/>
      <c r="AM78" s="844"/>
      <c r="AN78" s="844"/>
      <c r="AO78" s="844"/>
      <c r="AP78" s="844" t="s">
        <v>589</v>
      </c>
      <c r="AQ78" s="844"/>
      <c r="AR78" s="844"/>
      <c r="AS78" s="844"/>
      <c r="AT78" s="844"/>
      <c r="AU78" s="844" t="s">
        <v>589</v>
      </c>
      <c r="AV78" s="844"/>
      <c r="AW78" s="844"/>
      <c r="AX78" s="844"/>
      <c r="AY78" s="844"/>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t="s">
        <v>586</v>
      </c>
      <c r="C79" s="954"/>
      <c r="D79" s="954"/>
      <c r="E79" s="954"/>
      <c r="F79" s="954"/>
      <c r="G79" s="954"/>
      <c r="H79" s="954"/>
      <c r="I79" s="954"/>
      <c r="J79" s="954"/>
      <c r="K79" s="954"/>
      <c r="L79" s="954"/>
      <c r="M79" s="954"/>
      <c r="N79" s="954"/>
      <c r="O79" s="954"/>
      <c r="P79" s="955"/>
      <c r="Q79" s="956">
        <v>291</v>
      </c>
      <c r="R79" s="844"/>
      <c r="S79" s="844"/>
      <c r="T79" s="844"/>
      <c r="U79" s="844"/>
      <c r="V79" s="844">
        <v>277</v>
      </c>
      <c r="W79" s="844"/>
      <c r="X79" s="844"/>
      <c r="Y79" s="844"/>
      <c r="Z79" s="844"/>
      <c r="AA79" s="844">
        <v>13</v>
      </c>
      <c r="AB79" s="844"/>
      <c r="AC79" s="844"/>
      <c r="AD79" s="844"/>
      <c r="AE79" s="844"/>
      <c r="AF79" s="844">
        <v>13</v>
      </c>
      <c r="AG79" s="844"/>
      <c r="AH79" s="844"/>
      <c r="AI79" s="844"/>
      <c r="AJ79" s="844"/>
      <c r="AK79" s="844">
        <v>90</v>
      </c>
      <c r="AL79" s="844"/>
      <c r="AM79" s="844"/>
      <c r="AN79" s="844"/>
      <c r="AO79" s="844"/>
      <c r="AP79" s="844" t="s">
        <v>589</v>
      </c>
      <c r="AQ79" s="844"/>
      <c r="AR79" s="844"/>
      <c r="AS79" s="844"/>
      <c r="AT79" s="844"/>
      <c r="AU79" s="844" t="s">
        <v>589</v>
      </c>
      <c r="AV79" s="844"/>
      <c r="AW79" s="844"/>
      <c r="AX79" s="844"/>
      <c r="AY79" s="844"/>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t="s">
        <v>593</v>
      </c>
      <c r="C80" s="954"/>
      <c r="D80" s="954"/>
      <c r="E80" s="954"/>
      <c r="F80" s="954"/>
      <c r="G80" s="954"/>
      <c r="H80" s="954"/>
      <c r="I80" s="954"/>
      <c r="J80" s="954"/>
      <c r="K80" s="954"/>
      <c r="L80" s="954"/>
      <c r="M80" s="954"/>
      <c r="N80" s="954"/>
      <c r="O80" s="954"/>
      <c r="P80" s="955"/>
      <c r="Q80" s="956">
        <v>66</v>
      </c>
      <c r="R80" s="844"/>
      <c r="S80" s="844"/>
      <c r="T80" s="844"/>
      <c r="U80" s="844"/>
      <c r="V80" s="844">
        <v>66</v>
      </c>
      <c r="W80" s="844"/>
      <c r="X80" s="844"/>
      <c r="Y80" s="844"/>
      <c r="Z80" s="844"/>
      <c r="AA80" s="844" t="s">
        <v>589</v>
      </c>
      <c r="AB80" s="844"/>
      <c r="AC80" s="844"/>
      <c r="AD80" s="844"/>
      <c r="AE80" s="844"/>
      <c r="AF80" s="844" t="s">
        <v>589</v>
      </c>
      <c r="AG80" s="844"/>
      <c r="AH80" s="844"/>
      <c r="AI80" s="844"/>
      <c r="AJ80" s="844"/>
      <c r="AK80" s="844" t="s">
        <v>589</v>
      </c>
      <c r="AL80" s="844"/>
      <c r="AM80" s="844"/>
      <c r="AN80" s="844"/>
      <c r="AO80" s="844"/>
      <c r="AP80" s="844" t="s">
        <v>589</v>
      </c>
      <c r="AQ80" s="844"/>
      <c r="AR80" s="844"/>
      <c r="AS80" s="844"/>
      <c r="AT80" s="844"/>
      <c r="AU80" s="844" t="s">
        <v>589</v>
      </c>
      <c r="AV80" s="844"/>
      <c r="AW80" s="844"/>
      <c r="AX80" s="844"/>
      <c r="AY80" s="844"/>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386</v>
      </c>
      <c r="B88" s="871" t="s">
        <v>414</v>
      </c>
      <c r="C88" s="872"/>
      <c r="D88" s="872"/>
      <c r="E88" s="872"/>
      <c r="F88" s="872"/>
      <c r="G88" s="872"/>
      <c r="H88" s="872"/>
      <c r="I88" s="872"/>
      <c r="J88" s="872"/>
      <c r="K88" s="872"/>
      <c r="L88" s="872"/>
      <c r="M88" s="872"/>
      <c r="N88" s="872"/>
      <c r="O88" s="872"/>
      <c r="P88" s="873"/>
      <c r="Q88" s="918"/>
      <c r="R88" s="919"/>
      <c r="S88" s="919"/>
      <c r="T88" s="919"/>
      <c r="U88" s="919"/>
      <c r="V88" s="919"/>
      <c r="W88" s="919"/>
      <c r="X88" s="919"/>
      <c r="Y88" s="919"/>
      <c r="Z88" s="919"/>
      <c r="AA88" s="919"/>
      <c r="AB88" s="919"/>
      <c r="AC88" s="919"/>
      <c r="AD88" s="919"/>
      <c r="AE88" s="919"/>
      <c r="AF88" s="922">
        <f>AF68+AF69+AF70+AF72+AF73+AF74+AF75+AF76+AF77+AF78+AF79</f>
        <v>19610</v>
      </c>
      <c r="AG88" s="922"/>
      <c r="AH88" s="922"/>
      <c r="AI88" s="922"/>
      <c r="AJ88" s="922"/>
      <c r="AK88" s="919"/>
      <c r="AL88" s="919"/>
      <c r="AM88" s="919"/>
      <c r="AN88" s="919"/>
      <c r="AO88" s="919"/>
      <c r="AP88" s="922">
        <f>AP72+AP74</f>
        <v>1202</v>
      </c>
      <c r="AQ88" s="922"/>
      <c r="AR88" s="922"/>
      <c r="AS88" s="922"/>
      <c r="AT88" s="922"/>
      <c r="AU88" s="922">
        <f>AU74+AU72</f>
        <v>105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1" t="s">
        <v>415</v>
      </c>
      <c r="BS102" s="872"/>
      <c r="BT102" s="872"/>
      <c r="BU102" s="872"/>
      <c r="BV102" s="872"/>
      <c r="BW102" s="872"/>
      <c r="BX102" s="872"/>
      <c r="BY102" s="872"/>
      <c r="BZ102" s="872"/>
      <c r="CA102" s="872"/>
      <c r="CB102" s="872"/>
      <c r="CC102" s="872"/>
      <c r="CD102" s="872"/>
      <c r="CE102" s="872"/>
      <c r="CF102" s="872"/>
      <c r="CG102" s="873"/>
      <c r="CH102" s="969"/>
      <c r="CI102" s="970"/>
      <c r="CJ102" s="970"/>
      <c r="CK102" s="970"/>
      <c r="CL102" s="971"/>
      <c r="CM102" s="969"/>
      <c r="CN102" s="970"/>
      <c r="CO102" s="970"/>
      <c r="CP102" s="970"/>
      <c r="CQ102" s="971"/>
      <c r="CR102" s="972">
        <f>CR7+CR8</f>
        <v>14</v>
      </c>
      <c r="CS102" s="930"/>
      <c r="CT102" s="930"/>
      <c r="CU102" s="930"/>
      <c r="CV102" s="973"/>
      <c r="CW102" s="972" t="s">
        <v>589</v>
      </c>
      <c r="CX102" s="930"/>
      <c r="CY102" s="930"/>
      <c r="CZ102" s="930"/>
      <c r="DA102" s="973"/>
      <c r="DB102" s="972" t="s">
        <v>589</v>
      </c>
      <c r="DC102" s="930"/>
      <c r="DD102" s="930"/>
      <c r="DE102" s="930"/>
      <c r="DF102" s="973"/>
      <c r="DG102" s="972" t="s">
        <v>589</v>
      </c>
      <c r="DH102" s="930"/>
      <c r="DI102" s="930"/>
      <c r="DJ102" s="930"/>
      <c r="DK102" s="973"/>
      <c r="DL102" s="972" t="s">
        <v>589</v>
      </c>
      <c r="DM102" s="930"/>
      <c r="DN102" s="930"/>
      <c r="DO102" s="930"/>
      <c r="DP102" s="973"/>
      <c r="DQ102" s="972" t="s">
        <v>589</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423</v>
      </c>
      <c r="AB109" s="975"/>
      <c r="AC109" s="975"/>
      <c r="AD109" s="975"/>
      <c r="AE109" s="976"/>
      <c r="AF109" s="974" t="s">
        <v>304</v>
      </c>
      <c r="AG109" s="975"/>
      <c r="AH109" s="975"/>
      <c r="AI109" s="975"/>
      <c r="AJ109" s="976"/>
      <c r="AK109" s="974" t="s">
        <v>303</v>
      </c>
      <c r="AL109" s="975"/>
      <c r="AM109" s="975"/>
      <c r="AN109" s="975"/>
      <c r="AO109" s="976"/>
      <c r="AP109" s="974" t="s">
        <v>424</v>
      </c>
      <c r="AQ109" s="975"/>
      <c r="AR109" s="975"/>
      <c r="AS109" s="975"/>
      <c r="AT109" s="977"/>
      <c r="AU109" s="994" t="s">
        <v>422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423</v>
      </c>
      <c r="BR109" s="975"/>
      <c r="BS109" s="975"/>
      <c r="BT109" s="975"/>
      <c r="BU109" s="976"/>
      <c r="BV109" s="974" t="s">
        <v>304</v>
      </c>
      <c r="BW109" s="975"/>
      <c r="BX109" s="975"/>
      <c r="BY109" s="975"/>
      <c r="BZ109" s="976"/>
      <c r="CA109" s="974" t="s">
        <v>303</v>
      </c>
      <c r="CB109" s="975"/>
      <c r="CC109" s="975"/>
      <c r="CD109" s="975"/>
      <c r="CE109" s="976"/>
      <c r="CF109" s="995" t="s">
        <v>424</v>
      </c>
      <c r="CG109" s="995"/>
      <c r="CH109" s="995"/>
      <c r="CI109" s="995"/>
      <c r="CJ109" s="995"/>
      <c r="CK109" s="974" t="s">
        <v>425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423</v>
      </c>
      <c r="DH109" s="975"/>
      <c r="DI109" s="975"/>
      <c r="DJ109" s="975"/>
      <c r="DK109" s="976"/>
      <c r="DL109" s="974" t="s">
        <v>304</v>
      </c>
      <c r="DM109" s="975"/>
      <c r="DN109" s="975"/>
      <c r="DO109" s="975"/>
      <c r="DP109" s="976"/>
      <c r="DQ109" s="974" t="s">
        <v>303</v>
      </c>
      <c r="DR109" s="975"/>
      <c r="DS109" s="975"/>
      <c r="DT109" s="975"/>
      <c r="DU109" s="976"/>
      <c r="DV109" s="974" t="s">
        <v>424</v>
      </c>
      <c r="DW109" s="975"/>
      <c r="DX109" s="975"/>
      <c r="DY109" s="975"/>
      <c r="DZ109" s="977"/>
    </row>
    <row r="110" spans="1:131" s="246" customFormat="1" ht="26.25" customHeight="1">
      <c r="A110" s="978" t="s">
        <v>426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1050445</v>
      </c>
      <c r="AB110" s="982"/>
      <c r="AC110" s="982"/>
      <c r="AD110" s="982"/>
      <c r="AE110" s="983"/>
      <c r="AF110" s="984">
        <v>1133835</v>
      </c>
      <c r="AG110" s="982"/>
      <c r="AH110" s="982"/>
      <c r="AI110" s="982"/>
      <c r="AJ110" s="983"/>
      <c r="AK110" s="984">
        <v>1185712</v>
      </c>
      <c r="AL110" s="982"/>
      <c r="AM110" s="982"/>
      <c r="AN110" s="982"/>
      <c r="AO110" s="983"/>
      <c r="AP110" s="985">
        <v>74</v>
      </c>
      <c r="AQ110" s="986"/>
      <c r="AR110" s="986"/>
      <c r="AS110" s="986"/>
      <c r="AT110" s="987"/>
      <c r="AU110" s="988" t="s">
        <v>72</v>
      </c>
      <c r="AV110" s="989"/>
      <c r="AW110" s="989"/>
      <c r="AX110" s="989"/>
      <c r="AY110" s="989"/>
      <c r="AZ110" s="1030" t="s">
        <v>427</v>
      </c>
      <c r="BA110" s="979"/>
      <c r="BB110" s="979"/>
      <c r="BC110" s="979"/>
      <c r="BD110" s="979"/>
      <c r="BE110" s="979"/>
      <c r="BF110" s="979"/>
      <c r="BG110" s="979"/>
      <c r="BH110" s="979"/>
      <c r="BI110" s="979"/>
      <c r="BJ110" s="979"/>
      <c r="BK110" s="979"/>
      <c r="BL110" s="979"/>
      <c r="BM110" s="979"/>
      <c r="BN110" s="979"/>
      <c r="BO110" s="979"/>
      <c r="BP110" s="980"/>
      <c r="BQ110" s="1016">
        <v>10698577</v>
      </c>
      <c r="BR110" s="1017"/>
      <c r="BS110" s="1017"/>
      <c r="BT110" s="1017"/>
      <c r="BU110" s="1017"/>
      <c r="BV110" s="1017">
        <v>11689537</v>
      </c>
      <c r="BW110" s="1017"/>
      <c r="BX110" s="1017"/>
      <c r="BY110" s="1017"/>
      <c r="BZ110" s="1017"/>
      <c r="CA110" s="1017">
        <v>13780056</v>
      </c>
      <c r="CB110" s="1017"/>
      <c r="CC110" s="1017"/>
      <c r="CD110" s="1017"/>
      <c r="CE110" s="1017"/>
      <c r="CF110" s="1031">
        <v>860.1</v>
      </c>
      <c r="CG110" s="1032"/>
      <c r="CH110" s="1032"/>
      <c r="CI110" s="1032"/>
      <c r="CJ110" s="1032"/>
      <c r="CK110" s="1033" t="s">
        <v>428</v>
      </c>
      <c r="CL110" s="1034"/>
      <c r="CM110" s="1013" t="s">
        <v>429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128</v>
      </c>
      <c r="DH110" s="1017"/>
      <c r="DI110" s="1017"/>
      <c r="DJ110" s="1017"/>
      <c r="DK110" s="1017"/>
      <c r="DL110" s="1017" t="s">
        <v>128</v>
      </c>
      <c r="DM110" s="1017"/>
      <c r="DN110" s="1017"/>
      <c r="DO110" s="1017"/>
      <c r="DP110" s="1017"/>
      <c r="DQ110" s="1017" t="s">
        <v>128</v>
      </c>
      <c r="DR110" s="1017"/>
      <c r="DS110" s="1017"/>
      <c r="DT110" s="1017"/>
      <c r="DU110" s="1017"/>
      <c r="DV110" s="1018" t="s">
        <v>128</v>
      </c>
      <c r="DW110" s="1018"/>
      <c r="DX110" s="1018"/>
      <c r="DY110" s="1018"/>
      <c r="DZ110" s="1019"/>
    </row>
    <row r="111" spans="1:131" s="246" customFormat="1" ht="26.25" customHeight="1">
      <c r="A111" s="1020" t="s">
        <v>430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128</v>
      </c>
      <c r="AB111" s="1024"/>
      <c r="AC111" s="1024"/>
      <c r="AD111" s="1024"/>
      <c r="AE111" s="1025"/>
      <c r="AF111" s="1026" t="s">
        <v>128</v>
      </c>
      <c r="AG111" s="1024"/>
      <c r="AH111" s="1024"/>
      <c r="AI111" s="1024"/>
      <c r="AJ111" s="1025"/>
      <c r="AK111" s="1026" t="s">
        <v>128</v>
      </c>
      <c r="AL111" s="1024"/>
      <c r="AM111" s="1024"/>
      <c r="AN111" s="1024"/>
      <c r="AO111" s="1025"/>
      <c r="AP111" s="1027" t="s">
        <v>128</v>
      </c>
      <c r="AQ111" s="1028"/>
      <c r="AR111" s="1028"/>
      <c r="AS111" s="1028"/>
      <c r="AT111" s="1029"/>
      <c r="AU111" s="990"/>
      <c r="AV111" s="991"/>
      <c r="AW111" s="991"/>
      <c r="AX111" s="991"/>
      <c r="AY111" s="991"/>
      <c r="AZ111" s="1039" t="s">
        <v>431</v>
      </c>
      <c r="BA111" s="1040"/>
      <c r="BB111" s="1040"/>
      <c r="BC111" s="1040"/>
      <c r="BD111" s="1040"/>
      <c r="BE111" s="1040"/>
      <c r="BF111" s="1040"/>
      <c r="BG111" s="1040"/>
      <c r="BH111" s="1040"/>
      <c r="BI111" s="1040"/>
      <c r="BJ111" s="1040"/>
      <c r="BK111" s="1040"/>
      <c r="BL111" s="1040"/>
      <c r="BM111" s="1040"/>
      <c r="BN111" s="1040"/>
      <c r="BO111" s="1040"/>
      <c r="BP111" s="1041"/>
      <c r="BQ111" s="1009" t="s">
        <v>128</v>
      </c>
      <c r="BR111" s="1010"/>
      <c r="BS111" s="1010"/>
      <c r="BT111" s="1010"/>
      <c r="BU111" s="1010"/>
      <c r="BV111" s="1010" t="s">
        <v>128</v>
      </c>
      <c r="BW111" s="1010"/>
      <c r="BX111" s="1010"/>
      <c r="BY111" s="1010"/>
      <c r="BZ111" s="1010"/>
      <c r="CA111" s="1010" t="s">
        <v>432</v>
      </c>
      <c r="CB111" s="1010"/>
      <c r="CC111" s="1010"/>
      <c r="CD111" s="1010"/>
      <c r="CE111" s="1010"/>
      <c r="CF111" s="1004" t="s">
        <v>128</v>
      </c>
      <c r="CG111" s="1005"/>
      <c r="CH111" s="1005"/>
      <c r="CI111" s="1005"/>
      <c r="CJ111" s="1005"/>
      <c r="CK111" s="1035"/>
      <c r="CL111" s="1036"/>
      <c r="CM111" s="1006" t="s">
        <v>433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434</v>
      </c>
      <c r="DH111" s="1010"/>
      <c r="DI111" s="1010"/>
      <c r="DJ111" s="1010"/>
      <c r="DK111" s="1010"/>
      <c r="DL111" s="1010" t="s">
        <v>128</v>
      </c>
      <c r="DM111" s="1010"/>
      <c r="DN111" s="1010"/>
      <c r="DO111" s="1010"/>
      <c r="DP111" s="1010"/>
      <c r="DQ111" s="1010" t="s">
        <v>128</v>
      </c>
      <c r="DR111" s="1010"/>
      <c r="DS111" s="1010"/>
      <c r="DT111" s="1010"/>
      <c r="DU111" s="1010"/>
      <c r="DV111" s="1011" t="s">
        <v>128</v>
      </c>
      <c r="DW111" s="1011"/>
      <c r="DX111" s="1011"/>
      <c r="DY111" s="1011"/>
      <c r="DZ111" s="1012"/>
    </row>
    <row r="112" spans="1:131" s="246" customFormat="1" ht="26.25" customHeight="1">
      <c r="A112" s="1042" t="s">
        <v>435</v>
      </c>
      <c r="B112" s="1043"/>
      <c r="C112" s="1040" t="s">
        <v>436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128</v>
      </c>
      <c r="AB112" s="1049"/>
      <c r="AC112" s="1049"/>
      <c r="AD112" s="1049"/>
      <c r="AE112" s="1050"/>
      <c r="AF112" s="1051" t="s">
        <v>128</v>
      </c>
      <c r="AG112" s="1049"/>
      <c r="AH112" s="1049"/>
      <c r="AI112" s="1049"/>
      <c r="AJ112" s="1050"/>
      <c r="AK112" s="1051" t="s">
        <v>128</v>
      </c>
      <c r="AL112" s="1049"/>
      <c r="AM112" s="1049"/>
      <c r="AN112" s="1049"/>
      <c r="AO112" s="1050"/>
      <c r="AP112" s="1052" t="s">
        <v>128</v>
      </c>
      <c r="AQ112" s="1053"/>
      <c r="AR112" s="1053"/>
      <c r="AS112" s="1053"/>
      <c r="AT112" s="1054"/>
      <c r="AU112" s="990"/>
      <c r="AV112" s="991"/>
      <c r="AW112" s="991"/>
      <c r="AX112" s="991"/>
      <c r="AY112" s="991"/>
      <c r="AZ112" s="1039" t="s">
        <v>437</v>
      </c>
      <c r="BA112" s="1040"/>
      <c r="BB112" s="1040"/>
      <c r="BC112" s="1040"/>
      <c r="BD112" s="1040"/>
      <c r="BE112" s="1040"/>
      <c r="BF112" s="1040"/>
      <c r="BG112" s="1040"/>
      <c r="BH112" s="1040"/>
      <c r="BI112" s="1040"/>
      <c r="BJ112" s="1040"/>
      <c r="BK112" s="1040"/>
      <c r="BL112" s="1040"/>
      <c r="BM112" s="1040"/>
      <c r="BN112" s="1040"/>
      <c r="BO112" s="1040"/>
      <c r="BP112" s="1041"/>
      <c r="BQ112" s="1009" t="s">
        <v>128</v>
      </c>
      <c r="BR112" s="1010"/>
      <c r="BS112" s="1010"/>
      <c r="BT112" s="1010"/>
      <c r="BU112" s="1010"/>
      <c r="BV112" s="1010" t="s">
        <v>128</v>
      </c>
      <c r="BW112" s="1010"/>
      <c r="BX112" s="1010"/>
      <c r="BY112" s="1010"/>
      <c r="BZ112" s="1010"/>
      <c r="CA112" s="1010" t="s">
        <v>128</v>
      </c>
      <c r="CB112" s="1010"/>
      <c r="CC112" s="1010"/>
      <c r="CD112" s="1010"/>
      <c r="CE112" s="1010"/>
      <c r="CF112" s="1004" t="s">
        <v>128</v>
      </c>
      <c r="CG112" s="1005"/>
      <c r="CH112" s="1005"/>
      <c r="CI112" s="1005"/>
      <c r="CJ112" s="1005"/>
      <c r="CK112" s="1035"/>
      <c r="CL112" s="1036"/>
      <c r="CM112" s="1006" t="s">
        <v>438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128</v>
      </c>
      <c r="DH112" s="1010"/>
      <c r="DI112" s="1010"/>
      <c r="DJ112" s="1010"/>
      <c r="DK112" s="1010"/>
      <c r="DL112" s="1010" t="s">
        <v>128</v>
      </c>
      <c r="DM112" s="1010"/>
      <c r="DN112" s="1010"/>
      <c r="DO112" s="1010"/>
      <c r="DP112" s="1010"/>
      <c r="DQ112" s="1010" t="s">
        <v>128</v>
      </c>
      <c r="DR112" s="1010"/>
      <c r="DS112" s="1010"/>
      <c r="DT112" s="1010"/>
      <c r="DU112" s="1010"/>
      <c r="DV112" s="1011" t="s">
        <v>128</v>
      </c>
      <c r="DW112" s="1011"/>
      <c r="DX112" s="1011"/>
      <c r="DY112" s="1011"/>
      <c r="DZ112" s="1012"/>
    </row>
    <row r="113" spans="1:130" s="246" customFormat="1" ht="26.25" customHeight="1">
      <c r="A113" s="1044"/>
      <c r="B113" s="1045"/>
      <c r="C113" s="1040" t="s">
        <v>439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t="s">
        <v>128</v>
      </c>
      <c r="AB113" s="1024"/>
      <c r="AC113" s="1024"/>
      <c r="AD113" s="1024"/>
      <c r="AE113" s="1025"/>
      <c r="AF113" s="1026">
        <v>6407</v>
      </c>
      <c r="AG113" s="1024"/>
      <c r="AH113" s="1024"/>
      <c r="AI113" s="1024"/>
      <c r="AJ113" s="1025"/>
      <c r="AK113" s="1026">
        <v>18200</v>
      </c>
      <c r="AL113" s="1024"/>
      <c r="AM113" s="1024"/>
      <c r="AN113" s="1024"/>
      <c r="AO113" s="1025"/>
      <c r="AP113" s="1027">
        <v>1.1000000000000001</v>
      </c>
      <c r="AQ113" s="1028"/>
      <c r="AR113" s="1028"/>
      <c r="AS113" s="1028"/>
      <c r="AT113" s="1029"/>
      <c r="AU113" s="990"/>
      <c r="AV113" s="991"/>
      <c r="AW113" s="991"/>
      <c r="AX113" s="991"/>
      <c r="AY113" s="991"/>
      <c r="AZ113" s="1039" t="s">
        <v>440</v>
      </c>
      <c r="BA113" s="1040"/>
      <c r="BB113" s="1040"/>
      <c r="BC113" s="1040"/>
      <c r="BD113" s="1040"/>
      <c r="BE113" s="1040"/>
      <c r="BF113" s="1040"/>
      <c r="BG113" s="1040"/>
      <c r="BH113" s="1040"/>
      <c r="BI113" s="1040"/>
      <c r="BJ113" s="1040"/>
      <c r="BK113" s="1040"/>
      <c r="BL113" s="1040"/>
      <c r="BM113" s="1040"/>
      <c r="BN113" s="1040"/>
      <c r="BO113" s="1040"/>
      <c r="BP113" s="1041"/>
      <c r="BQ113" s="1009">
        <v>109822</v>
      </c>
      <c r="BR113" s="1010"/>
      <c r="BS113" s="1010"/>
      <c r="BT113" s="1010"/>
      <c r="BU113" s="1010"/>
      <c r="BV113" s="1010">
        <v>109167</v>
      </c>
      <c r="BW113" s="1010"/>
      <c r="BX113" s="1010"/>
      <c r="BY113" s="1010"/>
      <c r="BZ113" s="1010"/>
      <c r="CA113" s="1010">
        <v>104824</v>
      </c>
      <c r="CB113" s="1010"/>
      <c r="CC113" s="1010"/>
      <c r="CD113" s="1010"/>
      <c r="CE113" s="1010"/>
      <c r="CF113" s="1004">
        <v>6.5</v>
      </c>
      <c r="CG113" s="1005"/>
      <c r="CH113" s="1005"/>
      <c r="CI113" s="1005"/>
      <c r="CJ113" s="1005"/>
      <c r="CK113" s="1035"/>
      <c r="CL113" s="1036"/>
      <c r="CM113" s="1006" t="s">
        <v>441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128</v>
      </c>
      <c r="DH113" s="1049"/>
      <c r="DI113" s="1049"/>
      <c r="DJ113" s="1049"/>
      <c r="DK113" s="1050"/>
      <c r="DL113" s="1051" t="s">
        <v>128</v>
      </c>
      <c r="DM113" s="1049"/>
      <c r="DN113" s="1049"/>
      <c r="DO113" s="1049"/>
      <c r="DP113" s="1050"/>
      <c r="DQ113" s="1051" t="s">
        <v>442</v>
      </c>
      <c r="DR113" s="1049"/>
      <c r="DS113" s="1049"/>
      <c r="DT113" s="1049"/>
      <c r="DU113" s="1050"/>
      <c r="DV113" s="1052" t="s">
        <v>128</v>
      </c>
      <c r="DW113" s="1053"/>
      <c r="DX113" s="1053"/>
      <c r="DY113" s="1053"/>
      <c r="DZ113" s="1054"/>
    </row>
    <row r="114" spans="1:130" s="246" customFormat="1" ht="26.25" customHeight="1">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9744</v>
      </c>
      <c r="AB114" s="1049"/>
      <c r="AC114" s="1049"/>
      <c r="AD114" s="1049"/>
      <c r="AE114" s="1050"/>
      <c r="AF114" s="1051">
        <v>7801</v>
      </c>
      <c r="AG114" s="1049"/>
      <c r="AH114" s="1049"/>
      <c r="AI114" s="1049"/>
      <c r="AJ114" s="1050"/>
      <c r="AK114" s="1051">
        <v>8094</v>
      </c>
      <c r="AL114" s="1049"/>
      <c r="AM114" s="1049"/>
      <c r="AN114" s="1049"/>
      <c r="AO114" s="1050"/>
      <c r="AP114" s="1052">
        <v>0.5</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728092</v>
      </c>
      <c r="BR114" s="1010"/>
      <c r="BS114" s="1010"/>
      <c r="BT114" s="1010"/>
      <c r="BU114" s="1010"/>
      <c r="BV114" s="1010">
        <v>707295</v>
      </c>
      <c r="BW114" s="1010"/>
      <c r="BX114" s="1010"/>
      <c r="BY114" s="1010"/>
      <c r="BZ114" s="1010"/>
      <c r="CA114" s="1010">
        <v>700629</v>
      </c>
      <c r="CB114" s="1010"/>
      <c r="CC114" s="1010"/>
      <c r="CD114" s="1010"/>
      <c r="CE114" s="1010"/>
      <c r="CF114" s="1004">
        <v>43.7</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128</v>
      </c>
      <c r="DH114" s="1049"/>
      <c r="DI114" s="1049"/>
      <c r="DJ114" s="1049"/>
      <c r="DK114" s="1050"/>
      <c r="DL114" s="1051" t="s">
        <v>128</v>
      </c>
      <c r="DM114" s="1049"/>
      <c r="DN114" s="1049"/>
      <c r="DO114" s="1049"/>
      <c r="DP114" s="1050"/>
      <c r="DQ114" s="1051" t="s">
        <v>128</v>
      </c>
      <c r="DR114" s="1049"/>
      <c r="DS114" s="1049"/>
      <c r="DT114" s="1049"/>
      <c r="DU114" s="1050"/>
      <c r="DV114" s="1052" t="s">
        <v>128</v>
      </c>
      <c r="DW114" s="1053"/>
      <c r="DX114" s="1053"/>
      <c r="DY114" s="1053"/>
      <c r="DZ114" s="1054"/>
    </row>
    <row r="115" spans="1:130" s="246" customFormat="1" ht="26.25" customHeight="1">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128</v>
      </c>
      <c r="AB115" s="1024"/>
      <c r="AC115" s="1024"/>
      <c r="AD115" s="1024"/>
      <c r="AE115" s="1025"/>
      <c r="AF115" s="1026" t="s">
        <v>128</v>
      </c>
      <c r="AG115" s="1024"/>
      <c r="AH115" s="1024"/>
      <c r="AI115" s="1024"/>
      <c r="AJ115" s="1025"/>
      <c r="AK115" s="1026" t="s">
        <v>128</v>
      </c>
      <c r="AL115" s="1024"/>
      <c r="AM115" s="1024"/>
      <c r="AN115" s="1024"/>
      <c r="AO115" s="1025"/>
      <c r="AP115" s="1027" t="s">
        <v>128</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128</v>
      </c>
      <c r="BR115" s="1010"/>
      <c r="BS115" s="1010"/>
      <c r="BT115" s="1010"/>
      <c r="BU115" s="1010"/>
      <c r="BV115" s="1010" t="s">
        <v>128</v>
      </c>
      <c r="BW115" s="1010"/>
      <c r="BX115" s="1010"/>
      <c r="BY115" s="1010"/>
      <c r="BZ115" s="1010"/>
      <c r="CA115" s="1010" t="s">
        <v>128</v>
      </c>
      <c r="CB115" s="1010"/>
      <c r="CC115" s="1010"/>
      <c r="CD115" s="1010"/>
      <c r="CE115" s="1010"/>
      <c r="CF115" s="1004" t="s">
        <v>128</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128</v>
      </c>
      <c r="DH115" s="1049"/>
      <c r="DI115" s="1049"/>
      <c r="DJ115" s="1049"/>
      <c r="DK115" s="1050"/>
      <c r="DL115" s="1051" t="s">
        <v>128</v>
      </c>
      <c r="DM115" s="1049"/>
      <c r="DN115" s="1049"/>
      <c r="DO115" s="1049"/>
      <c r="DP115" s="1050"/>
      <c r="DQ115" s="1051" t="s">
        <v>442</v>
      </c>
      <c r="DR115" s="1049"/>
      <c r="DS115" s="1049"/>
      <c r="DT115" s="1049"/>
      <c r="DU115" s="1050"/>
      <c r="DV115" s="1052" t="s">
        <v>442</v>
      </c>
      <c r="DW115" s="1053"/>
      <c r="DX115" s="1053"/>
      <c r="DY115" s="1053"/>
      <c r="DZ115" s="1054"/>
    </row>
    <row r="116" spans="1:130" s="246" customFormat="1" ht="26.25" customHeight="1">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450</v>
      </c>
      <c r="AB116" s="1049"/>
      <c r="AC116" s="1049"/>
      <c r="AD116" s="1049"/>
      <c r="AE116" s="1050"/>
      <c r="AF116" s="1051" t="s">
        <v>128</v>
      </c>
      <c r="AG116" s="1049"/>
      <c r="AH116" s="1049"/>
      <c r="AI116" s="1049"/>
      <c r="AJ116" s="1050"/>
      <c r="AK116" s="1051" t="s">
        <v>128</v>
      </c>
      <c r="AL116" s="1049"/>
      <c r="AM116" s="1049"/>
      <c r="AN116" s="1049"/>
      <c r="AO116" s="1050"/>
      <c r="AP116" s="1052" t="s">
        <v>128</v>
      </c>
      <c r="AQ116" s="1053"/>
      <c r="AR116" s="1053"/>
      <c r="AS116" s="1053"/>
      <c r="AT116" s="1054"/>
      <c r="AU116" s="990"/>
      <c r="AV116" s="991"/>
      <c r="AW116" s="991"/>
      <c r="AX116" s="991"/>
      <c r="AY116" s="991"/>
      <c r="AZ116" s="1057" t="s">
        <v>451</v>
      </c>
      <c r="BA116" s="1058"/>
      <c r="BB116" s="1058"/>
      <c r="BC116" s="1058"/>
      <c r="BD116" s="1058"/>
      <c r="BE116" s="1058"/>
      <c r="BF116" s="1058"/>
      <c r="BG116" s="1058"/>
      <c r="BH116" s="1058"/>
      <c r="BI116" s="1058"/>
      <c r="BJ116" s="1058"/>
      <c r="BK116" s="1058"/>
      <c r="BL116" s="1058"/>
      <c r="BM116" s="1058"/>
      <c r="BN116" s="1058"/>
      <c r="BO116" s="1058"/>
      <c r="BP116" s="1059"/>
      <c r="BQ116" s="1009" t="s">
        <v>442</v>
      </c>
      <c r="BR116" s="1010"/>
      <c r="BS116" s="1010"/>
      <c r="BT116" s="1010"/>
      <c r="BU116" s="1010"/>
      <c r="BV116" s="1010" t="s">
        <v>128</v>
      </c>
      <c r="BW116" s="1010"/>
      <c r="BX116" s="1010"/>
      <c r="BY116" s="1010"/>
      <c r="BZ116" s="1010"/>
      <c r="CA116" s="1010" t="s">
        <v>128</v>
      </c>
      <c r="CB116" s="1010"/>
      <c r="CC116" s="1010"/>
      <c r="CD116" s="1010"/>
      <c r="CE116" s="1010"/>
      <c r="CF116" s="1004" t="s">
        <v>128</v>
      </c>
      <c r="CG116" s="1005"/>
      <c r="CH116" s="1005"/>
      <c r="CI116" s="1005"/>
      <c r="CJ116" s="1005"/>
      <c r="CK116" s="1035"/>
      <c r="CL116" s="1036"/>
      <c r="CM116" s="1006" t="s">
        <v>452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442</v>
      </c>
      <c r="DH116" s="1049"/>
      <c r="DI116" s="1049"/>
      <c r="DJ116" s="1049"/>
      <c r="DK116" s="1050"/>
      <c r="DL116" s="1051" t="s">
        <v>128</v>
      </c>
      <c r="DM116" s="1049"/>
      <c r="DN116" s="1049"/>
      <c r="DO116" s="1049"/>
      <c r="DP116" s="1050"/>
      <c r="DQ116" s="1051" t="s">
        <v>128</v>
      </c>
      <c r="DR116" s="1049"/>
      <c r="DS116" s="1049"/>
      <c r="DT116" s="1049"/>
      <c r="DU116" s="1050"/>
      <c r="DV116" s="1052" t="s">
        <v>128</v>
      </c>
      <c r="DW116" s="1053"/>
      <c r="DX116" s="1053"/>
      <c r="DY116" s="1053"/>
      <c r="DZ116" s="1054"/>
    </row>
    <row r="117" spans="1:130" s="246" customFormat="1" ht="26.25" customHeight="1">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453</v>
      </c>
      <c r="Z117" s="976"/>
      <c r="AA117" s="1066">
        <v>1060189</v>
      </c>
      <c r="AB117" s="1067"/>
      <c r="AC117" s="1067"/>
      <c r="AD117" s="1067"/>
      <c r="AE117" s="1068"/>
      <c r="AF117" s="1069">
        <v>1148043</v>
      </c>
      <c r="AG117" s="1067"/>
      <c r="AH117" s="1067"/>
      <c r="AI117" s="1067"/>
      <c r="AJ117" s="1068"/>
      <c r="AK117" s="1069">
        <v>1212006</v>
      </c>
      <c r="AL117" s="1067"/>
      <c r="AM117" s="1067"/>
      <c r="AN117" s="1067"/>
      <c r="AO117" s="1068"/>
      <c r="AP117" s="1070"/>
      <c r="AQ117" s="1071"/>
      <c r="AR117" s="1071"/>
      <c r="AS117" s="1071"/>
      <c r="AT117" s="1072"/>
      <c r="AU117" s="990"/>
      <c r="AV117" s="991"/>
      <c r="AW117" s="991"/>
      <c r="AX117" s="991"/>
      <c r="AY117" s="991"/>
      <c r="AZ117" s="1057" t="s">
        <v>454</v>
      </c>
      <c r="BA117" s="1058"/>
      <c r="BB117" s="1058"/>
      <c r="BC117" s="1058"/>
      <c r="BD117" s="1058"/>
      <c r="BE117" s="1058"/>
      <c r="BF117" s="1058"/>
      <c r="BG117" s="1058"/>
      <c r="BH117" s="1058"/>
      <c r="BI117" s="1058"/>
      <c r="BJ117" s="1058"/>
      <c r="BK117" s="1058"/>
      <c r="BL117" s="1058"/>
      <c r="BM117" s="1058"/>
      <c r="BN117" s="1058"/>
      <c r="BO117" s="1058"/>
      <c r="BP117" s="1059"/>
      <c r="BQ117" s="1009" t="s">
        <v>128</v>
      </c>
      <c r="BR117" s="1010"/>
      <c r="BS117" s="1010"/>
      <c r="BT117" s="1010"/>
      <c r="BU117" s="1010"/>
      <c r="BV117" s="1010" t="s">
        <v>455</v>
      </c>
      <c r="BW117" s="1010"/>
      <c r="BX117" s="1010"/>
      <c r="BY117" s="1010"/>
      <c r="BZ117" s="1010"/>
      <c r="CA117" s="1010" t="s">
        <v>128</v>
      </c>
      <c r="CB117" s="1010"/>
      <c r="CC117" s="1010"/>
      <c r="CD117" s="1010"/>
      <c r="CE117" s="1010"/>
      <c r="CF117" s="1004" t="s">
        <v>128</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450</v>
      </c>
      <c r="DH117" s="1049"/>
      <c r="DI117" s="1049"/>
      <c r="DJ117" s="1049"/>
      <c r="DK117" s="1050"/>
      <c r="DL117" s="1051" t="s">
        <v>128</v>
      </c>
      <c r="DM117" s="1049"/>
      <c r="DN117" s="1049"/>
      <c r="DO117" s="1049"/>
      <c r="DP117" s="1050"/>
      <c r="DQ117" s="1051" t="s">
        <v>450</v>
      </c>
      <c r="DR117" s="1049"/>
      <c r="DS117" s="1049"/>
      <c r="DT117" s="1049"/>
      <c r="DU117" s="1050"/>
      <c r="DV117" s="1052" t="s">
        <v>128</v>
      </c>
      <c r="DW117" s="1053"/>
      <c r="DX117" s="1053"/>
      <c r="DY117" s="1053"/>
      <c r="DZ117" s="1054"/>
    </row>
    <row r="118" spans="1:130" s="246" customFormat="1" ht="26.25" customHeight="1">
      <c r="A118" s="994" t="s">
        <v>425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423</v>
      </c>
      <c r="AB118" s="975"/>
      <c r="AC118" s="975"/>
      <c r="AD118" s="975"/>
      <c r="AE118" s="976"/>
      <c r="AF118" s="974" t="s">
        <v>304</v>
      </c>
      <c r="AG118" s="975"/>
      <c r="AH118" s="975"/>
      <c r="AI118" s="975"/>
      <c r="AJ118" s="976"/>
      <c r="AK118" s="974" t="s">
        <v>303</v>
      </c>
      <c r="AL118" s="975"/>
      <c r="AM118" s="975"/>
      <c r="AN118" s="975"/>
      <c r="AO118" s="976"/>
      <c r="AP118" s="1061" t="s">
        <v>424</v>
      </c>
      <c r="AQ118" s="1062"/>
      <c r="AR118" s="1062"/>
      <c r="AS118" s="1062"/>
      <c r="AT118" s="1063"/>
      <c r="AU118" s="990"/>
      <c r="AV118" s="991"/>
      <c r="AW118" s="991"/>
      <c r="AX118" s="991"/>
      <c r="AY118" s="991"/>
      <c r="AZ118" s="1064" t="s">
        <v>457</v>
      </c>
      <c r="BA118" s="1055"/>
      <c r="BB118" s="1055"/>
      <c r="BC118" s="1055"/>
      <c r="BD118" s="1055"/>
      <c r="BE118" s="1055"/>
      <c r="BF118" s="1055"/>
      <c r="BG118" s="1055"/>
      <c r="BH118" s="1055"/>
      <c r="BI118" s="1055"/>
      <c r="BJ118" s="1055"/>
      <c r="BK118" s="1055"/>
      <c r="BL118" s="1055"/>
      <c r="BM118" s="1055"/>
      <c r="BN118" s="1055"/>
      <c r="BO118" s="1055"/>
      <c r="BP118" s="1056"/>
      <c r="BQ118" s="1087" t="s">
        <v>128</v>
      </c>
      <c r="BR118" s="1088"/>
      <c r="BS118" s="1088"/>
      <c r="BT118" s="1088"/>
      <c r="BU118" s="1088"/>
      <c r="BV118" s="1088" t="s">
        <v>128</v>
      </c>
      <c r="BW118" s="1088"/>
      <c r="BX118" s="1088"/>
      <c r="BY118" s="1088"/>
      <c r="BZ118" s="1088"/>
      <c r="CA118" s="1088" t="s">
        <v>128</v>
      </c>
      <c r="CB118" s="1088"/>
      <c r="CC118" s="1088"/>
      <c r="CD118" s="1088"/>
      <c r="CE118" s="1088"/>
      <c r="CF118" s="1004" t="s">
        <v>128</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459</v>
      </c>
      <c r="DH118" s="1049"/>
      <c r="DI118" s="1049"/>
      <c r="DJ118" s="1049"/>
      <c r="DK118" s="1050"/>
      <c r="DL118" s="1051" t="s">
        <v>434</v>
      </c>
      <c r="DM118" s="1049"/>
      <c r="DN118" s="1049"/>
      <c r="DO118" s="1049"/>
      <c r="DP118" s="1050"/>
      <c r="DQ118" s="1051" t="s">
        <v>128</v>
      </c>
      <c r="DR118" s="1049"/>
      <c r="DS118" s="1049"/>
      <c r="DT118" s="1049"/>
      <c r="DU118" s="1050"/>
      <c r="DV118" s="1052" t="s">
        <v>128</v>
      </c>
      <c r="DW118" s="1053"/>
      <c r="DX118" s="1053"/>
      <c r="DY118" s="1053"/>
      <c r="DZ118" s="1054"/>
    </row>
    <row r="119" spans="1:130" s="246" customFormat="1" ht="26.25" customHeight="1">
      <c r="A119" s="1148" t="s">
        <v>428</v>
      </c>
      <c r="B119" s="1034"/>
      <c r="C119" s="1013" t="s">
        <v>429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450</v>
      </c>
      <c r="AB119" s="982"/>
      <c r="AC119" s="982"/>
      <c r="AD119" s="982"/>
      <c r="AE119" s="983"/>
      <c r="AF119" s="984" t="s">
        <v>128</v>
      </c>
      <c r="AG119" s="982"/>
      <c r="AH119" s="982"/>
      <c r="AI119" s="982"/>
      <c r="AJ119" s="983"/>
      <c r="AK119" s="984" t="s">
        <v>128</v>
      </c>
      <c r="AL119" s="982"/>
      <c r="AM119" s="982"/>
      <c r="AN119" s="982"/>
      <c r="AO119" s="983"/>
      <c r="AP119" s="985" t="s">
        <v>128</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460</v>
      </c>
      <c r="BP119" s="1096"/>
      <c r="BQ119" s="1087">
        <v>11536491</v>
      </c>
      <c r="BR119" s="1088"/>
      <c r="BS119" s="1088"/>
      <c r="BT119" s="1088"/>
      <c r="BU119" s="1088"/>
      <c r="BV119" s="1088">
        <v>12505999</v>
      </c>
      <c r="BW119" s="1088"/>
      <c r="BX119" s="1088"/>
      <c r="BY119" s="1088"/>
      <c r="BZ119" s="1088"/>
      <c r="CA119" s="1088">
        <v>14585509</v>
      </c>
      <c r="CB119" s="1088"/>
      <c r="CC119" s="1088"/>
      <c r="CD119" s="1088"/>
      <c r="CE119" s="1088"/>
      <c r="CF119" s="1089"/>
      <c r="CG119" s="1090"/>
      <c r="CH119" s="1090"/>
      <c r="CI119" s="1090"/>
      <c r="CJ119" s="1091"/>
      <c r="CK119" s="1037"/>
      <c r="CL119" s="1038"/>
      <c r="CM119" s="1092" t="s">
        <v>461</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128</v>
      </c>
      <c r="DH119" s="1074"/>
      <c r="DI119" s="1074"/>
      <c r="DJ119" s="1074"/>
      <c r="DK119" s="1075"/>
      <c r="DL119" s="1073" t="s">
        <v>432</v>
      </c>
      <c r="DM119" s="1074"/>
      <c r="DN119" s="1074"/>
      <c r="DO119" s="1074"/>
      <c r="DP119" s="1075"/>
      <c r="DQ119" s="1073" t="s">
        <v>455</v>
      </c>
      <c r="DR119" s="1074"/>
      <c r="DS119" s="1074"/>
      <c r="DT119" s="1074"/>
      <c r="DU119" s="1075"/>
      <c r="DV119" s="1076" t="s">
        <v>128</v>
      </c>
      <c r="DW119" s="1077"/>
      <c r="DX119" s="1077"/>
      <c r="DY119" s="1077"/>
      <c r="DZ119" s="1078"/>
    </row>
    <row r="120" spans="1:130" s="246" customFormat="1" ht="26.25" customHeight="1">
      <c r="A120" s="1149"/>
      <c r="B120" s="1036"/>
      <c r="C120" s="1006" t="s">
        <v>433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128</v>
      </c>
      <c r="AB120" s="1049"/>
      <c r="AC120" s="1049"/>
      <c r="AD120" s="1049"/>
      <c r="AE120" s="1050"/>
      <c r="AF120" s="1051" t="s">
        <v>128</v>
      </c>
      <c r="AG120" s="1049"/>
      <c r="AH120" s="1049"/>
      <c r="AI120" s="1049"/>
      <c r="AJ120" s="1050"/>
      <c r="AK120" s="1051" t="s">
        <v>128</v>
      </c>
      <c r="AL120" s="1049"/>
      <c r="AM120" s="1049"/>
      <c r="AN120" s="1049"/>
      <c r="AO120" s="1050"/>
      <c r="AP120" s="1052" t="s">
        <v>128</v>
      </c>
      <c r="AQ120" s="1053"/>
      <c r="AR120" s="1053"/>
      <c r="AS120" s="1053"/>
      <c r="AT120" s="1054"/>
      <c r="AU120" s="1079" t="s">
        <v>462</v>
      </c>
      <c r="AV120" s="1080"/>
      <c r="AW120" s="1080"/>
      <c r="AX120" s="1080"/>
      <c r="AY120" s="1081"/>
      <c r="AZ120" s="1030" t="s">
        <v>463</v>
      </c>
      <c r="BA120" s="979"/>
      <c r="BB120" s="979"/>
      <c r="BC120" s="979"/>
      <c r="BD120" s="979"/>
      <c r="BE120" s="979"/>
      <c r="BF120" s="979"/>
      <c r="BG120" s="979"/>
      <c r="BH120" s="979"/>
      <c r="BI120" s="979"/>
      <c r="BJ120" s="979"/>
      <c r="BK120" s="979"/>
      <c r="BL120" s="979"/>
      <c r="BM120" s="979"/>
      <c r="BN120" s="979"/>
      <c r="BO120" s="979"/>
      <c r="BP120" s="980"/>
      <c r="BQ120" s="1016">
        <v>3274486</v>
      </c>
      <c r="BR120" s="1017"/>
      <c r="BS120" s="1017"/>
      <c r="BT120" s="1017"/>
      <c r="BU120" s="1017"/>
      <c r="BV120" s="1017">
        <v>3347600</v>
      </c>
      <c r="BW120" s="1017"/>
      <c r="BX120" s="1017"/>
      <c r="BY120" s="1017"/>
      <c r="BZ120" s="1017"/>
      <c r="CA120" s="1017">
        <v>3305749</v>
      </c>
      <c r="CB120" s="1017"/>
      <c r="CC120" s="1017"/>
      <c r="CD120" s="1017"/>
      <c r="CE120" s="1017"/>
      <c r="CF120" s="1031">
        <v>206.3</v>
      </c>
      <c r="CG120" s="1032"/>
      <c r="CH120" s="1032"/>
      <c r="CI120" s="1032"/>
      <c r="CJ120" s="1032"/>
      <c r="CK120" s="1097" t="s">
        <v>464</v>
      </c>
      <c r="CL120" s="1098"/>
      <c r="CM120" s="1098"/>
      <c r="CN120" s="1098"/>
      <c r="CO120" s="1099"/>
      <c r="CP120" s="1105" t="s">
        <v>465</v>
      </c>
      <c r="CQ120" s="1106"/>
      <c r="CR120" s="1106"/>
      <c r="CS120" s="1106"/>
      <c r="CT120" s="1106"/>
      <c r="CU120" s="1106"/>
      <c r="CV120" s="1106"/>
      <c r="CW120" s="1106"/>
      <c r="CX120" s="1106"/>
      <c r="CY120" s="1106"/>
      <c r="CZ120" s="1106"/>
      <c r="DA120" s="1106"/>
      <c r="DB120" s="1106"/>
      <c r="DC120" s="1106"/>
      <c r="DD120" s="1106"/>
      <c r="DE120" s="1106"/>
      <c r="DF120" s="1107"/>
      <c r="DG120" s="1016" t="s">
        <v>450</v>
      </c>
      <c r="DH120" s="1017"/>
      <c r="DI120" s="1017"/>
      <c r="DJ120" s="1017"/>
      <c r="DK120" s="1017"/>
      <c r="DL120" s="1017" t="s">
        <v>128</v>
      </c>
      <c r="DM120" s="1017"/>
      <c r="DN120" s="1017"/>
      <c r="DO120" s="1017"/>
      <c r="DP120" s="1017"/>
      <c r="DQ120" s="1017" t="s">
        <v>450</v>
      </c>
      <c r="DR120" s="1017"/>
      <c r="DS120" s="1017"/>
      <c r="DT120" s="1017"/>
      <c r="DU120" s="1017"/>
      <c r="DV120" s="1018" t="s">
        <v>128</v>
      </c>
      <c r="DW120" s="1018"/>
      <c r="DX120" s="1018"/>
      <c r="DY120" s="1018"/>
      <c r="DZ120" s="1019"/>
    </row>
    <row r="121" spans="1:130" s="246" customFormat="1" ht="26.25" customHeight="1">
      <c r="A121" s="1149"/>
      <c r="B121" s="1036"/>
      <c r="C121" s="1057" t="s">
        <v>466</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128</v>
      </c>
      <c r="AB121" s="1049"/>
      <c r="AC121" s="1049"/>
      <c r="AD121" s="1049"/>
      <c r="AE121" s="1050"/>
      <c r="AF121" s="1051" t="s">
        <v>128</v>
      </c>
      <c r="AG121" s="1049"/>
      <c r="AH121" s="1049"/>
      <c r="AI121" s="1049"/>
      <c r="AJ121" s="1050"/>
      <c r="AK121" s="1051" t="s">
        <v>450</v>
      </c>
      <c r="AL121" s="1049"/>
      <c r="AM121" s="1049"/>
      <c r="AN121" s="1049"/>
      <c r="AO121" s="1050"/>
      <c r="AP121" s="1052" t="s">
        <v>128</v>
      </c>
      <c r="AQ121" s="1053"/>
      <c r="AR121" s="1053"/>
      <c r="AS121" s="1053"/>
      <c r="AT121" s="1054"/>
      <c r="AU121" s="1082"/>
      <c r="AV121" s="1083"/>
      <c r="AW121" s="1083"/>
      <c r="AX121" s="1083"/>
      <c r="AY121" s="1084"/>
      <c r="AZ121" s="1039" t="s">
        <v>467</v>
      </c>
      <c r="BA121" s="1040"/>
      <c r="BB121" s="1040"/>
      <c r="BC121" s="1040"/>
      <c r="BD121" s="1040"/>
      <c r="BE121" s="1040"/>
      <c r="BF121" s="1040"/>
      <c r="BG121" s="1040"/>
      <c r="BH121" s="1040"/>
      <c r="BI121" s="1040"/>
      <c r="BJ121" s="1040"/>
      <c r="BK121" s="1040"/>
      <c r="BL121" s="1040"/>
      <c r="BM121" s="1040"/>
      <c r="BN121" s="1040"/>
      <c r="BO121" s="1040"/>
      <c r="BP121" s="1041"/>
      <c r="BQ121" s="1009">
        <v>1747457</v>
      </c>
      <c r="BR121" s="1010"/>
      <c r="BS121" s="1010"/>
      <c r="BT121" s="1010"/>
      <c r="BU121" s="1010"/>
      <c r="BV121" s="1010">
        <v>2072096</v>
      </c>
      <c r="BW121" s="1010"/>
      <c r="BX121" s="1010"/>
      <c r="BY121" s="1010"/>
      <c r="BZ121" s="1010"/>
      <c r="CA121" s="1010">
        <v>2385114</v>
      </c>
      <c r="CB121" s="1010"/>
      <c r="CC121" s="1010"/>
      <c r="CD121" s="1010"/>
      <c r="CE121" s="1010"/>
      <c r="CF121" s="1004">
        <v>148.9</v>
      </c>
      <c r="CG121" s="1005"/>
      <c r="CH121" s="1005"/>
      <c r="CI121" s="1005"/>
      <c r="CJ121" s="1005"/>
      <c r="CK121" s="1100"/>
      <c r="CL121" s="1101"/>
      <c r="CM121" s="1101"/>
      <c r="CN121" s="1101"/>
      <c r="CO121" s="1102"/>
      <c r="CP121" s="1110"/>
      <c r="CQ121" s="1111"/>
      <c r="CR121" s="1111"/>
      <c r="CS121" s="1111"/>
      <c r="CT121" s="1111"/>
      <c r="CU121" s="1111"/>
      <c r="CV121" s="1111"/>
      <c r="CW121" s="1111"/>
      <c r="CX121" s="1111"/>
      <c r="CY121" s="1111"/>
      <c r="CZ121" s="1111"/>
      <c r="DA121" s="1111"/>
      <c r="DB121" s="1111"/>
      <c r="DC121" s="1111"/>
      <c r="DD121" s="1111"/>
      <c r="DE121" s="1111"/>
      <c r="DF121" s="1112"/>
      <c r="DG121" s="1009"/>
      <c r="DH121" s="1010"/>
      <c r="DI121" s="1010"/>
      <c r="DJ121" s="1010"/>
      <c r="DK121" s="1010"/>
      <c r="DL121" s="1010"/>
      <c r="DM121" s="1010"/>
      <c r="DN121" s="1010"/>
      <c r="DO121" s="1010"/>
      <c r="DP121" s="1010"/>
      <c r="DQ121" s="1010"/>
      <c r="DR121" s="1010"/>
      <c r="DS121" s="1010"/>
      <c r="DT121" s="1010"/>
      <c r="DU121" s="1010"/>
      <c r="DV121" s="1011"/>
      <c r="DW121" s="1011"/>
      <c r="DX121" s="1011"/>
      <c r="DY121" s="1011"/>
      <c r="DZ121" s="1012"/>
    </row>
    <row r="122" spans="1:130" s="246" customFormat="1" ht="26.25" customHeight="1">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128</v>
      </c>
      <c r="AB122" s="1049"/>
      <c r="AC122" s="1049"/>
      <c r="AD122" s="1049"/>
      <c r="AE122" s="1050"/>
      <c r="AF122" s="1051" t="s">
        <v>459</v>
      </c>
      <c r="AG122" s="1049"/>
      <c r="AH122" s="1049"/>
      <c r="AI122" s="1049"/>
      <c r="AJ122" s="1050"/>
      <c r="AK122" s="1051" t="s">
        <v>128</v>
      </c>
      <c r="AL122" s="1049"/>
      <c r="AM122" s="1049"/>
      <c r="AN122" s="1049"/>
      <c r="AO122" s="1050"/>
      <c r="AP122" s="1052" t="s">
        <v>432</v>
      </c>
      <c r="AQ122" s="1053"/>
      <c r="AR122" s="1053"/>
      <c r="AS122" s="1053"/>
      <c r="AT122" s="1054"/>
      <c r="AU122" s="1082"/>
      <c r="AV122" s="1083"/>
      <c r="AW122" s="1083"/>
      <c r="AX122" s="1083"/>
      <c r="AY122" s="1084"/>
      <c r="AZ122" s="1064" t="s">
        <v>468</v>
      </c>
      <c r="BA122" s="1055"/>
      <c r="BB122" s="1055"/>
      <c r="BC122" s="1055"/>
      <c r="BD122" s="1055"/>
      <c r="BE122" s="1055"/>
      <c r="BF122" s="1055"/>
      <c r="BG122" s="1055"/>
      <c r="BH122" s="1055"/>
      <c r="BI122" s="1055"/>
      <c r="BJ122" s="1055"/>
      <c r="BK122" s="1055"/>
      <c r="BL122" s="1055"/>
      <c r="BM122" s="1055"/>
      <c r="BN122" s="1055"/>
      <c r="BO122" s="1055"/>
      <c r="BP122" s="1056"/>
      <c r="BQ122" s="1087">
        <v>6550069</v>
      </c>
      <c r="BR122" s="1088"/>
      <c r="BS122" s="1088"/>
      <c r="BT122" s="1088"/>
      <c r="BU122" s="1088"/>
      <c r="BV122" s="1088">
        <v>7119394</v>
      </c>
      <c r="BW122" s="1088"/>
      <c r="BX122" s="1088"/>
      <c r="BY122" s="1088"/>
      <c r="BZ122" s="1088"/>
      <c r="CA122" s="1088">
        <v>8852899</v>
      </c>
      <c r="CB122" s="1088"/>
      <c r="CC122" s="1088"/>
      <c r="CD122" s="1088"/>
      <c r="CE122" s="1088"/>
      <c r="CF122" s="1108">
        <v>552.5</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c r="A123" s="1149"/>
      <c r="B123" s="1036"/>
      <c r="C123" s="1006" t="s">
        <v>452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128</v>
      </c>
      <c r="AB123" s="1049"/>
      <c r="AC123" s="1049"/>
      <c r="AD123" s="1049"/>
      <c r="AE123" s="1050"/>
      <c r="AF123" s="1051" t="s">
        <v>128</v>
      </c>
      <c r="AG123" s="1049"/>
      <c r="AH123" s="1049"/>
      <c r="AI123" s="1049"/>
      <c r="AJ123" s="1050"/>
      <c r="AK123" s="1051" t="s">
        <v>128</v>
      </c>
      <c r="AL123" s="1049"/>
      <c r="AM123" s="1049"/>
      <c r="AN123" s="1049"/>
      <c r="AO123" s="1050"/>
      <c r="AP123" s="1052" t="s">
        <v>128</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469</v>
      </c>
      <c r="BP123" s="1096"/>
      <c r="BQ123" s="1155">
        <v>11572012</v>
      </c>
      <c r="BR123" s="1156"/>
      <c r="BS123" s="1156"/>
      <c r="BT123" s="1156"/>
      <c r="BU123" s="1156"/>
      <c r="BV123" s="1156">
        <v>12539090</v>
      </c>
      <c r="BW123" s="1156"/>
      <c r="BX123" s="1156"/>
      <c r="BY123" s="1156"/>
      <c r="BZ123" s="1156"/>
      <c r="CA123" s="1156">
        <v>14543762</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c r="A124" s="1149"/>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450</v>
      </c>
      <c r="AB124" s="1049"/>
      <c r="AC124" s="1049"/>
      <c r="AD124" s="1049"/>
      <c r="AE124" s="1050"/>
      <c r="AF124" s="1051" t="s">
        <v>128</v>
      </c>
      <c r="AG124" s="1049"/>
      <c r="AH124" s="1049"/>
      <c r="AI124" s="1049"/>
      <c r="AJ124" s="1050"/>
      <c r="AK124" s="1051" t="s">
        <v>128</v>
      </c>
      <c r="AL124" s="1049"/>
      <c r="AM124" s="1049"/>
      <c r="AN124" s="1049"/>
      <c r="AO124" s="1050"/>
      <c r="AP124" s="1052" t="s">
        <v>128</v>
      </c>
      <c r="AQ124" s="1053"/>
      <c r="AR124" s="1053"/>
      <c r="AS124" s="1053"/>
      <c r="AT124" s="1054"/>
      <c r="AU124" s="1151" t="s">
        <v>470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450</v>
      </c>
      <c r="BR124" s="1118"/>
      <c r="BS124" s="1118"/>
      <c r="BT124" s="1118"/>
      <c r="BU124" s="1118"/>
      <c r="BV124" s="1118" t="s">
        <v>128</v>
      </c>
      <c r="BW124" s="1118"/>
      <c r="BX124" s="1118"/>
      <c r="BY124" s="1118"/>
      <c r="BZ124" s="1118"/>
      <c r="CA124" s="1118">
        <v>2.6</v>
      </c>
      <c r="CB124" s="1118"/>
      <c r="CC124" s="1118"/>
      <c r="CD124" s="1118"/>
      <c r="CE124" s="1118"/>
      <c r="CF124" s="1119"/>
      <c r="CG124" s="1120"/>
      <c r="CH124" s="1120"/>
      <c r="CI124" s="1120"/>
      <c r="CJ124" s="1121"/>
      <c r="CK124" s="1103"/>
      <c r="CL124" s="1103"/>
      <c r="CM124" s="1103"/>
      <c r="CN124" s="1103"/>
      <c r="CO124" s="1104"/>
      <c r="CP124" s="1110" t="s">
        <v>471</v>
      </c>
      <c r="CQ124" s="1111"/>
      <c r="CR124" s="1111"/>
      <c r="CS124" s="1111"/>
      <c r="CT124" s="1111"/>
      <c r="CU124" s="1111"/>
      <c r="CV124" s="1111"/>
      <c r="CW124" s="1111"/>
      <c r="CX124" s="1111"/>
      <c r="CY124" s="1111"/>
      <c r="CZ124" s="1111"/>
      <c r="DA124" s="1111"/>
      <c r="DB124" s="1111"/>
      <c r="DC124" s="1111"/>
      <c r="DD124" s="1111"/>
      <c r="DE124" s="1111"/>
      <c r="DF124" s="1112"/>
      <c r="DG124" s="1095" t="s">
        <v>432</v>
      </c>
      <c r="DH124" s="1074"/>
      <c r="DI124" s="1074"/>
      <c r="DJ124" s="1074"/>
      <c r="DK124" s="1075"/>
      <c r="DL124" s="1073" t="s">
        <v>459</v>
      </c>
      <c r="DM124" s="1074"/>
      <c r="DN124" s="1074"/>
      <c r="DO124" s="1074"/>
      <c r="DP124" s="1075"/>
      <c r="DQ124" s="1073" t="s">
        <v>128</v>
      </c>
      <c r="DR124" s="1074"/>
      <c r="DS124" s="1074"/>
      <c r="DT124" s="1074"/>
      <c r="DU124" s="1075"/>
      <c r="DV124" s="1076" t="s">
        <v>432</v>
      </c>
      <c r="DW124" s="1077"/>
      <c r="DX124" s="1077"/>
      <c r="DY124" s="1077"/>
      <c r="DZ124" s="1078"/>
    </row>
    <row r="125" spans="1:130" s="246" customFormat="1" ht="26.25" customHeight="1">
      <c r="A125" s="1149"/>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432</v>
      </c>
      <c r="AB125" s="1049"/>
      <c r="AC125" s="1049"/>
      <c r="AD125" s="1049"/>
      <c r="AE125" s="1050"/>
      <c r="AF125" s="1051" t="s">
        <v>128</v>
      </c>
      <c r="AG125" s="1049"/>
      <c r="AH125" s="1049"/>
      <c r="AI125" s="1049"/>
      <c r="AJ125" s="1050"/>
      <c r="AK125" s="1051" t="s">
        <v>128</v>
      </c>
      <c r="AL125" s="1049"/>
      <c r="AM125" s="1049"/>
      <c r="AN125" s="1049"/>
      <c r="AO125" s="1050"/>
      <c r="AP125" s="1052" t="s">
        <v>128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472</v>
      </c>
      <c r="CL125" s="1098"/>
      <c r="CM125" s="1098"/>
      <c r="CN125" s="1098"/>
      <c r="CO125" s="1099"/>
      <c r="CP125" s="1030" t="s">
        <v>473</v>
      </c>
      <c r="CQ125" s="979"/>
      <c r="CR125" s="979"/>
      <c r="CS125" s="979"/>
      <c r="CT125" s="979"/>
      <c r="CU125" s="979"/>
      <c r="CV125" s="979"/>
      <c r="CW125" s="979"/>
      <c r="CX125" s="979"/>
      <c r="CY125" s="979"/>
      <c r="CZ125" s="979"/>
      <c r="DA125" s="979"/>
      <c r="DB125" s="979"/>
      <c r="DC125" s="979"/>
      <c r="DD125" s="979"/>
      <c r="DE125" s="979"/>
      <c r="DF125" s="980"/>
      <c r="DG125" s="1016" t="s">
        <v>432</v>
      </c>
      <c r="DH125" s="1017"/>
      <c r="DI125" s="1017"/>
      <c r="DJ125" s="1017"/>
      <c r="DK125" s="1017"/>
      <c r="DL125" s="1017" t="s">
        <v>432</v>
      </c>
      <c r="DM125" s="1017"/>
      <c r="DN125" s="1017"/>
      <c r="DO125" s="1017"/>
      <c r="DP125" s="1017"/>
      <c r="DQ125" s="1017" t="s">
        <v>432</v>
      </c>
      <c r="DR125" s="1017"/>
      <c r="DS125" s="1017"/>
      <c r="DT125" s="1017"/>
      <c r="DU125" s="1017"/>
      <c r="DV125" s="1018" t="s">
        <v>128</v>
      </c>
      <c r="DW125" s="1018"/>
      <c r="DX125" s="1018"/>
      <c r="DY125" s="1018"/>
      <c r="DZ125" s="1019"/>
    </row>
    <row r="126" spans="1:130" s="246" customFormat="1" ht="26.25" customHeight="1" thickBot="1">
      <c r="A126" s="1149"/>
      <c r="B126" s="1036"/>
      <c r="C126" s="1006" t="s">
        <v>461</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128</v>
      </c>
      <c r="AB126" s="1049"/>
      <c r="AC126" s="1049"/>
      <c r="AD126" s="1049"/>
      <c r="AE126" s="1050"/>
      <c r="AF126" s="1051" t="s">
        <v>432</v>
      </c>
      <c r="AG126" s="1049"/>
      <c r="AH126" s="1049"/>
      <c r="AI126" s="1049"/>
      <c r="AJ126" s="1050"/>
      <c r="AK126" s="1051" t="s">
        <v>128</v>
      </c>
      <c r="AL126" s="1049"/>
      <c r="AM126" s="1049"/>
      <c r="AN126" s="1049"/>
      <c r="AO126" s="1050"/>
      <c r="AP126" s="1052" t="s">
        <v>432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474</v>
      </c>
      <c r="CQ126" s="1040"/>
      <c r="CR126" s="1040"/>
      <c r="CS126" s="1040"/>
      <c r="CT126" s="1040"/>
      <c r="CU126" s="1040"/>
      <c r="CV126" s="1040"/>
      <c r="CW126" s="1040"/>
      <c r="CX126" s="1040"/>
      <c r="CY126" s="1040"/>
      <c r="CZ126" s="1040"/>
      <c r="DA126" s="1040"/>
      <c r="DB126" s="1040"/>
      <c r="DC126" s="1040"/>
      <c r="DD126" s="1040"/>
      <c r="DE126" s="1040"/>
      <c r="DF126" s="1041"/>
      <c r="DG126" s="1009" t="s">
        <v>128</v>
      </c>
      <c r="DH126" s="1010"/>
      <c r="DI126" s="1010"/>
      <c r="DJ126" s="1010"/>
      <c r="DK126" s="1010"/>
      <c r="DL126" s="1010" t="s">
        <v>128</v>
      </c>
      <c r="DM126" s="1010"/>
      <c r="DN126" s="1010"/>
      <c r="DO126" s="1010"/>
      <c r="DP126" s="1010"/>
      <c r="DQ126" s="1010" t="s">
        <v>128</v>
      </c>
      <c r="DR126" s="1010"/>
      <c r="DS126" s="1010"/>
      <c r="DT126" s="1010"/>
      <c r="DU126" s="1010"/>
      <c r="DV126" s="1011" t="s">
        <v>450</v>
      </c>
      <c r="DW126" s="1011"/>
      <c r="DX126" s="1011"/>
      <c r="DY126" s="1011"/>
      <c r="DZ126" s="1012"/>
    </row>
    <row r="127" spans="1:130" s="246" customFormat="1" ht="26.25" customHeight="1">
      <c r="A127" s="1150"/>
      <c r="B127" s="1038"/>
      <c r="C127" s="1092" t="s">
        <v>475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432</v>
      </c>
      <c r="AB127" s="1049"/>
      <c r="AC127" s="1049"/>
      <c r="AD127" s="1049"/>
      <c r="AE127" s="1050"/>
      <c r="AF127" s="1051" t="s">
        <v>450</v>
      </c>
      <c r="AG127" s="1049"/>
      <c r="AH127" s="1049"/>
      <c r="AI127" s="1049"/>
      <c r="AJ127" s="1050"/>
      <c r="AK127" s="1051" t="s">
        <v>128</v>
      </c>
      <c r="AL127" s="1049"/>
      <c r="AM127" s="1049"/>
      <c r="AN127" s="1049"/>
      <c r="AO127" s="1050"/>
      <c r="AP127" s="1052" t="s">
        <v>432</v>
      </c>
      <c r="AQ127" s="1053"/>
      <c r="AR127" s="1053"/>
      <c r="AS127" s="1053"/>
      <c r="AT127" s="1054"/>
      <c r="AU127" s="282"/>
      <c r="AV127" s="282"/>
      <c r="AW127" s="282"/>
      <c r="AX127" s="1122" t="s">
        <v>476</v>
      </c>
      <c r="AY127" s="1123"/>
      <c r="AZ127" s="1123"/>
      <c r="BA127" s="1123"/>
      <c r="BB127" s="1123"/>
      <c r="BC127" s="1123"/>
      <c r="BD127" s="1123"/>
      <c r="BE127" s="1124"/>
      <c r="BF127" s="1125" t="s">
        <v>477</v>
      </c>
      <c r="BG127" s="1123"/>
      <c r="BH127" s="1123"/>
      <c r="BI127" s="1123"/>
      <c r="BJ127" s="1123"/>
      <c r="BK127" s="1123"/>
      <c r="BL127" s="1124"/>
      <c r="BM127" s="1125" t="s">
        <v>478</v>
      </c>
      <c r="BN127" s="1123"/>
      <c r="BO127" s="1123"/>
      <c r="BP127" s="1123"/>
      <c r="BQ127" s="1123"/>
      <c r="BR127" s="1123"/>
      <c r="BS127" s="1124"/>
      <c r="BT127" s="1125" t="s">
        <v>479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480</v>
      </c>
      <c r="CQ127" s="1040"/>
      <c r="CR127" s="1040"/>
      <c r="CS127" s="1040"/>
      <c r="CT127" s="1040"/>
      <c r="CU127" s="1040"/>
      <c r="CV127" s="1040"/>
      <c r="CW127" s="1040"/>
      <c r="CX127" s="1040"/>
      <c r="CY127" s="1040"/>
      <c r="CZ127" s="1040"/>
      <c r="DA127" s="1040"/>
      <c r="DB127" s="1040"/>
      <c r="DC127" s="1040"/>
      <c r="DD127" s="1040"/>
      <c r="DE127" s="1040"/>
      <c r="DF127" s="1041"/>
      <c r="DG127" s="1009" t="s">
        <v>128</v>
      </c>
      <c r="DH127" s="1010"/>
      <c r="DI127" s="1010"/>
      <c r="DJ127" s="1010"/>
      <c r="DK127" s="1010"/>
      <c r="DL127" s="1010" t="s">
        <v>450</v>
      </c>
      <c r="DM127" s="1010"/>
      <c r="DN127" s="1010"/>
      <c r="DO127" s="1010"/>
      <c r="DP127" s="1010"/>
      <c r="DQ127" s="1010" t="s">
        <v>450</v>
      </c>
      <c r="DR127" s="1010"/>
      <c r="DS127" s="1010"/>
      <c r="DT127" s="1010"/>
      <c r="DU127" s="1010"/>
      <c r="DV127" s="1011" t="s">
        <v>450</v>
      </c>
      <c r="DW127" s="1011"/>
      <c r="DX127" s="1011"/>
      <c r="DY127" s="1011"/>
      <c r="DZ127" s="1012"/>
    </row>
    <row r="128" spans="1:130" s="246" customFormat="1" ht="26.25" customHeight="1" thickBot="1">
      <c r="A128" s="1133" t="s">
        <v>481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482</v>
      </c>
      <c r="X128" s="1135"/>
      <c r="Y128" s="1135"/>
      <c r="Z128" s="1136"/>
      <c r="AA128" s="1137">
        <v>82265</v>
      </c>
      <c r="AB128" s="1138"/>
      <c r="AC128" s="1138"/>
      <c r="AD128" s="1138"/>
      <c r="AE128" s="1139"/>
      <c r="AF128" s="1140">
        <v>116201</v>
      </c>
      <c r="AG128" s="1138"/>
      <c r="AH128" s="1138"/>
      <c r="AI128" s="1138"/>
      <c r="AJ128" s="1139"/>
      <c r="AK128" s="1140">
        <v>174267</v>
      </c>
      <c r="AL128" s="1138"/>
      <c r="AM128" s="1138"/>
      <c r="AN128" s="1138"/>
      <c r="AO128" s="1139"/>
      <c r="AP128" s="1141"/>
      <c r="AQ128" s="1142"/>
      <c r="AR128" s="1142"/>
      <c r="AS128" s="1142"/>
      <c r="AT128" s="1143"/>
      <c r="AU128" s="282"/>
      <c r="AV128" s="282"/>
      <c r="AW128" s="282"/>
      <c r="AX128" s="978" t="s">
        <v>483</v>
      </c>
      <c r="AY128" s="979"/>
      <c r="AZ128" s="979"/>
      <c r="BA128" s="979"/>
      <c r="BB128" s="979"/>
      <c r="BC128" s="979"/>
      <c r="BD128" s="979"/>
      <c r="BE128" s="980"/>
      <c r="BF128" s="1144" t="s">
        <v>432</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484</v>
      </c>
      <c r="CQ128" s="1127"/>
      <c r="CR128" s="1127"/>
      <c r="CS128" s="1127"/>
      <c r="CT128" s="1127"/>
      <c r="CU128" s="1127"/>
      <c r="CV128" s="1127"/>
      <c r="CW128" s="1127"/>
      <c r="CX128" s="1127"/>
      <c r="CY128" s="1127"/>
      <c r="CZ128" s="1127"/>
      <c r="DA128" s="1127"/>
      <c r="DB128" s="1127"/>
      <c r="DC128" s="1127"/>
      <c r="DD128" s="1127"/>
      <c r="DE128" s="1127"/>
      <c r="DF128" s="1128"/>
      <c r="DG128" s="1129" t="s">
        <v>128</v>
      </c>
      <c r="DH128" s="1130"/>
      <c r="DI128" s="1130"/>
      <c r="DJ128" s="1130"/>
      <c r="DK128" s="1130"/>
      <c r="DL128" s="1130" t="s">
        <v>450</v>
      </c>
      <c r="DM128" s="1130"/>
      <c r="DN128" s="1130"/>
      <c r="DO128" s="1130"/>
      <c r="DP128" s="1130"/>
      <c r="DQ128" s="1130" t="s">
        <v>450</v>
      </c>
      <c r="DR128" s="1130"/>
      <c r="DS128" s="1130"/>
      <c r="DT128" s="1130"/>
      <c r="DU128" s="1130"/>
      <c r="DV128" s="1131" t="s">
        <v>450</v>
      </c>
      <c r="DW128" s="1131"/>
      <c r="DX128" s="1131"/>
      <c r="DY128" s="1131"/>
      <c r="DZ128" s="1132"/>
    </row>
    <row r="129" spans="1:131" s="246" customFormat="1" ht="26.25" customHeight="1">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485</v>
      </c>
      <c r="X129" s="1164"/>
      <c r="Y129" s="1164"/>
      <c r="Z129" s="1165"/>
      <c r="AA129" s="1048">
        <v>2294611</v>
      </c>
      <c r="AB129" s="1049"/>
      <c r="AC129" s="1049"/>
      <c r="AD129" s="1049"/>
      <c r="AE129" s="1050"/>
      <c r="AF129" s="1051">
        <v>2331258</v>
      </c>
      <c r="AG129" s="1049"/>
      <c r="AH129" s="1049"/>
      <c r="AI129" s="1049"/>
      <c r="AJ129" s="1050"/>
      <c r="AK129" s="1051">
        <v>2374302</v>
      </c>
      <c r="AL129" s="1049"/>
      <c r="AM129" s="1049"/>
      <c r="AN129" s="1049"/>
      <c r="AO129" s="1050"/>
      <c r="AP129" s="1166"/>
      <c r="AQ129" s="1167"/>
      <c r="AR129" s="1167"/>
      <c r="AS129" s="1167"/>
      <c r="AT129" s="1168"/>
      <c r="AU129" s="284"/>
      <c r="AV129" s="284"/>
      <c r="AW129" s="284"/>
      <c r="AX129" s="1157" t="s">
        <v>486</v>
      </c>
      <c r="AY129" s="1040"/>
      <c r="AZ129" s="1040"/>
      <c r="BA129" s="1040"/>
      <c r="BB129" s="1040"/>
      <c r="BC129" s="1040"/>
      <c r="BD129" s="1040"/>
      <c r="BE129" s="1041"/>
      <c r="BF129" s="1158" t="s">
        <v>128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487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488</v>
      </c>
      <c r="X130" s="1164"/>
      <c r="Y130" s="1164"/>
      <c r="Z130" s="1165"/>
      <c r="AA130" s="1048">
        <v>701065</v>
      </c>
      <c r="AB130" s="1049"/>
      <c r="AC130" s="1049"/>
      <c r="AD130" s="1049"/>
      <c r="AE130" s="1050"/>
      <c r="AF130" s="1051">
        <v>739003</v>
      </c>
      <c r="AG130" s="1049"/>
      <c r="AH130" s="1049"/>
      <c r="AI130" s="1049"/>
      <c r="AJ130" s="1050"/>
      <c r="AK130" s="1051">
        <v>772108</v>
      </c>
      <c r="AL130" s="1049"/>
      <c r="AM130" s="1049"/>
      <c r="AN130" s="1049"/>
      <c r="AO130" s="1050"/>
      <c r="AP130" s="1166"/>
      <c r="AQ130" s="1167"/>
      <c r="AR130" s="1167"/>
      <c r="AS130" s="1167"/>
      <c r="AT130" s="1168"/>
      <c r="AU130" s="284"/>
      <c r="AV130" s="284"/>
      <c r="AW130" s="284"/>
      <c r="AX130" s="1157" t="s">
        <v>489</v>
      </c>
      <c r="AY130" s="1040"/>
      <c r="AZ130" s="1040"/>
      <c r="BA130" s="1040"/>
      <c r="BB130" s="1040"/>
      <c r="BC130" s="1040"/>
      <c r="BD130" s="1040"/>
      <c r="BE130" s="1041"/>
      <c r="BF130" s="1194">
        <v>17.399999999999999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490</v>
      </c>
      <c r="X131" s="1202"/>
      <c r="Y131" s="1202"/>
      <c r="Z131" s="1203"/>
      <c r="AA131" s="1095">
        <v>1593546</v>
      </c>
      <c r="AB131" s="1074"/>
      <c r="AC131" s="1074"/>
      <c r="AD131" s="1074"/>
      <c r="AE131" s="1075"/>
      <c r="AF131" s="1073">
        <v>1592255</v>
      </c>
      <c r="AG131" s="1074"/>
      <c r="AH131" s="1074"/>
      <c r="AI131" s="1074"/>
      <c r="AJ131" s="1075"/>
      <c r="AK131" s="1073">
        <v>1602194</v>
      </c>
      <c r="AL131" s="1074"/>
      <c r="AM131" s="1074"/>
      <c r="AN131" s="1074"/>
      <c r="AO131" s="1075"/>
      <c r="AP131" s="1204"/>
      <c r="AQ131" s="1205"/>
      <c r="AR131" s="1205"/>
      <c r="AS131" s="1205"/>
      <c r="AT131" s="1206"/>
      <c r="AU131" s="284"/>
      <c r="AV131" s="284"/>
      <c r="AW131" s="284"/>
      <c r="AX131" s="1176" t="s">
        <v>491</v>
      </c>
      <c r="AY131" s="1127"/>
      <c r="AZ131" s="1127"/>
      <c r="BA131" s="1127"/>
      <c r="BB131" s="1127"/>
      <c r="BC131" s="1127"/>
      <c r="BD131" s="1127"/>
      <c r="BE131" s="1128"/>
      <c r="BF131" s="1177">
        <v>2.6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492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493</v>
      </c>
      <c r="W132" s="1187"/>
      <c r="X132" s="1187"/>
      <c r="Y132" s="1187"/>
      <c r="Z132" s="1188"/>
      <c r="AA132" s="1189">
        <v>17.373768940000001</v>
      </c>
      <c r="AB132" s="1190"/>
      <c r="AC132" s="1190"/>
      <c r="AD132" s="1190"/>
      <c r="AE132" s="1191"/>
      <c r="AF132" s="1192">
        <v>18.391463680000001</v>
      </c>
      <c r="AG132" s="1190"/>
      <c r="AH132" s="1190"/>
      <c r="AI132" s="1190"/>
      <c r="AJ132" s="1191"/>
      <c r="AK132" s="1192">
        <v>16.579203270000001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494</v>
      </c>
      <c r="W133" s="1170"/>
      <c r="X133" s="1170"/>
      <c r="Y133" s="1170"/>
      <c r="Z133" s="1171"/>
      <c r="AA133" s="1172">
        <v>15.8</v>
      </c>
      <c r="AB133" s="1173"/>
      <c r="AC133" s="1173"/>
      <c r="AD133" s="1173"/>
      <c r="AE133" s="1174"/>
      <c r="AF133" s="1172">
        <v>17.100000000000001</v>
      </c>
      <c r="AG133" s="1173"/>
      <c r="AH133" s="1173"/>
      <c r="AI133" s="1173"/>
      <c r="AJ133" s="1174"/>
      <c r="AK133" s="1172">
        <v>17.399999999999999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ds8rnrEohFiNUjkZMQBFjbYDsG5QTAF/056Js5tzkVtOMLkiUTtsDHcU5I5mZIAQY7pv82x1Gw9j4JzjXdKtgg==" saltValue="az6fGcYk94jW27wkdni+F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61" zoomScaleNormal="85" zoomScaleSheetLayoutView="100" workbookViewId="0">
      <selection activeCell="AM74" sqref="AM74"/>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495</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hcuccXBV5QU9CoyNjDNc5fmq/n068+G4NiXatILbP9V+J9o8gU4U7bk7AkEpLiRVCh0Y5KlPpCotCQFy31CVJw==" saltValue="q0wkGgAbAJaWIISJASiH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4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8o6kuVhEKNkZOV630dV5+d6cUygs4+xZVtwZHZnOO7HWmJcKyuJOZBAZPa9b1oVgneaH++vjk92j07aLVJ0tg==" saltValue="0raU4muJGhpAn1pZQ/2X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498</v>
      </c>
      <c r="AP7" s="303"/>
      <c r="AQ7" s="304" t="s">
        <v>499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500</v>
      </c>
      <c r="AQ8" s="310" t="s">
        <v>501</v>
      </c>
      <c r="AR8" s="311" t="s">
        <v>502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503</v>
      </c>
      <c r="AL9" s="1213"/>
      <c r="AM9" s="1213"/>
      <c r="AN9" s="1214"/>
      <c r="AO9" s="312">
        <v>484033</v>
      </c>
      <c r="AP9" s="312">
        <v>91448</v>
      </c>
      <c r="AQ9" s="313">
        <v>116834</v>
      </c>
      <c r="AR9" s="314">
        <v>-21.7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504</v>
      </c>
      <c r="AL10" s="1213"/>
      <c r="AM10" s="1213"/>
      <c r="AN10" s="1214"/>
      <c r="AO10" s="315">
        <v>85633</v>
      </c>
      <c r="AP10" s="315">
        <v>16179</v>
      </c>
      <c r="AQ10" s="316">
        <v>12766</v>
      </c>
      <c r="AR10" s="317">
        <v>26.7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505</v>
      </c>
      <c r="AL11" s="1213"/>
      <c r="AM11" s="1213"/>
      <c r="AN11" s="1214"/>
      <c r="AO11" s="315">
        <v>79631</v>
      </c>
      <c r="AP11" s="315">
        <v>15045</v>
      </c>
      <c r="AQ11" s="316">
        <v>19336</v>
      </c>
      <c r="AR11" s="317">
        <v>-22.2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506</v>
      </c>
      <c r="AL12" s="1213"/>
      <c r="AM12" s="1213"/>
      <c r="AN12" s="1214"/>
      <c r="AO12" s="315" t="s">
        <v>507</v>
      </c>
      <c r="AP12" s="315" t="s">
        <v>507</v>
      </c>
      <c r="AQ12" s="316">
        <v>1049</v>
      </c>
      <c r="AR12" s="317" t="s">
        <v>507</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508</v>
      </c>
      <c r="AL13" s="1213"/>
      <c r="AM13" s="1213"/>
      <c r="AN13" s="1214"/>
      <c r="AO13" s="315" t="s">
        <v>507</v>
      </c>
      <c r="AP13" s="315" t="s">
        <v>507</v>
      </c>
      <c r="AQ13" s="316" t="s">
        <v>507</v>
      </c>
      <c r="AR13" s="317" t="s">
        <v>507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509</v>
      </c>
      <c r="AL14" s="1213"/>
      <c r="AM14" s="1213"/>
      <c r="AN14" s="1214"/>
      <c r="AO14" s="315">
        <v>19808</v>
      </c>
      <c r="AP14" s="315">
        <v>3742</v>
      </c>
      <c r="AQ14" s="316">
        <v>5063</v>
      </c>
      <c r="AR14" s="317">
        <v>-26.1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510</v>
      </c>
      <c r="AL15" s="1213"/>
      <c r="AM15" s="1213"/>
      <c r="AN15" s="1214"/>
      <c r="AO15" s="315">
        <v>47653</v>
      </c>
      <c r="AP15" s="315">
        <v>9003</v>
      </c>
      <c r="AQ15" s="316">
        <v>3168</v>
      </c>
      <c r="AR15" s="317">
        <v>184.2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511</v>
      </c>
      <c r="AL16" s="1216"/>
      <c r="AM16" s="1216"/>
      <c r="AN16" s="1217"/>
      <c r="AO16" s="315">
        <v>-49941</v>
      </c>
      <c r="AP16" s="315">
        <v>-9435</v>
      </c>
      <c r="AQ16" s="316">
        <v>-11723</v>
      </c>
      <c r="AR16" s="317">
        <v>-19.5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666817</v>
      </c>
      <c r="AP17" s="315">
        <v>125981</v>
      </c>
      <c r="AQ17" s="316">
        <v>146494</v>
      </c>
      <c r="AR17" s="317">
        <v>-14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516</v>
      </c>
      <c r="AL21" s="1208"/>
      <c r="AM21" s="1208"/>
      <c r="AN21" s="1209"/>
      <c r="AO21" s="327">
        <v>12.09</v>
      </c>
      <c r="AP21" s="328">
        <v>13.76</v>
      </c>
      <c r="AQ21" s="329">
        <v>-1.67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517</v>
      </c>
      <c r="AL22" s="1208"/>
      <c r="AM22" s="1208"/>
      <c r="AN22" s="1209"/>
      <c r="AO22" s="332">
        <v>92.2</v>
      </c>
      <c r="AP22" s="333">
        <v>94.9</v>
      </c>
      <c r="AQ22" s="334">
        <v>-2.7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498</v>
      </c>
      <c r="AP30" s="303"/>
      <c r="AQ30" s="304" t="s">
        <v>499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500</v>
      </c>
      <c r="AQ31" s="310" t="s">
        <v>501</v>
      </c>
      <c r="AR31" s="311" t="s">
        <v>502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521</v>
      </c>
      <c r="AL32" s="1224"/>
      <c r="AM32" s="1224"/>
      <c r="AN32" s="1225"/>
      <c r="AO32" s="342">
        <v>1185712</v>
      </c>
      <c r="AP32" s="342">
        <v>224015</v>
      </c>
      <c r="AQ32" s="343">
        <v>73591</v>
      </c>
      <c r="AR32" s="344">
        <v>204.4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522</v>
      </c>
      <c r="AL33" s="1224"/>
      <c r="AM33" s="1224"/>
      <c r="AN33" s="1225"/>
      <c r="AO33" s="342" t="s">
        <v>507</v>
      </c>
      <c r="AP33" s="342" t="s">
        <v>507</v>
      </c>
      <c r="AQ33" s="343" t="s">
        <v>507</v>
      </c>
      <c r="AR33" s="344" t="s">
        <v>507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523</v>
      </c>
      <c r="AL34" s="1224"/>
      <c r="AM34" s="1224"/>
      <c r="AN34" s="1225"/>
      <c r="AO34" s="342" t="s">
        <v>507</v>
      </c>
      <c r="AP34" s="342" t="s">
        <v>507</v>
      </c>
      <c r="AQ34" s="343">
        <v>1</v>
      </c>
      <c r="AR34" s="344" t="s">
        <v>507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524</v>
      </c>
      <c r="AL35" s="1224"/>
      <c r="AM35" s="1224"/>
      <c r="AN35" s="1225"/>
      <c r="AO35" s="342">
        <v>18200</v>
      </c>
      <c r="AP35" s="342">
        <v>3439</v>
      </c>
      <c r="AQ35" s="343">
        <v>19214</v>
      </c>
      <c r="AR35" s="344">
        <v>-82.1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525</v>
      </c>
      <c r="AL36" s="1224"/>
      <c r="AM36" s="1224"/>
      <c r="AN36" s="1225"/>
      <c r="AO36" s="342">
        <v>8094</v>
      </c>
      <c r="AP36" s="342">
        <v>1529</v>
      </c>
      <c r="AQ36" s="343">
        <v>5293</v>
      </c>
      <c r="AR36" s="344">
        <v>-71.099999999999994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526</v>
      </c>
      <c r="AL37" s="1224"/>
      <c r="AM37" s="1224"/>
      <c r="AN37" s="1225"/>
      <c r="AO37" s="342" t="s">
        <v>507</v>
      </c>
      <c r="AP37" s="342" t="s">
        <v>507</v>
      </c>
      <c r="AQ37" s="343">
        <v>1256</v>
      </c>
      <c r="AR37" s="344" t="s">
        <v>507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527</v>
      </c>
      <c r="AL38" s="1227"/>
      <c r="AM38" s="1227"/>
      <c r="AN38" s="1228"/>
      <c r="AO38" s="345" t="s">
        <v>507</v>
      </c>
      <c r="AP38" s="345" t="s">
        <v>507</v>
      </c>
      <c r="AQ38" s="346">
        <v>9</v>
      </c>
      <c r="AR38" s="334" t="s">
        <v>507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528</v>
      </c>
      <c r="AL39" s="1227"/>
      <c r="AM39" s="1227"/>
      <c r="AN39" s="1228"/>
      <c r="AO39" s="342">
        <v>-174267</v>
      </c>
      <c r="AP39" s="342">
        <v>-32924</v>
      </c>
      <c r="AQ39" s="343">
        <v>-3572</v>
      </c>
      <c r="AR39" s="344">
        <v>821.7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529</v>
      </c>
      <c r="AL40" s="1224"/>
      <c r="AM40" s="1224"/>
      <c r="AN40" s="1225"/>
      <c r="AO40" s="342">
        <v>-772108</v>
      </c>
      <c r="AP40" s="342">
        <v>-145873</v>
      </c>
      <c r="AQ40" s="343">
        <v>-65248</v>
      </c>
      <c r="AR40" s="344">
        <v>123.6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265631</v>
      </c>
      <c r="AP41" s="342">
        <v>50185</v>
      </c>
      <c r="AQ41" s="343">
        <v>30545</v>
      </c>
      <c r="AR41" s="344">
        <v>64.3</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498</v>
      </c>
      <c r="AN49" s="1220" t="s">
        <v>533</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534</v>
      </c>
      <c r="AO50" s="359" t="s">
        <v>535</v>
      </c>
      <c r="AP50" s="360" t="s">
        <v>536</v>
      </c>
      <c r="AQ50" s="361" t="s">
        <v>537</v>
      </c>
      <c r="AR50" s="362" t="s">
        <v>538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1028452</v>
      </c>
      <c r="AN51" s="364">
        <v>189123</v>
      </c>
      <c r="AO51" s="365">
        <v>-45.3</v>
      </c>
      <c r="AP51" s="366">
        <v>119685</v>
      </c>
      <c r="AQ51" s="367">
        <v>0</v>
      </c>
      <c r="AR51" s="368">
        <v>-45.3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481137</v>
      </c>
      <c r="AN52" s="372">
        <v>88477</v>
      </c>
      <c r="AO52" s="373">
        <v>-37</v>
      </c>
      <c r="AP52" s="374">
        <v>68464</v>
      </c>
      <c r="AQ52" s="375">
        <v>18.399999999999999</v>
      </c>
      <c r="AR52" s="376">
        <v>-55.4</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845225</v>
      </c>
      <c r="AN53" s="364">
        <v>157193</v>
      </c>
      <c r="AO53" s="365">
        <v>-16.899999999999999</v>
      </c>
      <c r="AP53" s="366">
        <v>109920</v>
      </c>
      <c r="AQ53" s="367">
        <v>-8.1999999999999993</v>
      </c>
      <c r="AR53" s="368">
        <v>-8.6999999999999993</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523577</v>
      </c>
      <c r="AN54" s="372">
        <v>97373</v>
      </c>
      <c r="AO54" s="373">
        <v>10.1</v>
      </c>
      <c r="AP54" s="374">
        <v>62739</v>
      </c>
      <c r="AQ54" s="375">
        <v>-8.4</v>
      </c>
      <c r="AR54" s="376">
        <v>18.5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1618752</v>
      </c>
      <c r="AN55" s="364">
        <v>306118</v>
      </c>
      <c r="AO55" s="365">
        <v>94.7</v>
      </c>
      <c r="AP55" s="366">
        <v>119882</v>
      </c>
      <c r="AQ55" s="367">
        <v>9.1</v>
      </c>
      <c r="AR55" s="368">
        <v>85.6</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1172326</v>
      </c>
      <c r="AN56" s="372">
        <v>221696</v>
      </c>
      <c r="AO56" s="373">
        <v>127.7</v>
      </c>
      <c r="AP56" s="374">
        <v>66481</v>
      </c>
      <c r="AQ56" s="375">
        <v>6</v>
      </c>
      <c r="AR56" s="376">
        <v>121.7</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2600570</v>
      </c>
      <c r="AN57" s="364">
        <v>496103</v>
      </c>
      <c r="AO57" s="365">
        <v>62.1</v>
      </c>
      <c r="AP57" s="366">
        <v>116162</v>
      </c>
      <c r="AQ57" s="367">
        <v>-3.1</v>
      </c>
      <c r="AR57" s="368">
        <v>65.2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1095815</v>
      </c>
      <c r="AN58" s="372">
        <v>209045</v>
      </c>
      <c r="AO58" s="373">
        <v>-5.7</v>
      </c>
      <c r="AP58" s="374">
        <v>61562</v>
      </c>
      <c r="AQ58" s="375">
        <v>-7.4</v>
      </c>
      <c r="AR58" s="376">
        <v>1.7</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4652848</v>
      </c>
      <c r="AN59" s="364">
        <v>879057</v>
      </c>
      <c r="AO59" s="365">
        <v>77.2</v>
      </c>
      <c r="AP59" s="366">
        <v>121449</v>
      </c>
      <c r="AQ59" s="367">
        <v>4.5999999999999996</v>
      </c>
      <c r="AR59" s="368">
        <v>72.599999999999994</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1326756</v>
      </c>
      <c r="AN60" s="372">
        <v>250662</v>
      </c>
      <c r="AO60" s="373">
        <v>19.899999999999999</v>
      </c>
      <c r="AP60" s="374">
        <v>62922</v>
      </c>
      <c r="AQ60" s="375">
        <v>2.2000000000000002</v>
      </c>
      <c r="AR60" s="376">
        <v>17.7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2149169</v>
      </c>
      <c r="AN61" s="379">
        <v>405519</v>
      </c>
      <c r="AO61" s="380">
        <v>34.4</v>
      </c>
      <c r="AP61" s="381">
        <v>117420</v>
      </c>
      <c r="AQ61" s="382">
        <v>0.5</v>
      </c>
      <c r="AR61" s="368">
        <v>33.9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919922</v>
      </c>
      <c r="AN62" s="372">
        <v>173451</v>
      </c>
      <c r="AO62" s="373">
        <v>23</v>
      </c>
      <c r="AP62" s="374">
        <v>64434</v>
      </c>
      <c r="AQ62" s="375">
        <v>2.2000000000000002</v>
      </c>
      <c r="AR62" s="376">
        <v>20.8</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h+PDIDuN+1DzogYPoRmOu1Ksyc97UG4spYUla2zcXseSwds2xbJ8c32Bx06kNBnNOJ3pQNB5XP5egdK82bSYxw==" saltValue="j65eryLHrVoK+b1UUosA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I103"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547</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CtQgIPWRtWUWJTEXooz3nzfLgTgtwgoyCk2njSO8130xHyN8LKHcNWF0IzT8/rhQ1Ugoxo5Ow1rV80ea0wWQA==" saltValue="e53SqM/pbZFqIdIQJcHO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C109" sqref="C109"/>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NbAXyYKgERTUJowOPKeSWmhGoF2bkPb0wJYvXMbcw884hHaEpOikbGvp+ZirJvt0U0v6hIQylxIch/rXzyYaQ==" saltValue="a9Tbg+yJmP6DEfSZmipg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2" t="s">
        <v>3</v>
      </c>
      <c r="D47" s="1232"/>
      <c r="E47" s="1233"/>
      <c r="F47" s="11">
        <v>55.35</v>
      </c>
      <c r="G47" s="12">
        <v>53.97</v>
      </c>
      <c r="H47" s="12">
        <v>58.73</v>
      </c>
      <c r="I47" s="12">
        <v>58.75</v>
      </c>
      <c r="J47" s="13">
        <v>53.54</v>
      </c>
    </row>
    <row r="48" spans="2:10" ht="57.75" customHeight="1">
      <c r="B48" s="14"/>
      <c r="C48" s="1234" t="s">
        <v>4</v>
      </c>
      <c r="D48" s="1234"/>
      <c r="E48" s="1235"/>
      <c r="F48" s="15">
        <v>19.77</v>
      </c>
      <c r="G48" s="16">
        <v>21.6</v>
      </c>
      <c r="H48" s="16">
        <v>19.059999999999999</v>
      </c>
      <c r="I48" s="16">
        <v>18.84</v>
      </c>
      <c r="J48" s="17">
        <v>22.28</v>
      </c>
    </row>
    <row r="49" spans="2:10" ht="57.75" customHeight="1" thickBot="1">
      <c r="B49" s="18"/>
      <c r="C49" s="1236" t="s">
        <v>5</v>
      </c>
      <c r="D49" s="1236"/>
      <c r="E49" s="1237"/>
      <c r="F49" s="19" t="s">
        <v>554</v>
      </c>
      <c r="G49" s="20" t="s">
        <v>555</v>
      </c>
      <c r="H49" s="20" t="s">
        <v>556</v>
      </c>
      <c r="I49" s="20" t="s">
        <v>557</v>
      </c>
      <c r="J49" s="21" t="s">
        <v>558</v>
      </c>
    </row>
    <row r="50" spans="2:10" ht="13.5" customHeight="1"/>
    <row r="51" spans="2:10" ht="13.5" hidden="1" customHeight="1"/>
    <row r="52" spans="2:10" ht="13.5" hidden="1" customHeight="1"/>
    <row r="53" spans="2:10" ht="13.5" hidden="1" customHeight="1"/>
  </sheetData>
  <sheetProtection algorithmName="SHA-512" hashValue="NPjf8PMgntHIiqj/AImMa1SZ6Obuh9KAkmT/U165XlZLpXzT3YsxLNZKErSkArRTyOYe62TdFFBvmpbBXOkffQ==" saltValue="YqFRaexEeMaVgyJoE8A/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2020-08-31T02:52:49Z</cp:lastPrinted>
  <dcterms:created xsi:type="dcterms:W3CDTF">2020-02-10T05:58:40Z</dcterms:created>
  <dcterms:modified xsi:type="dcterms:W3CDTF">2020-08-31T02:52:50Z</dcterms:modified>
</cp:coreProperties>
</file>