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1801\g-010540-$\R02\D0財務総括\00財務庶務\06照会・調査\01県からの依頼･照会\0818平成30年度財政状況調査（2回目）\"/>
    </mc:Choice>
  </mc:AlternateContent>
  <bookViews>
    <workbookView xWindow="0" yWindow="0" windowWidth="15360" windowHeight="7640"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W38" i="10"/>
  <c r="U38" i="10"/>
  <c r="E38" i="10"/>
  <c r="C38" i="10"/>
  <c r="DG37" i="10"/>
  <c r="CQ37" i="10"/>
  <c r="CO37" i="10"/>
  <c r="BY37" i="10"/>
  <c r="BW37" i="10"/>
  <c r="BE37" i="10"/>
  <c r="AM37" i="10"/>
  <c r="W37" i="10"/>
  <c r="U37" i="10"/>
  <c r="E37" i="10"/>
  <c r="C37" i="10"/>
  <c r="DG36" i="10"/>
  <c r="CQ36" i="10"/>
  <c r="CO36" i="10"/>
  <c r="BY36" i="10"/>
  <c r="BW36" i="10"/>
  <c r="BG36" i="10"/>
  <c r="BE36" i="10"/>
  <c r="AM36" i="10"/>
  <c r="W36" i="10"/>
  <c r="U36" i="10"/>
  <c r="E36" i="10"/>
  <c r="C36" i="10"/>
  <c r="DG35" i="10"/>
  <c r="CQ35" i="10"/>
  <c r="CO35" i="10"/>
  <c r="BY35" i="10"/>
  <c r="BW35" i="10"/>
  <c r="BG35" i="10"/>
  <c r="BE35" i="10"/>
  <c r="AO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<sst xmlns="http://schemas.openxmlformats.org/spreadsheetml/2006/main" count="1124" uniqueCount="651">
  <si>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</si>
  <si>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</si>
  <si>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</si>
  <si>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</si>
  <si>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</si>
  <si>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</si>
  <si>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</si>
  <si>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</si>
  <si>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</si>
  <si>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</si>
  <si>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</si>
  <si>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</si>
  <si>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</si>
  <si>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</si>
  <si>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</si>
  <si>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</si>
  <si>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</si>
  <si>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</si>
  <si>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</si>
  <si>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</si>
  <si>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</si>
  <si>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</si>
  <si>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</si>
  <si>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</si>
  <si>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</si>
  <si>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</si>
  <si>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</si>
  <si>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</si>
  <si>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</si>
  <si>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</si>
  <si>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</si>
  <si>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</si>
  <si>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</si>
  <si>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</si>
  <si>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</si>
  <si>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</si>
  <si>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</si>
  <si>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</si>
  <si>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</si>
  <si>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</si>
  <si>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</si>
  <si>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</si>
  <si>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</si>
  <si>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</si>
  <si>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</si>
  <si>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</si>
  <si>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</si>
  <si>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</si>
  <si>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</si>
  <si>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</si>
  <si>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</si>
  <si>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</si>
  <si>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</si>
  <si>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</si>
  <si>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</si>
  <si>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</si>
  <si>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</si>
  <si>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</si>
  <si>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</si>
  <si>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</si>
  <si>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</si>
  <si>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</si>
  <si>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</si>
  <si>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</si>
  <si>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</si>
  <si>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</si>
  <si>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</si>
  <si>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</si>
  <si>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</si>
  <si>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</si>
  <si>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</si>
  <si>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</si>
  <si>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</si>
  <si>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</si>
  <si>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</si>
  <si>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</si>
  <si>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</si>
  <si>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</si>
  <si>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</si>
  <si>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</si>
  <si>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</si>
  <si>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</si>
  <si>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</si>
  <si>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</si>
  <si>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</si>
  <si>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中核市</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</si>
  <si>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</si>
  <si>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</si>
  <si>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</si>
  <si>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</si>
  <si>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</si>
  <si>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</si>
  <si>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</si>
  <si>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</si>
  <si>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</si>
  <si>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</si>
  <si>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</si>
  <si>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</si>
  <si>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久留米市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</si>
  <si>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</si>
  <si>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</si>
  <si>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</si>
  <si>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</si>
  <si>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</si>
  <si>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</si>
  <si>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</si>
  <si>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</si>
  <si>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</si>
  <si>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</si>
  <si>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</si>
  <si>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</si>
  <si>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</si>
  <si>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</si>
  <si>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</si>
  <si>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</si>
  <si>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</si>
  <si>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</si>
  <si>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</si>
  <si>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</si>
  <si>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</si>
  <si>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</si>
  <si>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</si>
  <si>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</si>
  <si>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</si>
  <si>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</si>
  <si>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</si>
  <si>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</si>
  <si>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</si>
  <si>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</si>
  <si>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</si>
  <si>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</si>
  <si>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</si>
  <si>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</si>
  <si>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</si>
  <si>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</si>
  <si>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</si>
  <si>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</si>
  <si>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</si>
  <si>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</si>
  <si>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</si>
  <si>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</si>
  <si>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</si>
  <si>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</si>
  <si>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</si>
  <si>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</si>
  <si>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</si>
  <si>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</si>
  <si>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</si>
  <si>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</si>
  <si>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</si>
  <si>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</si>
  <si>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</si>
  <si>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4"/>
  </si>
  <si>
    <t>うち日本人(％)</t>
    <phoneticPr fontId="5"/>
  </si>
  <si>
    <t>-0.2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</si>
  <si>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</si>
  <si>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</si>
  <si>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</si>
  <si>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</si>
  <si>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</si>
  <si>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</si>
  <si>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</si>
  <si>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</si>
  <si>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</si>
  <si>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</si>
  <si>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</si>
  <si>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</si>
  <si>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</si>
  <si>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</si>
  <si>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</si>
  <si>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</si>
  <si>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</si>
  <si>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</si>
  <si>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</si>
  <si>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</si>
  <si>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</si>
  <si>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</si>
  <si>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</si>
  <si>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</si>
  <si>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</si>
  <si>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</si>
  <si>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</si>
  <si>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</si>
  <si>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</si>
  <si>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</si>
  <si>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</si>
  <si>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</si>
  <si>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</si>
  <si>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</si>
  <si>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</si>
  <si>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</si>
  <si>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</si>
  <si>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</si>
  <si>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</si>
  <si>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</si>
  <si>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</si>
  <si>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</si>
  <si>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</si>
  <si>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</si>
  <si>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</si>
  <si>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</si>
  <si>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</si>
  <si>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</si>
  <si>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</si>
  <si>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</si>
  <si>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</si>
  <si>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</si>
  <si>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</si>
  <si>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</si>
  <si>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</si>
  <si>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</si>
  <si>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</si>
  <si>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</si>
  <si>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</si>
  <si>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</si>
  <si>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</si>
  <si>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</si>
  <si>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福岡県久留米市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</si>
  <si>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</si>
  <si>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</si>
  <si>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</si>
  <si>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</si>
  <si>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</si>
  <si>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</si>
  <si>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</si>
  <si>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</si>
  <si>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</si>
  <si>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</si>
  <si>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</si>
  <si>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</si>
  <si>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</si>
  <si>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</si>
  <si>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</si>
  <si>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</si>
  <si>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</si>
  <si>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</si>
  <si>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</si>
  <si>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</si>
  <si>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</si>
  <si>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</si>
  <si>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</si>
  <si>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</si>
  <si>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</si>
  <si>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</si>
  <si>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</si>
  <si>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</si>
  <si>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</si>
  <si>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</si>
  <si>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</si>
  <si>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</si>
  <si>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</si>
  <si>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</si>
  <si>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</si>
  <si>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</si>
  <si>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</si>
  <si>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</si>
  <si>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</si>
  <si>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</si>
  <si>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</si>
  <si>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</si>
  <si>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</si>
  <si>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</si>
  <si>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</si>
  <si>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</si>
  <si>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</si>
  <si>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</si>
  <si>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</si>
  <si>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</si>
  <si>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</si>
  <si>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</si>
  <si>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</si>
  <si>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</si>
  <si>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</si>
  <si>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</si>
  <si>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</si>
  <si>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</si>
  <si>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</si>
  <si>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</si>
  <si>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</si>
  <si>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</si>
  <si>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</si>
  <si>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</si>
  <si>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</si>
  <si>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</si>
  <si>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</si>
  <si>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</si>
  <si>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</si>
  <si>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</si>
  <si>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</si>
  <si>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</si>
  <si>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</si>
  <si>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</si>
  <si>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</si>
  <si>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</si>
  <si>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</si>
  <si>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</si>
  <si>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</si>
  <si>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</si>
  <si>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</si>
  <si>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</si>
  <si>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</si>
  <si>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</si>
  <si>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</si>
  <si>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</si>
  <si>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</si>
  <si>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</si>
  <si>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</si>
  <si>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</si>
  <si>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</si>
  <si>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</si>
  <si>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</si>
  <si>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</si>
  <si>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</si>
  <si>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</si>
  <si>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</si>
  <si>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</si>
  <si>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</si>
  <si>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</si>
  <si>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</si>
  <si>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</si>
  <si>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</si>
  <si>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</si>
  <si>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</si>
  <si>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</si>
  <si>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</si>
  <si>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</si>
  <si>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</si>
  <si>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</si>
  <si>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</si>
  <si>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</si>
  <si>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</si>
  <si>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</si>
  <si>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</si>
  <si>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</si>
  <si>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</si>
  <si>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</si>
  <si>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</si>
  <si>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</si>
  <si>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</si>
  <si>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</si>
  <si>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市場</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</si>
  <si>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</si>
  <si>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</si>
  <si>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</si>
  <si>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</si>
  <si>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</si>
  <si>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</si>
  <si>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</si>
  <si>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</si>
  <si>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</si>
  <si>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</si>
  <si>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</si>
  <si>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</si>
  <si>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</si>
  <si>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</si>
  <si>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</si>
  <si>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</si>
  <si>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</si>
  <si>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</si>
  <si>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</si>
  <si>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</si>
  <si>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</si>
  <si>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</si>
  <si>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</si>
  <si>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</si>
  <si>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</si>
  <si>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福岡県久留米市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</si>
  <si>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</si>
  <si>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</si>
  <si>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</si>
  <si>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</si>
  <si>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</si>
  <si>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</si>
  <si>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</si>
  <si>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</si>
  <si>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</si>
  <si>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</si>
  <si>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</si>
  <si>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</si>
  <si>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</si>
  <si>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</si>
  <si>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</si>
  <si>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</si>
  <si>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</si>
  <si>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</si>
  <si>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</si>
  <si>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</si>
  <si>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</si>
  <si>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</si>
  <si>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</si>
  <si>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</si>
  <si>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</si>
  <si>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</si>
  <si>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</si>
  <si>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</si>
  <si>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</si>
  <si>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</si>
  <si>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</si>
  <si>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</si>
  <si>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</si>
  <si>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</si>
  <si>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</si>
  <si>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</si>
  <si>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</si>
  <si>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</si>
  <si>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</si>
  <si>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市営駐車場事業特別会計</t>
    <phoneticPr fontId="5"/>
  </si>
  <si>
    <t>競輪事業特別会計</t>
    <phoneticPr fontId="5"/>
  </si>
  <si>
    <t>水道事業</t>
    <phoneticPr fontId="5"/>
  </si>
  <si>
    <t>法適用企業</t>
    <phoneticPr fontId="5"/>
  </si>
  <si>
    <t>下水道事業</t>
    <phoneticPr fontId="5"/>
  </si>
  <si>
    <t>法適用企業</t>
    <phoneticPr fontId="5"/>
  </si>
  <si>
    <t>農業集落排水事業</t>
    <phoneticPr fontId="5"/>
  </si>
  <si>
    <t>法非適用企業</t>
    <phoneticPr fontId="5"/>
  </si>
  <si>
    <t>特定地域生活排水処理事業</t>
    <phoneticPr fontId="5"/>
  </si>
  <si>
    <t>法非適用企業</t>
    <phoneticPr fontId="5"/>
  </si>
  <si>
    <t>卸売市場事業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</si>
  <si>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</si>
  <si>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</si>
  <si>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</si>
  <si>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</si>
  <si>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</si>
  <si>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</si>
  <si>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</si>
  <si>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</si>
  <si>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</si>
  <si>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</si>
  <si>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</si>
  <si>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</si>
  <si>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</si>
  <si>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</si>
  <si>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</si>
  <si>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</si>
  <si>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</si>
  <si>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</si>
  <si>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</si>
  <si>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</si>
  <si>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</si>
  <si>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</si>
  <si>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</si>
  <si>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</si>
  <si>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</si>
  <si>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</si>
  <si>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</si>
  <si>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</si>
  <si>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</si>
  <si>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</si>
  <si>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</si>
  <si>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</si>
  <si>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</si>
  <si>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</si>
  <si>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</si>
  <si>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</si>
  <si>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</si>
  <si>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</si>
  <si>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</si>
  <si>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</si>
  <si>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</si>
  <si>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</si>
  <si>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</si>
  <si>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</si>
  <si>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</si>
  <si>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</si>
  <si>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</si>
  <si>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</si>
  <si>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</si>
  <si>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</si>
  <si>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</si>
  <si>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</si>
  <si>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</si>
  <si>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</si>
  <si>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</si>
  <si>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</si>
  <si>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</si>
  <si>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</si>
  <si>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</si>
  <si>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</si>
  <si>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</si>
  <si>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</si>
  <si>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</si>
  <si>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</si>
  <si>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</si>
  <si>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</si>
  <si>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</si>
  <si>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</si>
  <si>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</si>
  <si>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t>
    <phoneticPr fontId="5"/>
  </si>
  <si>
    <t xml:space="preserve">基準財政需要額算入見込額 </t>
    <rPh sb="0" eb="2">
      <t>キジュン</t>
    </rPh>
    <rPh sb="2" eb="4">
      <t>ザイセイ</t>
    </rPh>
    <rPh sb="4" eb="7">
      <t>ジュヨウガク</t>
    </rPh>
    <rPh sb="7" eb="9">
      <t>サンニュウ</t>
    </rPh>
    <rPh sb="9" eb="12">
      <t>ミコミガク</t>
    </rPh>
    <phoneticPr fontId="30"/>
  </si>
  <si>
    <t>特定地域生活排水処理事業</t>
    <phoneticPr fontId="5"/>
  </si>
  <si>
    <t>(Ｆ)</t>
    <phoneticPr fontId="5"/>
  </si>
  <si>
    <t>卸売市場事業</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</si>
  <si>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</si>
  <si>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</si>
  <si>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</si>
  <si>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</si>
  <si>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</si>
  <si>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</si>
  <si>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</si>
  <si>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</si>
  <si>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</si>
  <si>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</si>
  <si>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</si>
  <si>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</si>
  <si>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</si>
  <si>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</si>
  <si>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</si>
  <si>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</si>
  <si>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</si>
  <si>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</si>
  <si>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</si>
  <si>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</si>
  <si>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</si>
  <si>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</si>
  <si>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</si>
  <si>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</si>
  <si>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</si>
  <si>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</si>
  <si>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</si>
  <si>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</si>
  <si>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</si>
  <si>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</si>
  <si>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</si>
  <si>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</si>
  <si>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</si>
  <si>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</si>
  <si>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</si>
  <si>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</si>
  <si>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</si>
  <si>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</si>
  <si>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</si>
  <si>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</si>
  <si>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</si>
  <si>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</si>
  <si>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</si>
  <si>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</si>
  <si>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</si>
  <si>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</si>
  <si>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</si>
  <si>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</si>
  <si>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</si>
  <si>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</si>
  <si>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</si>
  <si>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</si>
  <si>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</si>
  <si>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</si>
  <si>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</si>
  <si>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</si>
  <si>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</si>
  <si>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</si>
  <si>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</si>
  <si>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</si>
  <si>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</si>
  <si>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</si>
  <si>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</si>
  <si>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</si>
  <si>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</si>
  <si>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</si>
  <si>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</si>
  <si>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</si>
  <si>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</si>
  <si>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</si>
  <si>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</si>
  <si>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</si>
  <si>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</si>
  <si>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</si>
  <si>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</si>
  <si>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</si>
  <si>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</si>
  <si>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</si>
  <si>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</si>
  <si>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</si>
  <si>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</si>
  <si>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</si>
  <si>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</si>
  <si>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</si>
  <si>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0.39</t>
  </si>
  <si>
    <t>▲ 0.02</t>
  </si>
  <si>
    <t>水道事業</t>
  </si>
  <si>
    <t>下水道事業</t>
  </si>
  <si>
    <t>一般会計</t>
  </si>
  <si>
    <t>国民健康保険事業特別会計</t>
  </si>
  <si>
    <t>▲ 0.43</t>
  </si>
  <si>
    <t>競輪事業特別会計</t>
  </si>
  <si>
    <t>介護保険事業特別会計</t>
  </si>
  <si>
    <t>母子父子寡婦福祉資金貸付事業特別会計</t>
  </si>
  <si>
    <t>後期高齢者医療事業特別会計</t>
  </si>
  <si>
    <t>その他会計（赤字）</t>
  </si>
  <si>
    <t>その他会計（黒字）</t>
  </si>
  <si>
    <t>H25末</t>
    <phoneticPr fontId="5"/>
  </si>
  <si>
    <t>H26末</t>
    <phoneticPr fontId="5"/>
  </si>
  <si>
    <t>H27末</t>
    <phoneticPr fontId="5"/>
  </si>
  <si>
    <t>H28末</t>
    <phoneticPr fontId="5"/>
  </si>
  <si>
    <t>H29末</t>
    <phoneticPr fontId="5"/>
  </si>
  <si>
    <t>久留米市開発公社</t>
    <phoneticPr fontId="2"/>
  </si>
  <si>
    <t>久留米市都市公園管理センター</t>
    <phoneticPr fontId="2"/>
  </si>
  <si>
    <t>久留米市みどりの里づくり推進機構</t>
    <phoneticPr fontId="2"/>
  </si>
  <si>
    <t>久留米地域地場産業振興センター</t>
    <phoneticPr fontId="2"/>
  </si>
  <si>
    <t>久留米観光コンベンション国際交流協会</t>
    <phoneticPr fontId="2"/>
  </si>
  <si>
    <t>久留米市生きがい健康づくり財団</t>
    <phoneticPr fontId="2"/>
  </si>
  <si>
    <t>久留米都市開発ビル</t>
    <phoneticPr fontId="2"/>
  </si>
  <si>
    <t>久留米ビジネスプラザ</t>
    <phoneticPr fontId="2"/>
  </si>
  <si>
    <t>久留米リサーチ・パーク</t>
    <phoneticPr fontId="2"/>
  </si>
  <si>
    <t>ハイマート久留米</t>
    <phoneticPr fontId="2"/>
  </si>
  <si>
    <t>ＣＲＣＣメディア</t>
    <phoneticPr fontId="2"/>
  </si>
  <si>
    <t>久留米・鳥栖広域情報</t>
    <phoneticPr fontId="2"/>
  </si>
  <si>
    <t>ドリームスエフエム放送</t>
    <phoneticPr fontId="2"/>
  </si>
  <si>
    <t>久留米市土地開発公社</t>
    <phoneticPr fontId="2"/>
  </si>
  <si>
    <t>-</t>
    <phoneticPr fontId="2"/>
  </si>
  <si>
    <t>-</t>
    <phoneticPr fontId="2"/>
  </si>
  <si>
    <t>-</t>
    <phoneticPr fontId="2"/>
  </si>
  <si>
    <t>浮羽老人ホーム組合</t>
    <phoneticPr fontId="2"/>
  </si>
  <si>
    <t>うきは久留米環境施設組合</t>
    <rPh sb="3" eb="6">
      <t>クルメ</t>
    </rPh>
    <rPh sb="6" eb="8">
      <t>カンキョウ</t>
    </rPh>
    <rPh sb="8" eb="10">
      <t>シセツ</t>
    </rPh>
    <rPh sb="10" eb="12">
      <t>クミアイ</t>
    </rPh>
    <phoneticPr fontId="1"/>
  </si>
  <si>
    <t>両筑衛生施設組合</t>
    <rPh sb="0" eb="1">
      <t>リョウ</t>
    </rPh>
    <rPh sb="1" eb="2">
      <t>チクシ</t>
    </rPh>
    <rPh sb="2" eb="4">
      <t>エイセイ</t>
    </rPh>
    <rPh sb="4" eb="6">
      <t>シセツ</t>
    </rPh>
    <rPh sb="6" eb="8">
      <t>クミアイ</t>
    </rPh>
    <phoneticPr fontId="1"/>
  </si>
  <si>
    <t>久留米市外三市町高等学校組合</t>
    <rPh sb="0" eb="4">
      <t>クルメシ</t>
    </rPh>
    <rPh sb="4" eb="5">
      <t>ソト</t>
    </rPh>
    <rPh sb="5" eb="6">
      <t>サン</t>
    </rPh>
    <rPh sb="6" eb="7">
      <t>シチョウ</t>
    </rPh>
    <rPh sb="7" eb="8">
      <t>マチ</t>
    </rPh>
    <rPh sb="8" eb="10">
      <t>コウトウ</t>
    </rPh>
    <rPh sb="10" eb="12">
      <t>ガッコウ</t>
    </rPh>
    <rPh sb="12" eb="14">
      <t>クミアイ</t>
    </rPh>
    <phoneticPr fontId="1"/>
  </si>
  <si>
    <t>久留米広域市町村圏事務組合(一般会計)</t>
    <phoneticPr fontId="2"/>
  </si>
  <si>
    <t>久留米広域市町村圏事務組合(ふるさと振興事業特別会計)</t>
    <phoneticPr fontId="2"/>
  </si>
  <si>
    <t>久留米広域市町村圏事務組合(小児救急医療支援事業特別会計)</t>
    <phoneticPr fontId="2"/>
  </si>
  <si>
    <t>久留米広域市町村圏事務組合(広域消防特別会計)</t>
    <phoneticPr fontId="2"/>
  </si>
  <si>
    <t>甘木・朝倉・三井環境施設組合</t>
    <phoneticPr fontId="2"/>
  </si>
  <si>
    <t>福岡県自治振興組合(一般会計)</t>
    <phoneticPr fontId="2"/>
  </si>
  <si>
    <t>福岡県自治振興組合(公文書館事業特別会計)</t>
    <phoneticPr fontId="2"/>
  </si>
  <si>
    <t>福岡県後期高齢者医療広域連合(一般会計)</t>
    <phoneticPr fontId="2"/>
  </si>
  <si>
    <t>福岡県後期高齢者医療広域連合(後期高齢者医療特別会計)</t>
    <phoneticPr fontId="2"/>
  </si>
  <si>
    <t>福岡県南広域水道企業団</t>
    <rPh sb="0" eb="2">
      <t>フクオカ</t>
    </rPh>
    <rPh sb="2" eb="4">
      <t>ケンナン</t>
    </rPh>
    <rPh sb="4" eb="6">
      <t>コウイキ</t>
    </rPh>
    <rPh sb="6" eb="8">
      <t>スイドウ</t>
    </rPh>
    <rPh sb="8" eb="10">
      <t>キギョウ</t>
    </rPh>
    <rPh sb="10" eb="11">
      <t>ダン</t>
    </rPh>
    <phoneticPr fontId="2"/>
  </si>
  <si>
    <t>三井水道企業団</t>
    <rPh sb="0" eb="2">
      <t>ミイ</t>
    </rPh>
    <rPh sb="2" eb="4">
      <t>スイドウ</t>
    </rPh>
    <rPh sb="4" eb="6">
      <t>キギョウ</t>
    </rPh>
    <rPh sb="6" eb="7">
      <t>ダン</t>
    </rPh>
    <phoneticPr fontId="2"/>
  </si>
  <si>
    <t>山神水道企業団</t>
    <rPh sb="0" eb="2">
      <t>ヤマガミ</t>
    </rPh>
    <rPh sb="2" eb="4">
      <t>スイドウ</t>
    </rPh>
    <rPh sb="4" eb="6">
      <t>キギョウ</t>
    </rPh>
    <rPh sb="6" eb="7">
      <t>ダン</t>
    </rPh>
    <phoneticPr fontId="2"/>
  </si>
  <si>
    <t>-</t>
    <phoneticPr fontId="2"/>
  </si>
  <si>
    <t>-</t>
    <phoneticPr fontId="2"/>
  </si>
  <si>
    <t>-</t>
    <phoneticPr fontId="2"/>
  </si>
  <si>
    <t>-</t>
    <phoneticPr fontId="2"/>
  </si>
  <si>
    <t>-</t>
    <phoneticPr fontId="2"/>
  </si>
  <si>
    <t>-</t>
    <phoneticPr fontId="2"/>
  </si>
  <si>
    <t>地域・生活振興基金</t>
    <rPh sb="0" eb="2">
      <t>チイキ</t>
    </rPh>
    <rPh sb="3" eb="5">
      <t>セイカツ</t>
    </rPh>
    <rPh sb="5" eb="7">
      <t>シンコウ</t>
    </rPh>
    <rPh sb="7" eb="9">
      <t>キキン</t>
    </rPh>
    <phoneticPr fontId="2"/>
  </si>
  <si>
    <t>退職手当基金</t>
    <rPh sb="0" eb="2">
      <t>タイショク</t>
    </rPh>
    <rPh sb="2" eb="4">
      <t>テアテ</t>
    </rPh>
    <rPh sb="4" eb="6">
      <t>キキン</t>
    </rPh>
    <phoneticPr fontId="2"/>
  </si>
  <si>
    <t>ふるさと・久留米応援基金</t>
    <rPh sb="5" eb="8">
      <t>クルメ</t>
    </rPh>
    <rPh sb="8" eb="10">
      <t>オウエン</t>
    </rPh>
    <rPh sb="10" eb="12">
      <t>キキン</t>
    </rPh>
    <phoneticPr fontId="2"/>
  </si>
  <si>
    <t>振興基金</t>
    <rPh sb="0" eb="2">
      <t>シンコウ</t>
    </rPh>
    <rPh sb="2" eb="4">
      <t>キキン</t>
    </rPh>
    <phoneticPr fontId="2"/>
  </si>
  <si>
    <t>公共施設等保全基金</t>
    <rPh sb="0" eb="2">
      <t>コウキョウ</t>
    </rPh>
    <rPh sb="2" eb="4">
      <t>シセツ</t>
    </rPh>
    <rPh sb="4" eb="5">
      <t>トウ</t>
    </rPh>
    <rPh sb="5" eb="7">
      <t>ホゼン</t>
    </rPh>
    <rPh sb="7" eb="9">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</si>
  <si>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</si>
  <si>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</si>
  <si>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</si>
  <si>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当市の将来負担比率は、類似団体平均より低く財政状態は健全であるが、一方で合併特例債の償還が進み、実質的な市債残高が増えていているため、徐々に比率は高まりつつある。
有形固定資産減価償却率は、類似団体平均より低い数値で推移しているものの、従前の資産の更新時期に入っており、久留米市公共施設総合管理計画に基づき、施設の統廃合や長寿命化対応をマネジメントしていく必要がある。</t>
    <rPh sb="0" eb="2">
      <t>トウシ</t>
    </rPh>
    <rPh sb="3" eb="5">
      <t>ショウライ</t>
    </rPh>
    <rPh sb="5" eb="7">
      <t>フタン</t>
    </rPh>
    <rPh sb="7" eb="9">
      <t>ヒリツ</t>
    </rPh>
    <rPh sb="11" eb="13">
      <t>ルイジ</t>
    </rPh>
    <rPh sb="13" eb="15">
      <t>ダンタイ</t>
    </rPh>
    <rPh sb="15" eb="17">
      <t>ヘイキン</t>
    </rPh>
    <rPh sb="19" eb="20">
      <t>ヒク</t>
    </rPh>
    <rPh sb="21" eb="23">
      <t>ザイセイ</t>
    </rPh>
    <rPh sb="23" eb="25">
      <t>ジョウタイ</t>
    </rPh>
    <rPh sb="26" eb="28">
      <t>ケンゼン</t>
    </rPh>
    <rPh sb="33" eb="35">
      <t>イッポウ</t>
    </rPh>
    <rPh sb="36" eb="38">
      <t>ガッペイ</t>
    </rPh>
    <rPh sb="38" eb="40">
      <t>トクレイ</t>
    </rPh>
    <rPh sb="40" eb="41">
      <t>サイ</t>
    </rPh>
    <rPh sb="42" eb="44">
      <t>ショウカン</t>
    </rPh>
    <rPh sb="45" eb="46">
      <t>スス</t>
    </rPh>
    <rPh sb="48" eb="51">
      <t>ジッシツテキ</t>
    </rPh>
    <rPh sb="52" eb="54">
      <t>シサイ</t>
    </rPh>
    <rPh sb="54" eb="56">
      <t>ザンダカ</t>
    </rPh>
    <rPh sb="57" eb="58">
      <t>フ</t>
    </rPh>
    <rPh sb="67" eb="69">
      <t>ジョジョ</t>
    </rPh>
    <rPh sb="70" eb="72">
      <t>ヒリツ</t>
    </rPh>
    <rPh sb="73" eb="74">
      <t>タカ</t>
    </rPh>
    <rPh sb="82" eb="84">
      <t>ユウケイ</t>
    </rPh>
    <rPh sb="84" eb="86">
      <t>コテイ</t>
    </rPh>
    <rPh sb="86" eb="88">
      <t>シサン</t>
    </rPh>
    <rPh sb="88" eb="90">
      <t>ゲンカ</t>
    </rPh>
    <rPh sb="90" eb="92">
      <t>ショウキャク</t>
    </rPh>
    <rPh sb="92" eb="93">
      <t>リツ</t>
    </rPh>
    <rPh sb="95" eb="97">
      <t>ルイジ</t>
    </rPh>
    <rPh sb="97" eb="99">
      <t>ダンタイ</t>
    </rPh>
    <rPh sb="99" eb="101">
      <t>ヘイキン</t>
    </rPh>
    <rPh sb="103" eb="104">
      <t>ヒク</t>
    </rPh>
    <rPh sb="105" eb="107">
      <t>スウチ</t>
    </rPh>
    <rPh sb="108" eb="110">
      <t>スイイ</t>
    </rPh>
    <rPh sb="118" eb="120">
      <t>ジュウゼン</t>
    </rPh>
    <rPh sb="121" eb="123">
      <t>シサン</t>
    </rPh>
    <rPh sb="124" eb="126">
      <t>コウシン</t>
    </rPh>
    <rPh sb="126" eb="128">
      <t>ジキ</t>
    </rPh>
    <rPh sb="129" eb="130">
      <t>ハイ</t>
    </rPh>
    <rPh sb="135" eb="139">
      <t>クルメシ</t>
    </rPh>
    <rPh sb="139" eb="141">
      <t>コウキョウ</t>
    </rPh>
    <rPh sb="141" eb="143">
      <t>シセツ</t>
    </rPh>
    <rPh sb="143" eb="145">
      <t>ソウゴウ</t>
    </rPh>
    <rPh sb="145" eb="147">
      <t>カンリ</t>
    </rPh>
    <rPh sb="147" eb="149">
      <t>ケイカク</t>
    </rPh>
    <rPh sb="150" eb="151">
      <t>モト</t>
    </rPh>
    <rPh sb="154" eb="156">
      <t>シセツ</t>
    </rPh>
    <rPh sb="157" eb="160">
      <t>トウハイゴウ</t>
    </rPh>
    <rPh sb="161" eb="165">
      <t>チョウジュミョウカ</t>
    </rPh>
    <rPh sb="165" eb="167">
      <t>タイオウ</t>
    </rPh>
    <rPh sb="178" eb="180">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</si>
  <si>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</si>
  <si>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</si>
  <si>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</si>
  <si>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</si>
  <si>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</si>
  <si>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</si>
  <si>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当市の将来負担比率は、類似団体平均より低く財政状態は健全であるが、一方で合併特例債の償還が進み、実質的な市債残高が増えてきているため、徐々に比率は高まりつつある。
実質公債費比率も同様に、類似団体平均より低く健全である。年による微増減はあるが、合併特例債をはじめ交付税措置のある有利な地方債を活用していることが挙げられる。</t>
    <rPh sb="0" eb="2">
      <t>トウシ</t>
    </rPh>
    <rPh sb="3" eb="5">
      <t>ショウライ</t>
    </rPh>
    <rPh sb="5" eb="7">
      <t>フタン</t>
    </rPh>
    <rPh sb="7" eb="9">
      <t>ヒリツ</t>
    </rPh>
    <rPh sb="11" eb="13">
      <t>ルイジ</t>
    </rPh>
    <rPh sb="13" eb="15">
      <t>ダンタイ</t>
    </rPh>
    <rPh sb="15" eb="17">
      <t>ヘイキン</t>
    </rPh>
    <rPh sb="19" eb="20">
      <t>ヒク</t>
    </rPh>
    <rPh sb="21" eb="23">
      <t>ザイセイ</t>
    </rPh>
    <rPh sb="23" eb="25">
      <t>ジョウタイ</t>
    </rPh>
    <rPh sb="26" eb="28">
      <t>ケンゼン</t>
    </rPh>
    <rPh sb="33" eb="35">
      <t>イッポウ</t>
    </rPh>
    <rPh sb="36" eb="38">
      <t>ガッペイ</t>
    </rPh>
    <rPh sb="38" eb="40">
      <t>トクレイ</t>
    </rPh>
    <rPh sb="40" eb="41">
      <t>サイ</t>
    </rPh>
    <rPh sb="42" eb="44">
      <t>ショウカン</t>
    </rPh>
    <rPh sb="45" eb="46">
      <t>スス</t>
    </rPh>
    <rPh sb="48" eb="51">
      <t>ジッシツテキ</t>
    </rPh>
    <rPh sb="52" eb="54">
      <t>シサイ</t>
    </rPh>
    <rPh sb="54" eb="56">
      <t>ザンダカ</t>
    </rPh>
    <rPh sb="57" eb="58">
      <t>フ</t>
    </rPh>
    <rPh sb="67" eb="69">
      <t>ジョジョ</t>
    </rPh>
    <rPh sb="70" eb="72">
      <t>ヒリツ</t>
    </rPh>
    <rPh sb="73" eb="74">
      <t>タカ</t>
    </rPh>
    <rPh sb="82" eb="84">
      <t>ジッシツ</t>
    </rPh>
    <rPh sb="84" eb="86">
      <t>コウサイ</t>
    </rPh>
    <rPh sb="86" eb="87">
      <t>ヒ</t>
    </rPh>
    <rPh sb="87" eb="89">
      <t>ヒリツ</t>
    </rPh>
    <rPh sb="90" eb="92">
      <t>ドウヨウ</t>
    </rPh>
    <rPh sb="94" eb="96">
      <t>ルイジ</t>
    </rPh>
    <rPh sb="96" eb="98">
      <t>ダンタイ</t>
    </rPh>
    <rPh sb="98" eb="100">
      <t>ヘイキン</t>
    </rPh>
    <rPh sb="102" eb="103">
      <t>ヒク</t>
    </rPh>
    <rPh sb="104" eb="106">
      <t>ケンゼン</t>
    </rPh>
    <rPh sb="110" eb="111">
      <t>ネン</t>
    </rPh>
    <rPh sb="114" eb="115">
      <t>ビ</t>
    </rPh>
    <rPh sb="115" eb="117">
      <t>ゾウゲン</t>
    </rPh>
    <rPh sb="122" eb="124">
      <t>ガッペイ</t>
    </rPh>
    <rPh sb="124" eb="126">
      <t>トクレイ</t>
    </rPh>
    <rPh sb="126" eb="127">
      <t>サイ</t>
    </rPh>
    <rPh sb="131" eb="134">
      <t>コウフゼイ</t>
    </rPh>
    <rPh sb="134" eb="136">
      <t>ソチ</t>
    </rPh>
    <rPh sb="139" eb="141">
      <t>ユウリ</t>
    </rPh>
    <rPh sb="142" eb="144">
      <t>チホウ</t>
    </rPh>
    <rPh sb="144" eb="145">
      <t>サイ</t>
    </rPh>
    <rPh sb="146" eb="148">
      <t>カツヨウ</t>
    </rPh>
    <rPh sb="155" eb="156">
      <t>ア</t>
    </rPh>
    <phoneticPr fontId="5"/>
  </si>
  <si>
    <t>将来負担比率</t>
    <phoneticPr fontId="5"/>
  </si>
  <si>
    <t>実質公債費比率</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</si>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</sst>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51613</c:v>
                </c:pt>
                <c:pt idx="1">
                  <c:v>50880</c:v>
                </c:pt>
                <c:pt idx="2">
                  <c:v>46395</c:v>
                </c:pt>
                <c:pt idx="3">
                  <c:v>48088</c:v>
                </c:pt>
                <c:pt idx="4">
                  <c:v>46457</c:v>
                </c:pt>
              </c:numCache>
            </c:numRef>
          </c:val>
          <c:smooth val="0"/>
          <c:extLst>
            <c:ext xmlns:c16="http://schemas.microsoft.com/office/drawing/2014/chart" uri="{C3380CC4-5D6E-409C-BE32-E72D297353CC}">
              <c16:uniqueId val="{00000000-B668-4DA8-B42C-7197FF415A9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89671</c:v>
                </c:pt>
                <c:pt idx="1">
                  <c:v>103010</c:v>
                </c:pt>
                <c:pt idx="2">
                  <c:v>42534</c:v>
                </c:pt>
                <c:pt idx="3">
                  <c:v>54355</c:v>
                </c:pt>
                <c:pt idx="4">
                  <c:v>39719</c:v>
                </c:pt>
              </c:numCache>
            </c:numRef>
          </c:val>
          <c:smooth val="0"/>
          <c:extLst>
            <c:ext xmlns:c16="http://schemas.microsoft.com/office/drawing/2014/chart" uri="{C3380CC4-5D6E-409C-BE32-E72D297353CC}">
              <c16:uniqueId val="{00000001-B668-4DA8-B42C-7197FF415A9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1.57</c:v>
                </c:pt>
                <c:pt idx="1">
                  <c:v>1.69</c:v>
                </c:pt>
                <c:pt idx="2">
                  <c:v>1.48</c:v>
                </c:pt>
                <c:pt idx="3">
                  <c:v>1.52</c:v>
                </c:pt>
                <c:pt idx="4">
                  <c:v>1.46</c:v>
                </c:pt>
              </c:numCache>
            </c:numRef>
          </c:val>
          <c:extLst>
            <c:ext xmlns:c16="http://schemas.microsoft.com/office/drawing/2014/chart" uri="{C3380CC4-5D6E-409C-BE32-E72D297353CC}">
              <c16:uniqueId val="{00000000-A2D7-4BD2-9F66-40F89F359AE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10.84</c:v>
                </c:pt>
                <c:pt idx="1">
                  <c:v>11.09</c:v>
                </c:pt>
                <c:pt idx="2">
                  <c:v>11.13</c:v>
                </c:pt>
                <c:pt idx="3">
                  <c:v>11.12</c:v>
                </c:pt>
                <c:pt idx="4">
                  <c:v>11.11</c:v>
                </c:pt>
              </c:numCache>
            </c:numRef>
          </c:val>
          <c:extLst>
            <c:ext xmlns:c16="http://schemas.microsoft.com/office/drawing/2014/chart" uri="{C3380CC4-5D6E-409C-BE32-E72D297353CC}">
              <c16:uniqueId val="{00000001-A2D7-4BD2-9F66-40F89F359AE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-0.39</c:v>
                </c:pt>
                <c:pt idx="1">
                  <c:v>0.18</c:v>
                </c:pt>
                <c:pt idx="2">
                  <c:v>0.79</c:v>
                </c:pt>
                <c:pt idx="3">
                  <c:v>0.08</c:v>
                </c:pt>
                <c:pt idx="4">
                  <c:v>-0.02</c:v>
                </c:pt>
              </c:numCache>
            </c:numRef>
          </c:val>
          <c:smooth val="0"/>
          <c:extLst>
            <c:ext xmlns:c16="http://schemas.microsoft.com/office/drawing/2014/chart" uri="{C3380CC4-5D6E-409C-BE32-E72D297353CC}">
              <c16:uniqueId val="{00000002-A2D7-4BD2-9F66-40F89F359AE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0.2</c:v>
                </c:pt>
                <c:pt idx="2">
                  <c:v>#N/A</c:v>
                </c:pt>
                <c:pt idx="3">
                  <c:v>0.23</c:v>
                </c:pt>
                <c:pt idx="4">
                  <c:v>#N/A</c:v>
                </c:pt>
                <c:pt idx="5">
                  <c:v>0.09</c:v>
                </c:pt>
                <c:pt idx="6">
                  <c:v>#N/A</c:v>
                </c:pt>
                <c:pt idx="7">
                  <c:v>0.09</c:v>
                </c:pt>
                <c:pt idx="8">
                  <c:v>#N/A</c:v>
                </c:pt>
                <c:pt idx="9">
                  <c:v>0.1</c:v>
                </c:pt>
              </c:numCache>
            </c:numRef>
          </c:val>
          <c:extLst>
            <c:ext xmlns:c16="http://schemas.microsoft.com/office/drawing/2014/chart" uri="{C3380CC4-5D6E-409C-BE32-E72D297353CC}">
              <c16:uniqueId val="{00000000-74EE-48B2-9706-4A2C2C4D294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4EE-48B2-9706-4A2C2C4D294A}"/>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0.14000000000000001</c:v>
                </c:pt>
                <c:pt idx="2">
                  <c:v>#N/A</c:v>
                </c:pt>
                <c:pt idx="3">
                  <c:v>0.14000000000000001</c:v>
                </c:pt>
                <c:pt idx="4">
                  <c:v>#N/A</c:v>
                </c:pt>
                <c:pt idx="5">
                  <c:v>0.14000000000000001</c:v>
                </c:pt>
                <c:pt idx="6">
                  <c:v>#N/A</c:v>
                </c:pt>
                <c:pt idx="7">
                  <c:v>0.17</c:v>
                </c:pt>
                <c:pt idx="8">
                  <c:v>#N/A</c:v>
                </c:pt>
                <c:pt idx="9">
                  <c:v>0.19</c:v>
                </c:pt>
              </c:numCache>
            </c:numRef>
          </c:val>
          <c:extLst>
            <c:ext xmlns:c16="http://schemas.microsoft.com/office/drawing/2014/chart" uri="{C3380CC4-5D6E-409C-BE32-E72D297353CC}">
              <c16:uniqueId val="{00000002-74EE-48B2-9706-4A2C2C4D294A}"/>
            </c:ext>
          </c:extLst>
        </c:ser>
        <c:ser>
          <c:idx val="3"/>
          <c:order val="3"/>
          <c:tx>
            <c:strRef>
              <c:f>データシート!$A$30</c:f>
              <c:strCache>
                <c:ptCount val="1"/>
                <c:pt idx="0">
                  <c:v>母子父子寡婦福祉資金貸付事業特別会計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0.15</c:v>
                </c:pt>
                <c:pt idx="2">
                  <c:v>#N/A</c:v>
                </c:pt>
                <c:pt idx="3">
                  <c:v>0.17</c:v>
                </c:pt>
                <c:pt idx="4">
                  <c:v>#N/A</c:v>
                </c:pt>
                <c:pt idx="5">
                  <c:v>0.2</c:v>
                </c:pt>
                <c:pt idx="6">
                  <c:v>#N/A</c:v>
                </c:pt>
                <c:pt idx="7">
                  <c:v>0.2</c:v>
                </c:pt>
                <c:pt idx="8">
                  <c:v>#N/A</c:v>
                </c:pt>
                <c:pt idx="9">
                  <c:v>0.21</c:v>
                </c:pt>
              </c:numCache>
            </c:numRef>
          </c:val>
          <c:extLst>
            <c:ext xmlns:c16="http://schemas.microsoft.com/office/drawing/2014/chart" uri="{C3380CC4-5D6E-409C-BE32-E72D297353CC}">
              <c16:uniqueId val="{00000003-74EE-48B2-9706-4A2C2C4D294A}"/>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0.59</c:v>
                </c:pt>
                <c:pt idx="2">
                  <c:v>#N/A</c:v>
                </c:pt>
                <c:pt idx="3">
                  <c:v>0.48</c:v>
                </c:pt>
                <c:pt idx="4">
                  <c:v>#N/A</c:v>
                </c:pt>
                <c:pt idx="5">
                  <c:v>0.68</c:v>
                </c:pt>
                <c:pt idx="6">
                  <c:v>#N/A</c:v>
                </c:pt>
                <c:pt idx="7">
                  <c:v>0.82</c:v>
                </c:pt>
                <c:pt idx="8">
                  <c:v>#N/A</c:v>
                </c:pt>
                <c:pt idx="9">
                  <c:v>0.56000000000000005</c:v>
                </c:pt>
              </c:numCache>
            </c:numRef>
          </c:val>
          <c:extLst>
            <c:ext xmlns:c16="http://schemas.microsoft.com/office/drawing/2014/chart" uri="{C3380CC4-5D6E-409C-BE32-E72D297353CC}">
              <c16:uniqueId val="{00000004-74EE-48B2-9706-4A2C2C4D294A}"/>
            </c:ext>
          </c:extLst>
        </c:ser>
        <c:ser>
          <c:idx val="5"/>
          <c:order val="5"/>
          <c:tx>
            <c:strRef>
              <c:f>データシート!$A$32</c:f>
              <c:strCache>
                <c:ptCount val="1"/>
                <c:pt idx="0">
                  <c:v>競輪事業特別会計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0.76</c:v>
                </c:pt>
                <c:pt idx="2">
                  <c:v>#N/A</c:v>
                </c:pt>
                <c:pt idx="3">
                  <c:v>0.8</c:v>
                </c:pt>
                <c:pt idx="4">
                  <c:v>#N/A</c:v>
                </c:pt>
                <c:pt idx="5">
                  <c:v>0.81</c:v>
                </c:pt>
                <c:pt idx="6">
                  <c:v>#N/A</c:v>
                </c:pt>
                <c:pt idx="7">
                  <c:v>0.82</c:v>
                </c:pt>
                <c:pt idx="8">
                  <c:v>#N/A</c:v>
                </c:pt>
                <c:pt idx="9">
                  <c:v>0.83</c:v>
                </c:pt>
              </c:numCache>
            </c:numRef>
          </c:val>
          <c:extLst>
            <c:ext xmlns:c16="http://schemas.microsoft.com/office/drawing/2014/chart" uri="{C3380CC4-5D6E-409C-BE32-E72D297353CC}">
              <c16:uniqueId val="{00000005-74EE-48B2-9706-4A2C2C4D294A}"/>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0.04</c:v>
                </c:pt>
                <c:pt idx="2">
                  <c:v>0.43</c:v>
                </c:pt>
                <c:pt idx="3">
                  <c:v>#N/A</c:v>
                </c:pt>
                <c:pt idx="4">
                  <c:v>#N/A</c:v>
                </c:pt>
                <c:pt idx="5">
                  <c:v>0.13</c:v>
                </c:pt>
                <c:pt idx="6">
                  <c:v>#N/A</c:v>
                </c:pt>
                <c:pt idx="7">
                  <c:v>0.68</c:v>
                </c:pt>
                <c:pt idx="8">
                  <c:v>#N/A</c:v>
                </c:pt>
                <c:pt idx="9">
                  <c:v>1.1399999999999999</c:v>
                </c:pt>
              </c:numCache>
            </c:numRef>
          </c:val>
          <c:extLst>
            <c:ext xmlns:c16="http://schemas.microsoft.com/office/drawing/2014/chart" uri="{C3380CC4-5D6E-409C-BE32-E72D297353CC}">
              <c16:uniqueId val="{00000006-74EE-48B2-9706-4A2C2C4D294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1.31</c:v>
                </c:pt>
                <c:pt idx="2">
                  <c:v>#N/A</c:v>
                </c:pt>
                <c:pt idx="3">
                  <c:v>1.38</c:v>
                </c:pt>
                <c:pt idx="4">
                  <c:v>#N/A</c:v>
                </c:pt>
                <c:pt idx="5">
                  <c:v>1.25</c:v>
                </c:pt>
                <c:pt idx="6">
                  <c:v>#N/A</c:v>
                </c:pt>
                <c:pt idx="7">
                  <c:v>1.27</c:v>
                </c:pt>
                <c:pt idx="8">
                  <c:v>#N/A</c:v>
                </c:pt>
                <c:pt idx="9">
                  <c:v>1.19</c:v>
                </c:pt>
              </c:numCache>
            </c:numRef>
          </c:val>
          <c:extLst>
            <c:ext xmlns:c16="http://schemas.microsoft.com/office/drawing/2014/chart" uri="{C3380CC4-5D6E-409C-BE32-E72D297353CC}">
              <c16:uniqueId val="{00000007-74EE-48B2-9706-4A2C2C4D294A}"/>
            </c:ext>
          </c:extLst>
        </c:ser>
        <c:ser>
          <c:idx val="8"/>
          <c:order val="8"/>
          <c:tx>
            <c:strRef>
              <c:f>データシート!$A$35</c:f>
              <c:strCache>
                <c:ptCount val="1"/>
                <c:pt idx="0">
                  <c:v>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1.72</c:v>
                </c:pt>
                <c:pt idx="2">
                  <c:v>#N/A</c:v>
                </c:pt>
                <c:pt idx="3">
                  <c:v>0.99</c:v>
                </c:pt>
                <c:pt idx="4">
                  <c:v>#N/A</c:v>
                </c:pt>
                <c:pt idx="5">
                  <c:v>1.79</c:v>
                </c:pt>
                <c:pt idx="6">
                  <c:v>#N/A</c:v>
                </c:pt>
                <c:pt idx="7">
                  <c:v>2.44</c:v>
                </c:pt>
                <c:pt idx="8">
                  <c:v>#N/A</c:v>
                </c:pt>
                <c:pt idx="9">
                  <c:v>4.38</c:v>
                </c:pt>
              </c:numCache>
            </c:numRef>
          </c:val>
          <c:extLst>
            <c:ext xmlns:c16="http://schemas.microsoft.com/office/drawing/2014/chart" uri="{C3380CC4-5D6E-409C-BE32-E72D297353CC}">
              <c16:uniqueId val="{00000008-74EE-48B2-9706-4A2C2C4D294A}"/>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5.57</c:v>
                </c:pt>
                <c:pt idx="2">
                  <c:v>#N/A</c:v>
                </c:pt>
                <c:pt idx="3">
                  <c:v>5.07</c:v>
                </c:pt>
                <c:pt idx="4">
                  <c:v>#N/A</c:v>
                </c:pt>
                <c:pt idx="5">
                  <c:v>5.74</c:v>
                </c:pt>
                <c:pt idx="6">
                  <c:v>#N/A</c:v>
                </c:pt>
                <c:pt idx="7">
                  <c:v>6.04</c:v>
                </c:pt>
                <c:pt idx="8">
                  <c:v>#N/A</c:v>
                </c:pt>
                <c:pt idx="9">
                  <c:v>6.32</c:v>
                </c:pt>
              </c:numCache>
            </c:numRef>
          </c:val>
          <c:extLst>
            <c:ext xmlns:c16="http://schemas.microsoft.com/office/drawing/2014/chart" uri="{C3380CC4-5D6E-409C-BE32-E72D297353CC}">
              <c16:uniqueId val="{00000009-74EE-48B2-9706-4A2C2C4D294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12780</c:v>
                </c:pt>
                <c:pt idx="5">
                  <c:v>12308</c:v>
                </c:pt>
                <c:pt idx="8">
                  <c:v>12536</c:v>
                </c:pt>
                <c:pt idx="11">
                  <c:v>13017</c:v>
                </c:pt>
                <c:pt idx="14">
                  <c:v>13120</c:v>
                </c:pt>
              </c:numCache>
            </c:numRef>
          </c:val>
          <c:extLst>
            <c:ext xmlns:c16="http://schemas.microsoft.com/office/drawing/2014/chart" uri="{C3380CC4-5D6E-409C-BE32-E72D297353CC}">
              <c16:uniqueId val="{00000000-D9AC-47BB-8DB0-04FFC5BD68E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9AC-47BB-8DB0-04FFC5BD68E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434</c:v>
                </c:pt>
                <c:pt idx="3">
                  <c:v>374</c:v>
                </c:pt>
                <c:pt idx="6">
                  <c:v>135</c:v>
                </c:pt>
                <c:pt idx="9">
                  <c:v>205</c:v>
                </c:pt>
                <c:pt idx="12">
                  <c:v>57</c:v>
                </c:pt>
              </c:numCache>
            </c:numRef>
          </c:val>
          <c:extLst>
            <c:ext xmlns:c16="http://schemas.microsoft.com/office/drawing/2014/chart" uri="{C3380CC4-5D6E-409C-BE32-E72D297353CC}">
              <c16:uniqueId val="{00000002-D9AC-47BB-8DB0-04FFC5BD68E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325</c:v>
                </c:pt>
                <c:pt idx="3">
                  <c:v>317</c:v>
                </c:pt>
                <c:pt idx="6">
                  <c:v>360</c:v>
                </c:pt>
                <c:pt idx="9">
                  <c:v>377</c:v>
                </c:pt>
                <c:pt idx="12">
                  <c:v>400</c:v>
                </c:pt>
              </c:numCache>
            </c:numRef>
          </c:val>
          <c:extLst>
            <c:ext xmlns:c16="http://schemas.microsoft.com/office/drawing/2014/chart" uri="{C3380CC4-5D6E-409C-BE32-E72D297353CC}">
              <c16:uniqueId val="{00000003-D9AC-47BB-8DB0-04FFC5BD68E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1502</c:v>
                </c:pt>
                <c:pt idx="3">
                  <c:v>1667</c:v>
                </c:pt>
                <c:pt idx="6">
                  <c:v>1651</c:v>
                </c:pt>
                <c:pt idx="9">
                  <c:v>1637</c:v>
                </c:pt>
                <c:pt idx="12">
                  <c:v>1676</c:v>
                </c:pt>
              </c:numCache>
            </c:numRef>
          </c:val>
          <c:extLst>
            <c:ext xmlns:c16="http://schemas.microsoft.com/office/drawing/2014/chart" uri="{C3380CC4-5D6E-409C-BE32-E72D297353CC}">
              <c16:uniqueId val="{00000004-D9AC-47BB-8DB0-04FFC5BD68E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67</c:v>
                </c:pt>
                <c:pt idx="3">
                  <c:v>67</c:v>
                </c:pt>
                <c:pt idx="6">
                  <c:v>67</c:v>
                </c:pt>
                <c:pt idx="9">
                  <c:v>67</c:v>
                </c:pt>
                <c:pt idx="12">
                  <c:v>67</c:v>
                </c:pt>
              </c:numCache>
            </c:numRef>
          </c:val>
          <c:extLst>
            <c:ext xmlns:c16="http://schemas.microsoft.com/office/drawing/2014/chart" uri="{C3380CC4-5D6E-409C-BE32-E72D297353CC}">
              <c16:uniqueId val="{00000005-D9AC-47BB-8DB0-04FFC5BD68E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9AC-47BB-8DB0-04FFC5BD68E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12445</c:v>
                </c:pt>
                <c:pt idx="3">
                  <c:v>12270</c:v>
                </c:pt>
                <c:pt idx="6">
                  <c:v>12308</c:v>
                </c:pt>
                <c:pt idx="9">
                  <c:v>12744</c:v>
                </c:pt>
                <c:pt idx="12">
                  <c:v>12846</c:v>
                </c:pt>
              </c:numCache>
            </c:numRef>
          </c:val>
          <c:extLst>
            <c:ext xmlns:c16="http://schemas.microsoft.com/office/drawing/2014/chart" uri="{C3380CC4-5D6E-409C-BE32-E72D297353CC}">
              <c16:uniqueId val="{00000007-D9AC-47BB-8DB0-04FFC5BD68E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1993</c:v>
                </c:pt>
                <c:pt idx="2">
                  <c:v>#N/A</c:v>
                </c:pt>
                <c:pt idx="3">
                  <c:v>#N/A</c:v>
                </c:pt>
                <c:pt idx="4">
                  <c:v>2387</c:v>
                </c:pt>
                <c:pt idx="5">
                  <c:v>#N/A</c:v>
                </c:pt>
                <c:pt idx="6">
                  <c:v>#N/A</c:v>
                </c:pt>
                <c:pt idx="7">
                  <c:v>1985</c:v>
                </c:pt>
                <c:pt idx="8">
                  <c:v>#N/A</c:v>
                </c:pt>
                <c:pt idx="9">
                  <c:v>#N/A</c:v>
                </c:pt>
                <c:pt idx="10">
                  <c:v>2013</c:v>
                </c:pt>
                <c:pt idx="11">
                  <c:v>#N/A</c:v>
                </c:pt>
                <c:pt idx="12">
                  <c:v>#N/A</c:v>
                </c:pt>
                <c:pt idx="13">
                  <c:v>1926</c:v>
                </c:pt>
                <c:pt idx="14">
                  <c:v>#N/A</c:v>
                </c:pt>
              </c:numCache>
            </c:numRef>
          </c:val>
          <c:smooth val="0"/>
          <c:extLst>
            <c:ext xmlns:c16="http://schemas.microsoft.com/office/drawing/2014/chart" uri="{C3380CC4-5D6E-409C-BE32-E72D297353CC}">
              <c16:uniqueId val="{00000008-D9AC-47BB-8DB0-04FFC5BD68E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120656</c:v>
                </c:pt>
                <c:pt idx="5">
                  <c:v>126831</c:v>
                </c:pt>
                <c:pt idx="8">
                  <c:v>126994</c:v>
                </c:pt>
                <c:pt idx="11">
                  <c:v>126722</c:v>
                </c:pt>
                <c:pt idx="14">
                  <c:v>124915</c:v>
                </c:pt>
              </c:numCache>
            </c:numRef>
          </c:val>
          <c:extLst>
            <c:ext xmlns:c16="http://schemas.microsoft.com/office/drawing/2014/chart" uri="{C3380CC4-5D6E-409C-BE32-E72D297353CC}">
              <c16:uniqueId val="{00000000-1F4A-439B-B1E0-AA12465761F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27214</c:v>
                </c:pt>
                <c:pt idx="5">
                  <c:v>25284</c:v>
                </c:pt>
                <c:pt idx="8">
                  <c:v>24768</c:v>
                </c:pt>
                <c:pt idx="11">
                  <c:v>24928</c:v>
                </c:pt>
                <c:pt idx="14">
                  <c:v>25559</c:v>
                </c:pt>
              </c:numCache>
            </c:numRef>
          </c:val>
          <c:extLst>
            <c:ext xmlns:c16="http://schemas.microsoft.com/office/drawing/2014/chart" uri="{C3380CC4-5D6E-409C-BE32-E72D297353CC}">
              <c16:uniqueId val="{00000001-1F4A-439B-B1E0-AA12465761F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19897</c:v>
                </c:pt>
                <c:pt idx="5">
                  <c:v>20797</c:v>
                </c:pt>
                <c:pt idx="8">
                  <c:v>20455</c:v>
                </c:pt>
                <c:pt idx="11">
                  <c:v>19867</c:v>
                </c:pt>
                <c:pt idx="14">
                  <c:v>19623</c:v>
                </c:pt>
              </c:numCache>
            </c:numRef>
          </c:val>
          <c:extLst>
            <c:ext xmlns:c16="http://schemas.microsoft.com/office/drawing/2014/chart" uri="{C3380CC4-5D6E-409C-BE32-E72D297353CC}">
              <c16:uniqueId val="{00000002-1F4A-439B-B1E0-AA12465761F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F4A-439B-B1E0-AA12465761F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F4A-439B-B1E0-AA12465761F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393</c:v>
                </c:pt>
                <c:pt idx="3">
                  <c:v>332</c:v>
                </c:pt>
                <c:pt idx="6">
                  <c:v>261</c:v>
                </c:pt>
                <c:pt idx="9">
                  <c:v>235</c:v>
                </c:pt>
                <c:pt idx="12">
                  <c:v>217</c:v>
                </c:pt>
              </c:numCache>
            </c:numRef>
          </c:val>
          <c:extLst>
            <c:ext xmlns:c16="http://schemas.microsoft.com/office/drawing/2014/chart" uri="{C3380CC4-5D6E-409C-BE32-E72D297353CC}">
              <c16:uniqueId val="{00000005-1F4A-439B-B1E0-AA12465761F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16056</c:v>
                </c:pt>
                <c:pt idx="3">
                  <c:v>15240</c:v>
                </c:pt>
                <c:pt idx="6">
                  <c:v>15244</c:v>
                </c:pt>
                <c:pt idx="9">
                  <c:v>15231</c:v>
                </c:pt>
                <c:pt idx="12">
                  <c:v>14488</c:v>
                </c:pt>
              </c:numCache>
            </c:numRef>
          </c:val>
          <c:extLst>
            <c:ext xmlns:c16="http://schemas.microsoft.com/office/drawing/2014/chart" uri="{C3380CC4-5D6E-409C-BE32-E72D297353CC}">
              <c16:uniqueId val="{00000006-1F4A-439B-B1E0-AA12465761F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1468</c:v>
                </c:pt>
                <c:pt idx="3">
                  <c:v>1665</c:v>
                </c:pt>
                <c:pt idx="6">
                  <c:v>1899</c:v>
                </c:pt>
                <c:pt idx="9">
                  <c:v>2086</c:v>
                </c:pt>
                <c:pt idx="12">
                  <c:v>1924</c:v>
                </c:pt>
              </c:numCache>
            </c:numRef>
          </c:val>
          <c:extLst>
            <c:ext xmlns:c16="http://schemas.microsoft.com/office/drawing/2014/chart" uri="{C3380CC4-5D6E-409C-BE32-E72D297353CC}">
              <c16:uniqueId val="{00000007-1F4A-439B-B1E0-AA12465761F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20102</c:v>
                </c:pt>
                <c:pt idx="3">
                  <c:v>21977</c:v>
                </c:pt>
                <c:pt idx="6">
                  <c:v>22253</c:v>
                </c:pt>
                <c:pt idx="9">
                  <c:v>22628</c:v>
                </c:pt>
                <c:pt idx="12">
                  <c:v>23819</c:v>
                </c:pt>
              </c:numCache>
            </c:numRef>
          </c:val>
          <c:extLst>
            <c:ext xmlns:c16="http://schemas.microsoft.com/office/drawing/2014/chart" uri="{C3380CC4-5D6E-409C-BE32-E72D297353CC}">
              <c16:uniqueId val="{00000008-1F4A-439B-B1E0-AA12465761F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1873</c:v>
                </c:pt>
                <c:pt idx="3">
                  <c:v>1627</c:v>
                </c:pt>
                <c:pt idx="6">
                  <c:v>1405</c:v>
                </c:pt>
                <c:pt idx="9">
                  <c:v>1226</c:v>
                </c:pt>
                <c:pt idx="12">
                  <c:v>1097</c:v>
                </c:pt>
              </c:numCache>
            </c:numRef>
          </c:val>
          <c:extLst>
            <c:ext xmlns:c16="http://schemas.microsoft.com/office/drawing/2014/chart" uri="{C3380CC4-5D6E-409C-BE32-E72D297353CC}">
              <c16:uniqueId val="{00000009-1F4A-439B-B1E0-AA12465761F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131845</c:v>
                </c:pt>
                <c:pt idx="3">
                  <c:v>144592</c:v>
                </c:pt>
                <c:pt idx="6">
                  <c:v>143060</c:v>
                </c:pt>
                <c:pt idx="9">
                  <c:v>145523</c:v>
                </c:pt>
                <c:pt idx="12">
                  <c:v>144842</c:v>
                </c:pt>
              </c:numCache>
            </c:numRef>
          </c:val>
          <c:extLst>
            <c:ext xmlns:c16="http://schemas.microsoft.com/office/drawing/2014/chart" uri="{C3380CC4-5D6E-409C-BE32-E72D297353CC}">
              <c16:uniqueId val="{0000000A-1F4A-439B-B1E0-AA12465761F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3972</c:v>
                </c:pt>
                <c:pt idx="2">
                  <c:v>#N/A</c:v>
                </c:pt>
                <c:pt idx="3">
                  <c:v>#N/A</c:v>
                </c:pt>
                <c:pt idx="4">
                  <c:v>12522</c:v>
                </c:pt>
                <c:pt idx="5">
                  <c:v>#N/A</c:v>
                </c:pt>
                <c:pt idx="6">
                  <c:v>#N/A</c:v>
                </c:pt>
                <c:pt idx="7">
                  <c:v>11904</c:v>
                </c:pt>
                <c:pt idx="8">
                  <c:v>#N/A</c:v>
                </c:pt>
                <c:pt idx="9">
                  <c:v>#N/A</c:v>
                </c:pt>
                <c:pt idx="10">
                  <c:v>15412</c:v>
                </c:pt>
                <c:pt idx="11">
                  <c:v>#N/A</c:v>
                </c:pt>
                <c:pt idx="12">
                  <c:v>#N/A</c:v>
                </c:pt>
                <c:pt idx="13">
                  <c:v>16291</c:v>
                </c:pt>
                <c:pt idx="14">
                  <c:v>#N/A</c:v>
                </c:pt>
              </c:numCache>
            </c:numRef>
          </c:val>
          <c:smooth val="0"/>
          <c:extLst>
            <c:ext xmlns:c16="http://schemas.microsoft.com/office/drawing/2014/chart" uri="{C3380CC4-5D6E-409C-BE32-E72D297353CC}">
              <c16:uniqueId val="{0000000B-1F4A-439B-B1E0-AA12465761F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7565</c:v>
                </c:pt>
                <c:pt idx="1">
                  <c:v>7592</c:v>
                </c:pt>
                <c:pt idx="2">
                  <c:v>7617</c:v>
                </c:pt>
              </c:numCache>
            </c:numRef>
          </c:val>
          <c:extLst>
            <c:ext xmlns:c16="http://schemas.microsoft.com/office/drawing/2014/chart" uri="{C3380CC4-5D6E-409C-BE32-E72D297353CC}">
              <c16:uniqueId val="{00000000-5100-4B00-88D4-FBE04BB0EB5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1836</c:v>
                </c:pt>
                <c:pt idx="1">
                  <c:v>1844</c:v>
                </c:pt>
                <c:pt idx="2">
                  <c:v>1851</c:v>
                </c:pt>
              </c:numCache>
            </c:numRef>
          </c:val>
          <c:extLst>
            <c:ext xmlns:c16="http://schemas.microsoft.com/office/drawing/2014/chart" uri="{C3380CC4-5D6E-409C-BE32-E72D297353CC}">
              <c16:uniqueId val="{00000001-5100-4B00-88D4-FBE04BB0EB5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10787</c:v>
                </c:pt>
                <c:pt idx="1">
                  <c:v>9153</c:v>
                </c:pt>
                <c:pt idx="2">
                  <c:v>7973</c:v>
                </c:pt>
              </c:numCache>
            </c:numRef>
          </c:val>
          <c:extLst>
            <c:ext xmlns:c16="http://schemas.microsoft.com/office/drawing/2014/chart" uri="{C3380CC4-5D6E-409C-BE32-E72D297353CC}">
              <c16:uniqueId val="{00000002-5100-4B00-88D4-FBE04BB0EB5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{73862B49-9574-4E3E-8BFE-C0FA43FA2C19}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1804-4EE0-805D-17077AB45A2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{E9FB11BF-A2F2-47C7-A218-9AF0160B5311}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804-4EE0-805D-17077AB45A2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{1F0AEE6D-8DEC-42D5-8828-087F937ADC32}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804-4EE0-805D-17077AB45A2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{C0212E3B-92D8-4BC0-B5B0-8E758B5D8356}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804-4EE0-805D-17077AB45A2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{96EAA952-BDF2-43AA-B655-A7FFAEF0ADC9}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804-4EE0-805D-17077AB45A2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{0AC1A255-13C3-49FA-84C7-F5A9F7E25BB4}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1804-4EE0-805D-17077AB45A26}"/>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{85D24B9E-C64D-49B4-B3B5-ECBDEB74E089}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1804-4EE0-805D-17077AB45A26}"/>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{57277C8E-DF28-48DB-BC99-1A21E010DA9A}</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1804-4EE0-805D-17077AB45A26}"/>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{445CF352-8F45-4815-9804-7B54698C9D7E}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1804-4EE0-805D-17077AB45A2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50.7</c:v>
                </c:pt>
                <c:pt idx="24">
                  <c:v>51.8</c:v>
                </c:pt>
                <c:pt idx="32">
                  <c:v>53.1</c:v>
                </c:pt>
              </c:numCache>
            </c:numRef>
          </c:xVal>
          <c:yVal>
            <c:numRef>
              <c:f>公会計指標分析・財政指標組合せ分析表!$BP$51:$DC$51</c:f>
              <c:numCache>
                <c:formatCode>#,##0.0;"▲ "#,##0.0</c:formatCode>
                <c:ptCount val="40"/>
                <c:pt idx="16">
                  <c:v>20.399999999999999</c:v>
                </c:pt>
                <c:pt idx="24">
                  <c:v>26.5</c:v>
                </c:pt>
                <c:pt idx="32">
                  <c:v>27.9</c:v>
                </c:pt>
              </c:numCache>
            </c:numRef>
          </c:yVal>
          <c:smooth val="0"/>
          <c:extLst>
            <c:ext xmlns:c16="http://schemas.microsoft.com/office/drawing/2014/chart" uri="{C3380CC4-5D6E-409C-BE32-E72D297353CC}">
              <c16:uniqueId val="{00000009-1804-4EE0-805D-17077AB45A2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{5197E96E-316B-4C92-8CD5-4B9A036F0492}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1804-4EE0-805D-17077AB45A2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{D6396F80-05F9-467B-9788-D42C78982ABB}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804-4EE0-805D-17077AB45A2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{95300835-B46E-4DAF-8E0A-354690F91857}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804-4EE0-805D-17077AB45A2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{B63C9AFF-3045-4A05-894E-86CE488B12BC}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804-4EE0-805D-17077AB45A2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{B048F646-37B1-4D07-9CE6-432880F79678}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804-4EE0-805D-17077AB45A2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{34E75367-9FED-4DBE-A104-AD22DB188F88}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1804-4EE0-805D-17077AB45A26}"/>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{DB7C14D9-EF1D-408A-BC36-B306CD792218}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1804-4EE0-805D-17077AB45A26}"/>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{09DF5F9F-1B6D-4EAD-BA8A-D12C229A57D4}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1804-4EE0-805D-17077AB45A26}"/>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{0AE70C77-96C2-4F28-8789-A9ADF44194E9}</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1804-4EE0-805D-17077AB45A2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59.3</c:v>
                </c:pt>
                <c:pt idx="24">
                  <c:v>60</c:v>
                </c:pt>
                <c:pt idx="32">
                  <c:v>60.8</c:v>
                </c:pt>
              </c:numCache>
            </c:numRef>
          </c:xVal>
          <c:yVal>
            <c:numRef>
              <c:f>公会計指標分析・財政指標組合せ分析表!$BP$55:$DC$55</c:f>
              <c:numCache>
                <c:formatCode>#,##0.0;"▲ "#,##0.0</c:formatCode>
                <c:ptCount val="40"/>
                <c:pt idx="16">
                  <c:v>38.9</c:v>
                </c:pt>
                <c:pt idx="24">
                  <c:v>37.6</c:v>
                </c:pt>
                <c:pt idx="32">
                  <c:v>34</c:v>
                </c:pt>
              </c:numCache>
            </c:numRef>
          </c:yVal>
          <c:smooth val="0"/>
          <c:extLst>
            <c:ext xmlns:c16="http://schemas.microsoft.com/office/drawing/2014/chart" uri="{C3380CC4-5D6E-409C-BE32-E72D297353CC}">
              <c16:uniqueId val="{00000013-1804-4EE0-805D-17077AB45A26}"/>
            </c:ext>
          </c:extLst>
        </c:ser>
        <c:dLbls>
          <c:showLegendKey val="0"/>
          <c:showVal val="1"/>
          <c:showCatName val="0"/>
          <c:showSerName val="0"/>
          <c:showPercent val="0"/>
          <c:showBubbleSize val="0"/>
        </c:dLbls>
        <c:axId val="46179840"/>
        <c:axId val="46181760"/>
      </c:scatterChart>
      <c:valAx>
        <c:axId val="46179840"/>
        <c:scaling>
          <c:orientation val="minMax"/>
          <c:max val="62"/>
          <c:min val="50"/>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2"/>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{20D79B9E-276B-460A-9783-3FE534059BA1}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7EAB-4608-A8D2-2C1FD4BCD4D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{4F9161D1-0E0D-41F1-B52C-A9B577CA258F}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EAB-4608-A8D2-2C1FD4BCD4D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{1E82623B-557A-4FFE-88BE-16AF7B3B3863}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EAB-4608-A8D2-2C1FD4BCD4D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{963D458F-3D4C-4C49-9CF7-E977EBFE4EF3}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EAB-4608-A8D2-2C1FD4BCD4D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{4E9EE6BC-845D-4855-BA83-B5A61AB12E42}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EAB-4608-A8D2-2C1FD4BCD4D0}"/>
                </c:ext>
              </c:extLst>
            </c:dLbl>
            <c:dLbl>
              <c:idx val="8"/>
              <c:layout>
                <c:manualLayout>
                  <c:x val="0"/>
                  <c:y val="-1.0100300909578487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{3E06353D-8174-42A3-A34A-A9C51E3E0A4B}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7EAB-4608-A8D2-2C1FD4BCD4D0}"/>
                </c:ext>
              </c:extLst>
            </c:dLbl>
            <c:dLbl>
              <c:idx val="16"/>
              <c:layout>
                <c:manualLayout>
                  <c:x val="0"/>
                  <c:y val="1.0100300909578487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{98DC445B-143B-4473-BA28-05274209123E}</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7EAB-4608-A8D2-2C1FD4BCD4D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{9F08CE26-CDDA-47F8-BD82-B695B25D20FA}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7EAB-4608-A8D2-2C1FD4BCD4D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{AD43A990-A653-4D4C-823D-BB29802E5A2F}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7EAB-4608-A8D2-2C1FD4BCD4D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3.5</c:v>
                </c:pt>
                <c:pt idx="8">
                  <c:v>3.7</c:v>
                </c:pt>
                <c:pt idx="16">
                  <c:v>3.6</c:v>
                </c:pt>
                <c:pt idx="24">
                  <c:v>3.6</c:v>
                </c:pt>
                <c:pt idx="32">
                  <c:v>3.3</c:v>
                </c:pt>
              </c:numCache>
            </c:numRef>
          </c:xVal>
          <c:yVal>
            <c:numRef>
              <c:f>公会計指標分析・財政指標組合せ分析表!$BP$73:$DC$73</c:f>
              <c:numCache>
                <c:formatCode>#,##0.0;"▲ "#,##0.0</c:formatCode>
                <c:ptCount val="40"/>
                <c:pt idx="0">
                  <c:v>6.7</c:v>
                </c:pt>
                <c:pt idx="8">
                  <c:v>21.6</c:v>
                </c:pt>
                <c:pt idx="16">
                  <c:v>20.399999999999999</c:v>
                </c:pt>
                <c:pt idx="24">
                  <c:v>26.5</c:v>
                </c:pt>
                <c:pt idx="32">
                  <c:v>27.9</c:v>
                </c:pt>
              </c:numCache>
            </c:numRef>
          </c:yVal>
          <c:smooth val="0"/>
          <c:extLst>
            <c:ext xmlns:c16="http://schemas.microsoft.com/office/drawing/2014/chart" uri="{C3380CC4-5D6E-409C-BE32-E72D297353CC}">
              <c16:uniqueId val="{00000009-7EAB-4608-A8D2-2C1FD4BCD4D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{61F8CC56-E304-4FD5-9B2F-35065DEA9E37}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7EAB-4608-A8D2-2C1FD4BCD4D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{5B30C187-19B1-4053-9404-4D32C6856232}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EAB-4608-A8D2-2C1FD4BCD4D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{7041DAB8-75C1-414D-9E9F-115B2866041E}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EAB-4608-A8D2-2C1FD4BCD4D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{A94714E5-188C-48B9-8313-88607B0427CC}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EAB-4608-A8D2-2C1FD4BCD4D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{11BEC8B0-DF86-4BB7-A299-D74170BA4BF8}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EAB-4608-A8D2-2C1FD4BCD4D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{B953C02B-E88F-4C70-8E86-4DB2E31E1CF6}</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7EAB-4608-A8D2-2C1FD4BCD4D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{C4B2CB07-331C-48C3-A943-249153C72E05}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7EAB-4608-A8D2-2C1FD4BCD4D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{F9118FEC-527E-40FF-B27F-676999FED21B}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7EAB-4608-A8D2-2C1FD4BCD4D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{11B2F892-99DA-45CC-AEF2-F9AB2F2EA62D}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7EAB-4608-A8D2-2C1FD4BCD4D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6.7</c:v>
                </c:pt>
                <c:pt idx="16">
                  <c:v>6.4</c:v>
                </c:pt>
                <c:pt idx="24">
                  <c:v>6.1</c:v>
                </c:pt>
                <c:pt idx="32">
                  <c:v>5.9</c:v>
                </c:pt>
              </c:numCache>
            </c:numRef>
          </c:xVal>
          <c:yVal>
            <c:numRef>
              <c:f>公会計指標分析・財政指標組合せ分析表!$BP$77:$DC$77</c:f>
              <c:numCache>
                <c:formatCode>#,##0.0;"▲ "#,##0.0</c:formatCode>
                <c:ptCount val="40"/>
                <c:pt idx="0">
                  <c:v>47</c:v>
                </c:pt>
                <c:pt idx="8">
                  <c:v>41.4</c:v>
                </c:pt>
                <c:pt idx="16">
                  <c:v>38.9</c:v>
                </c:pt>
                <c:pt idx="24">
                  <c:v>37.6</c:v>
                </c:pt>
                <c:pt idx="32">
                  <c:v>34</c:v>
                </c:pt>
              </c:numCache>
            </c:numRef>
          </c:yVal>
          <c:smooth val="0"/>
          <c:extLst>
            <c:ext xmlns:c16="http://schemas.microsoft.com/office/drawing/2014/chart" uri="{C3380CC4-5D6E-409C-BE32-E72D297353CC}">
              <c16:uniqueId val="{00000013-7EAB-4608-A8D2-2C1FD4BCD4D0}"/>
            </c:ext>
          </c:extLst>
        </c:ser>
        <c:dLbls>
          <c:showLegendKey val="0"/>
          <c:showVal val="1"/>
          <c:showCatName val="0"/>
          <c:showSerName val="0"/>
          <c:showPercent val="0"/>
          <c:showBubbleSize val="0"/>
        </c:dLbls>
        <c:axId val="84219776"/>
        <c:axId val="84234240"/>
      </c:scatterChart>
      <c:valAx>
        <c:axId val="84219776"/>
        <c:scaling>
          <c:orientation val="minMax"/>
          <c:max val="7.6999999999999993"/>
          <c:min val="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4"/>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福岡県久留米市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元利償還金については増加傾向にあり、平成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年度はおよそ</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億円増加している。また、国営土地改良事業に係る負担金及び県営土地改良事業に係る土地改良区への補助金の減に伴い、債務負担行為に基づく支出額が減少している。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平成</a:t>
          </a:r>
          <a:r>
            <a:rPr kumimoji="1" lang="en-US" altLang="ja-JP" sz="1300">
              <a:latin typeface="ＭＳ ゴシック" pitchFamily="49" charset="-128"/>
              <a:ea typeface="ＭＳ ゴシック" pitchFamily="49" charset="-128"/>
            </a:rPr>
            <a:t>18</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21</a:t>
          </a:r>
          <a:r>
            <a:rPr kumimoji="1" lang="ja-JP" altLang="en-US" sz="1300">
              <a:latin typeface="ＭＳ ゴシック" pitchFamily="49" charset="-128"/>
              <a:ea typeface="ＭＳ ゴシック" pitchFamily="49" charset="-128"/>
            </a:rPr>
            <a:t>年度にかけて各</a:t>
          </a:r>
          <a:r>
            <a:rPr kumimoji="1" lang="en-US" altLang="ja-JP" sz="1300">
              <a:latin typeface="ＭＳ ゴシック" pitchFamily="49" charset="-128"/>
              <a:ea typeface="ＭＳ ゴシック" pitchFamily="49" charset="-128"/>
            </a:rPr>
            <a:t>500</a:t>
          </a:r>
          <a:r>
            <a:rPr kumimoji="1" lang="ja-JP" altLang="en-US" sz="1300">
              <a:latin typeface="ＭＳ ゴシック" pitchFamily="49" charset="-128"/>
              <a:ea typeface="ＭＳ ゴシック" pitchFamily="49" charset="-128"/>
            </a:rPr>
            <a:t>百万円ずつ満期一括償還地方債を発行している。平成</a:t>
          </a:r>
          <a:r>
            <a:rPr kumimoji="1" lang="en-US" altLang="ja-JP" sz="1300">
              <a:latin typeface="ＭＳ ゴシック" pitchFamily="49" charset="-128"/>
              <a:ea typeface="ＭＳ ゴシック" pitchFamily="49" charset="-128"/>
            </a:rPr>
            <a:t>22</a:t>
          </a:r>
          <a:r>
            <a:rPr kumimoji="1" lang="ja-JP" altLang="en-US" sz="1300">
              <a:latin typeface="ＭＳ ゴシック" pitchFamily="49" charset="-128"/>
              <a:ea typeface="ＭＳ ゴシック" pitchFamily="49" charset="-128"/>
            </a:rPr>
            <a:t>年度以降に満期一括償還地方債の発行は行っていない。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福岡県久留米市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悪化の主な要因としては、合併特例債等の残高減少に伴う交付税算入見込み額の減及び公営企業債等繰入見込額が増加したことがあげられる。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今後次世代の負担を少しでも軽減できるよう、地方債の借入れ抑制などに努める。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福岡県久留米市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振興基金（取崩額：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百万円）など特定目的の基金を事業の財源として取り崩したため、基金残高は減少となった。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決算時点での取り崩し額が極めて少なくなるよう、予算執行においては創意工夫を図り、事務事業の経費節減に努める。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振興基金：合併に伴い市が策定した「新市建設計画」に基づいて行われる、道路をはじめとする都市施設などのハード面の整</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備と、施設を利用して展開する事業、情報提供、人材育成などのソフト面の整備にかかる事業、その他地域振興に係る事業に</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公共施設等保全基金：施設の安全性や機能を確保するために行う、建物並びに機械設備等の維持や更新に要する費用の増加が、</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今後の市の財政運営に影響を与えることが予測されることから、それに充てる目的で平成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年度に新たに設置したもの。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振興基金（取崩額：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百万円）など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事業の財源として取り崩したため、基金残高は減少となった。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また、地域・生活振興基金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百万円）を新たに設置した公共施設等保全基金に積み替え（積立額：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振興基金：今後も事業充当を実施し、令和元年度末までに全て取り崩す予定。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公共施設等保全基金：今後の公共施設の最適化の取り組みや、財政状況の推移などを見極めながら積み立てを行う。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基金運用益の積立により、残高は微増となっている。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決算時点での取り崩し額が極めて少なくなるよう、予算執行においては創意工夫を図り、事務事業の経費節減に努める。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基金運用益の積立により、残高は微増となっている。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決算時点での取り崩し額が極めて少なくなるよう、予算執行においては創意工夫を図り、事務事業の経費節減に努める。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306,112
302,071
229.96
127,819,443
126,421,929
999,722
68,588,711
144,842,476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209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003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2861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5655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462014" y="44777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2960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2960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77946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77946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2800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は久留米市公共施設総合管理基本計画に基づき、合理的な回収の徹底、安全・安心の確保（耐震化やバリアフリー化）の視点等による長寿命化を図っている。有形固定資産減価償却率については、上昇傾向にはあるものの、類似団体平均と比較して低い水準であ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786781" y="6799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152525" y="6473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786781" y="6386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152525" y="6061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786781" y="5967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152525" y="56419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786781" y="55545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152525" y="5229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786781" y="513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78678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100711</xdr:rowOff>
    </xdr:from>
    <xdr:to>
      <xdr:col>23</xdr:col>
      <xdr:colOff>85090</xdr:colOff>
      <xdr:row>35</xdr:row>
      <xdr:rowOff>15875</xdr:rowOff>
    </xdr:to>
    <xdr:cxnSp macro="">
      <xdr:nvCxnSpPr>
        <xdr:cNvPr id="62" name="直線コネクタ 61"/>
        <xdr:cNvCxnSpPr/>
      </xdr:nvCxnSpPr>
      <xdr:spPr>
        <a:xfrm flipV="1">
          <a:off x="4300220" y="5339461"/>
          <a:ext cx="1270" cy="123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3" name="有形固定資産減価償却率最小値テキスト"/>
        <xdr:cNvSpPr txBox="1"/>
      </xdr:nvSpPr>
      <xdr:spPr>
        <a:xfrm>
          <a:off x="4352925" y="6579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4" name="直線コネクタ 63"/>
        <xdr:cNvCxnSpPr/>
      </xdr:nvCxnSpPr>
      <xdr:spPr>
        <a:xfrm>
          <a:off x="4213225" y="657542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47388</xdr:rowOff>
    </xdr:from>
    <xdr:ext cx="405111" cy="259045"/>
    <xdr:sp macro="" textlink="">
      <xdr:nvSpPr>
        <xdr:cNvPr id="65" name="有形固定資産減価償却率最大値テキスト"/>
        <xdr:cNvSpPr txBox="1"/>
      </xdr:nvSpPr>
      <xdr:spPr>
        <a:xfrm>
          <a:off x="4352925" y="5121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100711</xdr:rowOff>
    </xdr:from>
    <xdr:to>
      <xdr:col>23</xdr:col>
      <xdr:colOff>174625</xdr:colOff>
      <xdr:row>27</xdr:row>
      <xdr:rowOff>100711</xdr:rowOff>
    </xdr:to>
    <xdr:cxnSp macro="">
      <xdr:nvCxnSpPr>
        <xdr:cNvPr id="66" name="直線コネクタ 65"/>
        <xdr:cNvCxnSpPr/>
      </xdr:nvCxnSpPr>
      <xdr:spPr>
        <a:xfrm>
          <a:off x="4213225" y="533946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99458</xdr:rowOff>
    </xdr:from>
    <xdr:ext cx="405111" cy="259045"/>
    <xdr:sp macro="" textlink="">
      <xdr:nvSpPr>
        <xdr:cNvPr id="67" name="有形固定資産減価償却率平均値テキスト"/>
        <xdr:cNvSpPr txBox="1"/>
      </xdr:nvSpPr>
      <xdr:spPr>
        <a:xfrm>
          <a:off x="4352925" y="58335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76581</xdr:rowOff>
    </xdr:from>
    <xdr:to>
      <xdr:col>23</xdr:col>
      <xdr:colOff>136525</xdr:colOff>
      <xdr:row>32</xdr:row>
      <xdr:rowOff>6731</xdr:rowOff>
    </xdr:to>
    <xdr:sp macro="" textlink="">
      <xdr:nvSpPr>
        <xdr:cNvPr id="68" name="フローチャート: 判断 67"/>
        <xdr:cNvSpPr/>
      </xdr:nvSpPr>
      <xdr:spPr>
        <a:xfrm>
          <a:off x="4251325" y="59757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69" name="フローチャート: 判断 68"/>
        <xdr:cNvSpPr/>
      </xdr:nvSpPr>
      <xdr:spPr>
        <a:xfrm>
          <a:off x="3616325" y="60102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141351</xdr:rowOff>
    </xdr:from>
    <xdr:to>
      <xdr:col>15</xdr:col>
      <xdr:colOff>187325</xdr:colOff>
      <xdr:row>32</xdr:row>
      <xdr:rowOff>71501</xdr:rowOff>
    </xdr:to>
    <xdr:sp macro="" textlink="">
      <xdr:nvSpPr>
        <xdr:cNvPr id="70" name="フローチャート: 判断 69"/>
        <xdr:cNvSpPr/>
      </xdr:nvSpPr>
      <xdr:spPr>
        <a:xfrm>
          <a:off x="2930525" y="604050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102489</xdr:rowOff>
    </xdr:from>
    <xdr:to>
      <xdr:col>11</xdr:col>
      <xdr:colOff>187325</xdr:colOff>
      <xdr:row>32</xdr:row>
      <xdr:rowOff>32639</xdr:rowOff>
    </xdr:to>
    <xdr:sp macro="" textlink="">
      <xdr:nvSpPr>
        <xdr:cNvPr id="71" name="フローチャート: 判断 70"/>
        <xdr:cNvSpPr/>
      </xdr:nvSpPr>
      <xdr:spPr>
        <a:xfrm>
          <a:off x="2244725" y="60016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66167</xdr:rowOff>
    </xdr:from>
    <xdr:to>
      <xdr:col>23</xdr:col>
      <xdr:colOff>136525</xdr:colOff>
      <xdr:row>33</xdr:row>
      <xdr:rowOff>167767</xdr:rowOff>
    </xdr:to>
    <xdr:sp macro="" textlink="">
      <xdr:nvSpPr>
        <xdr:cNvPr id="77" name="楕円 76"/>
        <xdr:cNvSpPr/>
      </xdr:nvSpPr>
      <xdr:spPr>
        <a:xfrm>
          <a:off x="4251325" y="629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44594</xdr:rowOff>
    </xdr:from>
    <xdr:ext cx="405111" cy="259045"/>
    <xdr:sp macro="" textlink="">
      <xdr:nvSpPr>
        <xdr:cNvPr id="78" name="有形固定資産減価償却率該当値テキスト"/>
        <xdr:cNvSpPr txBox="1"/>
      </xdr:nvSpPr>
      <xdr:spPr>
        <a:xfrm>
          <a:off x="4352925" y="6273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122301</xdr:rowOff>
    </xdr:from>
    <xdr:to>
      <xdr:col>19</xdr:col>
      <xdr:colOff>187325</xdr:colOff>
      <xdr:row>34</xdr:row>
      <xdr:rowOff>52451</xdr:rowOff>
    </xdr:to>
    <xdr:sp macro="" textlink="">
      <xdr:nvSpPr>
        <xdr:cNvPr id="79" name="楕円 78"/>
        <xdr:cNvSpPr/>
      </xdr:nvSpPr>
      <xdr:spPr>
        <a:xfrm>
          <a:off x="3616325" y="635165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116967</xdr:rowOff>
    </xdr:from>
    <xdr:to>
      <xdr:col>23</xdr:col>
      <xdr:colOff>85725</xdr:colOff>
      <xdr:row>34</xdr:row>
      <xdr:rowOff>1651</xdr:rowOff>
    </xdr:to>
    <xdr:cxnSp macro="">
      <xdr:nvCxnSpPr>
        <xdr:cNvPr id="80" name="直線コネクタ 79"/>
        <xdr:cNvCxnSpPr/>
      </xdr:nvCxnSpPr>
      <xdr:spPr>
        <a:xfrm flipV="1">
          <a:off x="3667125" y="6346317"/>
          <a:ext cx="635000" cy="4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169799</xdr:rowOff>
    </xdr:from>
    <xdr:to>
      <xdr:col>15</xdr:col>
      <xdr:colOff>187325</xdr:colOff>
      <xdr:row>34</xdr:row>
      <xdr:rowOff>99949</xdr:rowOff>
    </xdr:to>
    <xdr:sp macro="" textlink="">
      <xdr:nvSpPr>
        <xdr:cNvPr id="81" name="楕円 80"/>
        <xdr:cNvSpPr/>
      </xdr:nvSpPr>
      <xdr:spPr>
        <a:xfrm>
          <a:off x="2930525" y="639279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1651</xdr:rowOff>
    </xdr:from>
    <xdr:to>
      <xdr:col>19</xdr:col>
      <xdr:colOff>136525</xdr:colOff>
      <xdr:row>34</xdr:row>
      <xdr:rowOff>49149</xdr:rowOff>
    </xdr:to>
    <xdr:cxnSp macro="">
      <xdr:nvCxnSpPr>
        <xdr:cNvPr id="82" name="直線コネクタ 81"/>
        <xdr:cNvCxnSpPr/>
      </xdr:nvCxnSpPr>
      <xdr:spPr>
        <a:xfrm flipV="1">
          <a:off x="2981325" y="6396101"/>
          <a:ext cx="6858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57802</xdr:rowOff>
    </xdr:from>
    <xdr:ext cx="405111" cy="259045"/>
    <xdr:sp macro="" textlink="">
      <xdr:nvSpPr>
        <xdr:cNvPr id="83" name="n_1aveValue有形固定資産減価償却率"/>
        <xdr:cNvSpPr txBox="1"/>
      </xdr:nvSpPr>
      <xdr:spPr>
        <a:xfrm>
          <a:off x="3470919" y="579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88028</xdr:rowOff>
    </xdr:from>
    <xdr:ext cx="405111" cy="259045"/>
    <xdr:sp macro="" textlink="">
      <xdr:nvSpPr>
        <xdr:cNvPr id="84" name="n_2aveValue有形固定資産減価償却率"/>
        <xdr:cNvSpPr txBox="1"/>
      </xdr:nvSpPr>
      <xdr:spPr>
        <a:xfrm>
          <a:off x="2797819" y="5822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49166</xdr:rowOff>
    </xdr:from>
    <xdr:ext cx="405111" cy="259045"/>
    <xdr:sp macro="" textlink="">
      <xdr:nvSpPr>
        <xdr:cNvPr id="85" name="n_3aveValue有形固定資産減価償却率"/>
        <xdr:cNvSpPr txBox="1"/>
      </xdr:nvSpPr>
      <xdr:spPr>
        <a:xfrm>
          <a:off x="2112019" y="57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43578</xdr:rowOff>
    </xdr:from>
    <xdr:ext cx="405111" cy="259045"/>
    <xdr:sp macro="" textlink="">
      <xdr:nvSpPr>
        <xdr:cNvPr id="86" name="n_1mainValue有形固定資産減価償却率"/>
        <xdr:cNvSpPr txBox="1"/>
      </xdr:nvSpPr>
      <xdr:spPr>
        <a:xfrm>
          <a:off x="3470919" y="6438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91076</xdr:rowOff>
    </xdr:from>
    <xdr:ext cx="405111" cy="259045"/>
    <xdr:sp macro="" textlink="">
      <xdr:nvSpPr>
        <xdr:cNvPr id="87" name="n_2mainValue有形固定資産減価償却率"/>
        <xdr:cNvSpPr txBox="1"/>
      </xdr:nvSpPr>
      <xdr:spPr>
        <a:xfrm>
          <a:off x="2797819" y="6485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9" name="正方形/長方形 88"/>
        <xdr:cNvSpPr/>
      </xdr:nvSpPr>
      <xdr:spPr>
        <a:xfrm>
          <a:off x="11150868" y="44944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0" name="正方形/長方形 89"/>
        <xdr:cNvSpPr/>
      </xdr:nvSpPr>
      <xdr:spPr>
        <a:xfrm>
          <a:off x="12443365" y="44777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[ 852.6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5338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5338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6817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6817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43224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債務償還比率は、類似団体平均より高い。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これは平成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年度までの大規模プロジェクト（平成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年度：久留米シティプラザ、宮ノ陣クリーンセンター、平成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年度：久留米アリーナ、上津クリーンセンター改修等への投資）により地方債残高が増加したことに起因する。</a:t>
          </a: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3" name="直線コネクタ 102"/>
        <xdr:cNvCxnSpPr/>
      </xdr:nvCxnSpPr>
      <xdr:spPr>
        <a:xfrm>
          <a:off x="10194925" y="65457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4" name="テキスト ボックス 103"/>
        <xdr:cNvSpPr txBox="1"/>
      </xdr:nvSpPr>
      <xdr:spPr>
        <a:xfrm>
          <a:off x="9861428" y="645199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5" name="直線コネクタ 104"/>
        <xdr:cNvCxnSpPr/>
      </xdr:nvCxnSpPr>
      <xdr:spPr>
        <a:xfrm>
          <a:off x="10194925" y="61986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6" name="テキスト ボックス 105"/>
        <xdr:cNvSpPr txBox="1"/>
      </xdr:nvSpPr>
      <xdr:spPr>
        <a:xfrm>
          <a:off x="9758836" y="61048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xdr:cNvCxnSpPr/>
      </xdr:nvCxnSpPr>
      <xdr:spPr>
        <a:xfrm>
          <a:off x="10194925" y="5851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08" name="テキスト ボックス 107"/>
        <xdr:cNvSpPr txBox="1"/>
      </xdr:nvSpPr>
      <xdr:spPr>
        <a:xfrm>
          <a:off x="9758836" y="57577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9" name="直線コネクタ 108"/>
        <xdr:cNvCxnSpPr/>
      </xdr:nvCxnSpPr>
      <xdr:spPr>
        <a:xfrm>
          <a:off x="10194925" y="55043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0" name="テキスト ボックス 109"/>
        <xdr:cNvSpPr txBox="1"/>
      </xdr:nvSpPr>
      <xdr:spPr>
        <a:xfrm>
          <a:off x="9758836" y="54105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1" name="直線コネクタ 110"/>
        <xdr:cNvCxnSpPr/>
      </xdr:nvCxnSpPr>
      <xdr:spPr>
        <a:xfrm>
          <a:off x="10194925" y="51572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2" name="テキスト ボックス 111"/>
        <xdr:cNvSpPr txBox="1"/>
      </xdr:nvSpPr>
      <xdr:spPr>
        <a:xfrm>
          <a:off x="9705751" y="50698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4" name="テキスト ボックス 113"/>
        <xdr:cNvSpPr txBox="1"/>
      </xdr:nvSpPr>
      <xdr:spPr>
        <a:xfrm>
          <a:off x="9705751" y="4722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比率グラフ枠"/>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63218</xdr:rowOff>
    </xdr:from>
    <xdr:to>
      <xdr:col>76</xdr:col>
      <xdr:colOff>21589</xdr:colOff>
      <xdr:row>34</xdr:row>
      <xdr:rowOff>151342</xdr:rowOff>
    </xdr:to>
    <xdr:cxnSp macro="">
      <xdr:nvCxnSpPr>
        <xdr:cNvPr id="116" name="直線コネクタ 115"/>
        <xdr:cNvCxnSpPr/>
      </xdr:nvCxnSpPr>
      <xdr:spPr>
        <a:xfrm flipV="1">
          <a:off x="13323570" y="5136868"/>
          <a:ext cx="1269" cy="1408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7" name="債務償還比率最小値テキスト"/>
        <xdr:cNvSpPr txBox="1"/>
      </xdr:nvSpPr>
      <xdr:spPr>
        <a:xfrm>
          <a:off x="13376275" y="65496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8" name="直線コネクタ 117"/>
        <xdr:cNvCxnSpPr/>
      </xdr:nvCxnSpPr>
      <xdr:spPr>
        <a:xfrm>
          <a:off x="13255625" y="65457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9895</xdr:rowOff>
    </xdr:from>
    <xdr:ext cx="560923" cy="259045"/>
    <xdr:sp macro="" textlink="">
      <xdr:nvSpPr>
        <xdr:cNvPr id="119" name="債務償還比率最大値テキスト"/>
        <xdr:cNvSpPr txBox="1"/>
      </xdr:nvSpPr>
      <xdr:spPr>
        <a:xfrm>
          <a:off x="13376275" y="491844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63218</xdr:rowOff>
    </xdr:from>
    <xdr:to>
      <xdr:col>76</xdr:col>
      <xdr:colOff>111125</xdr:colOff>
      <xdr:row>26</xdr:row>
      <xdr:rowOff>63218</xdr:rowOff>
    </xdr:to>
    <xdr:cxnSp macro="">
      <xdr:nvCxnSpPr>
        <xdr:cNvPr id="120" name="直線コネクタ 119"/>
        <xdr:cNvCxnSpPr/>
      </xdr:nvCxnSpPr>
      <xdr:spPr>
        <a:xfrm>
          <a:off x="13255625" y="51368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165695</xdr:rowOff>
    </xdr:from>
    <xdr:ext cx="469744" cy="259045"/>
    <xdr:sp macro="" textlink="">
      <xdr:nvSpPr>
        <xdr:cNvPr id="121" name="債務償還比率平均値テキスト"/>
        <xdr:cNvSpPr txBox="1"/>
      </xdr:nvSpPr>
      <xdr:spPr>
        <a:xfrm>
          <a:off x="13376275" y="5734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15818</xdr:rowOff>
    </xdr:from>
    <xdr:to>
      <xdr:col>76</xdr:col>
      <xdr:colOff>73025</xdr:colOff>
      <xdr:row>30</xdr:row>
      <xdr:rowOff>117418</xdr:rowOff>
    </xdr:to>
    <xdr:sp macro="" textlink="">
      <xdr:nvSpPr>
        <xdr:cNvPr id="122" name="フローチャート: 判断 121"/>
        <xdr:cNvSpPr/>
      </xdr:nvSpPr>
      <xdr:spPr>
        <a:xfrm>
          <a:off x="13293725" y="57498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1065</xdr:rowOff>
    </xdr:from>
    <xdr:to>
      <xdr:col>72</xdr:col>
      <xdr:colOff>123825</xdr:colOff>
      <xdr:row>30</xdr:row>
      <xdr:rowOff>102665</xdr:rowOff>
    </xdr:to>
    <xdr:sp macro="" textlink="">
      <xdr:nvSpPr>
        <xdr:cNvPr id="123" name="フローチャート: 判断 122"/>
        <xdr:cNvSpPr/>
      </xdr:nvSpPr>
      <xdr:spPr>
        <a:xfrm>
          <a:off x="12639675" y="573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4" name="テキスト ボックス 123"/>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5" name="テキスト ボックス 124"/>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6" name="テキスト ボックス 125"/>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7" name="テキスト ボックス 126"/>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8" name="テキスト ボックス 127"/>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106595</xdr:rowOff>
    </xdr:from>
    <xdr:to>
      <xdr:col>76</xdr:col>
      <xdr:colOff>73025</xdr:colOff>
      <xdr:row>29</xdr:row>
      <xdr:rowOff>36745</xdr:rowOff>
    </xdr:to>
    <xdr:sp macro="" textlink="">
      <xdr:nvSpPr>
        <xdr:cNvPr id="129" name="楕円 128"/>
        <xdr:cNvSpPr/>
      </xdr:nvSpPr>
      <xdr:spPr>
        <a:xfrm>
          <a:off x="13293725" y="55104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129472</xdr:rowOff>
    </xdr:from>
    <xdr:ext cx="469744" cy="259045"/>
    <xdr:sp macro="" textlink="">
      <xdr:nvSpPr>
        <xdr:cNvPr id="130" name="債務償還比率該当値テキスト"/>
        <xdr:cNvSpPr txBox="1"/>
      </xdr:nvSpPr>
      <xdr:spPr>
        <a:xfrm>
          <a:off x="13376275" y="536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115831</xdr:rowOff>
    </xdr:from>
    <xdr:to>
      <xdr:col>72</xdr:col>
      <xdr:colOff>123825</xdr:colOff>
      <xdr:row>29</xdr:row>
      <xdr:rowOff>45981</xdr:rowOff>
    </xdr:to>
    <xdr:sp macro="" textlink="">
      <xdr:nvSpPr>
        <xdr:cNvPr id="131" name="楕円 130"/>
        <xdr:cNvSpPr/>
      </xdr:nvSpPr>
      <xdr:spPr>
        <a:xfrm>
          <a:off x="12639675" y="55196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157395</xdr:rowOff>
    </xdr:from>
    <xdr:to>
      <xdr:col>76</xdr:col>
      <xdr:colOff>22225</xdr:colOff>
      <xdr:row>28</xdr:row>
      <xdr:rowOff>166631</xdr:rowOff>
    </xdr:to>
    <xdr:cxnSp macro="">
      <xdr:nvCxnSpPr>
        <xdr:cNvPr id="132" name="直線コネクタ 131"/>
        <xdr:cNvCxnSpPr/>
      </xdr:nvCxnSpPr>
      <xdr:spPr>
        <a:xfrm flipV="1">
          <a:off x="12690475" y="5561245"/>
          <a:ext cx="635000" cy="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93792</xdr:rowOff>
    </xdr:from>
    <xdr:ext cx="469744" cy="259045"/>
    <xdr:sp macro="" textlink="">
      <xdr:nvSpPr>
        <xdr:cNvPr id="133" name="n_1aveValue債務償還比率"/>
        <xdr:cNvSpPr txBox="1"/>
      </xdr:nvSpPr>
      <xdr:spPr>
        <a:xfrm>
          <a:off x="12461952" y="582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62508</xdr:rowOff>
    </xdr:from>
    <xdr:ext cx="469744" cy="259045"/>
    <xdr:sp macro="" textlink="">
      <xdr:nvSpPr>
        <xdr:cNvPr id="134" name="n_1mainValue債務償還比率"/>
        <xdr:cNvSpPr txBox="1"/>
      </xdr:nvSpPr>
      <xdr:spPr>
        <a:xfrm>
          <a:off x="12461952" y="530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5" name="正方形/長方形 134"/>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6" name="正方形/長方形 135"/>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7" name="テキスト ボックス 136"/>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8" name="テキスト ボックス 137"/>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9" name="テキスト ボックス 138"/>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0" name="テキスト ボックス 139"/>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306,112
302,071
229.96
127,819,443
126,421,929
999,722
68,588,711
144,842,476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84961" y="7211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398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757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97155</xdr:rowOff>
    </xdr:from>
    <xdr:to>
      <xdr:col>24</xdr:col>
      <xdr:colOff>62865</xdr:colOff>
      <xdr:row>41</xdr:row>
      <xdr:rowOff>28575</xdr:rowOff>
    </xdr:to>
    <xdr:cxnSp macro="">
      <xdr:nvCxnSpPr>
        <xdr:cNvPr id="56" name="直線コネクタ 55"/>
        <xdr:cNvCxnSpPr/>
      </xdr:nvCxnSpPr>
      <xdr:spPr>
        <a:xfrm flipV="1">
          <a:off x="4177665" y="5551805"/>
          <a:ext cx="0" cy="12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216400" y="680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108450" y="68040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43832</xdr:rowOff>
    </xdr:from>
    <xdr:ext cx="405111" cy="259045"/>
    <xdr:sp macro="" textlink="">
      <xdr:nvSpPr>
        <xdr:cNvPr id="59" name="【道路】&#10;有形固定資産減価償却率最大値テキスト"/>
        <xdr:cNvSpPr txBox="1"/>
      </xdr:nvSpPr>
      <xdr:spPr>
        <a:xfrm>
          <a:off x="4216400" y="5333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97155</xdr:rowOff>
    </xdr:from>
    <xdr:to>
      <xdr:col>24</xdr:col>
      <xdr:colOff>152400</xdr:colOff>
      <xdr:row>33</xdr:row>
      <xdr:rowOff>97155</xdr:rowOff>
    </xdr:to>
    <xdr:cxnSp macro="">
      <xdr:nvCxnSpPr>
        <xdr:cNvPr id="60" name="直線コネクタ 59"/>
        <xdr:cNvCxnSpPr/>
      </xdr:nvCxnSpPr>
      <xdr:spPr>
        <a:xfrm>
          <a:off x="4108450" y="55518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78757</xdr:rowOff>
    </xdr:from>
    <xdr:ext cx="405111" cy="259045"/>
    <xdr:sp macro="" textlink="">
      <xdr:nvSpPr>
        <xdr:cNvPr id="61" name="【道路】&#10;有形固定資産減価償却率平均値テキスト"/>
        <xdr:cNvSpPr txBox="1"/>
      </xdr:nvSpPr>
      <xdr:spPr>
        <a:xfrm>
          <a:off x="4216400" y="6028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xdr:cNvSpPr/>
      </xdr:nvSpPr>
      <xdr:spPr>
        <a:xfrm>
          <a:off x="4127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82550</xdr:rowOff>
    </xdr:from>
    <xdr:to>
      <xdr:col>20</xdr:col>
      <xdr:colOff>38100</xdr:colOff>
      <xdr:row>38</xdr:row>
      <xdr:rowOff>12700</xdr:rowOff>
    </xdr:to>
    <xdr:sp macro="" textlink="">
      <xdr:nvSpPr>
        <xdr:cNvPr id="63" name="フローチャート: 判断 62"/>
        <xdr:cNvSpPr/>
      </xdr:nvSpPr>
      <xdr:spPr>
        <a:xfrm>
          <a:off x="3384550" y="6197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4" name="フローチャート: 判断 63"/>
        <xdr:cNvSpPr/>
      </xdr:nvSpPr>
      <xdr:spPr>
        <a:xfrm>
          <a:off x="2571750" y="62204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38735</xdr:rowOff>
    </xdr:from>
    <xdr:to>
      <xdr:col>10</xdr:col>
      <xdr:colOff>165100</xdr:colOff>
      <xdr:row>37</xdr:row>
      <xdr:rowOff>140335</xdr:rowOff>
    </xdr:to>
    <xdr:sp macro="" textlink="">
      <xdr:nvSpPr>
        <xdr:cNvPr id="65" name="フローチャート: 判断 64"/>
        <xdr:cNvSpPr/>
      </xdr:nvSpPr>
      <xdr:spPr>
        <a:xfrm>
          <a:off x="1778000" y="61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170180</xdr:rowOff>
    </xdr:from>
    <xdr:to>
      <xdr:col>24</xdr:col>
      <xdr:colOff>114300</xdr:colOff>
      <xdr:row>39</xdr:row>
      <xdr:rowOff>100330</xdr:rowOff>
    </xdr:to>
    <xdr:sp macro="" textlink="">
      <xdr:nvSpPr>
        <xdr:cNvPr id="71" name="楕円 70"/>
        <xdr:cNvSpPr/>
      </xdr:nvSpPr>
      <xdr:spPr>
        <a:xfrm>
          <a:off x="41275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148607</xdr:rowOff>
    </xdr:from>
    <xdr:ext cx="405111" cy="259045"/>
    <xdr:sp macro="" textlink="">
      <xdr:nvSpPr>
        <xdr:cNvPr id="72" name="【道路】&#10;有形固定資産減価償却率該当値テキスト"/>
        <xdr:cNvSpPr txBox="1"/>
      </xdr:nvSpPr>
      <xdr:spPr>
        <a:xfrm>
          <a:off x="4216400" y="6428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13970</xdr:rowOff>
    </xdr:from>
    <xdr:to>
      <xdr:col>20</xdr:col>
      <xdr:colOff>38100</xdr:colOff>
      <xdr:row>39</xdr:row>
      <xdr:rowOff>115570</xdr:rowOff>
    </xdr:to>
    <xdr:sp macro="" textlink="">
      <xdr:nvSpPr>
        <xdr:cNvPr id="73" name="楕円 72"/>
        <xdr:cNvSpPr/>
      </xdr:nvSpPr>
      <xdr:spPr>
        <a:xfrm>
          <a:off x="3384550" y="64592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49530</xdr:rowOff>
    </xdr:from>
    <xdr:to>
      <xdr:col>24</xdr:col>
      <xdr:colOff>63500</xdr:colOff>
      <xdr:row>39</xdr:row>
      <xdr:rowOff>64770</xdr:rowOff>
    </xdr:to>
    <xdr:cxnSp macro="">
      <xdr:nvCxnSpPr>
        <xdr:cNvPr id="74" name="直線コネクタ 73"/>
        <xdr:cNvCxnSpPr/>
      </xdr:nvCxnSpPr>
      <xdr:spPr>
        <a:xfrm flipV="1">
          <a:off x="3429000" y="6494780"/>
          <a:ext cx="7493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33020</xdr:rowOff>
    </xdr:from>
    <xdr:to>
      <xdr:col>15</xdr:col>
      <xdr:colOff>101600</xdr:colOff>
      <xdr:row>39</xdr:row>
      <xdr:rowOff>134620</xdr:rowOff>
    </xdr:to>
    <xdr:sp macro="" textlink="">
      <xdr:nvSpPr>
        <xdr:cNvPr id="75" name="楕円 74"/>
        <xdr:cNvSpPr/>
      </xdr:nvSpPr>
      <xdr:spPr>
        <a:xfrm>
          <a:off x="257175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64770</xdr:rowOff>
    </xdr:from>
    <xdr:to>
      <xdr:col>19</xdr:col>
      <xdr:colOff>177800</xdr:colOff>
      <xdr:row>39</xdr:row>
      <xdr:rowOff>83820</xdr:rowOff>
    </xdr:to>
    <xdr:cxnSp macro="">
      <xdr:nvCxnSpPr>
        <xdr:cNvPr id="76" name="直線コネクタ 75"/>
        <xdr:cNvCxnSpPr/>
      </xdr:nvCxnSpPr>
      <xdr:spPr>
        <a:xfrm flipV="1">
          <a:off x="2622550" y="6510020"/>
          <a:ext cx="8064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29227</xdr:rowOff>
    </xdr:from>
    <xdr:ext cx="405111" cy="259045"/>
    <xdr:sp macro="" textlink="">
      <xdr:nvSpPr>
        <xdr:cNvPr id="77" name="n_1aveValue【道路】&#10;有形固定資産減価償却率"/>
        <xdr:cNvSpPr txBox="1"/>
      </xdr:nvSpPr>
      <xdr:spPr>
        <a:xfrm>
          <a:off x="3239144" y="5979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52087</xdr:rowOff>
    </xdr:from>
    <xdr:ext cx="405111" cy="259045"/>
    <xdr:sp macro="" textlink="">
      <xdr:nvSpPr>
        <xdr:cNvPr id="78" name="n_2aveValue【道路】&#10;有形固定資産減価償却率"/>
        <xdr:cNvSpPr txBox="1"/>
      </xdr:nvSpPr>
      <xdr:spPr>
        <a:xfrm>
          <a:off x="2439044" y="6002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156862</xdr:rowOff>
    </xdr:from>
    <xdr:ext cx="405111" cy="259045"/>
    <xdr:sp macro="" textlink="">
      <xdr:nvSpPr>
        <xdr:cNvPr id="79" name="n_3aveValue【道路】&#10;有形固定資産減価償却率"/>
        <xdr:cNvSpPr txBox="1"/>
      </xdr:nvSpPr>
      <xdr:spPr>
        <a:xfrm>
          <a:off x="1645294" y="5941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106697</xdr:rowOff>
    </xdr:from>
    <xdr:ext cx="405111" cy="259045"/>
    <xdr:sp macro="" textlink="">
      <xdr:nvSpPr>
        <xdr:cNvPr id="80" name="n_1mainValue【道路】&#10;有形固定資産減価償却率"/>
        <xdr:cNvSpPr txBox="1"/>
      </xdr:nvSpPr>
      <xdr:spPr>
        <a:xfrm>
          <a:off x="3239144" y="655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125747</xdr:rowOff>
    </xdr:from>
    <xdr:ext cx="405111" cy="259045"/>
    <xdr:sp macro="" textlink="">
      <xdr:nvSpPr>
        <xdr:cNvPr id="81" name="n_2mainValue【道路】&#10;有形固定資産減価償却率"/>
        <xdr:cNvSpPr txBox="1"/>
      </xdr:nvSpPr>
      <xdr:spPr>
        <a:xfrm>
          <a:off x="2439044" y="657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2" name="直線コネクタ 91"/>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3" name="テキスト ボックス 92"/>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4" name="直線コネクタ 93"/>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5" name="テキスト ボックス 94"/>
        <xdr:cNvSpPr txBox="1"/>
      </xdr:nvSpPr>
      <xdr:spPr>
        <a:xfrm>
          <a:off x="5482151" y="6328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6" name="直線コネクタ 95"/>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7" name="テキスト ボックス 96"/>
        <xdr:cNvSpPr txBox="1"/>
      </xdr:nvSpPr>
      <xdr:spPr>
        <a:xfrm>
          <a:off x="5482151" y="5890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8" name="直線コネクタ 97"/>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9" name="テキスト ボックス 98"/>
        <xdr:cNvSpPr txBox="1"/>
      </xdr:nvSpPr>
      <xdr:spPr>
        <a:xfrm>
          <a:off x="5482151" y="545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162039</xdr:rowOff>
    </xdr:from>
    <xdr:to>
      <xdr:col>54</xdr:col>
      <xdr:colOff>189865</xdr:colOff>
      <xdr:row>41</xdr:row>
      <xdr:rowOff>123200</xdr:rowOff>
    </xdr:to>
    <xdr:cxnSp macro="">
      <xdr:nvCxnSpPr>
        <xdr:cNvPr id="103" name="直線コネクタ 102"/>
        <xdr:cNvCxnSpPr/>
      </xdr:nvCxnSpPr>
      <xdr:spPr>
        <a:xfrm flipV="1">
          <a:off x="9429115" y="5616689"/>
          <a:ext cx="0" cy="128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127027</xdr:rowOff>
    </xdr:from>
    <xdr:ext cx="469744" cy="259045"/>
    <xdr:sp macro="" textlink="">
      <xdr:nvSpPr>
        <xdr:cNvPr id="104" name="【道路】&#10;一人当たり延長最小値テキスト"/>
        <xdr:cNvSpPr txBox="1"/>
      </xdr:nvSpPr>
      <xdr:spPr>
        <a:xfrm>
          <a:off x="9467850" y="690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123200</xdr:rowOff>
    </xdr:from>
    <xdr:to>
      <xdr:col>55</xdr:col>
      <xdr:colOff>88900</xdr:colOff>
      <xdr:row>41</xdr:row>
      <xdr:rowOff>123200</xdr:rowOff>
    </xdr:to>
    <xdr:cxnSp macro="">
      <xdr:nvCxnSpPr>
        <xdr:cNvPr id="105" name="直線コネクタ 104"/>
        <xdr:cNvCxnSpPr/>
      </xdr:nvCxnSpPr>
      <xdr:spPr>
        <a:xfrm>
          <a:off x="9359900" y="689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108716</xdr:rowOff>
    </xdr:from>
    <xdr:ext cx="534377" cy="259045"/>
    <xdr:sp macro="" textlink="">
      <xdr:nvSpPr>
        <xdr:cNvPr id="106" name="【道路】&#10;一人当たり延長最大値テキスト"/>
        <xdr:cNvSpPr txBox="1"/>
      </xdr:nvSpPr>
      <xdr:spPr>
        <a:xfrm>
          <a:off x="9467850" y="539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162039</xdr:rowOff>
    </xdr:from>
    <xdr:to>
      <xdr:col>55</xdr:col>
      <xdr:colOff>88900</xdr:colOff>
      <xdr:row>33</xdr:row>
      <xdr:rowOff>162039</xdr:rowOff>
    </xdr:to>
    <xdr:cxnSp macro="">
      <xdr:nvCxnSpPr>
        <xdr:cNvPr id="107" name="直線コネクタ 106"/>
        <xdr:cNvCxnSpPr/>
      </xdr:nvCxnSpPr>
      <xdr:spPr>
        <a:xfrm>
          <a:off x="9359900" y="56166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82969</xdr:rowOff>
    </xdr:from>
    <xdr:ext cx="469744" cy="259045"/>
    <xdr:sp macro="" textlink="">
      <xdr:nvSpPr>
        <xdr:cNvPr id="108" name="【道路】&#10;一人当たり延長平均値テキスト"/>
        <xdr:cNvSpPr txBox="1"/>
      </xdr:nvSpPr>
      <xdr:spPr>
        <a:xfrm>
          <a:off x="9467850" y="66933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104542</xdr:rowOff>
    </xdr:from>
    <xdr:to>
      <xdr:col>55</xdr:col>
      <xdr:colOff>50800</xdr:colOff>
      <xdr:row>41</xdr:row>
      <xdr:rowOff>34692</xdr:rowOff>
    </xdr:to>
    <xdr:sp macro="" textlink="">
      <xdr:nvSpPr>
        <xdr:cNvPr id="109" name="フローチャート: 判断 108"/>
        <xdr:cNvSpPr/>
      </xdr:nvSpPr>
      <xdr:spPr>
        <a:xfrm>
          <a:off x="9398000" y="67148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119606</xdr:rowOff>
    </xdr:from>
    <xdr:to>
      <xdr:col>50</xdr:col>
      <xdr:colOff>165100</xdr:colOff>
      <xdr:row>41</xdr:row>
      <xdr:rowOff>49756</xdr:rowOff>
    </xdr:to>
    <xdr:sp macro="" textlink="">
      <xdr:nvSpPr>
        <xdr:cNvPr id="110" name="フローチャート: 判断 109"/>
        <xdr:cNvSpPr/>
      </xdr:nvSpPr>
      <xdr:spPr>
        <a:xfrm>
          <a:off x="8636000" y="67299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127424</xdr:rowOff>
    </xdr:from>
    <xdr:to>
      <xdr:col>46</xdr:col>
      <xdr:colOff>38100</xdr:colOff>
      <xdr:row>41</xdr:row>
      <xdr:rowOff>57574</xdr:rowOff>
    </xdr:to>
    <xdr:sp macro="" textlink="">
      <xdr:nvSpPr>
        <xdr:cNvPr id="111" name="フローチャート: 判断 110"/>
        <xdr:cNvSpPr/>
      </xdr:nvSpPr>
      <xdr:spPr>
        <a:xfrm>
          <a:off x="7842250" y="67377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122441</xdr:rowOff>
    </xdr:from>
    <xdr:to>
      <xdr:col>41</xdr:col>
      <xdr:colOff>101600</xdr:colOff>
      <xdr:row>41</xdr:row>
      <xdr:rowOff>52591</xdr:rowOff>
    </xdr:to>
    <xdr:sp macro="" textlink="">
      <xdr:nvSpPr>
        <xdr:cNvPr id="112" name="フローチャート: 判断 111"/>
        <xdr:cNvSpPr/>
      </xdr:nvSpPr>
      <xdr:spPr>
        <a:xfrm>
          <a:off x="7029450" y="67327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77681</xdr:rowOff>
    </xdr:from>
    <xdr:to>
      <xdr:col>55</xdr:col>
      <xdr:colOff>50800</xdr:colOff>
      <xdr:row>41</xdr:row>
      <xdr:rowOff>7831</xdr:rowOff>
    </xdr:to>
    <xdr:sp macro="" textlink="">
      <xdr:nvSpPr>
        <xdr:cNvPr id="118" name="楕円 117"/>
        <xdr:cNvSpPr/>
      </xdr:nvSpPr>
      <xdr:spPr>
        <a:xfrm>
          <a:off x="9398000" y="668803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100558</xdr:rowOff>
    </xdr:from>
    <xdr:ext cx="469744" cy="259045"/>
    <xdr:sp macro="" textlink="">
      <xdr:nvSpPr>
        <xdr:cNvPr id="119" name="【道路】&#10;一人当たり延長該当値テキスト"/>
        <xdr:cNvSpPr txBox="1"/>
      </xdr:nvSpPr>
      <xdr:spPr>
        <a:xfrm>
          <a:off x="9467850" y="654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78229</xdr:rowOff>
    </xdr:from>
    <xdr:to>
      <xdr:col>50</xdr:col>
      <xdr:colOff>165100</xdr:colOff>
      <xdr:row>41</xdr:row>
      <xdr:rowOff>8379</xdr:rowOff>
    </xdr:to>
    <xdr:sp macro="" textlink="">
      <xdr:nvSpPr>
        <xdr:cNvPr id="120" name="楕円 119"/>
        <xdr:cNvSpPr/>
      </xdr:nvSpPr>
      <xdr:spPr>
        <a:xfrm>
          <a:off x="8636000" y="66885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128481</xdr:rowOff>
    </xdr:from>
    <xdr:to>
      <xdr:col>55</xdr:col>
      <xdr:colOff>0</xdr:colOff>
      <xdr:row>40</xdr:row>
      <xdr:rowOff>129029</xdr:rowOff>
    </xdr:to>
    <xdr:cxnSp macro="">
      <xdr:nvCxnSpPr>
        <xdr:cNvPr id="121" name="直線コネクタ 120"/>
        <xdr:cNvCxnSpPr/>
      </xdr:nvCxnSpPr>
      <xdr:spPr>
        <a:xfrm flipV="1">
          <a:off x="8686800" y="6738831"/>
          <a:ext cx="74295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78618</xdr:rowOff>
    </xdr:from>
    <xdr:to>
      <xdr:col>46</xdr:col>
      <xdr:colOff>38100</xdr:colOff>
      <xdr:row>41</xdr:row>
      <xdr:rowOff>8768</xdr:rowOff>
    </xdr:to>
    <xdr:sp macro="" textlink="">
      <xdr:nvSpPr>
        <xdr:cNvPr id="122" name="楕円 121"/>
        <xdr:cNvSpPr/>
      </xdr:nvSpPr>
      <xdr:spPr>
        <a:xfrm>
          <a:off x="7842250" y="668896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129029</xdr:rowOff>
    </xdr:from>
    <xdr:to>
      <xdr:col>50</xdr:col>
      <xdr:colOff>114300</xdr:colOff>
      <xdr:row>40</xdr:row>
      <xdr:rowOff>129418</xdr:rowOff>
    </xdr:to>
    <xdr:cxnSp macro="">
      <xdr:nvCxnSpPr>
        <xdr:cNvPr id="123" name="直線コネクタ 122"/>
        <xdr:cNvCxnSpPr/>
      </xdr:nvCxnSpPr>
      <xdr:spPr>
        <a:xfrm flipV="1">
          <a:off x="7886700" y="6739379"/>
          <a:ext cx="8001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40883</xdr:rowOff>
    </xdr:from>
    <xdr:ext cx="469744" cy="259045"/>
    <xdr:sp macro="" textlink="">
      <xdr:nvSpPr>
        <xdr:cNvPr id="124" name="n_1aveValue【道路】&#10;一人当たり延長"/>
        <xdr:cNvSpPr txBox="1"/>
      </xdr:nvSpPr>
      <xdr:spPr>
        <a:xfrm>
          <a:off x="8458277" y="6816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48701</xdr:rowOff>
    </xdr:from>
    <xdr:ext cx="469744" cy="259045"/>
    <xdr:sp macro="" textlink="">
      <xdr:nvSpPr>
        <xdr:cNvPr id="125" name="n_2aveValue【道路】&#10;一人当たり延長"/>
        <xdr:cNvSpPr txBox="1"/>
      </xdr:nvSpPr>
      <xdr:spPr>
        <a:xfrm>
          <a:off x="7677227" y="682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69118</xdr:rowOff>
    </xdr:from>
    <xdr:ext cx="469744" cy="259045"/>
    <xdr:sp macro="" textlink="">
      <xdr:nvSpPr>
        <xdr:cNvPr id="126" name="n_3aveValue【道路】&#10;一人当たり延長"/>
        <xdr:cNvSpPr txBox="1"/>
      </xdr:nvSpPr>
      <xdr:spPr>
        <a:xfrm>
          <a:off x="6864427" y="6514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24906</xdr:rowOff>
    </xdr:from>
    <xdr:ext cx="469744" cy="259045"/>
    <xdr:sp macro="" textlink="">
      <xdr:nvSpPr>
        <xdr:cNvPr id="127" name="n_1mainValue【道路】&#10;一人当たり延長"/>
        <xdr:cNvSpPr txBox="1"/>
      </xdr:nvSpPr>
      <xdr:spPr>
        <a:xfrm>
          <a:off x="8458277" y="647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25295</xdr:rowOff>
    </xdr:from>
    <xdr:ext cx="469744" cy="259045"/>
    <xdr:sp macro="" textlink="">
      <xdr:nvSpPr>
        <xdr:cNvPr id="128" name="n_2mainValue【道路】&#10;一人当たり延長"/>
        <xdr:cNvSpPr txBox="1"/>
      </xdr:nvSpPr>
      <xdr:spPr>
        <a:xfrm>
          <a:off x="7677227" y="647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0" name="テキスト ボックス 139"/>
        <xdr:cNvSpPr txBox="1"/>
      </xdr:nvSpPr>
      <xdr:spPr>
        <a:xfrm>
          <a:off x="384961" y="10513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8" name="テキスト ボックス 147"/>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20955</xdr:rowOff>
    </xdr:from>
    <xdr:to>
      <xdr:col>24</xdr:col>
      <xdr:colOff>62865</xdr:colOff>
      <xdr:row>63</xdr:row>
      <xdr:rowOff>24765</xdr:rowOff>
    </xdr:to>
    <xdr:cxnSp macro="">
      <xdr:nvCxnSpPr>
        <xdr:cNvPr id="152" name="直線コネクタ 151"/>
        <xdr:cNvCxnSpPr/>
      </xdr:nvCxnSpPr>
      <xdr:spPr>
        <a:xfrm flipV="1">
          <a:off x="4177665" y="9272905"/>
          <a:ext cx="0" cy="1159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28592</xdr:rowOff>
    </xdr:from>
    <xdr:ext cx="405111" cy="259045"/>
    <xdr:sp macro="" textlink="">
      <xdr:nvSpPr>
        <xdr:cNvPr id="153" name="【橋りょう・トンネル】&#10;有形固定資産減価償却率最小値テキスト"/>
        <xdr:cNvSpPr txBox="1"/>
      </xdr:nvSpPr>
      <xdr:spPr>
        <a:xfrm>
          <a:off x="4216400" y="10436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24765</xdr:rowOff>
    </xdr:from>
    <xdr:to>
      <xdr:col>24</xdr:col>
      <xdr:colOff>152400</xdr:colOff>
      <xdr:row>63</xdr:row>
      <xdr:rowOff>24765</xdr:rowOff>
    </xdr:to>
    <xdr:cxnSp macro="">
      <xdr:nvCxnSpPr>
        <xdr:cNvPr id="154" name="直線コネクタ 153"/>
        <xdr:cNvCxnSpPr/>
      </xdr:nvCxnSpPr>
      <xdr:spPr>
        <a:xfrm>
          <a:off x="4108450" y="104324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139082</xdr:rowOff>
    </xdr:from>
    <xdr:ext cx="405111" cy="259045"/>
    <xdr:sp macro="" textlink="">
      <xdr:nvSpPr>
        <xdr:cNvPr id="155" name="【橋りょう・トンネル】&#10;有形固定資産減価償却率最大値テキスト"/>
        <xdr:cNvSpPr txBox="1"/>
      </xdr:nvSpPr>
      <xdr:spPr>
        <a:xfrm>
          <a:off x="4216400" y="906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20955</xdr:rowOff>
    </xdr:from>
    <xdr:to>
      <xdr:col>24</xdr:col>
      <xdr:colOff>152400</xdr:colOff>
      <xdr:row>56</xdr:row>
      <xdr:rowOff>20955</xdr:rowOff>
    </xdr:to>
    <xdr:cxnSp macro="">
      <xdr:nvCxnSpPr>
        <xdr:cNvPr id="156" name="直線コネクタ 155"/>
        <xdr:cNvCxnSpPr/>
      </xdr:nvCxnSpPr>
      <xdr:spPr>
        <a:xfrm>
          <a:off x="4108450" y="92729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151147</xdr:rowOff>
    </xdr:from>
    <xdr:ext cx="405111" cy="259045"/>
    <xdr:sp macro="" textlink="">
      <xdr:nvSpPr>
        <xdr:cNvPr id="157" name="【橋りょう・トンネル】&#10;有形固定資産減価償却率平均値テキスト"/>
        <xdr:cNvSpPr txBox="1"/>
      </xdr:nvSpPr>
      <xdr:spPr>
        <a:xfrm>
          <a:off x="4216400" y="9403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128270</xdr:rowOff>
    </xdr:from>
    <xdr:to>
      <xdr:col>24</xdr:col>
      <xdr:colOff>114300</xdr:colOff>
      <xdr:row>58</xdr:row>
      <xdr:rowOff>58420</xdr:rowOff>
    </xdr:to>
    <xdr:sp macro="" textlink="">
      <xdr:nvSpPr>
        <xdr:cNvPr id="158" name="フローチャート: 判断 157"/>
        <xdr:cNvSpPr/>
      </xdr:nvSpPr>
      <xdr:spPr>
        <a:xfrm>
          <a:off x="4127500" y="9545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154940</xdr:rowOff>
    </xdr:from>
    <xdr:to>
      <xdr:col>20</xdr:col>
      <xdr:colOff>38100</xdr:colOff>
      <xdr:row>58</xdr:row>
      <xdr:rowOff>85090</xdr:rowOff>
    </xdr:to>
    <xdr:sp macro="" textlink="">
      <xdr:nvSpPr>
        <xdr:cNvPr id="159" name="フローチャート: 判断 158"/>
        <xdr:cNvSpPr/>
      </xdr:nvSpPr>
      <xdr:spPr>
        <a:xfrm>
          <a:off x="3384550" y="95719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160655</xdr:rowOff>
    </xdr:from>
    <xdr:to>
      <xdr:col>15</xdr:col>
      <xdr:colOff>101600</xdr:colOff>
      <xdr:row>58</xdr:row>
      <xdr:rowOff>90805</xdr:rowOff>
    </xdr:to>
    <xdr:sp macro="" textlink="">
      <xdr:nvSpPr>
        <xdr:cNvPr id="160" name="フローチャート: 判断 159"/>
        <xdr:cNvSpPr/>
      </xdr:nvSpPr>
      <xdr:spPr>
        <a:xfrm>
          <a:off x="2571750" y="95777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61" name="フローチャート: 判断 160"/>
        <xdr:cNvSpPr/>
      </xdr:nvSpPr>
      <xdr:spPr>
        <a:xfrm>
          <a:off x="1778000" y="963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29210</xdr:rowOff>
    </xdr:from>
    <xdr:to>
      <xdr:col>24</xdr:col>
      <xdr:colOff>114300</xdr:colOff>
      <xdr:row>58</xdr:row>
      <xdr:rowOff>130810</xdr:rowOff>
    </xdr:to>
    <xdr:sp macro="" textlink="">
      <xdr:nvSpPr>
        <xdr:cNvPr id="167" name="楕円 166"/>
        <xdr:cNvSpPr/>
      </xdr:nvSpPr>
      <xdr:spPr>
        <a:xfrm>
          <a:off x="4127500" y="961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7637</xdr:rowOff>
    </xdr:from>
    <xdr:ext cx="405111" cy="259045"/>
    <xdr:sp macro="" textlink="">
      <xdr:nvSpPr>
        <xdr:cNvPr id="168" name="【橋りょう・トンネル】&#10;有形固定資産減価償却率該当値テキスト"/>
        <xdr:cNvSpPr txBox="1"/>
      </xdr:nvSpPr>
      <xdr:spPr>
        <a:xfrm>
          <a:off x="4216400" y="9589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57785</xdr:rowOff>
    </xdr:from>
    <xdr:to>
      <xdr:col>20</xdr:col>
      <xdr:colOff>38100</xdr:colOff>
      <xdr:row>58</xdr:row>
      <xdr:rowOff>159385</xdr:rowOff>
    </xdr:to>
    <xdr:sp macro="" textlink="">
      <xdr:nvSpPr>
        <xdr:cNvPr id="169" name="楕円 168"/>
        <xdr:cNvSpPr/>
      </xdr:nvSpPr>
      <xdr:spPr>
        <a:xfrm>
          <a:off x="3384550" y="96399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80010</xdr:rowOff>
    </xdr:from>
    <xdr:to>
      <xdr:col>24</xdr:col>
      <xdr:colOff>63500</xdr:colOff>
      <xdr:row>58</xdr:row>
      <xdr:rowOff>108585</xdr:rowOff>
    </xdr:to>
    <xdr:cxnSp macro="">
      <xdr:nvCxnSpPr>
        <xdr:cNvPr id="170" name="直線コネクタ 169"/>
        <xdr:cNvCxnSpPr/>
      </xdr:nvCxnSpPr>
      <xdr:spPr>
        <a:xfrm flipV="1">
          <a:off x="3429000" y="9662160"/>
          <a:ext cx="7493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86360</xdr:rowOff>
    </xdr:from>
    <xdr:to>
      <xdr:col>15</xdr:col>
      <xdr:colOff>101600</xdr:colOff>
      <xdr:row>59</xdr:row>
      <xdr:rowOff>16510</xdr:rowOff>
    </xdr:to>
    <xdr:sp macro="" textlink="">
      <xdr:nvSpPr>
        <xdr:cNvPr id="171" name="楕円 170"/>
        <xdr:cNvSpPr/>
      </xdr:nvSpPr>
      <xdr:spPr>
        <a:xfrm>
          <a:off x="2571750" y="96685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108585</xdr:rowOff>
    </xdr:from>
    <xdr:to>
      <xdr:col>19</xdr:col>
      <xdr:colOff>177800</xdr:colOff>
      <xdr:row>58</xdr:row>
      <xdr:rowOff>137160</xdr:rowOff>
    </xdr:to>
    <xdr:cxnSp macro="">
      <xdr:nvCxnSpPr>
        <xdr:cNvPr id="172" name="直線コネクタ 171"/>
        <xdr:cNvCxnSpPr/>
      </xdr:nvCxnSpPr>
      <xdr:spPr>
        <a:xfrm flipV="1">
          <a:off x="2622550" y="9690735"/>
          <a:ext cx="8064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101617</xdr:rowOff>
    </xdr:from>
    <xdr:ext cx="405111" cy="259045"/>
    <xdr:sp macro="" textlink="">
      <xdr:nvSpPr>
        <xdr:cNvPr id="173" name="n_1aveValue【橋りょう・トンネル】&#10;有形固定資産減価償却率"/>
        <xdr:cNvSpPr txBox="1"/>
      </xdr:nvSpPr>
      <xdr:spPr>
        <a:xfrm>
          <a:off x="3239144"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107332</xdr:rowOff>
    </xdr:from>
    <xdr:ext cx="405111" cy="259045"/>
    <xdr:sp macro="" textlink="">
      <xdr:nvSpPr>
        <xdr:cNvPr id="174" name="n_2aveValue【橋りょう・トンネル】&#10;有形固定資産減価償却率"/>
        <xdr:cNvSpPr txBox="1"/>
      </xdr:nvSpPr>
      <xdr:spPr>
        <a:xfrm>
          <a:off x="2439044" y="935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170197</xdr:rowOff>
    </xdr:from>
    <xdr:ext cx="405111" cy="259045"/>
    <xdr:sp macro="" textlink="">
      <xdr:nvSpPr>
        <xdr:cNvPr id="175" name="n_3aveValue【橋りょう・トンネル】&#10;有形固定資産減価償却率"/>
        <xdr:cNvSpPr txBox="1"/>
      </xdr:nvSpPr>
      <xdr:spPr>
        <a:xfrm>
          <a:off x="1645294" y="941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150512</xdr:rowOff>
    </xdr:from>
    <xdr:ext cx="405111" cy="259045"/>
    <xdr:sp macro="" textlink="">
      <xdr:nvSpPr>
        <xdr:cNvPr id="176" name="n_1mainValue【橋りょう・トンネル】&#10;有形固定資産減価償却率"/>
        <xdr:cNvSpPr txBox="1"/>
      </xdr:nvSpPr>
      <xdr:spPr>
        <a:xfrm>
          <a:off x="3239144" y="9732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7637</xdr:rowOff>
    </xdr:from>
    <xdr:ext cx="405111" cy="259045"/>
    <xdr:sp macro="" textlink="">
      <xdr:nvSpPr>
        <xdr:cNvPr id="177" name="n_2mainValue【橋りょう・トンネル】&#10;有形固定資産減価償却率"/>
        <xdr:cNvSpPr txBox="1"/>
      </xdr:nvSpPr>
      <xdr:spPr>
        <a:xfrm>
          <a:off x="2439044" y="975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8" name="直線コネクタ 187"/>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9" name="テキスト ボックス 188"/>
        <xdr:cNvSpPr txBox="1"/>
      </xdr:nvSpPr>
      <xdr:spPr>
        <a:xfrm>
          <a:off x="5726564" y="10436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0" name="直線コネクタ 189"/>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1" name="テキスト ボックス 190"/>
        <xdr:cNvSpPr txBox="1"/>
      </xdr:nvSpPr>
      <xdr:spPr>
        <a:xfrm>
          <a:off x="5418031" y="9998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2" name="直線コネクタ 191"/>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3" name="テキスト ボックス 192"/>
        <xdr:cNvSpPr txBox="1"/>
      </xdr:nvSpPr>
      <xdr:spPr>
        <a:xfrm>
          <a:off x="5418031" y="956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4" name="直線コネクタ 193"/>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5" name="テキスト ボックス 194"/>
        <xdr:cNvSpPr txBox="1"/>
      </xdr:nvSpPr>
      <xdr:spPr>
        <a:xfrm>
          <a:off x="5418031" y="9116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7" name="テキスト ボックス 196"/>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78474</xdr:rowOff>
    </xdr:from>
    <xdr:to>
      <xdr:col>54</xdr:col>
      <xdr:colOff>189865</xdr:colOff>
      <xdr:row>63</xdr:row>
      <xdr:rowOff>167522</xdr:rowOff>
    </xdr:to>
    <xdr:cxnSp macro="">
      <xdr:nvCxnSpPr>
        <xdr:cNvPr id="199" name="直線コネクタ 198"/>
        <xdr:cNvCxnSpPr/>
      </xdr:nvCxnSpPr>
      <xdr:spPr>
        <a:xfrm flipV="1">
          <a:off x="9429115" y="9495524"/>
          <a:ext cx="0" cy="1079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171349</xdr:rowOff>
    </xdr:from>
    <xdr:ext cx="378565" cy="259045"/>
    <xdr:sp macro="" textlink="">
      <xdr:nvSpPr>
        <xdr:cNvPr id="200" name="【橋りょう・トンネル】&#10;一人当たり有形固定資産（償却資産）額最小値テキスト"/>
        <xdr:cNvSpPr txBox="1"/>
      </xdr:nvSpPr>
      <xdr:spPr>
        <a:xfrm>
          <a:off x="9467850" y="10572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167522</xdr:rowOff>
    </xdr:from>
    <xdr:to>
      <xdr:col>55</xdr:col>
      <xdr:colOff>88900</xdr:colOff>
      <xdr:row>63</xdr:row>
      <xdr:rowOff>167522</xdr:rowOff>
    </xdr:to>
    <xdr:cxnSp macro="">
      <xdr:nvCxnSpPr>
        <xdr:cNvPr id="201" name="直線コネクタ 200"/>
        <xdr:cNvCxnSpPr/>
      </xdr:nvCxnSpPr>
      <xdr:spPr>
        <a:xfrm>
          <a:off x="9359900" y="105751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25151</xdr:rowOff>
    </xdr:from>
    <xdr:ext cx="599010" cy="259045"/>
    <xdr:sp macro="" textlink="">
      <xdr:nvSpPr>
        <xdr:cNvPr id="202" name="【橋りょう・トンネル】&#10;一人当たり有形固定資産（償却資産）額最大値テキスト"/>
        <xdr:cNvSpPr txBox="1"/>
      </xdr:nvSpPr>
      <xdr:spPr>
        <a:xfrm>
          <a:off x="9467850" y="9277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78474</xdr:rowOff>
    </xdr:from>
    <xdr:to>
      <xdr:col>55</xdr:col>
      <xdr:colOff>88900</xdr:colOff>
      <xdr:row>57</xdr:row>
      <xdr:rowOff>78474</xdr:rowOff>
    </xdr:to>
    <xdr:cxnSp macro="">
      <xdr:nvCxnSpPr>
        <xdr:cNvPr id="203" name="直線コネクタ 202"/>
        <xdr:cNvCxnSpPr/>
      </xdr:nvCxnSpPr>
      <xdr:spPr>
        <a:xfrm>
          <a:off x="9359900" y="94955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21435</xdr:rowOff>
    </xdr:from>
    <xdr:ext cx="534377" cy="259045"/>
    <xdr:sp macro="" textlink="">
      <xdr:nvSpPr>
        <xdr:cNvPr id="204" name="【橋りょう・トンネル】&#10;一人当たり有形固定資産（償却資産）額平均値テキスト"/>
        <xdr:cNvSpPr txBox="1"/>
      </xdr:nvSpPr>
      <xdr:spPr>
        <a:xfrm>
          <a:off x="9467850" y="10098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43008</xdr:rowOff>
    </xdr:from>
    <xdr:to>
      <xdr:col>55</xdr:col>
      <xdr:colOff>50800</xdr:colOff>
      <xdr:row>61</xdr:row>
      <xdr:rowOff>144608</xdr:rowOff>
    </xdr:to>
    <xdr:sp macro="" textlink="">
      <xdr:nvSpPr>
        <xdr:cNvPr id="205" name="フローチャート: 判断 204"/>
        <xdr:cNvSpPr/>
      </xdr:nvSpPr>
      <xdr:spPr>
        <a:xfrm>
          <a:off x="9398000" y="101204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49656</xdr:rowOff>
    </xdr:from>
    <xdr:to>
      <xdr:col>50</xdr:col>
      <xdr:colOff>165100</xdr:colOff>
      <xdr:row>61</xdr:row>
      <xdr:rowOff>151256</xdr:rowOff>
    </xdr:to>
    <xdr:sp macro="" textlink="">
      <xdr:nvSpPr>
        <xdr:cNvPr id="206" name="フローチャート: 判断 205"/>
        <xdr:cNvSpPr/>
      </xdr:nvSpPr>
      <xdr:spPr>
        <a:xfrm>
          <a:off x="8636000" y="1012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38523</xdr:rowOff>
    </xdr:from>
    <xdr:to>
      <xdr:col>46</xdr:col>
      <xdr:colOff>38100</xdr:colOff>
      <xdr:row>61</xdr:row>
      <xdr:rowOff>140123</xdr:rowOff>
    </xdr:to>
    <xdr:sp macro="" textlink="">
      <xdr:nvSpPr>
        <xdr:cNvPr id="207" name="フローチャート: 判断 206"/>
        <xdr:cNvSpPr/>
      </xdr:nvSpPr>
      <xdr:spPr>
        <a:xfrm>
          <a:off x="7842250" y="1011597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20843</xdr:rowOff>
    </xdr:from>
    <xdr:to>
      <xdr:col>41</xdr:col>
      <xdr:colOff>101600</xdr:colOff>
      <xdr:row>61</xdr:row>
      <xdr:rowOff>122443</xdr:rowOff>
    </xdr:to>
    <xdr:sp macro="" textlink="">
      <xdr:nvSpPr>
        <xdr:cNvPr id="208" name="フローチャート: 判断 207"/>
        <xdr:cNvSpPr/>
      </xdr:nvSpPr>
      <xdr:spPr>
        <a:xfrm>
          <a:off x="7029450" y="1009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103610</xdr:rowOff>
    </xdr:from>
    <xdr:to>
      <xdr:col>55</xdr:col>
      <xdr:colOff>50800</xdr:colOff>
      <xdr:row>59</xdr:row>
      <xdr:rowOff>33760</xdr:rowOff>
    </xdr:to>
    <xdr:sp macro="" textlink="">
      <xdr:nvSpPr>
        <xdr:cNvPr id="214" name="楕円 213"/>
        <xdr:cNvSpPr/>
      </xdr:nvSpPr>
      <xdr:spPr>
        <a:xfrm>
          <a:off x="9398000" y="96857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126487</xdr:rowOff>
    </xdr:from>
    <xdr:ext cx="599010" cy="259045"/>
    <xdr:sp macro="" textlink="">
      <xdr:nvSpPr>
        <xdr:cNvPr id="215" name="【橋りょう・トンネル】&#10;一人当たり有形固定資産（償却資産）額該当値テキスト"/>
        <xdr:cNvSpPr txBox="1"/>
      </xdr:nvSpPr>
      <xdr:spPr>
        <a:xfrm>
          <a:off x="9467850" y="9543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108273</xdr:rowOff>
    </xdr:from>
    <xdr:to>
      <xdr:col>50</xdr:col>
      <xdr:colOff>165100</xdr:colOff>
      <xdr:row>59</xdr:row>
      <xdr:rowOff>38423</xdr:rowOff>
    </xdr:to>
    <xdr:sp macro="" textlink="">
      <xdr:nvSpPr>
        <xdr:cNvPr id="216" name="楕円 215"/>
        <xdr:cNvSpPr/>
      </xdr:nvSpPr>
      <xdr:spPr>
        <a:xfrm>
          <a:off x="8636000" y="96904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154410</xdr:rowOff>
    </xdr:from>
    <xdr:to>
      <xdr:col>55</xdr:col>
      <xdr:colOff>0</xdr:colOff>
      <xdr:row>58</xdr:row>
      <xdr:rowOff>159073</xdr:rowOff>
    </xdr:to>
    <xdr:cxnSp macro="">
      <xdr:nvCxnSpPr>
        <xdr:cNvPr id="217" name="直線コネクタ 216"/>
        <xdr:cNvCxnSpPr/>
      </xdr:nvCxnSpPr>
      <xdr:spPr>
        <a:xfrm flipV="1">
          <a:off x="8686800" y="9736560"/>
          <a:ext cx="74295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112923</xdr:rowOff>
    </xdr:from>
    <xdr:to>
      <xdr:col>46</xdr:col>
      <xdr:colOff>38100</xdr:colOff>
      <xdr:row>59</xdr:row>
      <xdr:rowOff>43073</xdr:rowOff>
    </xdr:to>
    <xdr:sp macro="" textlink="">
      <xdr:nvSpPr>
        <xdr:cNvPr id="218" name="楕円 217"/>
        <xdr:cNvSpPr/>
      </xdr:nvSpPr>
      <xdr:spPr>
        <a:xfrm>
          <a:off x="7842250" y="969507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159073</xdr:rowOff>
    </xdr:from>
    <xdr:to>
      <xdr:col>50</xdr:col>
      <xdr:colOff>114300</xdr:colOff>
      <xdr:row>58</xdr:row>
      <xdr:rowOff>163723</xdr:rowOff>
    </xdr:to>
    <xdr:cxnSp macro="">
      <xdr:nvCxnSpPr>
        <xdr:cNvPr id="219" name="直線コネクタ 218"/>
        <xdr:cNvCxnSpPr/>
      </xdr:nvCxnSpPr>
      <xdr:spPr>
        <a:xfrm flipV="1">
          <a:off x="7886700" y="9741223"/>
          <a:ext cx="800100" cy="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142383</xdr:rowOff>
    </xdr:from>
    <xdr:ext cx="534377" cy="259045"/>
    <xdr:sp macro="" textlink="">
      <xdr:nvSpPr>
        <xdr:cNvPr id="220" name="n_1aveValue【橋りょう・トンネル】&#10;一人当たり有形固定資産（償却資産）額"/>
        <xdr:cNvSpPr txBox="1"/>
      </xdr:nvSpPr>
      <xdr:spPr>
        <a:xfrm>
          <a:off x="8425961" y="1021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131250</xdr:rowOff>
    </xdr:from>
    <xdr:ext cx="534377" cy="259045"/>
    <xdr:sp macro="" textlink="">
      <xdr:nvSpPr>
        <xdr:cNvPr id="221" name="n_2aveValue【橋りょう・トンネル】&#10;一人当たり有形固定資産（償却資産）額"/>
        <xdr:cNvSpPr txBox="1"/>
      </xdr:nvSpPr>
      <xdr:spPr>
        <a:xfrm>
          <a:off x="7644911" y="1020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138970</xdr:rowOff>
    </xdr:from>
    <xdr:ext cx="534377" cy="259045"/>
    <xdr:sp macro="" textlink="">
      <xdr:nvSpPr>
        <xdr:cNvPr id="222" name="n_3aveValue【橋りょう・トンネル】&#10;一人当たり有形固定資産（償却資産）額"/>
        <xdr:cNvSpPr txBox="1"/>
      </xdr:nvSpPr>
      <xdr:spPr>
        <a:xfrm>
          <a:off x="6851161" y="988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54950</xdr:rowOff>
    </xdr:from>
    <xdr:ext cx="599010" cy="259045"/>
    <xdr:sp macro="" textlink="">
      <xdr:nvSpPr>
        <xdr:cNvPr id="223" name="n_1mainValue【橋りょう・トンネル】&#10;一人当たり有形固定資産（償却資産）額"/>
        <xdr:cNvSpPr txBox="1"/>
      </xdr:nvSpPr>
      <xdr:spPr>
        <a:xfrm>
          <a:off x="8399995" y="94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59600</xdr:rowOff>
    </xdr:from>
    <xdr:ext cx="599010" cy="259045"/>
    <xdr:sp macro="" textlink="">
      <xdr:nvSpPr>
        <xdr:cNvPr id="224" name="n_2mainValue【橋りょう・トンネル】&#10;一人当たり有形固定資産（償却資産）額"/>
        <xdr:cNvSpPr txBox="1"/>
      </xdr:nvSpPr>
      <xdr:spPr>
        <a:xfrm>
          <a:off x="7612595" y="9476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5" name="正方形/長方形 224"/>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6" name="正方形/長方形 225"/>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7" name="正方形/長方形 226"/>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8" name="正方形/長方形 227"/>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9" name="正方形/長方形 228"/>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0" name="正方形/長方形 229"/>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1" name="正方形/長方形 230"/>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2" name="正方形/長方形 231"/>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3" name="テキスト ボックス 232"/>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4" name="直線コネクタ 233"/>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5" name="テキスト ボックス 234"/>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6" name="直線コネクタ 235"/>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7" name="テキスト ボックス 236"/>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8" name="直線コネクタ 237"/>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9" name="テキスト ボックス 238"/>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0" name="直線コネクタ 239"/>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1" name="テキスト ボックス 240"/>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2" name="直線コネクタ 241"/>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3" name="テキスト ボックス 242"/>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4" name="直線コネクタ 243"/>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5" name="テキスト ボックス 244"/>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6" name="直線コネクタ 245"/>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47" name="テキスト ボックス 246"/>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8"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91439</xdr:rowOff>
    </xdr:to>
    <xdr:cxnSp macro="">
      <xdr:nvCxnSpPr>
        <xdr:cNvPr id="249" name="直線コネクタ 248"/>
        <xdr:cNvCxnSpPr/>
      </xdr:nvCxnSpPr>
      <xdr:spPr>
        <a:xfrm flipV="1">
          <a:off x="4177665" y="1286383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95266</xdr:rowOff>
    </xdr:from>
    <xdr:ext cx="405111" cy="259045"/>
    <xdr:sp macro="" textlink="">
      <xdr:nvSpPr>
        <xdr:cNvPr id="250" name="【公営住宅】&#10;有形固定資産減価償却率最小値テキスト"/>
        <xdr:cNvSpPr txBox="1"/>
      </xdr:nvSpPr>
      <xdr:spPr>
        <a:xfrm>
          <a:off x="4216400" y="1430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91439</xdr:rowOff>
    </xdr:from>
    <xdr:to>
      <xdr:col>24</xdr:col>
      <xdr:colOff>152400</xdr:colOff>
      <xdr:row>86</xdr:row>
      <xdr:rowOff>91439</xdr:rowOff>
    </xdr:to>
    <xdr:cxnSp macro="">
      <xdr:nvCxnSpPr>
        <xdr:cNvPr id="251" name="直線コネクタ 250"/>
        <xdr:cNvCxnSpPr/>
      </xdr:nvCxnSpPr>
      <xdr:spPr>
        <a:xfrm>
          <a:off x="4108450" y="142963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52" name="【公営住宅】&#10;有形固定資産減価償却率最大値テキスト"/>
        <xdr:cNvSpPr txBox="1"/>
      </xdr:nvSpPr>
      <xdr:spPr>
        <a:xfrm>
          <a:off x="4216400" y="12645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53" name="直線コネクタ 252"/>
        <xdr:cNvCxnSpPr/>
      </xdr:nvCxnSpPr>
      <xdr:spPr>
        <a:xfrm>
          <a:off x="4108450" y="128638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129557</xdr:rowOff>
    </xdr:from>
    <xdr:ext cx="405111" cy="259045"/>
    <xdr:sp macro="" textlink="">
      <xdr:nvSpPr>
        <xdr:cNvPr id="254" name="【公営住宅】&#10;有形固定資産減価償却率平均値テキスト"/>
        <xdr:cNvSpPr txBox="1"/>
      </xdr:nvSpPr>
      <xdr:spPr>
        <a:xfrm>
          <a:off x="4216400" y="13343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151130</xdr:rowOff>
    </xdr:from>
    <xdr:to>
      <xdr:col>24</xdr:col>
      <xdr:colOff>114300</xdr:colOff>
      <xdr:row>81</xdr:row>
      <xdr:rowOff>81280</xdr:rowOff>
    </xdr:to>
    <xdr:sp macro="" textlink="">
      <xdr:nvSpPr>
        <xdr:cNvPr id="255" name="フローチャート: 判断 254"/>
        <xdr:cNvSpPr/>
      </xdr:nvSpPr>
      <xdr:spPr>
        <a:xfrm>
          <a:off x="4127500" y="133654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256" name="フローチャート: 判断 255"/>
        <xdr:cNvSpPr/>
      </xdr:nvSpPr>
      <xdr:spPr>
        <a:xfrm>
          <a:off x="3384550" y="134467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57" name="フローチャート: 判断 256"/>
        <xdr:cNvSpPr/>
      </xdr:nvSpPr>
      <xdr:spPr>
        <a:xfrm>
          <a:off x="2571750" y="134848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139700</xdr:rowOff>
    </xdr:from>
    <xdr:to>
      <xdr:col>10</xdr:col>
      <xdr:colOff>165100</xdr:colOff>
      <xdr:row>82</xdr:row>
      <xdr:rowOff>69850</xdr:rowOff>
    </xdr:to>
    <xdr:sp macro="" textlink="">
      <xdr:nvSpPr>
        <xdr:cNvPr id="258" name="フローチャート: 判断 257"/>
        <xdr:cNvSpPr/>
      </xdr:nvSpPr>
      <xdr:spPr>
        <a:xfrm>
          <a:off x="1778000" y="13519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9" name="テキスト ボックス 258"/>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0" name="テキスト ボックス 259"/>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1" name="テキスト ボックス 260"/>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2" name="テキスト ボックス 261"/>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3" name="テキスト ボックス 262"/>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264" name="楕円 263"/>
        <xdr:cNvSpPr/>
      </xdr:nvSpPr>
      <xdr:spPr>
        <a:xfrm>
          <a:off x="4127500" y="133502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158766</xdr:rowOff>
    </xdr:from>
    <xdr:ext cx="405111" cy="259045"/>
    <xdr:sp macro="" textlink="">
      <xdr:nvSpPr>
        <xdr:cNvPr id="265" name="【公営住宅】&#10;有形固定資産減価償却率該当値テキスト"/>
        <xdr:cNvSpPr txBox="1"/>
      </xdr:nvSpPr>
      <xdr:spPr>
        <a:xfrm>
          <a:off x="4216400" y="1320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40639</xdr:rowOff>
    </xdr:from>
    <xdr:to>
      <xdr:col>20</xdr:col>
      <xdr:colOff>38100</xdr:colOff>
      <xdr:row>81</xdr:row>
      <xdr:rowOff>142239</xdr:rowOff>
    </xdr:to>
    <xdr:sp macro="" textlink="">
      <xdr:nvSpPr>
        <xdr:cNvPr id="266" name="楕円 265"/>
        <xdr:cNvSpPr/>
      </xdr:nvSpPr>
      <xdr:spPr>
        <a:xfrm>
          <a:off x="3384550" y="134200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15239</xdr:rowOff>
    </xdr:from>
    <xdr:to>
      <xdr:col>24</xdr:col>
      <xdr:colOff>63500</xdr:colOff>
      <xdr:row>81</xdr:row>
      <xdr:rowOff>91439</xdr:rowOff>
    </xdr:to>
    <xdr:cxnSp macro="">
      <xdr:nvCxnSpPr>
        <xdr:cNvPr id="267" name="直線コネクタ 266"/>
        <xdr:cNvCxnSpPr/>
      </xdr:nvCxnSpPr>
      <xdr:spPr>
        <a:xfrm flipV="1">
          <a:off x="3429000" y="13394689"/>
          <a:ext cx="7493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124461</xdr:rowOff>
    </xdr:from>
    <xdr:to>
      <xdr:col>15</xdr:col>
      <xdr:colOff>101600</xdr:colOff>
      <xdr:row>82</xdr:row>
      <xdr:rowOff>54611</xdr:rowOff>
    </xdr:to>
    <xdr:sp macro="" textlink="">
      <xdr:nvSpPr>
        <xdr:cNvPr id="268" name="楕円 267"/>
        <xdr:cNvSpPr/>
      </xdr:nvSpPr>
      <xdr:spPr>
        <a:xfrm>
          <a:off x="2571750" y="135039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91439</xdr:rowOff>
    </xdr:from>
    <xdr:to>
      <xdr:col>19</xdr:col>
      <xdr:colOff>177800</xdr:colOff>
      <xdr:row>82</xdr:row>
      <xdr:rowOff>3811</xdr:rowOff>
    </xdr:to>
    <xdr:cxnSp macro="">
      <xdr:nvCxnSpPr>
        <xdr:cNvPr id="269" name="直線コネクタ 268"/>
        <xdr:cNvCxnSpPr/>
      </xdr:nvCxnSpPr>
      <xdr:spPr>
        <a:xfrm flipV="1">
          <a:off x="2622550" y="13470889"/>
          <a:ext cx="806450" cy="7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160038</xdr:rowOff>
    </xdr:from>
    <xdr:ext cx="405111" cy="259045"/>
    <xdr:sp macro="" textlink="">
      <xdr:nvSpPr>
        <xdr:cNvPr id="270" name="n_1aveValue【公営住宅】&#10;有形固定資産減価償却率"/>
        <xdr:cNvSpPr txBox="1"/>
      </xdr:nvSpPr>
      <xdr:spPr>
        <a:xfrm>
          <a:off x="323914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271" name="n_2aveValue【公営住宅】&#10;有形固定資産減価償却率"/>
        <xdr:cNvSpPr txBox="1"/>
      </xdr:nvSpPr>
      <xdr:spPr>
        <a:xfrm>
          <a:off x="2439044"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86377</xdr:rowOff>
    </xdr:from>
    <xdr:ext cx="405111" cy="259045"/>
    <xdr:sp macro="" textlink="">
      <xdr:nvSpPr>
        <xdr:cNvPr id="272" name="n_3aveValue【公営住宅】&#10;有形固定資産減価償却率"/>
        <xdr:cNvSpPr txBox="1"/>
      </xdr:nvSpPr>
      <xdr:spPr>
        <a:xfrm>
          <a:off x="1645294" y="1330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158766</xdr:rowOff>
    </xdr:from>
    <xdr:ext cx="405111" cy="259045"/>
    <xdr:sp macro="" textlink="">
      <xdr:nvSpPr>
        <xdr:cNvPr id="273" name="n_1mainValue【公営住宅】&#10;有形固定資産減価償却率"/>
        <xdr:cNvSpPr txBox="1"/>
      </xdr:nvSpPr>
      <xdr:spPr>
        <a:xfrm>
          <a:off x="3239144" y="1320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45738</xdr:rowOff>
    </xdr:from>
    <xdr:ext cx="405111" cy="259045"/>
    <xdr:sp macro="" textlink="">
      <xdr:nvSpPr>
        <xdr:cNvPr id="274" name="n_2mainValue【公営住宅】&#10;有形固定資産減価償却率"/>
        <xdr:cNvSpPr txBox="1"/>
      </xdr:nvSpPr>
      <xdr:spPr>
        <a:xfrm>
          <a:off x="2439044" y="13590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3" name="テキスト ボックス 282"/>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4" name="直線コネクタ 283"/>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5" name="直線コネクタ 284"/>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6" name="テキスト ボックス 285"/>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7" name="直線コネクタ 286"/>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8" name="テキスト ボックス 287"/>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9" name="直線コネクタ 288"/>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0" name="テキスト ボックス 289"/>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1" name="直線コネクタ 290"/>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2" name="テキスト ボックス 291"/>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3" name="直線コネクタ 292"/>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4" name="テキスト ボックス 293"/>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5" name="直線コネクタ 294"/>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6" name="テキスト ボックス 295"/>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7"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48768</xdr:rowOff>
    </xdr:from>
    <xdr:to>
      <xdr:col>54</xdr:col>
      <xdr:colOff>189865</xdr:colOff>
      <xdr:row>86</xdr:row>
      <xdr:rowOff>110489</xdr:rowOff>
    </xdr:to>
    <xdr:cxnSp macro="">
      <xdr:nvCxnSpPr>
        <xdr:cNvPr id="298" name="直線コネクタ 297"/>
        <xdr:cNvCxnSpPr/>
      </xdr:nvCxnSpPr>
      <xdr:spPr>
        <a:xfrm flipV="1">
          <a:off x="9429115" y="12932918"/>
          <a:ext cx="0" cy="1382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299" name="【公営住宅】&#10;一人当たり面積最小値テキスト"/>
        <xdr:cNvSpPr txBox="1"/>
      </xdr:nvSpPr>
      <xdr:spPr>
        <a:xfrm>
          <a:off x="9467850" y="1431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00" name="直線コネクタ 299"/>
        <xdr:cNvCxnSpPr/>
      </xdr:nvCxnSpPr>
      <xdr:spPr>
        <a:xfrm>
          <a:off x="9359900" y="143154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166895</xdr:rowOff>
    </xdr:from>
    <xdr:ext cx="469744" cy="259045"/>
    <xdr:sp macro="" textlink="">
      <xdr:nvSpPr>
        <xdr:cNvPr id="301" name="【公営住宅】&#10;一人当たり面積最大値テキスト"/>
        <xdr:cNvSpPr txBox="1"/>
      </xdr:nvSpPr>
      <xdr:spPr>
        <a:xfrm>
          <a:off x="9467850" y="1272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48768</xdr:rowOff>
    </xdr:from>
    <xdr:to>
      <xdr:col>55</xdr:col>
      <xdr:colOff>88900</xdr:colOff>
      <xdr:row>78</xdr:row>
      <xdr:rowOff>48768</xdr:rowOff>
    </xdr:to>
    <xdr:cxnSp macro="">
      <xdr:nvCxnSpPr>
        <xdr:cNvPr id="302" name="直線コネクタ 301"/>
        <xdr:cNvCxnSpPr/>
      </xdr:nvCxnSpPr>
      <xdr:spPr>
        <a:xfrm>
          <a:off x="9359900" y="129329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21353</xdr:rowOff>
    </xdr:from>
    <xdr:ext cx="469744" cy="259045"/>
    <xdr:sp macro="" textlink="">
      <xdr:nvSpPr>
        <xdr:cNvPr id="303" name="【公営住宅】&#10;一人当たり面積平均値テキスト"/>
        <xdr:cNvSpPr txBox="1"/>
      </xdr:nvSpPr>
      <xdr:spPr>
        <a:xfrm>
          <a:off x="9467850" y="137310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42926</xdr:rowOff>
    </xdr:from>
    <xdr:to>
      <xdr:col>55</xdr:col>
      <xdr:colOff>50800</xdr:colOff>
      <xdr:row>83</xdr:row>
      <xdr:rowOff>144526</xdr:rowOff>
    </xdr:to>
    <xdr:sp macro="" textlink="">
      <xdr:nvSpPr>
        <xdr:cNvPr id="304" name="フローチャート: 判断 303"/>
        <xdr:cNvSpPr/>
      </xdr:nvSpPr>
      <xdr:spPr>
        <a:xfrm>
          <a:off x="9398000" y="1375257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7113</xdr:rowOff>
    </xdr:from>
    <xdr:to>
      <xdr:col>50</xdr:col>
      <xdr:colOff>165100</xdr:colOff>
      <xdr:row>83</xdr:row>
      <xdr:rowOff>108713</xdr:rowOff>
    </xdr:to>
    <xdr:sp macro="" textlink="">
      <xdr:nvSpPr>
        <xdr:cNvPr id="305" name="フローチャート: 判断 304"/>
        <xdr:cNvSpPr/>
      </xdr:nvSpPr>
      <xdr:spPr>
        <a:xfrm>
          <a:off x="8636000" y="1371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55880</xdr:rowOff>
    </xdr:from>
    <xdr:to>
      <xdr:col>46</xdr:col>
      <xdr:colOff>38100</xdr:colOff>
      <xdr:row>83</xdr:row>
      <xdr:rowOff>157480</xdr:rowOff>
    </xdr:to>
    <xdr:sp macro="" textlink="">
      <xdr:nvSpPr>
        <xdr:cNvPr id="306" name="フローチャート: 判断 305"/>
        <xdr:cNvSpPr/>
      </xdr:nvSpPr>
      <xdr:spPr>
        <a:xfrm>
          <a:off x="7842250" y="137655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68072</xdr:rowOff>
    </xdr:from>
    <xdr:to>
      <xdr:col>41</xdr:col>
      <xdr:colOff>101600</xdr:colOff>
      <xdr:row>83</xdr:row>
      <xdr:rowOff>169672</xdr:rowOff>
    </xdr:to>
    <xdr:sp macro="" textlink="">
      <xdr:nvSpPr>
        <xdr:cNvPr id="307" name="フローチャート: 判断 306"/>
        <xdr:cNvSpPr/>
      </xdr:nvSpPr>
      <xdr:spPr>
        <a:xfrm>
          <a:off x="7029450" y="137777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8" name="テキスト ボックス 307"/>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9" name="テキスト ボックス 308"/>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0" name="テキスト ボックス 309"/>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1" name="テキスト ボックス 310"/>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2" name="テキスト ボックス 311"/>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111506</xdr:rowOff>
    </xdr:from>
    <xdr:to>
      <xdr:col>55</xdr:col>
      <xdr:colOff>50800</xdr:colOff>
      <xdr:row>83</xdr:row>
      <xdr:rowOff>41656</xdr:rowOff>
    </xdr:to>
    <xdr:sp macro="" textlink="">
      <xdr:nvSpPr>
        <xdr:cNvPr id="313" name="楕円 312"/>
        <xdr:cNvSpPr/>
      </xdr:nvSpPr>
      <xdr:spPr>
        <a:xfrm>
          <a:off x="9398000" y="1365605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134383</xdr:rowOff>
    </xdr:from>
    <xdr:ext cx="469744" cy="259045"/>
    <xdr:sp macro="" textlink="">
      <xdr:nvSpPr>
        <xdr:cNvPr id="314" name="【公営住宅】&#10;一人当たり面積該当値テキスト"/>
        <xdr:cNvSpPr txBox="1"/>
      </xdr:nvSpPr>
      <xdr:spPr>
        <a:xfrm>
          <a:off x="9467850" y="1351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112268</xdr:rowOff>
    </xdr:from>
    <xdr:to>
      <xdr:col>50</xdr:col>
      <xdr:colOff>165100</xdr:colOff>
      <xdr:row>83</xdr:row>
      <xdr:rowOff>42418</xdr:rowOff>
    </xdr:to>
    <xdr:sp macro="" textlink="">
      <xdr:nvSpPr>
        <xdr:cNvPr id="315" name="楕円 314"/>
        <xdr:cNvSpPr/>
      </xdr:nvSpPr>
      <xdr:spPr>
        <a:xfrm>
          <a:off x="8636000" y="136568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162306</xdr:rowOff>
    </xdr:from>
    <xdr:to>
      <xdr:col>55</xdr:col>
      <xdr:colOff>0</xdr:colOff>
      <xdr:row>82</xdr:row>
      <xdr:rowOff>163068</xdr:rowOff>
    </xdr:to>
    <xdr:cxnSp macro="">
      <xdr:nvCxnSpPr>
        <xdr:cNvPr id="316" name="直線コネクタ 315"/>
        <xdr:cNvCxnSpPr/>
      </xdr:nvCxnSpPr>
      <xdr:spPr>
        <a:xfrm flipV="1">
          <a:off x="8686800" y="13706856"/>
          <a:ext cx="74295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85598</xdr:rowOff>
    </xdr:from>
    <xdr:to>
      <xdr:col>46</xdr:col>
      <xdr:colOff>38100</xdr:colOff>
      <xdr:row>83</xdr:row>
      <xdr:rowOff>15748</xdr:rowOff>
    </xdr:to>
    <xdr:sp macro="" textlink="">
      <xdr:nvSpPr>
        <xdr:cNvPr id="317" name="楕円 316"/>
        <xdr:cNvSpPr/>
      </xdr:nvSpPr>
      <xdr:spPr>
        <a:xfrm>
          <a:off x="7842250" y="1363014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136398</xdr:rowOff>
    </xdr:from>
    <xdr:to>
      <xdr:col>50</xdr:col>
      <xdr:colOff>114300</xdr:colOff>
      <xdr:row>82</xdr:row>
      <xdr:rowOff>163068</xdr:rowOff>
    </xdr:to>
    <xdr:cxnSp macro="">
      <xdr:nvCxnSpPr>
        <xdr:cNvPr id="318" name="直線コネクタ 317"/>
        <xdr:cNvCxnSpPr/>
      </xdr:nvCxnSpPr>
      <xdr:spPr>
        <a:xfrm>
          <a:off x="7886700" y="13680948"/>
          <a:ext cx="8001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99840</xdr:rowOff>
    </xdr:from>
    <xdr:ext cx="469744" cy="259045"/>
    <xdr:sp macro="" textlink="">
      <xdr:nvSpPr>
        <xdr:cNvPr id="319" name="n_1aveValue【公営住宅】&#10;一人当たり面積"/>
        <xdr:cNvSpPr txBox="1"/>
      </xdr:nvSpPr>
      <xdr:spPr>
        <a:xfrm>
          <a:off x="8458277" y="138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148607</xdr:rowOff>
    </xdr:from>
    <xdr:ext cx="469744" cy="259045"/>
    <xdr:sp macro="" textlink="">
      <xdr:nvSpPr>
        <xdr:cNvPr id="320" name="n_2aveValue【公営住宅】&#10;一人当たり面積"/>
        <xdr:cNvSpPr txBox="1"/>
      </xdr:nvSpPr>
      <xdr:spPr>
        <a:xfrm>
          <a:off x="7677227" y="1385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14749</xdr:rowOff>
    </xdr:from>
    <xdr:ext cx="469744" cy="259045"/>
    <xdr:sp macro="" textlink="">
      <xdr:nvSpPr>
        <xdr:cNvPr id="321" name="n_3aveValue【公営住宅】&#10;一人当たり面積"/>
        <xdr:cNvSpPr txBox="1"/>
      </xdr:nvSpPr>
      <xdr:spPr>
        <a:xfrm>
          <a:off x="6864427" y="1355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58945</xdr:rowOff>
    </xdr:from>
    <xdr:ext cx="469744" cy="259045"/>
    <xdr:sp macro="" textlink="">
      <xdr:nvSpPr>
        <xdr:cNvPr id="322" name="n_1mainValue【公営住宅】&#10;一人当たり面積"/>
        <xdr:cNvSpPr txBox="1"/>
      </xdr:nvSpPr>
      <xdr:spPr>
        <a:xfrm>
          <a:off x="8458277" y="1343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32275</xdr:rowOff>
    </xdr:from>
    <xdr:ext cx="469744" cy="259045"/>
    <xdr:sp macro="" textlink="">
      <xdr:nvSpPr>
        <xdr:cNvPr id="323" name="n_2mainValue【公営住宅】&#10;一人当たり面積"/>
        <xdr:cNvSpPr txBox="1"/>
      </xdr:nvSpPr>
      <xdr:spPr>
        <a:xfrm>
          <a:off x="7677227" y="1341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4" name="正方形/長方形 323"/>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5" name="正方形/長方形 324"/>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6" name="正方形/長方形 325"/>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7" name="正方形/長方形 326"/>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8" name="正方形/長方形 327"/>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9" name="正方形/長方形 328"/>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0" name="正方形/長方形 329"/>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1" name="正方形/長方形 330"/>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2" name="正方形/長方形 331"/>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3" name="正方形/長方形 332"/>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4" name="正方形/長方形 333"/>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5" name="正方形/長方形 334"/>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6" name="正方形/長方形 335"/>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7" name="正方形/長方形 336"/>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8" name="正方形/長方形 337"/>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9" name="正方形/長方形 338"/>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0" name="正方形/長方形 339"/>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1" name="正方形/長方形 340"/>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2" name="正方形/長方形 341"/>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3" name="正方形/長方形 342"/>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4" name="正方形/長方形 343"/>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5" name="正方形/長方形 344"/>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6" name="正方形/長方形 345"/>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7" name="正方形/長方形 346"/>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8" name="テキスト ボックス 347"/>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9" name="直線コネクタ 348"/>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0" name="テキスト ボックス 349"/>
        <xdr:cNvSpPr txBox="1"/>
      </xdr:nvSpPr>
      <xdr:spPr>
        <a:xfrm>
          <a:off x="10906911" y="7211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1" name="直線コネクタ 350"/>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52" name="テキスト ボックス 351"/>
        <xdr:cNvSpPr txBox="1"/>
      </xdr:nvSpPr>
      <xdr:spPr>
        <a:xfrm>
          <a:off x="108427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3" name="直線コネクタ 352"/>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54" name="テキスト ボックス 353"/>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5" name="直線コネクタ 354"/>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6" name="テキスト ボックス 355"/>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7" name="直線コネクタ 356"/>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8" name="テキスト ボックス 357"/>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9" name="直線コネクタ 358"/>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60" name="テキスト ボックス 359"/>
        <xdr:cNvSpPr txBox="1"/>
      </xdr:nvSpPr>
      <xdr:spPr>
        <a:xfrm>
          <a:off x="107977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1" name="直線コネクタ 360"/>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2" name="テキスト ボックス 361"/>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3" name="【認定こども園・幼稚園・保育所】&#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140970</xdr:rowOff>
    </xdr:from>
    <xdr:to>
      <xdr:col>85</xdr:col>
      <xdr:colOff>126364</xdr:colOff>
      <xdr:row>40</xdr:row>
      <xdr:rowOff>131445</xdr:rowOff>
    </xdr:to>
    <xdr:cxnSp macro="">
      <xdr:nvCxnSpPr>
        <xdr:cNvPr id="364" name="直線コネクタ 363"/>
        <xdr:cNvCxnSpPr/>
      </xdr:nvCxnSpPr>
      <xdr:spPr>
        <a:xfrm flipV="1">
          <a:off x="14699614" y="5760720"/>
          <a:ext cx="0" cy="98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135272</xdr:rowOff>
    </xdr:from>
    <xdr:ext cx="405111" cy="259045"/>
    <xdr:sp macro="" textlink="">
      <xdr:nvSpPr>
        <xdr:cNvPr id="365" name="【認定こども園・幼稚園・保育所】&#10;有形固定資産減価償却率最小値テキスト"/>
        <xdr:cNvSpPr txBox="1"/>
      </xdr:nvSpPr>
      <xdr:spPr>
        <a:xfrm>
          <a:off x="14738350" y="674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131445</xdr:rowOff>
    </xdr:from>
    <xdr:to>
      <xdr:col>86</xdr:col>
      <xdr:colOff>25400</xdr:colOff>
      <xdr:row>40</xdr:row>
      <xdr:rowOff>131445</xdr:rowOff>
    </xdr:to>
    <xdr:cxnSp macro="">
      <xdr:nvCxnSpPr>
        <xdr:cNvPr id="366" name="直線コネクタ 365"/>
        <xdr:cNvCxnSpPr/>
      </xdr:nvCxnSpPr>
      <xdr:spPr>
        <a:xfrm>
          <a:off x="14611350" y="67417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87647</xdr:rowOff>
    </xdr:from>
    <xdr:ext cx="405111" cy="259045"/>
    <xdr:sp macro="" textlink="">
      <xdr:nvSpPr>
        <xdr:cNvPr id="367" name="【認定こども園・幼稚園・保育所】&#10;有形固定資産減価償却率最大値テキスト"/>
        <xdr:cNvSpPr txBox="1"/>
      </xdr:nvSpPr>
      <xdr:spPr>
        <a:xfrm>
          <a:off x="14738350" y="554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140970</xdr:rowOff>
    </xdr:from>
    <xdr:to>
      <xdr:col>86</xdr:col>
      <xdr:colOff>25400</xdr:colOff>
      <xdr:row>34</xdr:row>
      <xdr:rowOff>140970</xdr:rowOff>
    </xdr:to>
    <xdr:cxnSp macro="">
      <xdr:nvCxnSpPr>
        <xdr:cNvPr id="368" name="直線コネクタ 367"/>
        <xdr:cNvCxnSpPr/>
      </xdr:nvCxnSpPr>
      <xdr:spPr>
        <a:xfrm>
          <a:off x="14611350" y="57607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160672</xdr:rowOff>
    </xdr:from>
    <xdr:ext cx="405111" cy="259045"/>
    <xdr:sp macro="" textlink="">
      <xdr:nvSpPr>
        <xdr:cNvPr id="369" name="【認定こども園・幼稚園・保育所】&#10;有形固定資産減価償却率平均値テキスト"/>
        <xdr:cNvSpPr txBox="1"/>
      </xdr:nvSpPr>
      <xdr:spPr>
        <a:xfrm>
          <a:off x="14738350" y="6110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370" name="フローチャート: 判断 369"/>
        <xdr:cNvSpPr/>
      </xdr:nvSpPr>
      <xdr:spPr>
        <a:xfrm>
          <a:off x="14649450" y="62528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371" name="フローチャート: 判断 370"/>
        <xdr:cNvSpPr/>
      </xdr:nvSpPr>
      <xdr:spPr>
        <a:xfrm>
          <a:off x="13887450" y="62471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372" name="フローチャート: 判断 371"/>
        <xdr:cNvSpPr/>
      </xdr:nvSpPr>
      <xdr:spPr>
        <a:xfrm>
          <a:off x="13093700" y="62090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373" name="フローチャート: 判断 372"/>
        <xdr:cNvSpPr/>
      </xdr:nvSpPr>
      <xdr:spPr>
        <a:xfrm>
          <a:off x="12299950" y="61575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4" name="テキスト ボックス 373"/>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5" name="テキスト ボックス 374"/>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6" name="テキスト ボックス 375"/>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7" name="テキスト ボックス 376"/>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8" name="テキスト ボックス 377"/>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31115</xdr:rowOff>
    </xdr:from>
    <xdr:to>
      <xdr:col>85</xdr:col>
      <xdr:colOff>177800</xdr:colOff>
      <xdr:row>39</xdr:row>
      <xdr:rowOff>132715</xdr:rowOff>
    </xdr:to>
    <xdr:sp macro="" textlink="">
      <xdr:nvSpPr>
        <xdr:cNvPr id="379" name="楕円 378"/>
        <xdr:cNvSpPr/>
      </xdr:nvSpPr>
      <xdr:spPr>
        <a:xfrm>
          <a:off x="14649450" y="647636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9542</xdr:rowOff>
    </xdr:from>
    <xdr:ext cx="405111" cy="259045"/>
    <xdr:sp macro="" textlink="">
      <xdr:nvSpPr>
        <xdr:cNvPr id="380" name="【認定こども園・幼稚園・保育所】&#10;有形固定資産減価償却率該当値テキスト"/>
        <xdr:cNvSpPr txBox="1"/>
      </xdr:nvSpPr>
      <xdr:spPr>
        <a:xfrm>
          <a:off x="14738350" y="645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84455</xdr:rowOff>
    </xdr:from>
    <xdr:to>
      <xdr:col>81</xdr:col>
      <xdr:colOff>101600</xdr:colOff>
      <xdr:row>40</xdr:row>
      <xdr:rowOff>14605</xdr:rowOff>
    </xdr:to>
    <xdr:sp macro="" textlink="">
      <xdr:nvSpPr>
        <xdr:cNvPr id="381" name="楕円 380"/>
        <xdr:cNvSpPr/>
      </xdr:nvSpPr>
      <xdr:spPr>
        <a:xfrm>
          <a:off x="13887450" y="65297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81915</xdr:rowOff>
    </xdr:from>
    <xdr:to>
      <xdr:col>85</xdr:col>
      <xdr:colOff>127000</xdr:colOff>
      <xdr:row>39</xdr:row>
      <xdr:rowOff>135255</xdr:rowOff>
    </xdr:to>
    <xdr:cxnSp macro="">
      <xdr:nvCxnSpPr>
        <xdr:cNvPr id="382" name="直線コネクタ 381"/>
        <xdr:cNvCxnSpPr/>
      </xdr:nvCxnSpPr>
      <xdr:spPr>
        <a:xfrm flipV="1">
          <a:off x="13938250" y="6527165"/>
          <a:ext cx="762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52070</xdr:rowOff>
    </xdr:from>
    <xdr:to>
      <xdr:col>76</xdr:col>
      <xdr:colOff>165100</xdr:colOff>
      <xdr:row>39</xdr:row>
      <xdr:rowOff>153670</xdr:rowOff>
    </xdr:to>
    <xdr:sp macro="" textlink="">
      <xdr:nvSpPr>
        <xdr:cNvPr id="383" name="楕円 382"/>
        <xdr:cNvSpPr/>
      </xdr:nvSpPr>
      <xdr:spPr>
        <a:xfrm>
          <a:off x="13093700" y="64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102870</xdr:rowOff>
    </xdr:from>
    <xdr:to>
      <xdr:col>81</xdr:col>
      <xdr:colOff>50800</xdr:colOff>
      <xdr:row>39</xdr:row>
      <xdr:rowOff>135255</xdr:rowOff>
    </xdr:to>
    <xdr:cxnSp macro="">
      <xdr:nvCxnSpPr>
        <xdr:cNvPr id="384" name="直線コネクタ 383"/>
        <xdr:cNvCxnSpPr/>
      </xdr:nvCxnSpPr>
      <xdr:spPr>
        <a:xfrm>
          <a:off x="13144500" y="6548120"/>
          <a:ext cx="7937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385" name="n_1aveValue【認定こども園・幼稚園・保育所】&#10;有形固定資産減価償却率"/>
        <xdr:cNvSpPr txBox="1"/>
      </xdr:nvSpPr>
      <xdr:spPr>
        <a:xfrm>
          <a:off x="13742044" y="6028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40657</xdr:rowOff>
    </xdr:from>
    <xdr:ext cx="405111" cy="259045"/>
    <xdr:sp macro="" textlink="">
      <xdr:nvSpPr>
        <xdr:cNvPr id="386" name="n_2aveValue【認定こども園・幼稚園・保育所】&#10;有形固定資産減価償却率"/>
        <xdr:cNvSpPr txBox="1"/>
      </xdr:nvSpPr>
      <xdr:spPr>
        <a:xfrm>
          <a:off x="12960994" y="5990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387" name="n_3aveValue【認定こども園・幼稚園・保育所】&#10;有形固定資産減価償却率"/>
        <xdr:cNvSpPr txBox="1"/>
      </xdr:nvSpPr>
      <xdr:spPr>
        <a:xfrm>
          <a:off x="12167244" y="5945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5732</xdr:rowOff>
    </xdr:from>
    <xdr:ext cx="405111" cy="259045"/>
    <xdr:sp macro="" textlink="">
      <xdr:nvSpPr>
        <xdr:cNvPr id="388" name="n_1mainValue【認定こども園・幼稚園・保育所】&#10;有形固定資産減価償却率"/>
        <xdr:cNvSpPr txBox="1"/>
      </xdr:nvSpPr>
      <xdr:spPr>
        <a:xfrm>
          <a:off x="1374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144797</xdr:rowOff>
    </xdr:from>
    <xdr:ext cx="405111" cy="259045"/>
    <xdr:sp macro="" textlink="">
      <xdr:nvSpPr>
        <xdr:cNvPr id="389" name="n_2mainValue【認定こども園・幼稚園・保育所】&#10;有形固定資産減価償却率"/>
        <xdr:cNvSpPr txBox="1"/>
      </xdr:nvSpPr>
      <xdr:spPr>
        <a:xfrm>
          <a:off x="12960994" y="659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0" name="正方形/長方形 389"/>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1" name="正方形/長方形 390"/>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2" name="正方形/長方形 391"/>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3" name="正方形/長方形 392"/>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4" name="正方形/長方形 393"/>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5" name="正方形/長方形 394"/>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6" name="正方形/長方形 395"/>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7" name="正方形/長方形 396"/>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8" name="テキスト ボックス 397"/>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9" name="直線コネクタ 398"/>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0" name="直線コネクタ 399"/>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1" name="テキスト ボックス 400"/>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2" name="直線コネクタ 401"/>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03" name="テキスト ボックス 402"/>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04" name="直線コネクタ 403"/>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05" name="テキスト ボックス 404"/>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06" name="直線コネクタ 405"/>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07" name="テキスト ボックス 406"/>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8" name="直線コネクタ 407"/>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9" name="テキスト ボックス 408"/>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0" name="【認定こども園・幼稚園・保育所】&#10;一人当たり面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xdr:rowOff>
    </xdr:from>
    <xdr:to>
      <xdr:col>116</xdr:col>
      <xdr:colOff>62864</xdr:colOff>
      <xdr:row>41</xdr:row>
      <xdr:rowOff>119634</xdr:rowOff>
    </xdr:to>
    <xdr:cxnSp macro="">
      <xdr:nvCxnSpPr>
        <xdr:cNvPr id="411" name="直線コネクタ 410"/>
        <xdr:cNvCxnSpPr/>
      </xdr:nvCxnSpPr>
      <xdr:spPr>
        <a:xfrm flipV="1">
          <a:off x="19951064" y="5625084"/>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412" name="【認定こども園・幼稚園・保育所】&#10;一人当たり面積最小値テキスト"/>
        <xdr:cNvSpPr txBox="1"/>
      </xdr:nvSpPr>
      <xdr:spPr>
        <a:xfrm>
          <a:off x="19989800" y="689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413" name="直線コネクタ 412"/>
        <xdr:cNvCxnSpPr/>
      </xdr:nvCxnSpPr>
      <xdr:spPr>
        <a:xfrm>
          <a:off x="19881850" y="68950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123461</xdr:rowOff>
    </xdr:from>
    <xdr:ext cx="469744" cy="259045"/>
    <xdr:sp macro="" textlink="">
      <xdr:nvSpPr>
        <xdr:cNvPr id="414" name="【認定こども園・幼稚園・保育所】&#10;一人当たり面積最大値テキスト"/>
        <xdr:cNvSpPr txBox="1"/>
      </xdr:nvSpPr>
      <xdr:spPr>
        <a:xfrm>
          <a:off x="19989800" y="5413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xdr:rowOff>
    </xdr:from>
    <xdr:to>
      <xdr:col>116</xdr:col>
      <xdr:colOff>152400</xdr:colOff>
      <xdr:row>34</xdr:row>
      <xdr:rowOff>5334</xdr:rowOff>
    </xdr:to>
    <xdr:cxnSp macro="">
      <xdr:nvCxnSpPr>
        <xdr:cNvPr id="415" name="直線コネクタ 414"/>
        <xdr:cNvCxnSpPr/>
      </xdr:nvCxnSpPr>
      <xdr:spPr>
        <a:xfrm>
          <a:off x="19881850" y="56250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100855</xdr:rowOff>
    </xdr:from>
    <xdr:ext cx="469744" cy="259045"/>
    <xdr:sp macro="" textlink="">
      <xdr:nvSpPr>
        <xdr:cNvPr id="416" name="【認定こども園・幼稚園・保育所】&#10;一人当たり面積平均値テキスト"/>
        <xdr:cNvSpPr txBox="1"/>
      </xdr:nvSpPr>
      <xdr:spPr>
        <a:xfrm>
          <a:off x="19989800" y="6546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77978</xdr:rowOff>
    </xdr:from>
    <xdr:to>
      <xdr:col>116</xdr:col>
      <xdr:colOff>114300</xdr:colOff>
      <xdr:row>41</xdr:row>
      <xdr:rowOff>8128</xdr:rowOff>
    </xdr:to>
    <xdr:sp macro="" textlink="">
      <xdr:nvSpPr>
        <xdr:cNvPr id="417" name="フローチャート: 判断 416"/>
        <xdr:cNvSpPr/>
      </xdr:nvSpPr>
      <xdr:spPr>
        <a:xfrm>
          <a:off x="19900900" y="66883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80264</xdr:rowOff>
    </xdr:from>
    <xdr:to>
      <xdr:col>112</xdr:col>
      <xdr:colOff>38100</xdr:colOff>
      <xdr:row>41</xdr:row>
      <xdr:rowOff>10414</xdr:rowOff>
    </xdr:to>
    <xdr:sp macro="" textlink="">
      <xdr:nvSpPr>
        <xdr:cNvPr id="418" name="フローチャート: 判断 417"/>
        <xdr:cNvSpPr/>
      </xdr:nvSpPr>
      <xdr:spPr>
        <a:xfrm>
          <a:off x="19157950" y="66906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109982</xdr:rowOff>
    </xdr:from>
    <xdr:to>
      <xdr:col>107</xdr:col>
      <xdr:colOff>101600</xdr:colOff>
      <xdr:row>41</xdr:row>
      <xdr:rowOff>40132</xdr:rowOff>
    </xdr:to>
    <xdr:sp macro="" textlink="">
      <xdr:nvSpPr>
        <xdr:cNvPr id="419" name="フローチャート: 判断 418"/>
        <xdr:cNvSpPr/>
      </xdr:nvSpPr>
      <xdr:spPr>
        <a:xfrm>
          <a:off x="18345150" y="67203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114554</xdr:rowOff>
    </xdr:from>
    <xdr:to>
      <xdr:col>102</xdr:col>
      <xdr:colOff>165100</xdr:colOff>
      <xdr:row>41</xdr:row>
      <xdr:rowOff>44704</xdr:rowOff>
    </xdr:to>
    <xdr:sp macro="" textlink="">
      <xdr:nvSpPr>
        <xdr:cNvPr id="420" name="フローチャート: 判断 419"/>
        <xdr:cNvSpPr/>
      </xdr:nvSpPr>
      <xdr:spPr>
        <a:xfrm>
          <a:off x="17551400" y="67249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1" name="テキスト ボックス 420"/>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2" name="テキスト ボックス 421"/>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3" name="テキスト ボックス 422"/>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4" name="テキスト ボックス 423"/>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5" name="テキスト ボックス 424"/>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16256</xdr:rowOff>
    </xdr:from>
    <xdr:to>
      <xdr:col>116</xdr:col>
      <xdr:colOff>114300</xdr:colOff>
      <xdr:row>41</xdr:row>
      <xdr:rowOff>117856</xdr:rowOff>
    </xdr:to>
    <xdr:sp macro="" textlink="">
      <xdr:nvSpPr>
        <xdr:cNvPr id="426" name="楕円 425"/>
        <xdr:cNvSpPr/>
      </xdr:nvSpPr>
      <xdr:spPr>
        <a:xfrm>
          <a:off x="19900900" y="679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102633</xdr:rowOff>
    </xdr:from>
    <xdr:ext cx="469744" cy="259045"/>
    <xdr:sp macro="" textlink="">
      <xdr:nvSpPr>
        <xdr:cNvPr id="427" name="【認定こども園・幼稚園・保育所】&#10;一人当たり面積該当値テキスト"/>
        <xdr:cNvSpPr txBox="1"/>
      </xdr:nvSpPr>
      <xdr:spPr>
        <a:xfrm>
          <a:off x="19989800" y="671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16256</xdr:rowOff>
    </xdr:from>
    <xdr:to>
      <xdr:col>112</xdr:col>
      <xdr:colOff>38100</xdr:colOff>
      <xdr:row>41</xdr:row>
      <xdr:rowOff>117856</xdr:rowOff>
    </xdr:to>
    <xdr:sp macro="" textlink="">
      <xdr:nvSpPr>
        <xdr:cNvPr id="428" name="楕円 427"/>
        <xdr:cNvSpPr/>
      </xdr:nvSpPr>
      <xdr:spPr>
        <a:xfrm>
          <a:off x="19157950" y="67917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67056</xdr:rowOff>
    </xdr:from>
    <xdr:to>
      <xdr:col>116</xdr:col>
      <xdr:colOff>63500</xdr:colOff>
      <xdr:row>41</xdr:row>
      <xdr:rowOff>67056</xdr:rowOff>
    </xdr:to>
    <xdr:cxnSp macro="">
      <xdr:nvCxnSpPr>
        <xdr:cNvPr id="429" name="直線コネクタ 428"/>
        <xdr:cNvCxnSpPr/>
      </xdr:nvCxnSpPr>
      <xdr:spPr>
        <a:xfrm>
          <a:off x="19202400" y="6842506"/>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16256</xdr:rowOff>
    </xdr:from>
    <xdr:to>
      <xdr:col>107</xdr:col>
      <xdr:colOff>101600</xdr:colOff>
      <xdr:row>41</xdr:row>
      <xdr:rowOff>117856</xdr:rowOff>
    </xdr:to>
    <xdr:sp macro="" textlink="">
      <xdr:nvSpPr>
        <xdr:cNvPr id="430" name="楕円 429"/>
        <xdr:cNvSpPr/>
      </xdr:nvSpPr>
      <xdr:spPr>
        <a:xfrm>
          <a:off x="18345150" y="679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67056</xdr:rowOff>
    </xdr:from>
    <xdr:to>
      <xdr:col>111</xdr:col>
      <xdr:colOff>177800</xdr:colOff>
      <xdr:row>41</xdr:row>
      <xdr:rowOff>67056</xdr:rowOff>
    </xdr:to>
    <xdr:cxnSp macro="">
      <xdr:nvCxnSpPr>
        <xdr:cNvPr id="431" name="直線コネクタ 430"/>
        <xdr:cNvCxnSpPr/>
      </xdr:nvCxnSpPr>
      <xdr:spPr>
        <a:xfrm>
          <a:off x="18395950" y="6842506"/>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26941</xdr:rowOff>
    </xdr:from>
    <xdr:ext cx="469744" cy="259045"/>
    <xdr:sp macro="" textlink="">
      <xdr:nvSpPr>
        <xdr:cNvPr id="432" name="n_1aveValue【認定こども園・幼稚園・保育所】&#10;一人当たり面積"/>
        <xdr:cNvSpPr txBox="1"/>
      </xdr:nvSpPr>
      <xdr:spPr>
        <a:xfrm>
          <a:off x="18980227" y="6472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56659</xdr:rowOff>
    </xdr:from>
    <xdr:ext cx="469744" cy="259045"/>
    <xdr:sp macro="" textlink="">
      <xdr:nvSpPr>
        <xdr:cNvPr id="433" name="n_2aveValue【認定こども園・幼稚園・保育所】&#10;一人当たり面積"/>
        <xdr:cNvSpPr txBox="1"/>
      </xdr:nvSpPr>
      <xdr:spPr>
        <a:xfrm>
          <a:off x="18180127" y="6501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61231</xdr:rowOff>
    </xdr:from>
    <xdr:ext cx="469744" cy="259045"/>
    <xdr:sp macro="" textlink="">
      <xdr:nvSpPr>
        <xdr:cNvPr id="434" name="n_3aveValue【認定こども園・幼稚園・保育所】&#10;一人当たり面積"/>
        <xdr:cNvSpPr txBox="1"/>
      </xdr:nvSpPr>
      <xdr:spPr>
        <a:xfrm>
          <a:off x="17386377" y="650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108983</xdr:rowOff>
    </xdr:from>
    <xdr:ext cx="469744" cy="259045"/>
    <xdr:sp macro="" textlink="">
      <xdr:nvSpPr>
        <xdr:cNvPr id="435" name="n_1mainValue【認定こども園・幼稚園・保育所】&#10;一人当たり面積"/>
        <xdr:cNvSpPr txBox="1"/>
      </xdr:nvSpPr>
      <xdr:spPr>
        <a:xfrm>
          <a:off x="18980227" y="688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108983</xdr:rowOff>
    </xdr:from>
    <xdr:ext cx="469744" cy="259045"/>
    <xdr:sp macro="" textlink="">
      <xdr:nvSpPr>
        <xdr:cNvPr id="436" name="n_2mainValue【認定こども園・幼稚園・保育所】&#10;一人当たり面積"/>
        <xdr:cNvSpPr txBox="1"/>
      </xdr:nvSpPr>
      <xdr:spPr>
        <a:xfrm>
          <a:off x="18180127" y="688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7" name="正方形/長方形 436"/>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8" name="正方形/長方形 437"/>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9" name="正方形/長方形 438"/>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0" name="正方形/長方形 439"/>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1" name="正方形/長方形 440"/>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2" name="正方形/長方形 441"/>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3" name="正方形/長方形 442"/>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4" name="正方形/長方形 443"/>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5" name="テキスト ボックス 444"/>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6" name="直線コネクタ 445"/>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47" name="テキスト ボックス 446"/>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48" name="直線コネクタ 447"/>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49" name="テキスト ボックス 448"/>
        <xdr:cNvSpPr txBox="1"/>
      </xdr:nvSpPr>
      <xdr:spPr>
        <a:xfrm>
          <a:off x="108427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0" name="直線コネクタ 449"/>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1" name="テキスト ボックス 450"/>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2" name="直線コネクタ 451"/>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3" name="テキスト ボックス 452"/>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54" name="直線コネクタ 453"/>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55" name="テキスト ボックス 454"/>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56" name="直線コネクタ 455"/>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57" name="テキスト ボックス 456"/>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8" name="直線コネクタ 457"/>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59" name="テキスト ボックス 458"/>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0"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64</xdr:row>
      <xdr:rowOff>91440</xdr:rowOff>
    </xdr:to>
    <xdr:cxnSp macro="">
      <xdr:nvCxnSpPr>
        <xdr:cNvPr id="461" name="直線コネクタ 460"/>
        <xdr:cNvCxnSpPr/>
      </xdr:nvCxnSpPr>
      <xdr:spPr>
        <a:xfrm flipV="1">
          <a:off x="14699614" y="913638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95267</xdr:rowOff>
    </xdr:from>
    <xdr:ext cx="405111" cy="259045"/>
    <xdr:sp macro="" textlink="">
      <xdr:nvSpPr>
        <xdr:cNvPr id="462" name="【学校施設】&#10;有形固定資産減価償却率最小値テキスト"/>
        <xdr:cNvSpPr txBox="1"/>
      </xdr:nvSpPr>
      <xdr:spPr>
        <a:xfrm>
          <a:off x="14738350"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91440</xdr:rowOff>
    </xdr:from>
    <xdr:to>
      <xdr:col>86</xdr:col>
      <xdr:colOff>25400</xdr:colOff>
      <xdr:row>64</xdr:row>
      <xdr:rowOff>91440</xdr:rowOff>
    </xdr:to>
    <xdr:cxnSp macro="">
      <xdr:nvCxnSpPr>
        <xdr:cNvPr id="463" name="直線コネクタ 462"/>
        <xdr:cNvCxnSpPr/>
      </xdr:nvCxnSpPr>
      <xdr:spPr>
        <a:xfrm>
          <a:off x="14611350" y="106641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464" name="【学校施設】&#10;有形固定資産減価償却率最大値テキスト"/>
        <xdr:cNvSpPr txBox="1"/>
      </xdr:nvSpPr>
      <xdr:spPr>
        <a:xfrm>
          <a:off x="14738350" y="892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465" name="直線コネクタ 464"/>
        <xdr:cNvCxnSpPr/>
      </xdr:nvCxnSpPr>
      <xdr:spPr>
        <a:xfrm>
          <a:off x="14611350" y="9136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151147</xdr:rowOff>
    </xdr:from>
    <xdr:ext cx="405111" cy="259045"/>
    <xdr:sp macro="" textlink="">
      <xdr:nvSpPr>
        <xdr:cNvPr id="466" name="【学校施設】&#10;有形固定資産減価償却率平均値テキスト"/>
        <xdr:cNvSpPr txBox="1"/>
      </xdr:nvSpPr>
      <xdr:spPr>
        <a:xfrm>
          <a:off x="14738350" y="9568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128270</xdr:rowOff>
    </xdr:from>
    <xdr:to>
      <xdr:col>85</xdr:col>
      <xdr:colOff>177800</xdr:colOff>
      <xdr:row>59</xdr:row>
      <xdr:rowOff>58420</xdr:rowOff>
    </xdr:to>
    <xdr:sp macro="" textlink="">
      <xdr:nvSpPr>
        <xdr:cNvPr id="467" name="フローチャート: 判断 466"/>
        <xdr:cNvSpPr/>
      </xdr:nvSpPr>
      <xdr:spPr>
        <a:xfrm>
          <a:off x="14649450" y="97104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139700</xdr:rowOff>
    </xdr:from>
    <xdr:to>
      <xdr:col>81</xdr:col>
      <xdr:colOff>101600</xdr:colOff>
      <xdr:row>59</xdr:row>
      <xdr:rowOff>69850</xdr:rowOff>
    </xdr:to>
    <xdr:sp macro="" textlink="">
      <xdr:nvSpPr>
        <xdr:cNvPr id="468" name="フローチャート: 判断 467"/>
        <xdr:cNvSpPr/>
      </xdr:nvSpPr>
      <xdr:spPr>
        <a:xfrm>
          <a:off x="13887450" y="9721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469" name="フローチャート: 判断 468"/>
        <xdr:cNvSpPr/>
      </xdr:nvSpPr>
      <xdr:spPr>
        <a:xfrm>
          <a:off x="13093700" y="9718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109220</xdr:rowOff>
    </xdr:from>
    <xdr:to>
      <xdr:col>72</xdr:col>
      <xdr:colOff>38100</xdr:colOff>
      <xdr:row>59</xdr:row>
      <xdr:rowOff>39370</xdr:rowOff>
    </xdr:to>
    <xdr:sp macro="" textlink="">
      <xdr:nvSpPr>
        <xdr:cNvPr id="470" name="フローチャート: 判断 469"/>
        <xdr:cNvSpPr/>
      </xdr:nvSpPr>
      <xdr:spPr>
        <a:xfrm>
          <a:off x="12299950" y="96913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1" name="テキスト ボックス 470"/>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2" name="テキスト ボックス 471"/>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3" name="テキスト ボックス 472"/>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4" name="テキスト ボックス 473"/>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5" name="テキスト ボックス 474"/>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154940</xdr:rowOff>
    </xdr:from>
    <xdr:to>
      <xdr:col>85</xdr:col>
      <xdr:colOff>177800</xdr:colOff>
      <xdr:row>61</xdr:row>
      <xdr:rowOff>85090</xdr:rowOff>
    </xdr:to>
    <xdr:sp macro="" textlink="">
      <xdr:nvSpPr>
        <xdr:cNvPr id="476" name="楕円 475"/>
        <xdr:cNvSpPr/>
      </xdr:nvSpPr>
      <xdr:spPr>
        <a:xfrm>
          <a:off x="14649450" y="100672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133367</xdr:rowOff>
    </xdr:from>
    <xdr:ext cx="405111" cy="259045"/>
    <xdr:sp macro="" textlink="">
      <xdr:nvSpPr>
        <xdr:cNvPr id="477" name="【学校施設】&#10;有形固定資産減価償却率該当値テキスト"/>
        <xdr:cNvSpPr txBox="1"/>
      </xdr:nvSpPr>
      <xdr:spPr>
        <a:xfrm>
          <a:off x="14738350"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151130</xdr:rowOff>
    </xdr:from>
    <xdr:to>
      <xdr:col>81</xdr:col>
      <xdr:colOff>101600</xdr:colOff>
      <xdr:row>61</xdr:row>
      <xdr:rowOff>81280</xdr:rowOff>
    </xdr:to>
    <xdr:sp macro="" textlink="">
      <xdr:nvSpPr>
        <xdr:cNvPr id="478" name="楕円 477"/>
        <xdr:cNvSpPr/>
      </xdr:nvSpPr>
      <xdr:spPr>
        <a:xfrm>
          <a:off x="13887450" y="100634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30480</xdr:rowOff>
    </xdr:from>
    <xdr:to>
      <xdr:col>85</xdr:col>
      <xdr:colOff>127000</xdr:colOff>
      <xdr:row>61</xdr:row>
      <xdr:rowOff>34290</xdr:rowOff>
    </xdr:to>
    <xdr:cxnSp macro="">
      <xdr:nvCxnSpPr>
        <xdr:cNvPr id="479" name="直線コネクタ 478"/>
        <xdr:cNvCxnSpPr/>
      </xdr:nvCxnSpPr>
      <xdr:spPr>
        <a:xfrm>
          <a:off x="13938250" y="10107930"/>
          <a:ext cx="762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166370</xdr:rowOff>
    </xdr:from>
    <xdr:to>
      <xdr:col>76</xdr:col>
      <xdr:colOff>165100</xdr:colOff>
      <xdr:row>61</xdr:row>
      <xdr:rowOff>96520</xdr:rowOff>
    </xdr:to>
    <xdr:sp macro="" textlink="">
      <xdr:nvSpPr>
        <xdr:cNvPr id="480" name="楕円 479"/>
        <xdr:cNvSpPr/>
      </xdr:nvSpPr>
      <xdr:spPr>
        <a:xfrm>
          <a:off x="13093700" y="100787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30480</xdr:rowOff>
    </xdr:from>
    <xdr:to>
      <xdr:col>81</xdr:col>
      <xdr:colOff>50800</xdr:colOff>
      <xdr:row>61</xdr:row>
      <xdr:rowOff>45720</xdr:rowOff>
    </xdr:to>
    <xdr:cxnSp macro="">
      <xdr:nvCxnSpPr>
        <xdr:cNvPr id="481" name="直線コネクタ 480"/>
        <xdr:cNvCxnSpPr/>
      </xdr:nvCxnSpPr>
      <xdr:spPr>
        <a:xfrm flipV="1">
          <a:off x="13144500" y="10107930"/>
          <a:ext cx="7937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86377</xdr:rowOff>
    </xdr:from>
    <xdr:ext cx="405111" cy="259045"/>
    <xdr:sp macro="" textlink="">
      <xdr:nvSpPr>
        <xdr:cNvPr id="482" name="n_1aveValue【学校施設】&#10;有形固定資産減価償却率"/>
        <xdr:cNvSpPr txBox="1"/>
      </xdr:nvSpPr>
      <xdr:spPr>
        <a:xfrm>
          <a:off x="13742044" y="950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483" name="n_2aveValue【学校施設】&#10;有形固定資産減価償却率"/>
        <xdr:cNvSpPr txBox="1"/>
      </xdr:nvSpPr>
      <xdr:spPr>
        <a:xfrm>
          <a:off x="12960994" y="9499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55897</xdr:rowOff>
    </xdr:from>
    <xdr:ext cx="405111" cy="259045"/>
    <xdr:sp macro="" textlink="">
      <xdr:nvSpPr>
        <xdr:cNvPr id="484" name="n_3aveValue【学校施設】&#10;有形固定資産減価償却率"/>
        <xdr:cNvSpPr txBox="1"/>
      </xdr:nvSpPr>
      <xdr:spPr>
        <a:xfrm>
          <a:off x="12167244" y="9472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72407</xdr:rowOff>
    </xdr:from>
    <xdr:ext cx="405111" cy="259045"/>
    <xdr:sp macro="" textlink="">
      <xdr:nvSpPr>
        <xdr:cNvPr id="485" name="n_1mainValue【学校施設】&#10;有形固定資産減価償却率"/>
        <xdr:cNvSpPr txBox="1"/>
      </xdr:nvSpPr>
      <xdr:spPr>
        <a:xfrm>
          <a:off x="137420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87647</xdr:rowOff>
    </xdr:from>
    <xdr:ext cx="405111" cy="259045"/>
    <xdr:sp macro="" textlink="">
      <xdr:nvSpPr>
        <xdr:cNvPr id="486" name="n_2mainValue【学校施設】&#10;有形固定資産減価償却率"/>
        <xdr:cNvSpPr txBox="1"/>
      </xdr:nvSpPr>
      <xdr:spPr>
        <a:xfrm>
          <a:off x="1296099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7" name="正方形/長方形 486"/>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8" name="正方形/長方形 487"/>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9" name="正方形/長方形 488"/>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0" name="正方形/長方形 489"/>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1" name="正方形/長方形 490"/>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2" name="正方形/長方形 491"/>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3" name="正方形/長方形 492"/>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4" name="正方形/長方形 493"/>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5" name="テキスト ボックス 494"/>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6" name="直線コネクタ 495"/>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97" name="テキスト ボックス 496"/>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98" name="直線コネクタ 497"/>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99" name="テキスト ボックス 498"/>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0" name="直線コネクタ 499"/>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1" name="テキスト ボックス 500"/>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2" name="直線コネクタ 501"/>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03" name="テキスト ボックス 502"/>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04" name="直線コネクタ 503"/>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05" name="テキスト ボックス 504"/>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06" name="直線コネクタ 505"/>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07" name="テキスト ボックス 506"/>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8" name="直線コネクタ 507"/>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9" name="テキスト ボックス 508"/>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0"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72390</xdr:rowOff>
    </xdr:from>
    <xdr:to>
      <xdr:col>116</xdr:col>
      <xdr:colOff>62864</xdr:colOff>
      <xdr:row>64</xdr:row>
      <xdr:rowOff>100965</xdr:rowOff>
    </xdr:to>
    <xdr:cxnSp macro="">
      <xdr:nvCxnSpPr>
        <xdr:cNvPr id="511" name="直線コネクタ 510"/>
        <xdr:cNvCxnSpPr/>
      </xdr:nvCxnSpPr>
      <xdr:spPr>
        <a:xfrm flipV="1">
          <a:off x="19951064" y="9324340"/>
          <a:ext cx="0" cy="1349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104792</xdr:rowOff>
    </xdr:from>
    <xdr:ext cx="469744" cy="259045"/>
    <xdr:sp macro="" textlink="">
      <xdr:nvSpPr>
        <xdr:cNvPr id="512" name="【学校施設】&#10;一人当たり面積最小値テキスト"/>
        <xdr:cNvSpPr txBox="1"/>
      </xdr:nvSpPr>
      <xdr:spPr>
        <a:xfrm>
          <a:off x="19989800" y="1067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100965</xdr:rowOff>
    </xdr:from>
    <xdr:to>
      <xdr:col>116</xdr:col>
      <xdr:colOff>152400</xdr:colOff>
      <xdr:row>64</xdr:row>
      <xdr:rowOff>100965</xdr:rowOff>
    </xdr:to>
    <xdr:cxnSp macro="">
      <xdr:nvCxnSpPr>
        <xdr:cNvPr id="513" name="直線コネクタ 512"/>
        <xdr:cNvCxnSpPr/>
      </xdr:nvCxnSpPr>
      <xdr:spPr>
        <a:xfrm>
          <a:off x="19881850" y="106737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19067</xdr:rowOff>
    </xdr:from>
    <xdr:ext cx="469744" cy="259045"/>
    <xdr:sp macro="" textlink="">
      <xdr:nvSpPr>
        <xdr:cNvPr id="514" name="【学校施設】&#10;一人当たり面積最大値テキスト"/>
        <xdr:cNvSpPr txBox="1"/>
      </xdr:nvSpPr>
      <xdr:spPr>
        <a:xfrm>
          <a:off x="19989800" y="910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72390</xdr:rowOff>
    </xdr:from>
    <xdr:to>
      <xdr:col>116</xdr:col>
      <xdr:colOff>152400</xdr:colOff>
      <xdr:row>56</xdr:row>
      <xdr:rowOff>72390</xdr:rowOff>
    </xdr:to>
    <xdr:cxnSp macro="">
      <xdr:nvCxnSpPr>
        <xdr:cNvPr id="515" name="直線コネクタ 514"/>
        <xdr:cNvCxnSpPr/>
      </xdr:nvCxnSpPr>
      <xdr:spPr>
        <a:xfrm>
          <a:off x="19881850" y="93243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81805</xdr:rowOff>
    </xdr:from>
    <xdr:ext cx="469744" cy="259045"/>
    <xdr:sp macro="" textlink="">
      <xdr:nvSpPr>
        <xdr:cNvPr id="516" name="【学校施設】&#10;一人当たり面積平均値テキスト"/>
        <xdr:cNvSpPr txBox="1"/>
      </xdr:nvSpPr>
      <xdr:spPr>
        <a:xfrm>
          <a:off x="19989800" y="10324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58928</xdr:rowOff>
    </xdr:from>
    <xdr:to>
      <xdr:col>116</xdr:col>
      <xdr:colOff>114300</xdr:colOff>
      <xdr:row>63</xdr:row>
      <xdr:rowOff>160528</xdr:rowOff>
    </xdr:to>
    <xdr:sp macro="" textlink="">
      <xdr:nvSpPr>
        <xdr:cNvPr id="517" name="フローチャート: 判断 516"/>
        <xdr:cNvSpPr/>
      </xdr:nvSpPr>
      <xdr:spPr>
        <a:xfrm>
          <a:off x="19900900" y="1046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52832</xdr:rowOff>
    </xdr:from>
    <xdr:to>
      <xdr:col>112</xdr:col>
      <xdr:colOff>38100</xdr:colOff>
      <xdr:row>63</xdr:row>
      <xdr:rowOff>154432</xdr:rowOff>
    </xdr:to>
    <xdr:sp macro="" textlink="">
      <xdr:nvSpPr>
        <xdr:cNvPr id="518" name="フローチャート: 判断 517"/>
        <xdr:cNvSpPr/>
      </xdr:nvSpPr>
      <xdr:spPr>
        <a:xfrm>
          <a:off x="19157950" y="104604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67310</xdr:rowOff>
    </xdr:from>
    <xdr:to>
      <xdr:col>107</xdr:col>
      <xdr:colOff>101600</xdr:colOff>
      <xdr:row>63</xdr:row>
      <xdr:rowOff>168910</xdr:rowOff>
    </xdr:to>
    <xdr:sp macro="" textlink="">
      <xdr:nvSpPr>
        <xdr:cNvPr id="519" name="フローチャート: 判断 518"/>
        <xdr:cNvSpPr/>
      </xdr:nvSpPr>
      <xdr:spPr>
        <a:xfrm>
          <a:off x="18345150" y="104749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100838</xdr:rowOff>
    </xdr:from>
    <xdr:to>
      <xdr:col>102</xdr:col>
      <xdr:colOff>165100</xdr:colOff>
      <xdr:row>64</xdr:row>
      <xdr:rowOff>30988</xdr:rowOff>
    </xdr:to>
    <xdr:sp macro="" textlink="">
      <xdr:nvSpPr>
        <xdr:cNvPr id="520" name="フローチャート: 判断 519"/>
        <xdr:cNvSpPr/>
      </xdr:nvSpPr>
      <xdr:spPr>
        <a:xfrm>
          <a:off x="17551400" y="105084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1" name="テキスト ボックス 520"/>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2" name="テキスト ボックス 521"/>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3" name="テキスト ボックス 522"/>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4" name="テキスト ボックス 523"/>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5" name="テキスト ボックス 524"/>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70358</xdr:rowOff>
    </xdr:from>
    <xdr:to>
      <xdr:col>116</xdr:col>
      <xdr:colOff>114300</xdr:colOff>
      <xdr:row>64</xdr:row>
      <xdr:rowOff>508</xdr:rowOff>
    </xdr:to>
    <xdr:sp macro="" textlink="">
      <xdr:nvSpPr>
        <xdr:cNvPr id="526" name="楕円 525"/>
        <xdr:cNvSpPr/>
      </xdr:nvSpPr>
      <xdr:spPr>
        <a:xfrm>
          <a:off x="19900900" y="104780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48785</xdr:rowOff>
    </xdr:from>
    <xdr:ext cx="469744" cy="259045"/>
    <xdr:sp macro="" textlink="">
      <xdr:nvSpPr>
        <xdr:cNvPr id="527" name="【学校施設】&#10;一人当たり面積該当値テキスト"/>
        <xdr:cNvSpPr txBox="1"/>
      </xdr:nvSpPr>
      <xdr:spPr>
        <a:xfrm>
          <a:off x="19989800" y="1045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82550</xdr:rowOff>
    </xdr:from>
    <xdr:to>
      <xdr:col>112</xdr:col>
      <xdr:colOff>38100</xdr:colOff>
      <xdr:row>64</xdr:row>
      <xdr:rowOff>12700</xdr:rowOff>
    </xdr:to>
    <xdr:sp macro="" textlink="">
      <xdr:nvSpPr>
        <xdr:cNvPr id="528" name="楕円 527"/>
        <xdr:cNvSpPr/>
      </xdr:nvSpPr>
      <xdr:spPr>
        <a:xfrm>
          <a:off x="19157950" y="10490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121158</xdr:rowOff>
    </xdr:from>
    <xdr:to>
      <xdr:col>116</xdr:col>
      <xdr:colOff>63500</xdr:colOff>
      <xdr:row>63</xdr:row>
      <xdr:rowOff>133350</xdr:rowOff>
    </xdr:to>
    <xdr:cxnSp macro="">
      <xdr:nvCxnSpPr>
        <xdr:cNvPr id="529" name="直線コネクタ 528"/>
        <xdr:cNvCxnSpPr/>
      </xdr:nvCxnSpPr>
      <xdr:spPr>
        <a:xfrm flipV="1">
          <a:off x="19202400" y="10528808"/>
          <a:ext cx="7493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82169</xdr:rowOff>
    </xdr:from>
    <xdr:to>
      <xdr:col>107</xdr:col>
      <xdr:colOff>101600</xdr:colOff>
      <xdr:row>64</xdr:row>
      <xdr:rowOff>12319</xdr:rowOff>
    </xdr:to>
    <xdr:sp macro="" textlink="">
      <xdr:nvSpPr>
        <xdr:cNvPr id="530" name="楕円 529"/>
        <xdr:cNvSpPr/>
      </xdr:nvSpPr>
      <xdr:spPr>
        <a:xfrm>
          <a:off x="18345150" y="1048981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132969</xdr:rowOff>
    </xdr:from>
    <xdr:to>
      <xdr:col>111</xdr:col>
      <xdr:colOff>177800</xdr:colOff>
      <xdr:row>63</xdr:row>
      <xdr:rowOff>133350</xdr:rowOff>
    </xdr:to>
    <xdr:cxnSp macro="">
      <xdr:nvCxnSpPr>
        <xdr:cNvPr id="531" name="直線コネクタ 530"/>
        <xdr:cNvCxnSpPr/>
      </xdr:nvCxnSpPr>
      <xdr:spPr>
        <a:xfrm>
          <a:off x="18395950" y="10540619"/>
          <a:ext cx="80645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170959</xdr:rowOff>
    </xdr:from>
    <xdr:ext cx="469744" cy="259045"/>
    <xdr:sp macro="" textlink="">
      <xdr:nvSpPr>
        <xdr:cNvPr id="532" name="n_1aveValue【学校施設】&#10;一人当たり面積"/>
        <xdr:cNvSpPr txBox="1"/>
      </xdr:nvSpPr>
      <xdr:spPr>
        <a:xfrm>
          <a:off x="18980227" y="1024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13987</xdr:rowOff>
    </xdr:from>
    <xdr:ext cx="469744" cy="259045"/>
    <xdr:sp macro="" textlink="">
      <xdr:nvSpPr>
        <xdr:cNvPr id="533" name="n_2aveValue【学校施設】&#10;一人当たり面積"/>
        <xdr:cNvSpPr txBox="1"/>
      </xdr:nvSpPr>
      <xdr:spPr>
        <a:xfrm>
          <a:off x="18180127" y="1025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47515</xdr:rowOff>
    </xdr:from>
    <xdr:ext cx="469744" cy="259045"/>
    <xdr:sp macro="" textlink="">
      <xdr:nvSpPr>
        <xdr:cNvPr id="534" name="n_3aveValue【学校施設】&#10;一人当たり面積"/>
        <xdr:cNvSpPr txBox="1"/>
      </xdr:nvSpPr>
      <xdr:spPr>
        <a:xfrm>
          <a:off x="17386377" y="10290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3827</xdr:rowOff>
    </xdr:from>
    <xdr:ext cx="469744" cy="259045"/>
    <xdr:sp macro="" textlink="">
      <xdr:nvSpPr>
        <xdr:cNvPr id="535" name="n_1mainValue【学校施設】&#10;一人当たり面積"/>
        <xdr:cNvSpPr txBox="1"/>
      </xdr:nvSpPr>
      <xdr:spPr>
        <a:xfrm>
          <a:off x="189802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3446</xdr:rowOff>
    </xdr:from>
    <xdr:ext cx="469744" cy="259045"/>
    <xdr:sp macro="" textlink="">
      <xdr:nvSpPr>
        <xdr:cNvPr id="536" name="n_2mainValue【学校施設】&#10;一人当たり面積"/>
        <xdr:cNvSpPr txBox="1"/>
      </xdr:nvSpPr>
      <xdr:spPr>
        <a:xfrm>
          <a:off x="18180127" y="1057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7" name="正方形/長方形 536"/>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8" name="正方形/長方形 537"/>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9" name="正方形/長方形 538"/>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0" name="正方形/長方形 539"/>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1" name="正方形/長方形 540"/>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2" name="正方形/長方形 541"/>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3" name="正方形/長方形 542"/>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4" name="正方形/長方形 543"/>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45" name="正方形/長方形 544"/>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6" name="正方形/長方形 545"/>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7" name="正方形/長方形 546"/>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8" name="正方形/長方形 547"/>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9" name="正方形/長方形 548"/>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0" name="正方形/長方形 549"/>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1" name="正方形/長方形 550"/>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2" name="正方形/長方形 551"/>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53" name="正方形/長方形 552"/>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4" name="正方形/長方形 553"/>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5" name="正方形/長方形 554"/>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6" name="正方形/長方形 555"/>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7" name="正方形/長方形 556"/>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8" name="正方形/長方形 557"/>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9" name="正方形/長方形 558"/>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0" name="正方形/長方形 559"/>
        <xdr:cNvSpPr/>
      </xdr:nvSpPr>
      <xdr:spPr>
        <a:xfrm>
          <a:off x="1120775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61" name="正方形/長方形 560"/>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2" name="正方形/長方形 561"/>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3" name="正方形/長方形 562"/>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4" name="正方形/長方形 563"/>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5" name="正方形/長方形 564"/>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6" name="正方形/長方形 565"/>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7" name="正方形/長方形 566"/>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8" name="正方形/長方形 567"/>
        <xdr:cNvSpPr/>
      </xdr:nvSpPr>
      <xdr:spPr>
        <a:xfrm>
          <a:off x="164592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69" name="正方形/長方形 568"/>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70" name="正方形/長方形 569"/>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71" name="テキスト ボックス 570"/>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道路、保育施設、学校施設、一般廃棄物処理施設、保健センター・保健所、消防施設及び市民会館は、類似団体平均より低い償却率となっている。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一方、図書館、福祉施設は類似団体平均より高い償却率となっている。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学校施設については、老朽化した小・中学校施設を年次計画に基づき建替え・長寿命化改修を実施し、償却率が低くなっている。学校個別の長寿命化計画を作成中である。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道路については、久留米市社会資本総合整備計画に基づき、社会資本整備交付金を活用した道路等の整備を積極的に行っており、道路の更新が進んでいるため、償却率が低い。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306,112
302,071
229.96
127,819,443
126,421,929
999,722
68,588,711
144,842,476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8496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757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5987</xdr:rowOff>
    </xdr:from>
    <xdr:to>
      <xdr:col>24</xdr:col>
      <xdr:colOff>62865</xdr:colOff>
      <xdr:row>41</xdr:row>
      <xdr:rowOff>103959</xdr:rowOff>
    </xdr:to>
    <xdr:cxnSp macro="">
      <xdr:nvCxnSpPr>
        <xdr:cNvPr id="57" name="直線コネクタ 56"/>
        <xdr:cNvCxnSpPr/>
      </xdr:nvCxnSpPr>
      <xdr:spPr>
        <a:xfrm flipV="1">
          <a:off x="4177665" y="5460637"/>
          <a:ext cx="0" cy="141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107786</xdr:rowOff>
    </xdr:from>
    <xdr:ext cx="340478" cy="259045"/>
    <xdr:sp macro="" textlink="">
      <xdr:nvSpPr>
        <xdr:cNvPr id="58" name="【図書館】&#10;有形固定資産減価償却率最小値テキスト"/>
        <xdr:cNvSpPr txBox="1"/>
      </xdr:nvSpPr>
      <xdr:spPr>
        <a:xfrm>
          <a:off x="4216400" y="68832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103959</xdr:rowOff>
    </xdr:from>
    <xdr:to>
      <xdr:col>24</xdr:col>
      <xdr:colOff>152400</xdr:colOff>
      <xdr:row>41</xdr:row>
      <xdr:rowOff>103959</xdr:rowOff>
    </xdr:to>
    <xdr:cxnSp macro="">
      <xdr:nvCxnSpPr>
        <xdr:cNvPr id="59" name="直線コネクタ 58"/>
        <xdr:cNvCxnSpPr/>
      </xdr:nvCxnSpPr>
      <xdr:spPr>
        <a:xfrm>
          <a:off x="4108450" y="68794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124114</xdr:rowOff>
    </xdr:from>
    <xdr:ext cx="405111" cy="259045"/>
    <xdr:sp macro="" textlink="">
      <xdr:nvSpPr>
        <xdr:cNvPr id="60" name="【図書館】&#10;有形固定資産減価償却率最大値テキスト"/>
        <xdr:cNvSpPr txBox="1"/>
      </xdr:nvSpPr>
      <xdr:spPr>
        <a:xfrm>
          <a:off x="4216400" y="5248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5987</xdr:rowOff>
    </xdr:from>
    <xdr:to>
      <xdr:col>24</xdr:col>
      <xdr:colOff>152400</xdr:colOff>
      <xdr:row>33</xdr:row>
      <xdr:rowOff>5987</xdr:rowOff>
    </xdr:to>
    <xdr:cxnSp macro="">
      <xdr:nvCxnSpPr>
        <xdr:cNvPr id="61" name="直線コネクタ 60"/>
        <xdr:cNvCxnSpPr/>
      </xdr:nvCxnSpPr>
      <xdr:spPr>
        <a:xfrm>
          <a:off x="4108450" y="54606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170378</xdr:rowOff>
    </xdr:from>
    <xdr:ext cx="405111" cy="259045"/>
    <xdr:sp macro="" textlink="">
      <xdr:nvSpPr>
        <xdr:cNvPr id="62" name="【図書館】&#10;有形固定資産減価償却率平均値テキスト"/>
        <xdr:cNvSpPr txBox="1"/>
      </xdr:nvSpPr>
      <xdr:spPr>
        <a:xfrm>
          <a:off x="4216400" y="62790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20501</xdr:rowOff>
    </xdr:from>
    <xdr:to>
      <xdr:col>24</xdr:col>
      <xdr:colOff>114300</xdr:colOff>
      <xdr:row>38</xdr:row>
      <xdr:rowOff>122101</xdr:rowOff>
    </xdr:to>
    <xdr:sp macro="" textlink="">
      <xdr:nvSpPr>
        <xdr:cNvPr id="63" name="フローチャート: 判断 62"/>
        <xdr:cNvSpPr/>
      </xdr:nvSpPr>
      <xdr:spPr>
        <a:xfrm>
          <a:off x="4127500" y="630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43362</xdr:rowOff>
    </xdr:from>
    <xdr:to>
      <xdr:col>20</xdr:col>
      <xdr:colOff>38100</xdr:colOff>
      <xdr:row>38</xdr:row>
      <xdr:rowOff>144962</xdr:rowOff>
    </xdr:to>
    <xdr:sp macro="" textlink="">
      <xdr:nvSpPr>
        <xdr:cNvPr id="64" name="フローチャート: 判断 63"/>
        <xdr:cNvSpPr/>
      </xdr:nvSpPr>
      <xdr:spPr>
        <a:xfrm>
          <a:off x="3384550" y="63235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25400</xdr:rowOff>
    </xdr:from>
    <xdr:to>
      <xdr:col>15</xdr:col>
      <xdr:colOff>101600</xdr:colOff>
      <xdr:row>38</xdr:row>
      <xdr:rowOff>127000</xdr:rowOff>
    </xdr:to>
    <xdr:sp macro="" textlink="">
      <xdr:nvSpPr>
        <xdr:cNvPr id="65" name="フローチャート: 判断 64"/>
        <xdr:cNvSpPr/>
      </xdr:nvSpPr>
      <xdr:spPr>
        <a:xfrm>
          <a:off x="257175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170724</xdr:rowOff>
    </xdr:from>
    <xdr:to>
      <xdr:col>10</xdr:col>
      <xdr:colOff>165100</xdr:colOff>
      <xdr:row>38</xdr:row>
      <xdr:rowOff>100874</xdr:rowOff>
    </xdr:to>
    <xdr:sp macro="" textlink="">
      <xdr:nvSpPr>
        <xdr:cNvPr id="66" name="フローチャート: 判断 65"/>
        <xdr:cNvSpPr/>
      </xdr:nvSpPr>
      <xdr:spPr>
        <a:xfrm>
          <a:off x="1778000" y="627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64589</xdr:rowOff>
    </xdr:from>
    <xdr:to>
      <xdr:col>24</xdr:col>
      <xdr:colOff>114300</xdr:colOff>
      <xdr:row>34</xdr:row>
      <xdr:rowOff>166189</xdr:rowOff>
    </xdr:to>
    <xdr:sp macro="" textlink="">
      <xdr:nvSpPr>
        <xdr:cNvPr id="72" name="楕円 71"/>
        <xdr:cNvSpPr/>
      </xdr:nvSpPr>
      <xdr:spPr>
        <a:xfrm>
          <a:off x="4127500" y="568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87466</xdr:rowOff>
    </xdr:from>
    <xdr:ext cx="405111" cy="259045"/>
    <xdr:sp macro="" textlink="">
      <xdr:nvSpPr>
        <xdr:cNvPr id="73" name="【図書館】&#10;有形固定資産減価償却率該当値テキスト"/>
        <xdr:cNvSpPr txBox="1"/>
      </xdr:nvSpPr>
      <xdr:spPr>
        <a:xfrm>
          <a:off x="4216400" y="5542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95613</xdr:rowOff>
    </xdr:from>
    <xdr:to>
      <xdr:col>20</xdr:col>
      <xdr:colOff>38100</xdr:colOff>
      <xdr:row>35</xdr:row>
      <xdr:rowOff>25763</xdr:rowOff>
    </xdr:to>
    <xdr:sp macro="" textlink="">
      <xdr:nvSpPr>
        <xdr:cNvPr id="74" name="楕円 73"/>
        <xdr:cNvSpPr/>
      </xdr:nvSpPr>
      <xdr:spPr>
        <a:xfrm>
          <a:off x="3384550" y="571536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115389</xdr:rowOff>
    </xdr:from>
    <xdr:to>
      <xdr:col>24</xdr:col>
      <xdr:colOff>63500</xdr:colOff>
      <xdr:row>34</xdr:row>
      <xdr:rowOff>146413</xdr:rowOff>
    </xdr:to>
    <xdr:cxnSp macro="">
      <xdr:nvCxnSpPr>
        <xdr:cNvPr id="75" name="直線コネクタ 74"/>
        <xdr:cNvCxnSpPr/>
      </xdr:nvCxnSpPr>
      <xdr:spPr>
        <a:xfrm flipV="1">
          <a:off x="3429000" y="5735139"/>
          <a:ext cx="7493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126637</xdr:rowOff>
    </xdr:from>
    <xdr:to>
      <xdr:col>15</xdr:col>
      <xdr:colOff>101600</xdr:colOff>
      <xdr:row>35</xdr:row>
      <xdr:rowOff>56787</xdr:rowOff>
    </xdr:to>
    <xdr:sp macro="" textlink="">
      <xdr:nvSpPr>
        <xdr:cNvPr id="76" name="楕円 75"/>
        <xdr:cNvSpPr/>
      </xdr:nvSpPr>
      <xdr:spPr>
        <a:xfrm>
          <a:off x="2571750" y="57463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146413</xdr:rowOff>
    </xdr:from>
    <xdr:to>
      <xdr:col>19</xdr:col>
      <xdr:colOff>177800</xdr:colOff>
      <xdr:row>35</xdr:row>
      <xdr:rowOff>5987</xdr:rowOff>
    </xdr:to>
    <xdr:cxnSp macro="">
      <xdr:nvCxnSpPr>
        <xdr:cNvPr id="77" name="直線コネクタ 76"/>
        <xdr:cNvCxnSpPr/>
      </xdr:nvCxnSpPr>
      <xdr:spPr>
        <a:xfrm flipV="1">
          <a:off x="2622550" y="5766163"/>
          <a:ext cx="80645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136089</xdr:rowOff>
    </xdr:from>
    <xdr:ext cx="405111" cy="259045"/>
    <xdr:sp macro="" textlink="">
      <xdr:nvSpPr>
        <xdr:cNvPr id="78" name="n_1aveValue【図書館】&#10;有形固定資産減価償却率"/>
        <xdr:cNvSpPr txBox="1"/>
      </xdr:nvSpPr>
      <xdr:spPr>
        <a:xfrm>
          <a:off x="3239144" y="6416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118127</xdr:rowOff>
    </xdr:from>
    <xdr:ext cx="405111" cy="259045"/>
    <xdr:sp macro="" textlink="">
      <xdr:nvSpPr>
        <xdr:cNvPr id="79" name="n_2aveValue【図書館】&#10;有形固定資産減価償却率"/>
        <xdr:cNvSpPr txBox="1"/>
      </xdr:nvSpPr>
      <xdr:spPr>
        <a:xfrm>
          <a:off x="24390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117401</xdr:rowOff>
    </xdr:from>
    <xdr:ext cx="405111" cy="259045"/>
    <xdr:sp macro="" textlink="">
      <xdr:nvSpPr>
        <xdr:cNvPr id="80" name="n_3aveValue【図書館】&#10;有形固定資産減価償却率"/>
        <xdr:cNvSpPr txBox="1"/>
      </xdr:nvSpPr>
      <xdr:spPr>
        <a:xfrm>
          <a:off x="1645294" y="6067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42290</xdr:rowOff>
    </xdr:from>
    <xdr:ext cx="405111" cy="259045"/>
    <xdr:sp macro="" textlink="">
      <xdr:nvSpPr>
        <xdr:cNvPr id="81" name="n_1mainValue【図書館】&#10;有形固定資産減価償却率"/>
        <xdr:cNvSpPr txBox="1"/>
      </xdr:nvSpPr>
      <xdr:spPr>
        <a:xfrm>
          <a:off x="3239144" y="5496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73314</xdr:rowOff>
    </xdr:from>
    <xdr:ext cx="405111" cy="259045"/>
    <xdr:sp macro="" textlink="">
      <xdr:nvSpPr>
        <xdr:cNvPr id="82" name="n_2mainValue【図書館】&#10;有形固定資産減価償却率"/>
        <xdr:cNvSpPr txBox="1"/>
      </xdr:nvSpPr>
      <xdr:spPr>
        <a:xfrm>
          <a:off x="2439044" y="552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120650</xdr:rowOff>
    </xdr:from>
    <xdr:to>
      <xdr:col>54</xdr:col>
      <xdr:colOff>189865</xdr:colOff>
      <xdr:row>41</xdr:row>
      <xdr:rowOff>133350</xdr:rowOff>
    </xdr:to>
    <xdr:cxnSp macro="">
      <xdr:nvCxnSpPr>
        <xdr:cNvPr id="106" name="直線コネクタ 105"/>
        <xdr:cNvCxnSpPr/>
      </xdr:nvCxnSpPr>
      <xdr:spPr>
        <a:xfrm flipV="1">
          <a:off x="9429115" y="55753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07" name="【図書館】&#10;一人当たり面積最小値テキスト"/>
        <xdr:cNvSpPr txBox="1"/>
      </xdr:nvSpPr>
      <xdr:spPr>
        <a:xfrm>
          <a:off x="946785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08" name="直線コネクタ 107"/>
        <xdr:cNvCxnSpPr/>
      </xdr:nvCxnSpPr>
      <xdr:spPr>
        <a:xfrm>
          <a:off x="9359900" y="6908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67327</xdr:rowOff>
    </xdr:from>
    <xdr:ext cx="469744" cy="259045"/>
    <xdr:sp macro="" textlink="">
      <xdr:nvSpPr>
        <xdr:cNvPr id="109" name="【図書館】&#10;一人当たり面積最大値テキスト"/>
        <xdr:cNvSpPr txBox="1"/>
      </xdr:nvSpPr>
      <xdr:spPr>
        <a:xfrm>
          <a:off x="9467850" y="535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120650</xdr:rowOff>
    </xdr:from>
    <xdr:to>
      <xdr:col>55</xdr:col>
      <xdr:colOff>88900</xdr:colOff>
      <xdr:row>33</xdr:row>
      <xdr:rowOff>120650</xdr:rowOff>
    </xdr:to>
    <xdr:cxnSp macro="">
      <xdr:nvCxnSpPr>
        <xdr:cNvPr id="110" name="直線コネクタ 109"/>
        <xdr:cNvCxnSpPr/>
      </xdr:nvCxnSpPr>
      <xdr:spPr>
        <a:xfrm>
          <a:off x="9359900" y="5575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137177</xdr:rowOff>
    </xdr:from>
    <xdr:ext cx="469744" cy="259045"/>
    <xdr:sp macro="" textlink="">
      <xdr:nvSpPr>
        <xdr:cNvPr id="111" name="【図書館】&#10;一人当たり面積平均値テキスト"/>
        <xdr:cNvSpPr txBox="1"/>
      </xdr:nvSpPr>
      <xdr:spPr>
        <a:xfrm>
          <a:off x="9467850" y="658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12" name="フローチャート: 判断 111"/>
        <xdr:cNvSpPr/>
      </xdr:nvSpPr>
      <xdr:spPr>
        <a:xfrm>
          <a:off x="9398000" y="6604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0</xdr:rowOff>
    </xdr:from>
    <xdr:to>
      <xdr:col>50</xdr:col>
      <xdr:colOff>165100</xdr:colOff>
      <xdr:row>40</xdr:row>
      <xdr:rowOff>101600</xdr:rowOff>
    </xdr:to>
    <xdr:sp macro="" textlink="">
      <xdr:nvSpPr>
        <xdr:cNvPr id="113" name="フローチャート: 判断 112"/>
        <xdr:cNvSpPr/>
      </xdr:nvSpPr>
      <xdr:spPr>
        <a:xfrm>
          <a:off x="8636000" y="66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14" name="フローチャート: 判断 113"/>
        <xdr:cNvSpPr/>
      </xdr:nvSpPr>
      <xdr:spPr>
        <a:xfrm>
          <a:off x="7842250" y="66357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25400</xdr:rowOff>
    </xdr:from>
    <xdr:to>
      <xdr:col>41</xdr:col>
      <xdr:colOff>101600</xdr:colOff>
      <xdr:row>40</xdr:row>
      <xdr:rowOff>127000</xdr:rowOff>
    </xdr:to>
    <xdr:sp macro="" textlink="">
      <xdr:nvSpPr>
        <xdr:cNvPr id="115" name="フローチャート: 判断 114"/>
        <xdr:cNvSpPr/>
      </xdr:nvSpPr>
      <xdr:spPr>
        <a:xfrm>
          <a:off x="702945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146050</xdr:rowOff>
    </xdr:from>
    <xdr:to>
      <xdr:col>55</xdr:col>
      <xdr:colOff>50800</xdr:colOff>
      <xdr:row>40</xdr:row>
      <xdr:rowOff>76200</xdr:rowOff>
    </xdr:to>
    <xdr:sp macro="" textlink="">
      <xdr:nvSpPr>
        <xdr:cNvPr id="121" name="楕円 120"/>
        <xdr:cNvSpPr/>
      </xdr:nvSpPr>
      <xdr:spPr>
        <a:xfrm>
          <a:off x="9398000" y="65913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168927</xdr:rowOff>
    </xdr:from>
    <xdr:ext cx="469744" cy="259045"/>
    <xdr:sp macro="" textlink="">
      <xdr:nvSpPr>
        <xdr:cNvPr id="122" name="【図書館】&#10;一人当たり面積該当値テキスト"/>
        <xdr:cNvSpPr txBox="1"/>
      </xdr:nvSpPr>
      <xdr:spPr>
        <a:xfrm>
          <a:off x="9467850"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146050</xdr:rowOff>
    </xdr:from>
    <xdr:to>
      <xdr:col>50</xdr:col>
      <xdr:colOff>165100</xdr:colOff>
      <xdr:row>40</xdr:row>
      <xdr:rowOff>76200</xdr:rowOff>
    </xdr:to>
    <xdr:sp macro="" textlink="">
      <xdr:nvSpPr>
        <xdr:cNvPr id="123" name="楕円 122"/>
        <xdr:cNvSpPr/>
      </xdr:nvSpPr>
      <xdr:spPr>
        <a:xfrm>
          <a:off x="8636000" y="6591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25400</xdr:rowOff>
    </xdr:from>
    <xdr:to>
      <xdr:col>55</xdr:col>
      <xdr:colOff>0</xdr:colOff>
      <xdr:row>40</xdr:row>
      <xdr:rowOff>25400</xdr:rowOff>
    </xdr:to>
    <xdr:cxnSp macro="">
      <xdr:nvCxnSpPr>
        <xdr:cNvPr id="124" name="直線コネクタ 123"/>
        <xdr:cNvCxnSpPr/>
      </xdr:nvCxnSpPr>
      <xdr:spPr>
        <a:xfrm>
          <a:off x="8686800" y="66357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146050</xdr:rowOff>
    </xdr:from>
    <xdr:to>
      <xdr:col>46</xdr:col>
      <xdr:colOff>38100</xdr:colOff>
      <xdr:row>40</xdr:row>
      <xdr:rowOff>76200</xdr:rowOff>
    </xdr:to>
    <xdr:sp macro="" textlink="">
      <xdr:nvSpPr>
        <xdr:cNvPr id="125" name="楕円 124"/>
        <xdr:cNvSpPr/>
      </xdr:nvSpPr>
      <xdr:spPr>
        <a:xfrm>
          <a:off x="7842250" y="65913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25400</xdr:rowOff>
    </xdr:from>
    <xdr:to>
      <xdr:col>50</xdr:col>
      <xdr:colOff>114300</xdr:colOff>
      <xdr:row>40</xdr:row>
      <xdr:rowOff>25400</xdr:rowOff>
    </xdr:to>
    <xdr:cxnSp macro="">
      <xdr:nvCxnSpPr>
        <xdr:cNvPr id="126" name="直線コネクタ 125"/>
        <xdr:cNvCxnSpPr/>
      </xdr:nvCxnSpPr>
      <xdr:spPr>
        <a:xfrm>
          <a:off x="7886700" y="66357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92727</xdr:rowOff>
    </xdr:from>
    <xdr:ext cx="469744" cy="259045"/>
    <xdr:sp macro="" textlink="">
      <xdr:nvSpPr>
        <xdr:cNvPr id="127" name="n_1aveValue【図書館】&#10;一人当たり面積"/>
        <xdr:cNvSpPr txBox="1"/>
      </xdr:nvSpPr>
      <xdr:spPr>
        <a:xfrm>
          <a:off x="8458277" y="670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macro="" textlink="">
      <xdr:nvSpPr>
        <xdr:cNvPr id="128" name="n_2aveValue【図書館】&#10;一人当たり面積"/>
        <xdr:cNvSpPr txBox="1"/>
      </xdr:nvSpPr>
      <xdr:spPr>
        <a:xfrm>
          <a:off x="76772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143527</xdr:rowOff>
    </xdr:from>
    <xdr:ext cx="469744" cy="259045"/>
    <xdr:sp macro="" textlink="">
      <xdr:nvSpPr>
        <xdr:cNvPr id="129" name="n_3aveValue【図書館】&#10;一人当たり面積"/>
        <xdr:cNvSpPr txBox="1"/>
      </xdr:nvSpPr>
      <xdr:spPr>
        <a:xfrm>
          <a:off x="6864427" y="642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92727</xdr:rowOff>
    </xdr:from>
    <xdr:ext cx="469744" cy="259045"/>
    <xdr:sp macro="" textlink="">
      <xdr:nvSpPr>
        <xdr:cNvPr id="130" name="n_1mainValue【図書館】&#10;一人当たり面積"/>
        <xdr:cNvSpPr txBox="1"/>
      </xdr:nvSpPr>
      <xdr:spPr>
        <a:xfrm>
          <a:off x="8458277"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92727</xdr:rowOff>
    </xdr:from>
    <xdr:ext cx="469744" cy="259045"/>
    <xdr:sp macro="" textlink="">
      <xdr:nvSpPr>
        <xdr:cNvPr id="131" name="n_2mainValue【図書館】&#10;一人当たり面積"/>
        <xdr:cNvSpPr txBox="1"/>
      </xdr:nvSpPr>
      <xdr:spPr>
        <a:xfrm>
          <a:off x="7677227"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xdr:cNvSpPr txBox="1"/>
      </xdr:nvSpPr>
      <xdr:spPr>
        <a:xfrm>
          <a:off x="38496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3" name="直線コネクタ 142"/>
        <xdr:cNvCxnSpPr/>
      </xdr:nvCxnSpPr>
      <xdr:spPr>
        <a:xfrm>
          <a:off x="6858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4" name="テキスト ボックス 143"/>
        <xdr:cNvSpPr txBox="1"/>
      </xdr:nvSpPr>
      <xdr:spPr>
        <a:xfrm>
          <a:off x="3398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5" name="直線コネクタ 144"/>
        <xdr:cNvCxnSpPr/>
      </xdr:nvCxnSpPr>
      <xdr:spPr>
        <a:xfrm>
          <a:off x="6858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6" name="テキスト ボックス 145"/>
        <xdr:cNvSpPr txBox="1"/>
      </xdr:nvSpPr>
      <xdr:spPr>
        <a:xfrm>
          <a:off x="3398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7" name="直線コネクタ 146"/>
        <xdr:cNvCxnSpPr/>
      </xdr:nvCxnSpPr>
      <xdr:spPr>
        <a:xfrm>
          <a:off x="6858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8" name="テキスト ボックス 147"/>
        <xdr:cNvSpPr txBox="1"/>
      </xdr:nvSpPr>
      <xdr:spPr>
        <a:xfrm>
          <a:off x="3398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9" name="直線コネクタ 148"/>
        <xdr:cNvCxnSpPr/>
      </xdr:nvCxnSpPr>
      <xdr:spPr>
        <a:xfrm>
          <a:off x="6858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0" name="テキスト ボックス 149"/>
        <xdr:cNvSpPr txBox="1"/>
      </xdr:nvSpPr>
      <xdr:spPr>
        <a:xfrm>
          <a:off x="3398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2" name="テキスト ボックス 151"/>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体育館・プー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144018</xdr:rowOff>
    </xdr:from>
    <xdr:to>
      <xdr:col>24</xdr:col>
      <xdr:colOff>62865</xdr:colOff>
      <xdr:row>63</xdr:row>
      <xdr:rowOff>93726</xdr:rowOff>
    </xdr:to>
    <xdr:cxnSp macro="">
      <xdr:nvCxnSpPr>
        <xdr:cNvPr id="154" name="直線コネクタ 153"/>
        <xdr:cNvCxnSpPr/>
      </xdr:nvCxnSpPr>
      <xdr:spPr>
        <a:xfrm flipV="1">
          <a:off x="4177665" y="9230868"/>
          <a:ext cx="0" cy="1270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97553</xdr:rowOff>
    </xdr:from>
    <xdr:ext cx="405111" cy="259045"/>
    <xdr:sp macro="" textlink="">
      <xdr:nvSpPr>
        <xdr:cNvPr id="155" name="【体育館・プール】&#10;有形固定資産減価償却率最小値テキスト"/>
        <xdr:cNvSpPr txBox="1"/>
      </xdr:nvSpPr>
      <xdr:spPr>
        <a:xfrm>
          <a:off x="4216400" y="10505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93726</xdr:rowOff>
    </xdr:from>
    <xdr:to>
      <xdr:col>24</xdr:col>
      <xdr:colOff>152400</xdr:colOff>
      <xdr:row>63</xdr:row>
      <xdr:rowOff>93726</xdr:rowOff>
    </xdr:to>
    <xdr:cxnSp macro="">
      <xdr:nvCxnSpPr>
        <xdr:cNvPr id="156" name="直線コネクタ 155"/>
        <xdr:cNvCxnSpPr/>
      </xdr:nvCxnSpPr>
      <xdr:spPr>
        <a:xfrm>
          <a:off x="4108450" y="105013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90695</xdr:rowOff>
    </xdr:from>
    <xdr:ext cx="405111" cy="259045"/>
    <xdr:sp macro="" textlink="">
      <xdr:nvSpPr>
        <xdr:cNvPr id="157" name="【体育館・プール】&#10;有形固定資産減価償却率最大値テキスト"/>
        <xdr:cNvSpPr txBox="1"/>
      </xdr:nvSpPr>
      <xdr:spPr>
        <a:xfrm>
          <a:off x="4216400" y="901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144018</xdr:rowOff>
    </xdr:from>
    <xdr:to>
      <xdr:col>24</xdr:col>
      <xdr:colOff>152400</xdr:colOff>
      <xdr:row>55</xdr:row>
      <xdr:rowOff>144018</xdr:rowOff>
    </xdr:to>
    <xdr:cxnSp macro="">
      <xdr:nvCxnSpPr>
        <xdr:cNvPr id="158" name="直線コネクタ 157"/>
        <xdr:cNvCxnSpPr/>
      </xdr:nvCxnSpPr>
      <xdr:spPr>
        <a:xfrm>
          <a:off x="4108450" y="92308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106951</xdr:rowOff>
    </xdr:from>
    <xdr:ext cx="405111" cy="259045"/>
    <xdr:sp macro="" textlink="">
      <xdr:nvSpPr>
        <xdr:cNvPr id="159" name="【体育館・プール】&#10;有形固定資産減価償却率平均値テキスト"/>
        <xdr:cNvSpPr txBox="1"/>
      </xdr:nvSpPr>
      <xdr:spPr>
        <a:xfrm>
          <a:off x="4216400" y="9689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84074</xdr:rowOff>
    </xdr:from>
    <xdr:to>
      <xdr:col>24</xdr:col>
      <xdr:colOff>114300</xdr:colOff>
      <xdr:row>60</xdr:row>
      <xdr:rowOff>14224</xdr:rowOff>
    </xdr:to>
    <xdr:sp macro="" textlink="">
      <xdr:nvSpPr>
        <xdr:cNvPr id="160" name="フローチャート: 判断 159"/>
        <xdr:cNvSpPr/>
      </xdr:nvSpPr>
      <xdr:spPr>
        <a:xfrm>
          <a:off x="4127500" y="98313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61" name="フローチャート: 判断 160"/>
        <xdr:cNvSpPr/>
      </xdr:nvSpPr>
      <xdr:spPr>
        <a:xfrm>
          <a:off x="3384550" y="98679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118364</xdr:rowOff>
    </xdr:from>
    <xdr:to>
      <xdr:col>15</xdr:col>
      <xdr:colOff>101600</xdr:colOff>
      <xdr:row>60</xdr:row>
      <xdr:rowOff>48514</xdr:rowOff>
    </xdr:to>
    <xdr:sp macro="" textlink="">
      <xdr:nvSpPr>
        <xdr:cNvPr id="162" name="フローチャート: 判断 161"/>
        <xdr:cNvSpPr/>
      </xdr:nvSpPr>
      <xdr:spPr>
        <a:xfrm>
          <a:off x="2571750" y="98656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72644</xdr:rowOff>
    </xdr:from>
    <xdr:to>
      <xdr:col>10</xdr:col>
      <xdr:colOff>165100</xdr:colOff>
      <xdr:row>60</xdr:row>
      <xdr:rowOff>2794</xdr:rowOff>
    </xdr:to>
    <xdr:sp macro="" textlink="">
      <xdr:nvSpPr>
        <xdr:cNvPr id="163" name="フローチャート: 判断 162"/>
        <xdr:cNvSpPr/>
      </xdr:nvSpPr>
      <xdr:spPr>
        <a:xfrm>
          <a:off x="1778000" y="98198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70358</xdr:rowOff>
    </xdr:from>
    <xdr:to>
      <xdr:col>24</xdr:col>
      <xdr:colOff>114300</xdr:colOff>
      <xdr:row>61</xdr:row>
      <xdr:rowOff>508</xdr:rowOff>
    </xdr:to>
    <xdr:sp macro="" textlink="">
      <xdr:nvSpPr>
        <xdr:cNvPr id="169" name="楕円 168"/>
        <xdr:cNvSpPr/>
      </xdr:nvSpPr>
      <xdr:spPr>
        <a:xfrm>
          <a:off x="4127500" y="99827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48785</xdr:rowOff>
    </xdr:from>
    <xdr:ext cx="405111" cy="259045"/>
    <xdr:sp macro="" textlink="">
      <xdr:nvSpPr>
        <xdr:cNvPr id="170" name="【体育館・プール】&#10;有形固定資産減価償却率該当値テキスト"/>
        <xdr:cNvSpPr txBox="1"/>
      </xdr:nvSpPr>
      <xdr:spPr>
        <a:xfrm>
          <a:off x="4216400" y="996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134366</xdr:rowOff>
    </xdr:from>
    <xdr:to>
      <xdr:col>20</xdr:col>
      <xdr:colOff>38100</xdr:colOff>
      <xdr:row>61</xdr:row>
      <xdr:rowOff>64516</xdr:rowOff>
    </xdr:to>
    <xdr:sp macro="" textlink="">
      <xdr:nvSpPr>
        <xdr:cNvPr id="171" name="楕円 170"/>
        <xdr:cNvSpPr/>
      </xdr:nvSpPr>
      <xdr:spPr>
        <a:xfrm>
          <a:off x="3384550" y="100467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121158</xdr:rowOff>
    </xdr:from>
    <xdr:to>
      <xdr:col>24</xdr:col>
      <xdr:colOff>63500</xdr:colOff>
      <xdr:row>61</xdr:row>
      <xdr:rowOff>13716</xdr:rowOff>
    </xdr:to>
    <xdr:cxnSp macro="">
      <xdr:nvCxnSpPr>
        <xdr:cNvPr id="172" name="直線コネクタ 171"/>
        <xdr:cNvCxnSpPr/>
      </xdr:nvCxnSpPr>
      <xdr:spPr>
        <a:xfrm flipV="1">
          <a:off x="3429000" y="10033508"/>
          <a:ext cx="749300" cy="5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8636</xdr:rowOff>
    </xdr:from>
    <xdr:to>
      <xdr:col>15</xdr:col>
      <xdr:colOff>101600</xdr:colOff>
      <xdr:row>61</xdr:row>
      <xdr:rowOff>110236</xdr:rowOff>
    </xdr:to>
    <xdr:sp macro="" textlink="">
      <xdr:nvSpPr>
        <xdr:cNvPr id="173" name="楕円 172"/>
        <xdr:cNvSpPr/>
      </xdr:nvSpPr>
      <xdr:spPr>
        <a:xfrm>
          <a:off x="2571750" y="1008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13716</xdr:rowOff>
    </xdr:from>
    <xdr:to>
      <xdr:col>19</xdr:col>
      <xdr:colOff>177800</xdr:colOff>
      <xdr:row>61</xdr:row>
      <xdr:rowOff>59436</xdr:rowOff>
    </xdr:to>
    <xdr:cxnSp macro="">
      <xdr:nvCxnSpPr>
        <xdr:cNvPr id="174" name="直線コネクタ 173"/>
        <xdr:cNvCxnSpPr/>
      </xdr:nvCxnSpPr>
      <xdr:spPr>
        <a:xfrm flipV="1">
          <a:off x="2622550" y="10091166"/>
          <a:ext cx="8064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175" name="n_1aveValue【体育館・プール】&#10;有形固定資産減価償却率"/>
        <xdr:cNvSpPr txBox="1"/>
      </xdr:nvSpPr>
      <xdr:spPr>
        <a:xfrm>
          <a:off x="32391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65041</xdr:rowOff>
    </xdr:from>
    <xdr:ext cx="405111" cy="259045"/>
    <xdr:sp macro="" textlink="">
      <xdr:nvSpPr>
        <xdr:cNvPr id="176" name="n_2aveValue【体育館・プール】&#10;有形固定資産減価償却率"/>
        <xdr:cNvSpPr txBox="1"/>
      </xdr:nvSpPr>
      <xdr:spPr>
        <a:xfrm>
          <a:off x="2439044" y="964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19321</xdr:rowOff>
    </xdr:from>
    <xdr:ext cx="405111" cy="259045"/>
    <xdr:sp macro="" textlink="">
      <xdr:nvSpPr>
        <xdr:cNvPr id="177" name="n_3aveValue【体育館・プール】&#10;有形固定資産減価償却率"/>
        <xdr:cNvSpPr txBox="1"/>
      </xdr:nvSpPr>
      <xdr:spPr>
        <a:xfrm>
          <a:off x="1645294" y="960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55643</xdr:rowOff>
    </xdr:from>
    <xdr:ext cx="405111" cy="259045"/>
    <xdr:sp macro="" textlink="">
      <xdr:nvSpPr>
        <xdr:cNvPr id="178" name="n_1mainValue【体育館・プール】&#10;有形固定資産減価償却率"/>
        <xdr:cNvSpPr txBox="1"/>
      </xdr:nvSpPr>
      <xdr:spPr>
        <a:xfrm>
          <a:off x="3239144" y="10133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101363</xdr:rowOff>
    </xdr:from>
    <xdr:ext cx="405111" cy="259045"/>
    <xdr:sp macro="" textlink="">
      <xdr:nvSpPr>
        <xdr:cNvPr id="179" name="n_2mainValue【体育館・プール】&#10;有形固定資産減価償却率"/>
        <xdr:cNvSpPr txBox="1"/>
      </xdr:nvSpPr>
      <xdr:spPr>
        <a:xfrm>
          <a:off x="2439044" y="1017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0" name="直線コネクタ 189"/>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1" name="テキスト ボックス 190"/>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2" name="直線コネクタ 191"/>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3" name="テキスト ボックス 192"/>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4" name="直線コネクタ 193"/>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5" name="テキスト ボックス 194"/>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6" name="直線コネクタ 195"/>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7" name="テキスト ボックス 196"/>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8" name="直線コネクタ 197"/>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9" name="テキスト ボックス 198"/>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1" name="テキスト ボックス 200"/>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体育館・プール】&#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100330</xdr:rowOff>
    </xdr:from>
    <xdr:to>
      <xdr:col>54</xdr:col>
      <xdr:colOff>189865</xdr:colOff>
      <xdr:row>64</xdr:row>
      <xdr:rowOff>33020</xdr:rowOff>
    </xdr:to>
    <xdr:cxnSp macro="">
      <xdr:nvCxnSpPr>
        <xdr:cNvPr id="203" name="直線コネクタ 202"/>
        <xdr:cNvCxnSpPr/>
      </xdr:nvCxnSpPr>
      <xdr:spPr>
        <a:xfrm flipV="1">
          <a:off x="9429115" y="93522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204" name="【体育館・プール】&#10;一人当たり面積最小値テキスト"/>
        <xdr:cNvSpPr txBox="1"/>
      </xdr:nvSpPr>
      <xdr:spPr>
        <a:xfrm>
          <a:off x="9467850" y="1060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205" name="直線コネクタ 204"/>
        <xdr:cNvCxnSpPr/>
      </xdr:nvCxnSpPr>
      <xdr:spPr>
        <a:xfrm>
          <a:off x="9359900" y="106057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47007</xdr:rowOff>
    </xdr:from>
    <xdr:ext cx="469744" cy="259045"/>
    <xdr:sp macro="" textlink="">
      <xdr:nvSpPr>
        <xdr:cNvPr id="206" name="【体育館・プール】&#10;一人当たり面積最大値テキスト"/>
        <xdr:cNvSpPr txBox="1"/>
      </xdr:nvSpPr>
      <xdr:spPr>
        <a:xfrm>
          <a:off x="9467850" y="913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100330</xdr:rowOff>
    </xdr:from>
    <xdr:to>
      <xdr:col>55</xdr:col>
      <xdr:colOff>88900</xdr:colOff>
      <xdr:row>56</xdr:row>
      <xdr:rowOff>100330</xdr:rowOff>
    </xdr:to>
    <xdr:cxnSp macro="">
      <xdr:nvCxnSpPr>
        <xdr:cNvPr id="207" name="直線コネクタ 206"/>
        <xdr:cNvCxnSpPr/>
      </xdr:nvCxnSpPr>
      <xdr:spPr>
        <a:xfrm>
          <a:off x="9359900" y="93522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58437</xdr:rowOff>
    </xdr:from>
    <xdr:ext cx="469744" cy="259045"/>
    <xdr:sp macro="" textlink="">
      <xdr:nvSpPr>
        <xdr:cNvPr id="208" name="【体育館・プール】&#10;一人当たり面積平均値テキスト"/>
        <xdr:cNvSpPr txBox="1"/>
      </xdr:nvSpPr>
      <xdr:spPr>
        <a:xfrm>
          <a:off x="9467850" y="10300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35560</xdr:rowOff>
    </xdr:from>
    <xdr:to>
      <xdr:col>55</xdr:col>
      <xdr:colOff>50800</xdr:colOff>
      <xdr:row>63</xdr:row>
      <xdr:rowOff>137160</xdr:rowOff>
    </xdr:to>
    <xdr:sp macro="" textlink="">
      <xdr:nvSpPr>
        <xdr:cNvPr id="209" name="フローチャート: 判断 208"/>
        <xdr:cNvSpPr/>
      </xdr:nvSpPr>
      <xdr:spPr>
        <a:xfrm>
          <a:off x="9398000" y="104432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34290</xdr:rowOff>
    </xdr:from>
    <xdr:to>
      <xdr:col>50</xdr:col>
      <xdr:colOff>165100</xdr:colOff>
      <xdr:row>63</xdr:row>
      <xdr:rowOff>135890</xdr:rowOff>
    </xdr:to>
    <xdr:sp macro="" textlink="">
      <xdr:nvSpPr>
        <xdr:cNvPr id="210" name="フローチャート: 判断 209"/>
        <xdr:cNvSpPr/>
      </xdr:nvSpPr>
      <xdr:spPr>
        <a:xfrm>
          <a:off x="86360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68580</xdr:rowOff>
    </xdr:from>
    <xdr:to>
      <xdr:col>46</xdr:col>
      <xdr:colOff>38100</xdr:colOff>
      <xdr:row>63</xdr:row>
      <xdr:rowOff>170180</xdr:rowOff>
    </xdr:to>
    <xdr:sp macro="" textlink="">
      <xdr:nvSpPr>
        <xdr:cNvPr id="211" name="フローチャート: 判断 210"/>
        <xdr:cNvSpPr/>
      </xdr:nvSpPr>
      <xdr:spPr>
        <a:xfrm>
          <a:off x="7842250" y="104762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87630</xdr:rowOff>
    </xdr:from>
    <xdr:to>
      <xdr:col>41</xdr:col>
      <xdr:colOff>101600</xdr:colOff>
      <xdr:row>64</xdr:row>
      <xdr:rowOff>17780</xdr:rowOff>
    </xdr:to>
    <xdr:sp macro="" textlink="">
      <xdr:nvSpPr>
        <xdr:cNvPr id="212" name="フローチャート: 判断 211"/>
        <xdr:cNvSpPr/>
      </xdr:nvSpPr>
      <xdr:spPr>
        <a:xfrm>
          <a:off x="7029450" y="104952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85090</xdr:rowOff>
    </xdr:from>
    <xdr:to>
      <xdr:col>55</xdr:col>
      <xdr:colOff>50800</xdr:colOff>
      <xdr:row>64</xdr:row>
      <xdr:rowOff>15240</xdr:rowOff>
    </xdr:to>
    <xdr:sp macro="" textlink="">
      <xdr:nvSpPr>
        <xdr:cNvPr id="218" name="楕円 217"/>
        <xdr:cNvSpPr/>
      </xdr:nvSpPr>
      <xdr:spPr>
        <a:xfrm>
          <a:off x="9398000" y="104927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13987</xdr:rowOff>
    </xdr:from>
    <xdr:ext cx="469744" cy="259045"/>
    <xdr:sp macro="" textlink="">
      <xdr:nvSpPr>
        <xdr:cNvPr id="219" name="【体育館・プール】&#10;一人当たり面積該当値テキスト"/>
        <xdr:cNvSpPr txBox="1"/>
      </xdr:nvSpPr>
      <xdr:spPr>
        <a:xfrm>
          <a:off x="9467850" y="1042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97790</xdr:rowOff>
    </xdr:from>
    <xdr:to>
      <xdr:col>50</xdr:col>
      <xdr:colOff>165100</xdr:colOff>
      <xdr:row>64</xdr:row>
      <xdr:rowOff>27940</xdr:rowOff>
    </xdr:to>
    <xdr:sp macro="" textlink="">
      <xdr:nvSpPr>
        <xdr:cNvPr id="220" name="楕円 219"/>
        <xdr:cNvSpPr/>
      </xdr:nvSpPr>
      <xdr:spPr>
        <a:xfrm>
          <a:off x="8636000" y="105054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135890</xdr:rowOff>
    </xdr:from>
    <xdr:to>
      <xdr:col>55</xdr:col>
      <xdr:colOff>0</xdr:colOff>
      <xdr:row>63</xdr:row>
      <xdr:rowOff>148590</xdr:rowOff>
    </xdr:to>
    <xdr:cxnSp macro="">
      <xdr:nvCxnSpPr>
        <xdr:cNvPr id="221" name="直線コネクタ 220"/>
        <xdr:cNvCxnSpPr/>
      </xdr:nvCxnSpPr>
      <xdr:spPr>
        <a:xfrm flipV="1">
          <a:off x="8686800" y="10543540"/>
          <a:ext cx="7429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97790</xdr:rowOff>
    </xdr:from>
    <xdr:to>
      <xdr:col>46</xdr:col>
      <xdr:colOff>38100</xdr:colOff>
      <xdr:row>64</xdr:row>
      <xdr:rowOff>27940</xdr:rowOff>
    </xdr:to>
    <xdr:sp macro="" textlink="">
      <xdr:nvSpPr>
        <xdr:cNvPr id="222" name="楕円 221"/>
        <xdr:cNvSpPr/>
      </xdr:nvSpPr>
      <xdr:spPr>
        <a:xfrm>
          <a:off x="7842250" y="105054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148590</xdr:rowOff>
    </xdr:from>
    <xdr:to>
      <xdr:col>50</xdr:col>
      <xdr:colOff>114300</xdr:colOff>
      <xdr:row>63</xdr:row>
      <xdr:rowOff>148590</xdr:rowOff>
    </xdr:to>
    <xdr:cxnSp macro="">
      <xdr:nvCxnSpPr>
        <xdr:cNvPr id="223" name="直線コネクタ 222"/>
        <xdr:cNvCxnSpPr/>
      </xdr:nvCxnSpPr>
      <xdr:spPr>
        <a:xfrm>
          <a:off x="7886700" y="1055624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152417</xdr:rowOff>
    </xdr:from>
    <xdr:ext cx="469744" cy="259045"/>
    <xdr:sp macro="" textlink="">
      <xdr:nvSpPr>
        <xdr:cNvPr id="224" name="n_1aveValue【体育館・プール】&#10;一人当たり面積"/>
        <xdr:cNvSpPr txBox="1"/>
      </xdr:nvSpPr>
      <xdr:spPr>
        <a:xfrm>
          <a:off x="8458277" y="1022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15257</xdr:rowOff>
    </xdr:from>
    <xdr:ext cx="469744" cy="259045"/>
    <xdr:sp macro="" textlink="">
      <xdr:nvSpPr>
        <xdr:cNvPr id="225" name="n_2aveValue【体育館・プール】&#10;一人当たり面積"/>
        <xdr:cNvSpPr txBox="1"/>
      </xdr:nvSpPr>
      <xdr:spPr>
        <a:xfrm>
          <a:off x="7677227" y="1025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34307</xdr:rowOff>
    </xdr:from>
    <xdr:ext cx="469744" cy="259045"/>
    <xdr:sp macro="" textlink="">
      <xdr:nvSpPr>
        <xdr:cNvPr id="226" name="n_3aveValue【体育館・プール】&#10;一人当たり面積"/>
        <xdr:cNvSpPr txBox="1"/>
      </xdr:nvSpPr>
      <xdr:spPr>
        <a:xfrm>
          <a:off x="6864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19067</xdr:rowOff>
    </xdr:from>
    <xdr:ext cx="469744" cy="259045"/>
    <xdr:sp macro="" textlink="">
      <xdr:nvSpPr>
        <xdr:cNvPr id="227" name="n_1mainValue【体育館・プール】&#10;一人当たり面積"/>
        <xdr:cNvSpPr txBox="1"/>
      </xdr:nvSpPr>
      <xdr:spPr>
        <a:xfrm>
          <a:off x="845827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19067</xdr:rowOff>
    </xdr:from>
    <xdr:ext cx="469744" cy="259045"/>
    <xdr:sp macro="" textlink="">
      <xdr:nvSpPr>
        <xdr:cNvPr id="228" name="n_2mainValue【体育館・プール】&#10;一人当たり面積"/>
        <xdr:cNvSpPr txBox="1"/>
      </xdr:nvSpPr>
      <xdr:spPr>
        <a:xfrm>
          <a:off x="76772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7" name="テキスト ボックス 236"/>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8" name="直線コネクタ 237"/>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9" name="テキスト ボックス 238"/>
        <xdr:cNvSpPr txBox="1"/>
      </xdr:nvSpPr>
      <xdr:spPr>
        <a:xfrm>
          <a:off x="38496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0" name="直線コネクタ 239"/>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1" name="テキスト ボックス 240"/>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2" name="直線コネクタ 241"/>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3" name="テキスト ボックス 242"/>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4" name="直線コネクタ 243"/>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5" name="テキスト ボックス 244"/>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6" name="直線コネクタ 245"/>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7" name="テキスト ボックス 246"/>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8" name="直線コネクタ 247"/>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9" name="テキスト ボックス 248"/>
        <xdr:cNvSpPr txBox="1"/>
      </xdr:nvSpPr>
      <xdr:spPr>
        <a:xfrm>
          <a:off x="2757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1" name="テキスト ボックス 250"/>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福祉施設】&#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40005</xdr:rowOff>
    </xdr:from>
    <xdr:to>
      <xdr:col>24</xdr:col>
      <xdr:colOff>62865</xdr:colOff>
      <xdr:row>85</xdr:row>
      <xdr:rowOff>22861</xdr:rowOff>
    </xdr:to>
    <xdr:cxnSp macro="">
      <xdr:nvCxnSpPr>
        <xdr:cNvPr id="253" name="直線コネクタ 252"/>
        <xdr:cNvCxnSpPr/>
      </xdr:nvCxnSpPr>
      <xdr:spPr>
        <a:xfrm flipV="1">
          <a:off x="4177665" y="13089255"/>
          <a:ext cx="0" cy="97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26688</xdr:rowOff>
    </xdr:from>
    <xdr:ext cx="405111" cy="259045"/>
    <xdr:sp macro="" textlink="">
      <xdr:nvSpPr>
        <xdr:cNvPr id="254" name="【福祉施設】&#10;有形固定資産減価償却率最小値テキスト"/>
        <xdr:cNvSpPr txBox="1"/>
      </xdr:nvSpPr>
      <xdr:spPr>
        <a:xfrm>
          <a:off x="4216400"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22861</xdr:rowOff>
    </xdr:from>
    <xdr:to>
      <xdr:col>24</xdr:col>
      <xdr:colOff>152400</xdr:colOff>
      <xdr:row>85</xdr:row>
      <xdr:rowOff>22861</xdr:rowOff>
    </xdr:to>
    <xdr:cxnSp macro="">
      <xdr:nvCxnSpPr>
        <xdr:cNvPr id="255" name="直線コネクタ 254"/>
        <xdr:cNvCxnSpPr/>
      </xdr:nvCxnSpPr>
      <xdr:spPr>
        <a:xfrm>
          <a:off x="4108450" y="140627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158132</xdr:rowOff>
    </xdr:from>
    <xdr:ext cx="405111" cy="259045"/>
    <xdr:sp macro="" textlink="">
      <xdr:nvSpPr>
        <xdr:cNvPr id="256" name="【福祉施設】&#10;有形固定資産減価償却率最大値テキスト"/>
        <xdr:cNvSpPr txBox="1"/>
      </xdr:nvSpPr>
      <xdr:spPr>
        <a:xfrm>
          <a:off x="4216400" y="1287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40005</xdr:rowOff>
    </xdr:from>
    <xdr:to>
      <xdr:col>24</xdr:col>
      <xdr:colOff>152400</xdr:colOff>
      <xdr:row>79</xdr:row>
      <xdr:rowOff>40005</xdr:rowOff>
    </xdr:to>
    <xdr:cxnSp macro="">
      <xdr:nvCxnSpPr>
        <xdr:cNvPr id="257" name="直線コネクタ 256"/>
        <xdr:cNvCxnSpPr/>
      </xdr:nvCxnSpPr>
      <xdr:spPr>
        <a:xfrm>
          <a:off x="4108450" y="130892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120032</xdr:rowOff>
    </xdr:from>
    <xdr:ext cx="405111" cy="259045"/>
    <xdr:sp macro="" textlink="">
      <xdr:nvSpPr>
        <xdr:cNvPr id="258" name="【福祉施設】&#10;有形固定資産減価償却率平均値テキスト"/>
        <xdr:cNvSpPr txBox="1"/>
      </xdr:nvSpPr>
      <xdr:spPr>
        <a:xfrm>
          <a:off x="4216400" y="13664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59" name="フローチャート: 判断 258"/>
        <xdr:cNvSpPr/>
      </xdr:nvSpPr>
      <xdr:spPr>
        <a:xfrm>
          <a:off x="4127500" y="136861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636</xdr:rowOff>
    </xdr:from>
    <xdr:to>
      <xdr:col>20</xdr:col>
      <xdr:colOff>38100</xdr:colOff>
      <xdr:row>83</xdr:row>
      <xdr:rowOff>102236</xdr:rowOff>
    </xdr:to>
    <xdr:sp macro="" textlink="">
      <xdr:nvSpPr>
        <xdr:cNvPr id="260" name="フローチャート: 判断 259"/>
        <xdr:cNvSpPr/>
      </xdr:nvSpPr>
      <xdr:spPr>
        <a:xfrm>
          <a:off x="3384550" y="137102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2539</xdr:rowOff>
    </xdr:from>
    <xdr:to>
      <xdr:col>15</xdr:col>
      <xdr:colOff>101600</xdr:colOff>
      <xdr:row>83</xdr:row>
      <xdr:rowOff>104139</xdr:rowOff>
    </xdr:to>
    <xdr:sp macro="" textlink="">
      <xdr:nvSpPr>
        <xdr:cNvPr id="261" name="フローチャート: 判断 260"/>
        <xdr:cNvSpPr/>
      </xdr:nvSpPr>
      <xdr:spPr>
        <a:xfrm>
          <a:off x="2571750" y="1371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19686</xdr:rowOff>
    </xdr:from>
    <xdr:to>
      <xdr:col>10</xdr:col>
      <xdr:colOff>165100</xdr:colOff>
      <xdr:row>83</xdr:row>
      <xdr:rowOff>121286</xdr:rowOff>
    </xdr:to>
    <xdr:sp macro="" textlink="">
      <xdr:nvSpPr>
        <xdr:cNvPr id="262" name="フローチャート: 判断 261"/>
        <xdr:cNvSpPr/>
      </xdr:nvSpPr>
      <xdr:spPr>
        <a:xfrm>
          <a:off x="1778000" y="1372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52070</xdr:rowOff>
    </xdr:from>
    <xdr:to>
      <xdr:col>24</xdr:col>
      <xdr:colOff>114300</xdr:colOff>
      <xdr:row>81</xdr:row>
      <xdr:rowOff>153670</xdr:rowOff>
    </xdr:to>
    <xdr:sp macro="" textlink="">
      <xdr:nvSpPr>
        <xdr:cNvPr id="268" name="楕円 267"/>
        <xdr:cNvSpPr/>
      </xdr:nvSpPr>
      <xdr:spPr>
        <a:xfrm>
          <a:off x="4127500" y="1343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74947</xdr:rowOff>
    </xdr:from>
    <xdr:ext cx="405111" cy="259045"/>
    <xdr:sp macro="" textlink="">
      <xdr:nvSpPr>
        <xdr:cNvPr id="269" name="【福祉施設】&#10;有形固定資産減価償却率該当値テキスト"/>
        <xdr:cNvSpPr txBox="1"/>
      </xdr:nvSpPr>
      <xdr:spPr>
        <a:xfrm>
          <a:off x="4216400" y="1328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149225</xdr:rowOff>
    </xdr:from>
    <xdr:to>
      <xdr:col>20</xdr:col>
      <xdr:colOff>38100</xdr:colOff>
      <xdr:row>80</xdr:row>
      <xdr:rowOff>79375</xdr:rowOff>
    </xdr:to>
    <xdr:sp macro="" textlink="">
      <xdr:nvSpPr>
        <xdr:cNvPr id="270" name="楕円 269"/>
        <xdr:cNvSpPr/>
      </xdr:nvSpPr>
      <xdr:spPr>
        <a:xfrm>
          <a:off x="3384550" y="131984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28575</xdr:rowOff>
    </xdr:from>
    <xdr:to>
      <xdr:col>24</xdr:col>
      <xdr:colOff>63500</xdr:colOff>
      <xdr:row>81</xdr:row>
      <xdr:rowOff>102870</xdr:rowOff>
    </xdr:to>
    <xdr:cxnSp macro="">
      <xdr:nvCxnSpPr>
        <xdr:cNvPr id="271" name="直線コネクタ 270"/>
        <xdr:cNvCxnSpPr/>
      </xdr:nvCxnSpPr>
      <xdr:spPr>
        <a:xfrm>
          <a:off x="3429000" y="13242925"/>
          <a:ext cx="749300" cy="23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13970</xdr:rowOff>
    </xdr:from>
    <xdr:to>
      <xdr:col>15</xdr:col>
      <xdr:colOff>101600</xdr:colOff>
      <xdr:row>80</xdr:row>
      <xdr:rowOff>115570</xdr:rowOff>
    </xdr:to>
    <xdr:sp macro="" textlink="">
      <xdr:nvSpPr>
        <xdr:cNvPr id="272" name="楕円 271"/>
        <xdr:cNvSpPr/>
      </xdr:nvSpPr>
      <xdr:spPr>
        <a:xfrm>
          <a:off x="257175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28575</xdr:rowOff>
    </xdr:from>
    <xdr:to>
      <xdr:col>19</xdr:col>
      <xdr:colOff>177800</xdr:colOff>
      <xdr:row>80</xdr:row>
      <xdr:rowOff>64770</xdr:rowOff>
    </xdr:to>
    <xdr:cxnSp macro="">
      <xdr:nvCxnSpPr>
        <xdr:cNvPr id="273" name="直線コネクタ 272"/>
        <xdr:cNvCxnSpPr/>
      </xdr:nvCxnSpPr>
      <xdr:spPr>
        <a:xfrm flipV="1">
          <a:off x="2622550" y="13242925"/>
          <a:ext cx="8064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93363</xdr:rowOff>
    </xdr:from>
    <xdr:ext cx="405111" cy="259045"/>
    <xdr:sp macro="" textlink="">
      <xdr:nvSpPr>
        <xdr:cNvPr id="274" name="n_1aveValue【福祉施設】&#10;有形固定資産減価償却率"/>
        <xdr:cNvSpPr txBox="1"/>
      </xdr:nvSpPr>
      <xdr:spPr>
        <a:xfrm>
          <a:off x="3239144" y="13803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95266</xdr:rowOff>
    </xdr:from>
    <xdr:ext cx="405111" cy="259045"/>
    <xdr:sp macro="" textlink="">
      <xdr:nvSpPr>
        <xdr:cNvPr id="275" name="n_2aveValue【福祉施設】&#10;有形固定資産減価償却率"/>
        <xdr:cNvSpPr txBox="1"/>
      </xdr:nvSpPr>
      <xdr:spPr>
        <a:xfrm>
          <a:off x="2439044" y="1380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137813</xdr:rowOff>
    </xdr:from>
    <xdr:ext cx="405111" cy="259045"/>
    <xdr:sp macro="" textlink="">
      <xdr:nvSpPr>
        <xdr:cNvPr id="276" name="n_3aveValue【福祉施設】&#10;有形固定資産減価償却率"/>
        <xdr:cNvSpPr txBox="1"/>
      </xdr:nvSpPr>
      <xdr:spPr>
        <a:xfrm>
          <a:off x="1645294" y="13517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95902</xdr:rowOff>
    </xdr:from>
    <xdr:ext cx="405111" cy="259045"/>
    <xdr:sp macro="" textlink="">
      <xdr:nvSpPr>
        <xdr:cNvPr id="277" name="n_1mainValue【福祉施設】&#10;有形固定資産減価償却率"/>
        <xdr:cNvSpPr txBox="1"/>
      </xdr:nvSpPr>
      <xdr:spPr>
        <a:xfrm>
          <a:off x="3239144" y="12980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132097</xdr:rowOff>
    </xdr:from>
    <xdr:ext cx="405111" cy="259045"/>
    <xdr:sp macro="" textlink="">
      <xdr:nvSpPr>
        <xdr:cNvPr id="278" name="n_2mainValue【福祉施設】&#10;有形固定資産減価償却率"/>
        <xdr:cNvSpPr txBox="1"/>
      </xdr:nvSpPr>
      <xdr:spPr>
        <a:xfrm>
          <a:off x="2439044" y="13016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9" name="直線コネクタ 288"/>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0" name="テキスト ボックス 289"/>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1" name="直線コネクタ 290"/>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2" name="テキスト ボックス 291"/>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3" name="直線コネクタ 292"/>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4" name="テキスト ボックス 293"/>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5" name="直線コネクタ 294"/>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6" name="テキスト ボックス 295"/>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7" name="直線コネクタ 296"/>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8" name="テキスト ボックス 297"/>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0" name="テキスト ボックス 299"/>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福祉施設】&#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76200</xdr:rowOff>
    </xdr:to>
    <xdr:cxnSp macro="">
      <xdr:nvCxnSpPr>
        <xdr:cNvPr id="302" name="直線コネクタ 301"/>
        <xdr:cNvCxnSpPr/>
      </xdr:nvCxnSpPr>
      <xdr:spPr>
        <a:xfrm flipV="1">
          <a:off x="9429115" y="1288415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80027</xdr:rowOff>
    </xdr:from>
    <xdr:ext cx="469744" cy="259045"/>
    <xdr:sp macro="" textlink="">
      <xdr:nvSpPr>
        <xdr:cNvPr id="303" name="【福祉施設】&#10;一人当たり面積最小値テキスト"/>
        <xdr:cNvSpPr txBox="1"/>
      </xdr:nvSpPr>
      <xdr:spPr>
        <a:xfrm>
          <a:off x="946785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76200</xdr:rowOff>
    </xdr:from>
    <xdr:to>
      <xdr:col>55</xdr:col>
      <xdr:colOff>88900</xdr:colOff>
      <xdr:row>86</xdr:row>
      <xdr:rowOff>76200</xdr:rowOff>
    </xdr:to>
    <xdr:cxnSp macro="">
      <xdr:nvCxnSpPr>
        <xdr:cNvPr id="304" name="直線コネクタ 303"/>
        <xdr:cNvCxnSpPr/>
      </xdr:nvCxnSpPr>
      <xdr:spPr>
        <a:xfrm>
          <a:off x="9359900" y="14281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305" name="【福祉施設】&#10;一人当たり面積最大値テキスト"/>
        <xdr:cNvSpPr txBox="1"/>
      </xdr:nvSpPr>
      <xdr:spPr>
        <a:xfrm>
          <a:off x="9467850" y="1267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306" name="直線コネクタ 305"/>
        <xdr:cNvCxnSpPr/>
      </xdr:nvCxnSpPr>
      <xdr:spPr>
        <a:xfrm>
          <a:off x="9359900" y="12884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33038</xdr:rowOff>
    </xdr:from>
    <xdr:ext cx="469744" cy="259045"/>
    <xdr:sp macro="" textlink="">
      <xdr:nvSpPr>
        <xdr:cNvPr id="307" name="【福祉施設】&#10;一人当たり面積平均値テキスト"/>
        <xdr:cNvSpPr txBox="1"/>
      </xdr:nvSpPr>
      <xdr:spPr>
        <a:xfrm>
          <a:off x="9467850" y="13742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308" name="フローチャート: 判断 307"/>
        <xdr:cNvSpPr/>
      </xdr:nvSpPr>
      <xdr:spPr>
        <a:xfrm>
          <a:off x="9398000" y="138849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166370</xdr:rowOff>
    </xdr:from>
    <xdr:to>
      <xdr:col>50</xdr:col>
      <xdr:colOff>165100</xdr:colOff>
      <xdr:row>84</xdr:row>
      <xdr:rowOff>96520</xdr:rowOff>
    </xdr:to>
    <xdr:sp macro="" textlink="">
      <xdr:nvSpPr>
        <xdr:cNvPr id="309" name="フローチャート: 判断 308"/>
        <xdr:cNvSpPr/>
      </xdr:nvSpPr>
      <xdr:spPr>
        <a:xfrm>
          <a:off x="8636000" y="138760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33020</xdr:rowOff>
    </xdr:from>
    <xdr:to>
      <xdr:col>46</xdr:col>
      <xdr:colOff>38100</xdr:colOff>
      <xdr:row>84</xdr:row>
      <xdr:rowOff>134620</xdr:rowOff>
    </xdr:to>
    <xdr:sp macro="" textlink="">
      <xdr:nvSpPr>
        <xdr:cNvPr id="310" name="フローチャート: 判断 309"/>
        <xdr:cNvSpPr/>
      </xdr:nvSpPr>
      <xdr:spPr>
        <a:xfrm>
          <a:off x="7842250" y="139077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55880</xdr:rowOff>
    </xdr:from>
    <xdr:to>
      <xdr:col>41</xdr:col>
      <xdr:colOff>101600</xdr:colOff>
      <xdr:row>84</xdr:row>
      <xdr:rowOff>157480</xdr:rowOff>
    </xdr:to>
    <xdr:sp macro="" textlink="">
      <xdr:nvSpPr>
        <xdr:cNvPr id="311" name="フローチャート: 判断 310"/>
        <xdr:cNvSpPr/>
      </xdr:nvSpPr>
      <xdr:spPr>
        <a:xfrm>
          <a:off x="7029450" y="1393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2" name="テキスト ボックス 311"/>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3" name="テキスト ボックス 312"/>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4" name="テキスト ボックス 313"/>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5" name="テキスト ボックス 314"/>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6" name="テキスト ボックス 315"/>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158750</xdr:rowOff>
    </xdr:from>
    <xdr:to>
      <xdr:col>55</xdr:col>
      <xdr:colOff>50800</xdr:colOff>
      <xdr:row>86</xdr:row>
      <xdr:rowOff>88900</xdr:rowOff>
    </xdr:to>
    <xdr:sp macro="" textlink="">
      <xdr:nvSpPr>
        <xdr:cNvPr id="317" name="楕円 316"/>
        <xdr:cNvSpPr/>
      </xdr:nvSpPr>
      <xdr:spPr>
        <a:xfrm>
          <a:off x="9398000" y="14198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73677</xdr:rowOff>
    </xdr:from>
    <xdr:ext cx="469744" cy="259045"/>
    <xdr:sp macro="" textlink="">
      <xdr:nvSpPr>
        <xdr:cNvPr id="318" name="【福祉施設】&#10;一人当たり面積該当値テキスト"/>
        <xdr:cNvSpPr txBox="1"/>
      </xdr:nvSpPr>
      <xdr:spPr>
        <a:xfrm>
          <a:off x="9467850" y="1411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2539</xdr:rowOff>
    </xdr:from>
    <xdr:to>
      <xdr:col>50</xdr:col>
      <xdr:colOff>165100</xdr:colOff>
      <xdr:row>86</xdr:row>
      <xdr:rowOff>104139</xdr:rowOff>
    </xdr:to>
    <xdr:sp macro="" textlink="">
      <xdr:nvSpPr>
        <xdr:cNvPr id="319" name="楕円 318"/>
        <xdr:cNvSpPr/>
      </xdr:nvSpPr>
      <xdr:spPr>
        <a:xfrm>
          <a:off x="8636000" y="1420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38100</xdr:rowOff>
    </xdr:from>
    <xdr:to>
      <xdr:col>55</xdr:col>
      <xdr:colOff>0</xdr:colOff>
      <xdr:row>86</xdr:row>
      <xdr:rowOff>53339</xdr:rowOff>
    </xdr:to>
    <xdr:cxnSp macro="">
      <xdr:nvCxnSpPr>
        <xdr:cNvPr id="320" name="直線コネクタ 319"/>
        <xdr:cNvCxnSpPr/>
      </xdr:nvCxnSpPr>
      <xdr:spPr>
        <a:xfrm flipV="1">
          <a:off x="8686800" y="14243050"/>
          <a:ext cx="74295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2539</xdr:rowOff>
    </xdr:from>
    <xdr:to>
      <xdr:col>46</xdr:col>
      <xdr:colOff>38100</xdr:colOff>
      <xdr:row>86</xdr:row>
      <xdr:rowOff>104139</xdr:rowOff>
    </xdr:to>
    <xdr:sp macro="" textlink="">
      <xdr:nvSpPr>
        <xdr:cNvPr id="321" name="楕円 320"/>
        <xdr:cNvSpPr/>
      </xdr:nvSpPr>
      <xdr:spPr>
        <a:xfrm>
          <a:off x="7842250" y="142074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53339</xdr:rowOff>
    </xdr:from>
    <xdr:to>
      <xdr:col>50</xdr:col>
      <xdr:colOff>114300</xdr:colOff>
      <xdr:row>86</xdr:row>
      <xdr:rowOff>53339</xdr:rowOff>
    </xdr:to>
    <xdr:cxnSp macro="">
      <xdr:nvCxnSpPr>
        <xdr:cNvPr id="322" name="直線コネクタ 321"/>
        <xdr:cNvCxnSpPr/>
      </xdr:nvCxnSpPr>
      <xdr:spPr>
        <a:xfrm>
          <a:off x="7886700" y="1425828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113047</xdr:rowOff>
    </xdr:from>
    <xdr:ext cx="469744" cy="259045"/>
    <xdr:sp macro="" textlink="">
      <xdr:nvSpPr>
        <xdr:cNvPr id="323" name="n_1aveValue【福祉施設】&#10;一人当たり面積"/>
        <xdr:cNvSpPr txBox="1"/>
      </xdr:nvSpPr>
      <xdr:spPr>
        <a:xfrm>
          <a:off x="8458277" y="1365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151147</xdr:rowOff>
    </xdr:from>
    <xdr:ext cx="469744" cy="259045"/>
    <xdr:sp macro="" textlink="">
      <xdr:nvSpPr>
        <xdr:cNvPr id="324" name="n_2aveValue【福祉施設】&#10;一人当たり面積"/>
        <xdr:cNvSpPr txBox="1"/>
      </xdr:nvSpPr>
      <xdr:spPr>
        <a:xfrm>
          <a:off x="7677227" y="1369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2557</xdr:rowOff>
    </xdr:from>
    <xdr:ext cx="469744" cy="259045"/>
    <xdr:sp macro="" textlink="">
      <xdr:nvSpPr>
        <xdr:cNvPr id="325" name="n_3aveValue【福祉施設】&#10;一人当たり面積"/>
        <xdr:cNvSpPr txBox="1"/>
      </xdr:nvSpPr>
      <xdr:spPr>
        <a:xfrm>
          <a:off x="6864427" y="1371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95266</xdr:rowOff>
    </xdr:from>
    <xdr:ext cx="469744" cy="259045"/>
    <xdr:sp macro="" textlink="">
      <xdr:nvSpPr>
        <xdr:cNvPr id="326" name="n_1mainValue【福祉施設】&#10;一人当たり面積"/>
        <xdr:cNvSpPr txBox="1"/>
      </xdr:nvSpPr>
      <xdr:spPr>
        <a:xfrm>
          <a:off x="8458277" y="1430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95266</xdr:rowOff>
    </xdr:from>
    <xdr:ext cx="469744" cy="259045"/>
    <xdr:sp macro="" textlink="">
      <xdr:nvSpPr>
        <xdr:cNvPr id="327" name="n_2mainValue【福祉施設】&#10;一人当たり面積"/>
        <xdr:cNvSpPr txBox="1"/>
      </xdr:nvSpPr>
      <xdr:spPr>
        <a:xfrm>
          <a:off x="7677227" y="1430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8" name="正方形/長方形 327"/>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9" name="正方形/長方形 328"/>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0" name="正方形/長方形 329"/>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1" name="正方形/長方形 330"/>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2" name="正方形/長方形 331"/>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3" name="正方形/長方形 332"/>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4" name="正方形/長方形 333"/>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6" name="テキスト ボックス 335"/>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7" name="直線コネクタ 336"/>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8" name="直線コネクタ 337"/>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9" name="テキスト ボックス 338"/>
        <xdr:cNvSpPr txBox="1"/>
      </xdr:nvSpPr>
      <xdr:spPr>
        <a:xfrm>
          <a:off x="384961" y="180097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0" name="直線コネクタ 339"/>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1" name="テキスト ボックス 340"/>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2" name="直線コネクタ 341"/>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3" name="テキスト ボックス 342"/>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4" name="直線コネクタ 343"/>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5" name="テキスト ボックス 344"/>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6" name="直線コネクタ 345"/>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7" name="テキスト ボックス 346"/>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8" name="直線コネクタ 347"/>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9" name="テキスト ボックス 348"/>
        <xdr:cNvSpPr txBox="1"/>
      </xdr:nvSpPr>
      <xdr:spPr>
        <a:xfrm>
          <a:off x="2757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0" name="直線コネクタ 349"/>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1" name="テキスト ボックス 350"/>
        <xdr:cNvSpPr txBox="1"/>
      </xdr:nvSpPr>
      <xdr:spPr>
        <a:xfrm>
          <a:off x="2757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2" name="【市民会館】&#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108</xdr:row>
      <xdr:rowOff>10886</xdr:rowOff>
    </xdr:to>
    <xdr:cxnSp macro="">
      <xdr:nvCxnSpPr>
        <xdr:cNvPr id="353" name="直線コネクタ 352"/>
        <xdr:cNvCxnSpPr/>
      </xdr:nvCxnSpPr>
      <xdr:spPr>
        <a:xfrm flipV="1">
          <a:off x="4177665" y="16571323"/>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14713</xdr:rowOff>
    </xdr:from>
    <xdr:ext cx="405111" cy="259045"/>
    <xdr:sp macro="" textlink="">
      <xdr:nvSpPr>
        <xdr:cNvPr id="354" name="【市民会館】&#10;有形固定資産減価償却率最小値テキスト"/>
        <xdr:cNvSpPr txBox="1"/>
      </xdr:nvSpPr>
      <xdr:spPr>
        <a:xfrm>
          <a:off x="4216400" y="1795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10886</xdr:rowOff>
    </xdr:from>
    <xdr:to>
      <xdr:col>24</xdr:col>
      <xdr:colOff>152400</xdr:colOff>
      <xdr:row>108</xdr:row>
      <xdr:rowOff>10886</xdr:rowOff>
    </xdr:to>
    <xdr:cxnSp macro="">
      <xdr:nvCxnSpPr>
        <xdr:cNvPr id="355" name="直線コネクタ 354"/>
        <xdr:cNvCxnSpPr/>
      </xdr:nvCxnSpPr>
      <xdr:spPr>
        <a:xfrm>
          <a:off x="4108450" y="179559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405111" cy="259045"/>
    <xdr:sp macro="" textlink="">
      <xdr:nvSpPr>
        <xdr:cNvPr id="356" name="【市民会館】&#10;有形固定資産減価償却率最大値テキスト"/>
        <xdr:cNvSpPr txBox="1"/>
      </xdr:nvSpPr>
      <xdr:spPr>
        <a:xfrm>
          <a:off x="4216400" y="16346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357" name="直線コネクタ 356"/>
        <xdr:cNvCxnSpPr/>
      </xdr:nvCxnSpPr>
      <xdr:spPr>
        <a:xfrm>
          <a:off x="4108450" y="165713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5822</xdr:rowOff>
    </xdr:from>
    <xdr:ext cx="405111" cy="259045"/>
    <xdr:sp macro="" textlink="">
      <xdr:nvSpPr>
        <xdr:cNvPr id="358" name="【市民会館】&#10;有形固定資産減価償却率平均値テキスト"/>
        <xdr:cNvSpPr txBox="1"/>
      </xdr:nvSpPr>
      <xdr:spPr>
        <a:xfrm>
          <a:off x="4216400" y="17093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154395</xdr:rowOff>
    </xdr:from>
    <xdr:to>
      <xdr:col>24</xdr:col>
      <xdr:colOff>114300</xdr:colOff>
      <xdr:row>104</xdr:row>
      <xdr:rowOff>84545</xdr:rowOff>
    </xdr:to>
    <xdr:sp macro="" textlink="">
      <xdr:nvSpPr>
        <xdr:cNvPr id="359" name="フローチャート: 判断 358"/>
        <xdr:cNvSpPr/>
      </xdr:nvSpPr>
      <xdr:spPr>
        <a:xfrm>
          <a:off x="4127500" y="1724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23768</xdr:rowOff>
    </xdr:from>
    <xdr:to>
      <xdr:col>20</xdr:col>
      <xdr:colOff>38100</xdr:colOff>
      <xdr:row>104</xdr:row>
      <xdr:rowOff>125368</xdr:rowOff>
    </xdr:to>
    <xdr:sp macro="" textlink="">
      <xdr:nvSpPr>
        <xdr:cNvPr id="360" name="フローチャート: 判断 359"/>
        <xdr:cNvSpPr/>
      </xdr:nvSpPr>
      <xdr:spPr>
        <a:xfrm>
          <a:off x="3384550" y="172830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54792</xdr:rowOff>
    </xdr:from>
    <xdr:to>
      <xdr:col>15</xdr:col>
      <xdr:colOff>101600</xdr:colOff>
      <xdr:row>104</xdr:row>
      <xdr:rowOff>156392</xdr:rowOff>
    </xdr:to>
    <xdr:sp macro="" textlink="">
      <xdr:nvSpPr>
        <xdr:cNvPr id="361" name="フローチャート: 判断 360"/>
        <xdr:cNvSpPr/>
      </xdr:nvSpPr>
      <xdr:spPr>
        <a:xfrm>
          <a:off x="2571750" y="173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160927</xdr:rowOff>
    </xdr:from>
    <xdr:to>
      <xdr:col>10</xdr:col>
      <xdr:colOff>165100</xdr:colOff>
      <xdr:row>104</xdr:row>
      <xdr:rowOff>91077</xdr:rowOff>
    </xdr:to>
    <xdr:sp macro="" textlink="">
      <xdr:nvSpPr>
        <xdr:cNvPr id="362" name="フローチャート: 判断 361"/>
        <xdr:cNvSpPr/>
      </xdr:nvSpPr>
      <xdr:spPr>
        <a:xfrm>
          <a:off x="1778000" y="1724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3" name="テキスト ボックス 362"/>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4" name="テキスト ボックス 363"/>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5" name="テキスト ボックス 364"/>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6" name="テキスト ボックス 365"/>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7" name="テキスト ボックス 366"/>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74386</xdr:rowOff>
    </xdr:from>
    <xdr:to>
      <xdr:col>24</xdr:col>
      <xdr:colOff>114300</xdr:colOff>
      <xdr:row>107</xdr:row>
      <xdr:rowOff>4536</xdr:rowOff>
    </xdr:to>
    <xdr:sp macro="" textlink="">
      <xdr:nvSpPr>
        <xdr:cNvPr id="368" name="楕円 367"/>
        <xdr:cNvSpPr/>
      </xdr:nvSpPr>
      <xdr:spPr>
        <a:xfrm>
          <a:off x="4127500" y="176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52813</xdr:rowOff>
    </xdr:from>
    <xdr:ext cx="405111" cy="259045"/>
    <xdr:sp macro="" textlink="">
      <xdr:nvSpPr>
        <xdr:cNvPr id="369" name="【市民会館】&#10;有形固定資産減価償却率該当値テキスト"/>
        <xdr:cNvSpPr txBox="1"/>
      </xdr:nvSpPr>
      <xdr:spPr>
        <a:xfrm>
          <a:off x="4216400" y="1765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152763</xdr:rowOff>
    </xdr:from>
    <xdr:to>
      <xdr:col>20</xdr:col>
      <xdr:colOff>38100</xdr:colOff>
      <xdr:row>107</xdr:row>
      <xdr:rowOff>82913</xdr:rowOff>
    </xdr:to>
    <xdr:sp macro="" textlink="">
      <xdr:nvSpPr>
        <xdr:cNvPr id="370" name="楕円 369"/>
        <xdr:cNvSpPr/>
      </xdr:nvSpPr>
      <xdr:spPr>
        <a:xfrm>
          <a:off x="3384550" y="177549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125186</xdr:rowOff>
    </xdr:from>
    <xdr:to>
      <xdr:col>24</xdr:col>
      <xdr:colOff>63500</xdr:colOff>
      <xdr:row>107</xdr:row>
      <xdr:rowOff>32113</xdr:rowOff>
    </xdr:to>
    <xdr:cxnSp macro="">
      <xdr:nvCxnSpPr>
        <xdr:cNvPr id="371" name="直線コネクタ 370"/>
        <xdr:cNvCxnSpPr/>
      </xdr:nvCxnSpPr>
      <xdr:spPr>
        <a:xfrm flipV="1">
          <a:off x="3429000" y="17727386"/>
          <a:ext cx="7493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40095</xdr:rowOff>
    </xdr:from>
    <xdr:to>
      <xdr:col>15</xdr:col>
      <xdr:colOff>101600</xdr:colOff>
      <xdr:row>107</xdr:row>
      <xdr:rowOff>141695</xdr:rowOff>
    </xdr:to>
    <xdr:sp macro="" textlink="">
      <xdr:nvSpPr>
        <xdr:cNvPr id="372" name="楕円 371"/>
        <xdr:cNvSpPr/>
      </xdr:nvSpPr>
      <xdr:spPr>
        <a:xfrm>
          <a:off x="257175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32113</xdr:rowOff>
    </xdr:from>
    <xdr:to>
      <xdr:col>19</xdr:col>
      <xdr:colOff>177800</xdr:colOff>
      <xdr:row>107</xdr:row>
      <xdr:rowOff>90895</xdr:rowOff>
    </xdr:to>
    <xdr:cxnSp macro="">
      <xdr:nvCxnSpPr>
        <xdr:cNvPr id="373" name="直線コネクタ 372"/>
        <xdr:cNvCxnSpPr/>
      </xdr:nvCxnSpPr>
      <xdr:spPr>
        <a:xfrm flipV="1">
          <a:off x="2622550" y="17805763"/>
          <a:ext cx="80645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141895</xdr:rowOff>
    </xdr:from>
    <xdr:ext cx="405111" cy="259045"/>
    <xdr:sp macro="" textlink="">
      <xdr:nvSpPr>
        <xdr:cNvPr id="374" name="n_1aveValue【市民会館】&#10;有形固定資産減価償却率"/>
        <xdr:cNvSpPr txBox="1"/>
      </xdr:nvSpPr>
      <xdr:spPr>
        <a:xfrm>
          <a:off x="3239144" y="1705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1469</xdr:rowOff>
    </xdr:from>
    <xdr:ext cx="405111" cy="259045"/>
    <xdr:sp macro="" textlink="">
      <xdr:nvSpPr>
        <xdr:cNvPr id="375" name="n_2aveValue【市民会館】&#10;有形固定資産減価償却率"/>
        <xdr:cNvSpPr txBox="1"/>
      </xdr:nvSpPr>
      <xdr:spPr>
        <a:xfrm>
          <a:off x="2439044" y="1708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107604</xdr:rowOff>
    </xdr:from>
    <xdr:ext cx="405111" cy="259045"/>
    <xdr:sp macro="" textlink="">
      <xdr:nvSpPr>
        <xdr:cNvPr id="376" name="n_3aveValue【市民会館】&#10;有形固定資産減価償却率"/>
        <xdr:cNvSpPr txBox="1"/>
      </xdr:nvSpPr>
      <xdr:spPr>
        <a:xfrm>
          <a:off x="1645294" y="1702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74040</xdr:rowOff>
    </xdr:from>
    <xdr:ext cx="405111" cy="259045"/>
    <xdr:sp macro="" textlink="">
      <xdr:nvSpPr>
        <xdr:cNvPr id="377" name="n_1mainValue【市民会館】&#10;有形固定資産減価償却率"/>
        <xdr:cNvSpPr txBox="1"/>
      </xdr:nvSpPr>
      <xdr:spPr>
        <a:xfrm>
          <a:off x="3239144" y="1784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132822</xdr:rowOff>
    </xdr:from>
    <xdr:ext cx="405111" cy="259045"/>
    <xdr:sp macro="" textlink="">
      <xdr:nvSpPr>
        <xdr:cNvPr id="378" name="n_2mainValue【市民会館】&#10;有形固定資産減価償却率"/>
        <xdr:cNvSpPr txBox="1"/>
      </xdr:nvSpPr>
      <xdr:spPr>
        <a:xfrm>
          <a:off x="2439044" y="1790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7" name="テキスト ボックス 386"/>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8" name="直線コネクタ 387"/>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89" name="直線コネクタ 388"/>
        <xdr:cNvCxnSpPr/>
      </xdr:nvCxnSpPr>
      <xdr:spPr>
        <a:xfrm>
          <a:off x="595630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90" name="テキスト ボックス 389"/>
        <xdr:cNvSpPr txBox="1"/>
      </xdr:nvSpPr>
      <xdr:spPr>
        <a:xfrm>
          <a:off x="55272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1" name="直線コネクタ 390"/>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2" name="テキスト ボックス 391"/>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93" name="直線コネクタ 392"/>
        <xdr:cNvCxnSpPr/>
      </xdr:nvCxnSpPr>
      <xdr:spPr>
        <a:xfrm>
          <a:off x="5956300" y="1676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94" name="テキスト ボックス 393"/>
        <xdr:cNvSpPr txBox="1"/>
      </xdr:nvSpPr>
      <xdr:spPr>
        <a:xfrm>
          <a:off x="55272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5" name="直線コネクタ 394"/>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6" name="テキスト ボックス 395"/>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7" name="【市民会館】&#10;一人当たり面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127636</xdr:rowOff>
    </xdr:from>
    <xdr:to>
      <xdr:col>54</xdr:col>
      <xdr:colOff>189865</xdr:colOff>
      <xdr:row>107</xdr:row>
      <xdr:rowOff>104775</xdr:rowOff>
    </xdr:to>
    <xdr:cxnSp macro="">
      <xdr:nvCxnSpPr>
        <xdr:cNvPr id="398" name="直線コネクタ 397"/>
        <xdr:cNvCxnSpPr/>
      </xdr:nvCxnSpPr>
      <xdr:spPr>
        <a:xfrm flipV="1">
          <a:off x="9429115" y="16701136"/>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399" name="【市民会館】&#10;一人当たり面積最小値テキスト"/>
        <xdr:cNvSpPr txBox="1"/>
      </xdr:nvSpPr>
      <xdr:spPr>
        <a:xfrm>
          <a:off x="9467850" y="1788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00" name="直線コネクタ 399"/>
        <xdr:cNvCxnSpPr/>
      </xdr:nvCxnSpPr>
      <xdr:spPr>
        <a:xfrm>
          <a:off x="9359900" y="178784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74313</xdr:rowOff>
    </xdr:from>
    <xdr:ext cx="469744" cy="259045"/>
    <xdr:sp macro="" textlink="">
      <xdr:nvSpPr>
        <xdr:cNvPr id="401" name="【市民会館】&#10;一人当たり面積最大値テキスト"/>
        <xdr:cNvSpPr txBox="1"/>
      </xdr:nvSpPr>
      <xdr:spPr>
        <a:xfrm>
          <a:off x="9467850" y="1647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127636</xdr:rowOff>
    </xdr:from>
    <xdr:to>
      <xdr:col>55</xdr:col>
      <xdr:colOff>88900</xdr:colOff>
      <xdr:row>100</xdr:row>
      <xdr:rowOff>127636</xdr:rowOff>
    </xdr:to>
    <xdr:cxnSp macro="">
      <xdr:nvCxnSpPr>
        <xdr:cNvPr id="402" name="直線コネクタ 401"/>
        <xdr:cNvCxnSpPr/>
      </xdr:nvCxnSpPr>
      <xdr:spPr>
        <a:xfrm>
          <a:off x="9359900" y="167011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158132</xdr:rowOff>
    </xdr:from>
    <xdr:ext cx="469744" cy="259045"/>
    <xdr:sp macro="" textlink="">
      <xdr:nvSpPr>
        <xdr:cNvPr id="403" name="【市民会館】&#10;一人当たり面積平均値テキスト"/>
        <xdr:cNvSpPr txBox="1"/>
      </xdr:nvSpPr>
      <xdr:spPr>
        <a:xfrm>
          <a:off x="9467850" y="17417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04" name="フローチャート: 判断 403"/>
        <xdr:cNvSpPr/>
      </xdr:nvSpPr>
      <xdr:spPr>
        <a:xfrm>
          <a:off x="9398000" y="174390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8255</xdr:rowOff>
    </xdr:from>
    <xdr:to>
      <xdr:col>50</xdr:col>
      <xdr:colOff>165100</xdr:colOff>
      <xdr:row>105</xdr:row>
      <xdr:rowOff>109855</xdr:rowOff>
    </xdr:to>
    <xdr:sp macro="" textlink="">
      <xdr:nvSpPr>
        <xdr:cNvPr id="405" name="フローチャート: 判断 404"/>
        <xdr:cNvSpPr/>
      </xdr:nvSpPr>
      <xdr:spPr>
        <a:xfrm>
          <a:off x="8636000" y="1743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406" name="フローチャート: 判断 405"/>
        <xdr:cNvSpPr/>
      </xdr:nvSpPr>
      <xdr:spPr>
        <a:xfrm>
          <a:off x="7842250" y="174390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19686</xdr:rowOff>
    </xdr:from>
    <xdr:to>
      <xdr:col>41</xdr:col>
      <xdr:colOff>101600</xdr:colOff>
      <xdr:row>105</xdr:row>
      <xdr:rowOff>121286</xdr:rowOff>
    </xdr:to>
    <xdr:sp macro="" textlink="">
      <xdr:nvSpPr>
        <xdr:cNvPr id="407" name="フローチャート: 判断 406"/>
        <xdr:cNvSpPr/>
      </xdr:nvSpPr>
      <xdr:spPr>
        <a:xfrm>
          <a:off x="7029450" y="1745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8" name="テキスト ボックス 407"/>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9" name="テキスト ボックス 408"/>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0" name="テキスト ボックス 409"/>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1" name="テキスト ボックス 410"/>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2" name="テキスト ボックス 411"/>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133986</xdr:rowOff>
    </xdr:from>
    <xdr:to>
      <xdr:col>55</xdr:col>
      <xdr:colOff>50800</xdr:colOff>
      <xdr:row>103</xdr:row>
      <xdr:rowOff>64136</xdr:rowOff>
    </xdr:to>
    <xdr:sp macro="" textlink="">
      <xdr:nvSpPr>
        <xdr:cNvPr id="413" name="楕円 412"/>
        <xdr:cNvSpPr/>
      </xdr:nvSpPr>
      <xdr:spPr>
        <a:xfrm>
          <a:off x="9398000" y="170503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156863</xdr:rowOff>
    </xdr:from>
    <xdr:ext cx="469744" cy="259045"/>
    <xdr:sp macro="" textlink="">
      <xdr:nvSpPr>
        <xdr:cNvPr id="414" name="【市民会館】&#10;一人当たり面積該当値テキスト"/>
        <xdr:cNvSpPr txBox="1"/>
      </xdr:nvSpPr>
      <xdr:spPr>
        <a:xfrm>
          <a:off x="9467850" y="1690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133986</xdr:rowOff>
    </xdr:from>
    <xdr:to>
      <xdr:col>50</xdr:col>
      <xdr:colOff>165100</xdr:colOff>
      <xdr:row>103</xdr:row>
      <xdr:rowOff>64136</xdr:rowOff>
    </xdr:to>
    <xdr:sp macro="" textlink="">
      <xdr:nvSpPr>
        <xdr:cNvPr id="415" name="楕円 414"/>
        <xdr:cNvSpPr/>
      </xdr:nvSpPr>
      <xdr:spPr>
        <a:xfrm>
          <a:off x="8636000" y="1705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13336</xdr:rowOff>
    </xdr:from>
    <xdr:to>
      <xdr:col>55</xdr:col>
      <xdr:colOff>0</xdr:colOff>
      <xdr:row>103</xdr:row>
      <xdr:rowOff>13336</xdr:rowOff>
    </xdr:to>
    <xdr:cxnSp macro="">
      <xdr:nvCxnSpPr>
        <xdr:cNvPr id="416" name="直線コネクタ 415"/>
        <xdr:cNvCxnSpPr/>
      </xdr:nvCxnSpPr>
      <xdr:spPr>
        <a:xfrm>
          <a:off x="8686800" y="1710118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139700</xdr:rowOff>
    </xdr:from>
    <xdr:to>
      <xdr:col>46</xdr:col>
      <xdr:colOff>38100</xdr:colOff>
      <xdr:row>103</xdr:row>
      <xdr:rowOff>69850</xdr:rowOff>
    </xdr:to>
    <xdr:sp macro="" textlink="">
      <xdr:nvSpPr>
        <xdr:cNvPr id="417" name="楕円 416"/>
        <xdr:cNvSpPr/>
      </xdr:nvSpPr>
      <xdr:spPr>
        <a:xfrm>
          <a:off x="7842250" y="170561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13336</xdr:rowOff>
    </xdr:from>
    <xdr:to>
      <xdr:col>50</xdr:col>
      <xdr:colOff>114300</xdr:colOff>
      <xdr:row>103</xdr:row>
      <xdr:rowOff>19050</xdr:rowOff>
    </xdr:to>
    <xdr:cxnSp macro="">
      <xdr:nvCxnSpPr>
        <xdr:cNvPr id="418" name="直線コネクタ 417"/>
        <xdr:cNvCxnSpPr/>
      </xdr:nvCxnSpPr>
      <xdr:spPr>
        <a:xfrm flipV="1">
          <a:off x="7886700" y="17101186"/>
          <a:ext cx="8001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100982</xdr:rowOff>
    </xdr:from>
    <xdr:ext cx="469744" cy="259045"/>
    <xdr:sp macro="" textlink="">
      <xdr:nvSpPr>
        <xdr:cNvPr id="419" name="n_1aveValue【市民会館】&#10;一人当たり面積"/>
        <xdr:cNvSpPr txBox="1"/>
      </xdr:nvSpPr>
      <xdr:spPr>
        <a:xfrm>
          <a:off x="8458277" y="1753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100982</xdr:rowOff>
    </xdr:from>
    <xdr:ext cx="469744" cy="259045"/>
    <xdr:sp macro="" textlink="">
      <xdr:nvSpPr>
        <xdr:cNvPr id="420" name="n_2aveValue【市民会館】&#10;一人当たり面積"/>
        <xdr:cNvSpPr txBox="1"/>
      </xdr:nvSpPr>
      <xdr:spPr>
        <a:xfrm>
          <a:off x="7677227" y="1753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137813</xdr:rowOff>
    </xdr:from>
    <xdr:ext cx="469744" cy="259045"/>
    <xdr:sp macro="" textlink="">
      <xdr:nvSpPr>
        <xdr:cNvPr id="421" name="n_3aveValue【市民会館】&#10;一人当たり面積"/>
        <xdr:cNvSpPr txBox="1"/>
      </xdr:nvSpPr>
      <xdr:spPr>
        <a:xfrm>
          <a:off x="6864427" y="1722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80663</xdr:rowOff>
    </xdr:from>
    <xdr:ext cx="469744" cy="259045"/>
    <xdr:sp macro="" textlink="">
      <xdr:nvSpPr>
        <xdr:cNvPr id="422" name="n_1mainValue【市民会館】&#10;一人当たり面積"/>
        <xdr:cNvSpPr txBox="1"/>
      </xdr:nvSpPr>
      <xdr:spPr>
        <a:xfrm>
          <a:off x="8458277" y="1682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86377</xdr:rowOff>
    </xdr:from>
    <xdr:ext cx="469744" cy="259045"/>
    <xdr:sp macro="" textlink="">
      <xdr:nvSpPr>
        <xdr:cNvPr id="423" name="n_2mainValue【市民会館】&#10;一人当たり面積"/>
        <xdr:cNvSpPr txBox="1"/>
      </xdr:nvSpPr>
      <xdr:spPr>
        <a:xfrm>
          <a:off x="7677227" y="1683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4" name="正方形/長方形 423"/>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5" name="正方形/長方形 424"/>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6" name="正方形/長方形 425"/>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7" name="正方形/長方形 426"/>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8" name="正方形/長方形 427"/>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9" name="正方形/長方形 428"/>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0" name="正方形/長方形 429"/>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1" name="正方形/長方形 430"/>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2" name="テキスト ボックス 431"/>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3" name="直線コネクタ 432"/>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34" name="テキスト ボックス 433"/>
        <xdr:cNvSpPr txBox="1"/>
      </xdr:nvSpPr>
      <xdr:spPr>
        <a:xfrm>
          <a:off x="10906911" y="7211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5" name="直線コネクタ 434"/>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36" name="テキスト ボックス 435"/>
        <xdr:cNvSpPr txBox="1"/>
      </xdr:nvSpPr>
      <xdr:spPr>
        <a:xfrm>
          <a:off x="108427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7" name="直線コネクタ 436"/>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8" name="テキスト ボックス 437"/>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9" name="直線コネクタ 438"/>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0" name="テキスト ボックス 439"/>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1" name="直線コネクタ 440"/>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2" name="テキスト ボックス 441"/>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3" name="直線コネクタ 442"/>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44" name="テキスト ボックス 443"/>
        <xdr:cNvSpPr txBox="1"/>
      </xdr:nvSpPr>
      <xdr:spPr>
        <a:xfrm>
          <a:off x="107977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5" name="直線コネクタ 444"/>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6" name="テキスト ボックス 445"/>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7" name="【一般廃棄物処理施設】&#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41</xdr:row>
      <xdr:rowOff>87630</xdr:rowOff>
    </xdr:to>
    <xdr:cxnSp macro="">
      <xdr:nvCxnSpPr>
        <xdr:cNvPr id="448" name="直線コネクタ 447"/>
        <xdr:cNvCxnSpPr/>
      </xdr:nvCxnSpPr>
      <xdr:spPr>
        <a:xfrm flipV="1">
          <a:off x="14699614" y="5650230"/>
          <a:ext cx="0" cy="1212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91457</xdr:rowOff>
    </xdr:from>
    <xdr:ext cx="405111" cy="259045"/>
    <xdr:sp macro="" textlink="">
      <xdr:nvSpPr>
        <xdr:cNvPr id="449" name="【一般廃棄物処理施設】&#10;有形固定資産減価償却率最小値テキスト"/>
        <xdr:cNvSpPr txBox="1"/>
      </xdr:nvSpPr>
      <xdr:spPr>
        <a:xfrm>
          <a:off x="14738350" y="686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87630</xdr:rowOff>
    </xdr:from>
    <xdr:to>
      <xdr:col>86</xdr:col>
      <xdr:colOff>25400</xdr:colOff>
      <xdr:row>41</xdr:row>
      <xdr:rowOff>87630</xdr:rowOff>
    </xdr:to>
    <xdr:cxnSp macro="">
      <xdr:nvCxnSpPr>
        <xdr:cNvPr id="450" name="直線コネクタ 449"/>
        <xdr:cNvCxnSpPr/>
      </xdr:nvCxnSpPr>
      <xdr:spPr>
        <a:xfrm>
          <a:off x="14611350" y="68630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51" name="【一般廃棄物処理施設】&#10;有形固定資産減価償却率最大値テキスト"/>
        <xdr:cNvSpPr txBox="1"/>
      </xdr:nvSpPr>
      <xdr:spPr>
        <a:xfrm>
          <a:off x="14738350" y="5438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52" name="直線コネクタ 451"/>
        <xdr:cNvCxnSpPr/>
      </xdr:nvCxnSpPr>
      <xdr:spPr>
        <a:xfrm>
          <a:off x="14611350" y="56502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53357</xdr:rowOff>
    </xdr:from>
    <xdr:ext cx="405111" cy="259045"/>
    <xdr:sp macro="" textlink="">
      <xdr:nvSpPr>
        <xdr:cNvPr id="453" name="【一般廃棄物処理施設】&#10;有形固定資産減価償却率平均値テキスト"/>
        <xdr:cNvSpPr txBox="1"/>
      </xdr:nvSpPr>
      <xdr:spPr>
        <a:xfrm>
          <a:off x="14738350" y="6168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454" name="フローチャート: 判断 453"/>
        <xdr:cNvSpPr/>
      </xdr:nvSpPr>
      <xdr:spPr>
        <a:xfrm>
          <a:off x="14649450" y="61899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455" name="フローチャート: 判断 454"/>
        <xdr:cNvSpPr/>
      </xdr:nvSpPr>
      <xdr:spPr>
        <a:xfrm>
          <a:off x="13887450" y="61995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456" name="フローチャート: 判断 455"/>
        <xdr:cNvSpPr/>
      </xdr:nvSpPr>
      <xdr:spPr>
        <a:xfrm>
          <a:off x="13093700" y="62776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457" name="フローチャート: 判断 456"/>
        <xdr:cNvSpPr/>
      </xdr:nvSpPr>
      <xdr:spPr>
        <a:xfrm>
          <a:off x="12299950" y="62128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8" name="テキスト ボックス 457"/>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9" name="テキスト ボックス 458"/>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0" name="テキスト ボックス 459"/>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1" name="テキスト ボックス 460"/>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2" name="テキスト ボックス 461"/>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71120</xdr:rowOff>
    </xdr:from>
    <xdr:to>
      <xdr:col>85</xdr:col>
      <xdr:colOff>177800</xdr:colOff>
      <xdr:row>37</xdr:row>
      <xdr:rowOff>1270</xdr:rowOff>
    </xdr:to>
    <xdr:sp macro="" textlink="">
      <xdr:nvSpPr>
        <xdr:cNvPr id="463" name="楕円 462"/>
        <xdr:cNvSpPr/>
      </xdr:nvSpPr>
      <xdr:spPr>
        <a:xfrm>
          <a:off x="14649450" y="60210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93997</xdr:rowOff>
    </xdr:from>
    <xdr:ext cx="405111" cy="259045"/>
    <xdr:sp macro="" textlink="">
      <xdr:nvSpPr>
        <xdr:cNvPr id="464" name="【一般廃棄物処理施設】&#10;有形固定資産減価償却率該当値テキスト"/>
        <xdr:cNvSpPr txBox="1"/>
      </xdr:nvSpPr>
      <xdr:spPr>
        <a:xfrm>
          <a:off x="14738350" y="5878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116840</xdr:rowOff>
    </xdr:from>
    <xdr:to>
      <xdr:col>81</xdr:col>
      <xdr:colOff>101600</xdr:colOff>
      <xdr:row>37</xdr:row>
      <xdr:rowOff>46990</xdr:rowOff>
    </xdr:to>
    <xdr:sp macro="" textlink="">
      <xdr:nvSpPr>
        <xdr:cNvPr id="465" name="楕円 464"/>
        <xdr:cNvSpPr/>
      </xdr:nvSpPr>
      <xdr:spPr>
        <a:xfrm>
          <a:off x="13887450" y="60667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121920</xdr:rowOff>
    </xdr:from>
    <xdr:to>
      <xdr:col>85</xdr:col>
      <xdr:colOff>127000</xdr:colOff>
      <xdr:row>36</xdr:row>
      <xdr:rowOff>167640</xdr:rowOff>
    </xdr:to>
    <xdr:cxnSp macro="">
      <xdr:nvCxnSpPr>
        <xdr:cNvPr id="466" name="直線コネクタ 465"/>
        <xdr:cNvCxnSpPr/>
      </xdr:nvCxnSpPr>
      <xdr:spPr>
        <a:xfrm flipV="1">
          <a:off x="13938250" y="6071870"/>
          <a:ext cx="762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122555</xdr:rowOff>
    </xdr:from>
    <xdr:to>
      <xdr:col>76</xdr:col>
      <xdr:colOff>165100</xdr:colOff>
      <xdr:row>36</xdr:row>
      <xdr:rowOff>52705</xdr:rowOff>
    </xdr:to>
    <xdr:sp macro="" textlink="">
      <xdr:nvSpPr>
        <xdr:cNvPr id="467" name="楕円 466"/>
        <xdr:cNvSpPr/>
      </xdr:nvSpPr>
      <xdr:spPr>
        <a:xfrm>
          <a:off x="13093700" y="59074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1905</xdr:rowOff>
    </xdr:from>
    <xdr:to>
      <xdr:col>81</xdr:col>
      <xdr:colOff>50800</xdr:colOff>
      <xdr:row>36</xdr:row>
      <xdr:rowOff>167640</xdr:rowOff>
    </xdr:to>
    <xdr:cxnSp macro="">
      <xdr:nvCxnSpPr>
        <xdr:cNvPr id="468" name="直線コネクタ 467"/>
        <xdr:cNvCxnSpPr/>
      </xdr:nvCxnSpPr>
      <xdr:spPr>
        <a:xfrm>
          <a:off x="13144500" y="5951855"/>
          <a:ext cx="79375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469" name="n_1aveValue【一般廃棄物処理施設】&#10;有形固定資産減価償却率"/>
        <xdr:cNvSpPr txBox="1"/>
      </xdr:nvSpPr>
      <xdr:spPr>
        <a:xfrm>
          <a:off x="13742044" y="6285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470" name="n_2aveValue【一般廃棄物処理施設】&#10;有形固定資産減価償却率"/>
        <xdr:cNvSpPr txBox="1"/>
      </xdr:nvSpPr>
      <xdr:spPr>
        <a:xfrm>
          <a:off x="12960994" y="6363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44467</xdr:rowOff>
    </xdr:from>
    <xdr:ext cx="405111" cy="259045"/>
    <xdr:sp macro="" textlink="">
      <xdr:nvSpPr>
        <xdr:cNvPr id="471" name="n_3aveValue【一般廃棄物処理施設】&#10;有形固定資産減価償却率"/>
        <xdr:cNvSpPr txBox="1"/>
      </xdr:nvSpPr>
      <xdr:spPr>
        <a:xfrm>
          <a:off x="121672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63517</xdr:rowOff>
    </xdr:from>
    <xdr:ext cx="405111" cy="259045"/>
    <xdr:sp macro="" textlink="">
      <xdr:nvSpPr>
        <xdr:cNvPr id="472" name="n_1mainValue【一般廃棄物処理施設】&#10;有形固定資産減価償却率"/>
        <xdr:cNvSpPr txBox="1"/>
      </xdr:nvSpPr>
      <xdr:spPr>
        <a:xfrm>
          <a:off x="13742044" y="5848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69232</xdr:rowOff>
    </xdr:from>
    <xdr:ext cx="405111" cy="259045"/>
    <xdr:sp macro="" textlink="">
      <xdr:nvSpPr>
        <xdr:cNvPr id="473" name="n_2mainValue【一般廃棄物処理施設】&#10;有形固定資産減価償却率"/>
        <xdr:cNvSpPr txBox="1"/>
      </xdr:nvSpPr>
      <xdr:spPr>
        <a:xfrm>
          <a:off x="12960994" y="56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4" name="正方形/長方形 473"/>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5" name="正方形/長方形 474"/>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6" name="正方形/長方形 475"/>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7" name="正方形/長方形 476"/>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8" name="正方形/長方形 477"/>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9" name="正方形/長方形 478"/>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0" name="正方形/長方形 479"/>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1" name="正方形/長方形 480"/>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2" name="テキスト ボックス 481"/>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3" name="直線コネクタ 482"/>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84" name="直線コネクタ 483"/>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85" name="テキスト ボックス 484"/>
        <xdr:cNvSpPr txBox="1"/>
      </xdr:nvSpPr>
      <xdr:spPr>
        <a:xfrm>
          <a:off x="16248514" y="6897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86" name="直線コネクタ 485"/>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487" name="テキスト ボックス 486"/>
        <xdr:cNvSpPr txBox="1"/>
      </xdr:nvSpPr>
      <xdr:spPr>
        <a:xfrm>
          <a:off x="15985051" y="6583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88" name="直線コネクタ 487"/>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489" name="テキスト ボックス 488"/>
        <xdr:cNvSpPr txBox="1"/>
      </xdr:nvSpPr>
      <xdr:spPr>
        <a:xfrm>
          <a:off x="15985051" y="62694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90" name="直線コネクタ 489"/>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491" name="テキスト ボックス 490"/>
        <xdr:cNvSpPr txBox="1"/>
      </xdr:nvSpPr>
      <xdr:spPr>
        <a:xfrm>
          <a:off x="15985051" y="5949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92" name="直線コネクタ 491"/>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93" name="テキスト ボックス 492"/>
        <xdr:cNvSpPr txBox="1"/>
      </xdr:nvSpPr>
      <xdr:spPr>
        <a:xfrm>
          <a:off x="15939981" y="56353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94" name="直線コネクタ 493"/>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95" name="テキスト ボックス 494"/>
        <xdr:cNvSpPr txBox="1"/>
      </xdr:nvSpPr>
      <xdr:spPr>
        <a:xfrm>
          <a:off x="15939981" y="53214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6" name="直線コネクタ 495"/>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7" name="テキスト ボックス 496"/>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8" name="【一般廃棄物処理施設】&#10;一人当たり有形固定資産（償却資産）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147959</xdr:rowOff>
    </xdr:from>
    <xdr:to>
      <xdr:col>116</xdr:col>
      <xdr:colOff>62864</xdr:colOff>
      <xdr:row>42</xdr:row>
      <xdr:rowOff>63595</xdr:rowOff>
    </xdr:to>
    <xdr:cxnSp macro="">
      <xdr:nvCxnSpPr>
        <xdr:cNvPr id="499" name="直線コネクタ 498"/>
        <xdr:cNvCxnSpPr/>
      </xdr:nvCxnSpPr>
      <xdr:spPr>
        <a:xfrm flipV="1">
          <a:off x="19951064" y="5602609"/>
          <a:ext cx="0" cy="1401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67422</xdr:rowOff>
    </xdr:from>
    <xdr:ext cx="469744" cy="259045"/>
    <xdr:sp macro="" textlink="">
      <xdr:nvSpPr>
        <xdr:cNvPr id="500" name="【一般廃棄物処理施設】&#10;一人当たり有形固定資産（償却資産）額最小値テキスト"/>
        <xdr:cNvSpPr txBox="1"/>
      </xdr:nvSpPr>
      <xdr:spPr>
        <a:xfrm>
          <a:off x="19989800" y="700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63595</xdr:rowOff>
    </xdr:from>
    <xdr:to>
      <xdr:col>116</xdr:col>
      <xdr:colOff>152400</xdr:colOff>
      <xdr:row>42</xdr:row>
      <xdr:rowOff>63595</xdr:rowOff>
    </xdr:to>
    <xdr:cxnSp macro="">
      <xdr:nvCxnSpPr>
        <xdr:cNvPr id="501" name="直線コネクタ 500"/>
        <xdr:cNvCxnSpPr/>
      </xdr:nvCxnSpPr>
      <xdr:spPr>
        <a:xfrm>
          <a:off x="19881850" y="70041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94636</xdr:rowOff>
    </xdr:from>
    <xdr:ext cx="599010" cy="259045"/>
    <xdr:sp macro="" textlink="">
      <xdr:nvSpPr>
        <xdr:cNvPr id="502" name="【一般廃棄物処理施設】&#10;一人当たり有形固定資産（償却資産）額最大値テキスト"/>
        <xdr:cNvSpPr txBox="1"/>
      </xdr:nvSpPr>
      <xdr:spPr>
        <a:xfrm>
          <a:off x="19989800" y="538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147959</xdr:rowOff>
    </xdr:from>
    <xdr:to>
      <xdr:col>116</xdr:col>
      <xdr:colOff>152400</xdr:colOff>
      <xdr:row>33</xdr:row>
      <xdr:rowOff>147959</xdr:rowOff>
    </xdr:to>
    <xdr:cxnSp macro="">
      <xdr:nvCxnSpPr>
        <xdr:cNvPr id="503" name="直線コネクタ 502"/>
        <xdr:cNvCxnSpPr/>
      </xdr:nvCxnSpPr>
      <xdr:spPr>
        <a:xfrm>
          <a:off x="19881850" y="56026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47112</xdr:rowOff>
    </xdr:from>
    <xdr:ext cx="534377" cy="259045"/>
    <xdr:sp macro="" textlink="">
      <xdr:nvSpPr>
        <xdr:cNvPr id="504" name="【一般廃棄物処理施設】&#10;一人当たり有形固定資産（償却資産）額平均値テキスト"/>
        <xdr:cNvSpPr txBox="1"/>
      </xdr:nvSpPr>
      <xdr:spPr>
        <a:xfrm>
          <a:off x="19989800" y="6162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24235</xdr:rowOff>
    </xdr:from>
    <xdr:to>
      <xdr:col>116</xdr:col>
      <xdr:colOff>114300</xdr:colOff>
      <xdr:row>38</xdr:row>
      <xdr:rowOff>125835</xdr:rowOff>
    </xdr:to>
    <xdr:sp macro="" textlink="">
      <xdr:nvSpPr>
        <xdr:cNvPr id="505" name="フローチャート: 判断 504"/>
        <xdr:cNvSpPr/>
      </xdr:nvSpPr>
      <xdr:spPr>
        <a:xfrm>
          <a:off x="19900900" y="630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16680</xdr:rowOff>
    </xdr:from>
    <xdr:to>
      <xdr:col>112</xdr:col>
      <xdr:colOff>38100</xdr:colOff>
      <xdr:row>38</xdr:row>
      <xdr:rowOff>118280</xdr:rowOff>
    </xdr:to>
    <xdr:sp macro="" textlink="">
      <xdr:nvSpPr>
        <xdr:cNvPr id="506" name="フローチャート: 判断 505"/>
        <xdr:cNvSpPr/>
      </xdr:nvSpPr>
      <xdr:spPr>
        <a:xfrm>
          <a:off x="19157950" y="62968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72437</xdr:rowOff>
    </xdr:from>
    <xdr:to>
      <xdr:col>107</xdr:col>
      <xdr:colOff>101600</xdr:colOff>
      <xdr:row>39</xdr:row>
      <xdr:rowOff>2587</xdr:rowOff>
    </xdr:to>
    <xdr:sp macro="" textlink="">
      <xdr:nvSpPr>
        <xdr:cNvPr id="507" name="フローチャート: 判断 506"/>
        <xdr:cNvSpPr/>
      </xdr:nvSpPr>
      <xdr:spPr>
        <a:xfrm>
          <a:off x="18345150" y="63525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14068</xdr:rowOff>
    </xdr:from>
    <xdr:to>
      <xdr:col>102</xdr:col>
      <xdr:colOff>165100</xdr:colOff>
      <xdr:row>38</xdr:row>
      <xdr:rowOff>115668</xdr:rowOff>
    </xdr:to>
    <xdr:sp macro="" textlink="">
      <xdr:nvSpPr>
        <xdr:cNvPr id="508" name="フローチャート: 判断 507"/>
        <xdr:cNvSpPr/>
      </xdr:nvSpPr>
      <xdr:spPr>
        <a:xfrm>
          <a:off x="17551400" y="629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9" name="テキスト ボックス 508"/>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0" name="テキスト ボックス 509"/>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1" name="テキスト ボックス 510"/>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2" name="テキスト ボックス 511"/>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3" name="テキスト ボックス 512"/>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25770</xdr:rowOff>
    </xdr:from>
    <xdr:to>
      <xdr:col>116</xdr:col>
      <xdr:colOff>114300</xdr:colOff>
      <xdr:row>39</xdr:row>
      <xdr:rowOff>127370</xdr:rowOff>
    </xdr:to>
    <xdr:sp macro="" textlink="">
      <xdr:nvSpPr>
        <xdr:cNvPr id="514" name="楕円 513"/>
        <xdr:cNvSpPr/>
      </xdr:nvSpPr>
      <xdr:spPr>
        <a:xfrm>
          <a:off x="19900900" y="647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4197</xdr:rowOff>
    </xdr:from>
    <xdr:ext cx="534377" cy="259045"/>
    <xdr:sp macro="" textlink="">
      <xdr:nvSpPr>
        <xdr:cNvPr id="515" name="【一般廃棄物処理施設】&#10;一人当たり有形固定資産（償却資産）額該当値テキスト"/>
        <xdr:cNvSpPr txBox="1"/>
      </xdr:nvSpPr>
      <xdr:spPr>
        <a:xfrm>
          <a:off x="19989800" y="644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47901</xdr:rowOff>
    </xdr:from>
    <xdr:to>
      <xdr:col>112</xdr:col>
      <xdr:colOff>38100</xdr:colOff>
      <xdr:row>39</xdr:row>
      <xdr:rowOff>149501</xdr:rowOff>
    </xdr:to>
    <xdr:sp macro="" textlink="">
      <xdr:nvSpPr>
        <xdr:cNvPr id="516" name="楕円 515"/>
        <xdr:cNvSpPr/>
      </xdr:nvSpPr>
      <xdr:spPr>
        <a:xfrm>
          <a:off x="19157950" y="649315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76570</xdr:rowOff>
    </xdr:from>
    <xdr:to>
      <xdr:col>116</xdr:col>
      <xdr:colOff>63500</xdr:colOff>
      <xdr:row>39</xdr:row>
      <xdr:rowOff>98701</xdr:rowOff>
    </xdr:to>
    <xdr:cxnSp macro="">
      <xdr:nvCxnSpPr>
        <xdr:cNvPr id="517" name="直線コネクタ 516"/>
        <xdr:cNvCxnSpPr/>
      </xdr:nvCxnSpPr>
      <xdr:spPr>
        <a:xfrm flipV="1">
          <a:off x="19202400" y="6521820"/>
          <a:ext cx="749300" cy="2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125712</xdr:rowOff>
    </xdr:from>
    <xdr:to>
      <xdr:col>107</xdr:col>
      <xdr:colOff>101600</xdr:colOff>
      <xdr:row>40</xdr:row>
      <xdr:rowOff>55862</xdr:rowOff>
    </xdr:to>
    <xdr:sp macro="" textlink="">
      <xdr:nvSpPr>
        <xdr:cNvPr id="518" name="楕円 517"/>
        <xdr:cNvSpPr/>
      </xdr:nvSpPr>
      <xdr:spPr>
        <a:xfrm>
          <a:off x="18345150" y="65709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98701</xdr:rowOff>
    </xdr:from>
    <xdr:to>
      <xdr:col>111</xdr:col>
      <xdr:colOff>177800</xdr:colOff>
      <xdr:row>40</xdr:row>
      <xdr:rowOff>5062</xdr:rowOff>
    </xdr:to>
    <xdr:cxnSp macro="">
      <xdr:nvCxnSpPr>
        <xdr:cNvPr id="519" name="直線コネクタ 518"/>
        <xdr:cNvCxnSpPr/>
      </xdr:nvCxnSpPr>
      <xdr:spPr>
        <a:xfrm flipV="1">
          <a:off x="18395950" y="6543951"/>
          <a:ext cx="806450" cy="7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134807</xdr:rowOff>
    </xdr:from>
    <xdr:ext cx="534377" cy="259045"/>
    <xdr:sp macro="" textlink="">
      <xdr:nvSpPr>
        <xdr:cNvPr id="520" name="n_1aveValue【一般廃棄物処理施設】&#10;一人当たり有形固定資産（償却資産）額"/>
        <xdr:cNvSpPr txBox="1"/>
      </xdr:nvSpPr>
      <xdr:spPr>
        <a:xfrm>
          <a:off x="18947911" y="60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19114</xdr:rowOff>
    </xdr:from>
    <xdr:ext cx="534377" cy="259045"/>
    <xdr:sp macro="" textlink="">
      <xdr:nvSpPr>
        <xdr:cNvPr id="521" name="n_2aveValue【一般廃棄物処理施設】&#10;一人当たり有形固定資産（償却資産）額"/>
        <xdr:cNvSpPr txBox="1"/>
      </xdr:nvSpPr>
      <xdr:spPr>
        <a:xfrm>
          <a:off x="18166861" y="613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132195</xdr:rowOff>
    </xdr:from>
    <xdr:ext cx="534377" cy="259045"/>
    <xdr:sp macro="" textlink="">
      <xdr:nvSpPr>
        <xdr:cNvPr id="522" name="n_3aveValue【一般廃棄物処理施設】&#10;一人当たり有形固定資産（償却資産）額"/>
        <xdr:cNvSpPr txBox="1"/>
      </xdr:nvSpPr>
      <xdr:spPr>
        <a:xfrm>
          <a:off x="17354061" y="608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140628</xdr:rowOff>
    </xdr:from>
    <xdr:ext cx="534377" cy="259045"/>
    <xdr:sp macro="" textlink="">
      <xdr:nvSpPr>
        <xdr:cNvPr id="523" name="n_1mainValue【一般廃棄物処理施設】&#10;一人当たり有形固定資産（償却資産）額"/>
        <xdr:cNvSpPr txBox="1"/>
      </xdr:nvSpPr>
      <xdr:spPr>
        <a:xfrm>
          <a:off x="18947911" y="658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46989</xdr:rowOff>
    </xdr:from>
    <xdr:ext cx="534377" cy="259045"/>
    <xdr:sp macro="" textlink="">
      <xdr:nvSpPr>
        <xdr:cNvPr id="524" name="n_2mainValue【一般廃棄物処理施設】&#10;一人当たり有形固定資産（償却資産）額"/>
        <xdr:cNvSpPr txBox="1"/>
      </xdr:nvSpPr>
      <xdr:spPr>
        <a:xfrm>
          <a:off x="18166861" y="665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5" name="正方形/長方形 524"/>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6" name="正方形/長方形 525"/>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7" name="正方形/長方形 526"/>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8" name="正方形/長方形 527"/>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9" name="正方形/長方形 528"/>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0" name="正方形/長方形 529"/>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1" name="正方形/長方形 530"/>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正方形/長方形 531"/>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3" name="テキスト ボックス 532"/>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4" name="直線コネクタ 533"/>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35" name="直線コネクタ 534"/>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36" name="テキスト ボックス 535"/>
        <xdr:cNvSpPr txBox="1"/>
      </xdr:nvSpPr>
      <xdr:spPr>
        <a:xfrm>
          <a:off x="10906911" y="10513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7" name="直線コネクタ 536"/>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8" name="テキスト ボックス 537"/>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9" name="直線コネクタ 538"/>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40" name="テキスト ボックス 539"/>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41" name="直線コネクタ 540"/>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42" name="テキスト ボックス 541"/>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43" name="直線コネクタ 542"/>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44" name="テキスト ボックス 543"/>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5" name="直線コネクタ 544"/>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6" name="テキスト ボックス 545"/>
        <xdr:cNvSpPr txBox="1"/>
      </xdr:nvSpPr>
      <xdr:spPr>
        <a:xfrm>
          <a:off x="107977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7" name="【保健センター・保健所】&#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63</xdr:row>
      <xdr:rowOff>150495</xdr:rowOff>
    </xdr:to>
    <xdr:cxnSp macro="">
      <xdr:nvCxnSpPr>
        <xdr:cNvPr id="548" name="直線コネクタ 547"/>
        <xdr:cNvCxnSpPr/>
      </xdr:nvCxnSpPr>
      <xdr:spPr>
        <a:xfrm flipV="1">
          <a:off x="14699614" y="9392920"/>
          <a:ext cx="0" cy="1165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154322</xdr:rowOff>
    </xdr:from>
    <xdr:ext cx="340478" cy="259045"/>
    <xdr:sp macro="" textlink="">
      <xdr:nvSpPr>
        <xdr:cNvPr id="549" name="【保健センター・保健所】&#10;有形固定資産減価償却率最小値テキスト"/>
        <xdr:cNvSpPr txBox="1"/>
      </xdr:nvSpPr>
      <xdr:spPr>
        <a:xfrm>
          <a:off x="14738350" y="105619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150495</xdr:rowOff>
    </xdr:from>
    <xdr:to>
      <xdr:col>86</xdr:col>
      <xdr:colOff>25400</xdr:colOff>
      <xdr:row>63</xdr:row>
      <xdr:rowOff>150495</xdr:rowOff>
    </xdr:to>
    <xdr:cxnSp macro="">
      <xdr:nvCxnSpPr>
        <xdr:cNvPr id="550" name="直線コネクタ 549"/>
        <xdr:cNvCxnSpPr/>
      </xdr:nvCxnSpPr>
      <xdr:spPr>
        <a:xfrm>
          <a:off x="14611350" y="105581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551" name="【保健センター・保健所】&#10;有形固定資産減価償却率最大値テキスト"/>
        <xdr:cNvSpPr txBox="1"/>
      </xdr:nvSpPr>
      <xdr:spPr>
        <a:xfrm>
          <a:off x="14738350" y="917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552" name="直線コネクタ 551"/>
        <xdr:cNvCxnSpPr/>
      </xdr:nvCxnSpPr>
      <xdr:spPr>
        <a:xfrm>
          <a:off x="14611350" y="93929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164482</xdr:rowOff>
    </xdr:from>
    <xdr:ext cx="405111" cy="259045"/>
    <xdr:sp macro="" textlink="">
      <xdr:nvSpPr>
        <xdr:cNvPr id="553" name="【保健センター・保健所】&#10;有形固定資産減価償却率平均値テキスト"/>
        <xdr:cNvSpPr txBox="1"/>
      </xdr:nvSpPr>
      <xdr:spPr>
        <a:xfrm>
          <a:off x="14738350" y="9746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141605</xdr:rowOff>
    </xdr:from>
    <xdr:to>
      <xdr:col>85</xdr:col>
      <xdr:colOff>177800</xdr:colOff>
      <xdr:row>60</xdr:row>
      <xdr:rowOff>71755</xdr:rowOff>
    </xdr:to>
    <xdr:sp macro="" textlink="">
      <xdr:nvSpPr>
        <xdr:cNvPr id="554" name="フローチャート: 判断 553"/>
        <xdr:cNvSpPr/>
      </xdr:nvSpPr>
      <xdr:spPr>
        <a:xfrm>
          <a:off x="14649450" y="98888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555" name="フローチャート: 判断 554"/>
        <xdr:cNvSpPr/>
      </xdr:nvSpPr>
      <xdr:spPr>
        <a:xfrm>
          <a:off x="1388745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23495</xdr:rowOff>
    </xdr:from>
    <xdr:to>
      <xdr:col>76</xdr:col>
      <xdr:colOff>165100</xdr:colOff>
      <xdr:row>60</xdr:row>
      <xdr:rowOff>125095</xdr:rowOff>
    </xdr:to>
    <xdr:sp macro="" textlink="">
      <xdr:nvSpPr>
        <xdr:cNvPr id="556" name="フローチャート: 判断 555"/>
        <xdr:cNvSpPr/>
      </xdr:nvSpPr>
      <xdr:spPr>
        <a:xfrm>
          <a:off x="130937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120650</xdr:rowOff>
    </xdr:from>
    <xdr:to>
      <xdr:col>72</xdr:col>
      <xdr:colOff>38100</xdr:colOff>
      <xdr:row>61</xdr:row>
      <xdr:rowOff>50800</xdr:rowOff>
    </xdr:to>
    <xdr:sp macro="" textlink="">
      <xdr:nvSpPr>
        <xdr:cNvPr id="557" name="フローチャート: 判断 556"/>
        <xdr:cNvSpPr/>
      </xdr:nvSpPr>
      <xdr:spPr>
        <a:xfrm>
          <a:off x="12299950" y="10033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8" name="テキスト ボックス 557"/>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9" name="テキスト ボックス 558"/>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0" name="テキスト ボックス 559"/>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1" name="テキスト ボックス 560"/>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2" name="テキスト ボックス 561"/>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147320</xdr:rowOff>
    </xdr:from>
    <xdr:to>
      <xdr:col>85</xdr:col>
      <xdr:colOff>177800</xdr:colOff>
      <xdr:row>62</xdr:row>
      <xdr:rowOff>77470</xdr:rowOff>
    </xdr:to>
    <xdr:sp macro="" textlink="">
      <xdr:nvSpPr>
        <xdr:cNvPr id="563" name="楕円 562"/>
        <xdr:cNvSpPr/>
      </xdr:nvSpPr>
      <xdr:spPr>
        <a:xfrm>
          <a:off x="14649450" y="102247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125747</xdr:rowOff>
    </xdr:from>
    <xdr:ext cx="405111" cy="259045"/>
    <xdr:sp macro="" textlink="">
      <xdr:nvSpPr>
        <xdr:cNvPr id="564" name="【保健センター・保健所】&#10;有形固定資産減価償却率該当値テキスト"/>
        <xdr:cNvSpPr txBox="1"/>
      </xdr:nvSpPr>
      <xdr:spPr>
        <a:xfrm>
          <a:off x="14738350"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15875</xdr:rowOff>
    </xdr:from>
    <xdr:to>
      <xdr:col>81</xdr:col>
      <xdr:colOff>101600</xdr:colOff>
      <xdr:row>62</xdr:row>
      <xdr:rowOff>117475</xdr:rowOff>
    </xdr:to>
    <xdr:sp macro="" textlink="">
      <xdr:nvSpPr>
        <xdr:cNvPr id="565" name="楕円 564"/>
        <xdr:cNvSpPr/>
      </xdr:nvSpPr>
      <xdr:spPr>
        <a:xfrm>
          <a:off x="13887450" y="1025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26670</xdr:rowOff>
    </xdr:from>
    <xdr:to>
      <xdr:col>85</xdr:col>
      <xdr:colOff>127000</xdr:colOff>
      <xdr:row>62</xdr:row>
      <xdr:rowOff>66675</xdr:rowOff>
    </xdr:to>
    <xdr:cxnSp macro="">
      <xdr:nvCxnSpPr>
        <xdr:cNvPr id="566" name="直線コネクタ 565"/>
        <xdr:cNvCxnSpPr/>
      </xdr:nvCxnSpPr>
      <xdr:spPr>
        <a:xfrm flipV="1">
          <a:off x="13938250" y="10269220"/>
          <a:ext cx="762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52070</xdr:rowOff>
    </xdr:from>
    <xdr:to>
      <xdr:col>76</xdr:col>
      <xdr:colOff>165100</xdr:colOff>
      <xdr:row>62</xdr:row>
      <xdr:rowOff>153670</xdr:rowOff>
    </xdr:to>
    <xdr:sp macro="" textlink="">
      <xdr:nvSpPr>
        <xdr:cNvPr id="567" name="楕円 566"/>
        <xdr:cNvSpPr/>
      </xdr:nvSpPr>
      <xdr:spPr>
        <a:xfrm>
          <a:off x="130937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66675</xdr:rowOff>
    </xdr:from>
    <xdr:to>
      <xdr:col>81</xdr:col>
      <xdr:colOff>50800</xdr:colOff>
      <xdr:row>62</xdr:row>
      <xdr:rowOff>102870</xdr:rowOff>
    </xdr:to>
    <xdr:cxnSp macro="">
      <xdr:nvCxnSpPr>
        <xdr:cNvPr id="568" name="直線コネクタ 567"/>
        <xdr:cNvCxnSpPr/>
      </xdr:nvCxnSpPr>
      <xdr:spPr>
        <a:xfrm flipV="1">
          <a:off x="13144500" y="10309225"/>
          <a:ext cx="7937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114952</xdr:rowOff>
    </xdr:from>
    <xdr:ext cx="405111" cy="259045"/>
    <xdr:sp macro="" textlink="">
      <xdr:nvSpPr>
        <xdr:cNvPr id="569" name="n_1aveValue【保健センター・保健所】&#10;有形固定資産減価償却率"/>
        <xdr:cNvSpPr txBox="1"/>
      </xdr:nvSpPr>
      <xdr:spPr>
        <a:xfrm>
          <a:off x="1374204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141622</xdr:rowOff>
    </xdr:from>
    <xdr:ext cx="405111" cy="259045"/>
    <xdr:sp macro="" textlink="">
      <xdr:nvSpPr>
        <xdr:cNvPr id="570" name="n_2aveValue【保健センター・保健所】&#10;有形固定資産減価償却率"/>
        <xdr:cNvSpPr txBox="1"/>
      </xdr:nvSpPr>
      <xdr:spPr>
        <a:xfrm>
          <a:off x="12960994"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67327</xdr:rowOff>
    </xdr:from>
    <xdr:ext cx="405111" cy="259045"/>
    <xdr:sp macro="" textlink="">
      <xdr:nvSpPr>
        <xdr:cNvPr id="571" name="n_3aveValue【保健センター・保健所】&#10;有形固定資産減価償却率"/>
        <xdr:cNvSpPr txBox="1"/>
      </xdr:nvSpPr>
      <xdr:spPr>
        <a:xfrm>
          <a:off x="12167244" y="981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108602</xdr:rowOff>
    </xdr:from>
    <xdr:ext cx="405111" cy="259045"/>
    <xdr:sp macro="" textlink="">
      <xdr:nvSpPr>
        <xdr:cNvPr id="572" name="n_1mainValue【保健センター・保健所】&#10;有形固定資産減価償却率"/>
        <xdr:cNvSpPr txBox="1"/>
      </xdr:nvSpPr>
      <xdr:spPr>
        <a:xfrm>
          <a:off x="13742044" y="10351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144797</xdr:rowOff>
    </xdr:from>
    <xdr:ext cx="405111" cy="259045"/>
    <xdr:sp macro="" textlink="">
      <xdr:nvSpPr>
        <xdr:cNvPr id="573" name="n_2mainValue【保健センター・保健所】&#10;有形固定資産減価償却率"/>
        <xdr:cNvSpPr txBox="1"/>
      </xdr:nvSpPr>
      <xdr:spPr>
        <a:xfrm>
          <a:off x="12960994" y="10387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保健センター・保健所】&#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114300</xdr:rowOff>
    </xdr:from>
    <xdr:to>
      <xdr:col>116</xdr:col>
      <xdr:colOff>62864</xdr:colOff>
      <xdr:row>64</xdr:row>
      <xdr:rowOff>38100</xdr:rowOff>
    </xdr:to>
    <xdr:cxnSp macro="">
      <xdr:nvCxnSpPr>
        <xdr:cNvPr id="597" name="直線コネクタ 596"/>
        <xdr:cNvCxnSpPr/>
      </xdr:nvCxnSpPr>
      <xdr:spPr>
        <a:xfrm flipV="1">
          <a:off x="19951064" y="92011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598" name="【保健センター・保健所】&#10;一人当たり面積最小値テキスト"/>
        <xdr:cNvSpPr txBox="1"/>
      </xdr:nvSpPr>
      <xdr:spPr>
        <a:xfrm>
          <a:off x="19989800"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599" name="直線コネクタ 598"/>
        <xdr:cNvCxnSpPr/>
      </xdr:nvCxnSpPr>
      <xdr:spPr>
        <a:xfrm>
          <a:off x="19881850" y="10610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60977</xdr:rowOff>
    </xdr:from>
    <xdr:ext cx="469744" cy="259045"/>
    <xdr:sp macro="" textlink="">
      <xdr:nvSpPr>
        <xdr:cNvPr id="600" name="【保健センター・保健所】&#10;一人当たり面積最大値テキスト"/>
        <xdr:cNvSpPr txBox="1"/>
      </xdr:nvSpPr>
      <xdr:spPr>
        <a:xfrm>
          <a:off x="19989800" y="898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114300</xdr:rowOff>
    </xdr:from>
    <xdr:to>
      <xdr:col>116</xdr:col>
      <xdr:colOff>152400</xdr:colOff>
      <xdr:row>55</xdr:row>
      <xdr:rowOff>114300</xdr:rowOff>
    </xdr:to>
    <xdr:cxnSp macro="">
      <xdr:nvCxnSpPr>
        <xdr:cNvPr id="601" name="直線コネクタ 600"/>
        <xdr:cNvCxnSpPr/>
      </xdr:nvCxnSpPr>
      <xdr:spPr>
        <a:xfrm>
          <a:off x="19881850" y="9201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22877</xdr:rowOff>
    </xdr:from>
    <xdr:ext cx="469744" cy="259045"/>
    <xdr:sp macro="" textlink="">
      <xdr:nvSpPr>
        <xdr:cNvPr id="602" name="【保健センター・保健所】&#10;一人当たり面積平均値テキスト"/>
        <xdr:cNvSpPr txBox="1"/>
      </xdr:nvSpPr>
      <xdr:spPr>
        <a:xfrm>
          <a:off x="19989800" y="10100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603" name="フローチャート: 判断 602"/>
        <xdr:cNvSpPr/>
      </xdr:nvSpPr>
      <xdr:spPr>
        <a:xfrm>
          <a:off x="199009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604" name="フローチャート: 判断 603"/>
        <xdr:cNvSpPr/>
      </xdr:nvSpPr>
      <xdr:spPr>
        <a:xfrm>
          <a:off x="19157950" y="1010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82550</xdr:rowOff>
    </xdr:from>
    <xdr:to>
      <xdr:col>107</xdr:col>
      <xdr:colOff>101600</xdr:colOff>
      <xdr:row>62</xdr:row>
      <xdr:rowOff>12700</xdr:rowOff>
    </xdr:to>
    <xdr:sp macro="" textlink="">
      <xdr:nvSpPr>
        <xdr:cNvPr id="605" name="フローチャート: 判断 604"/>
        <xdr:cNvSpPr/>
      </xdr:nvSpPr>
      <xdr:spPr>
        <a:xfrm>
          <a:off x="18345150" y="10160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158750</xdr:rowOff>
    </xdr:from>
    <xdr:to>
      <xdr:col>102</xdr:col>
      <xdr:colOff>165100</xdr:colOff>
      <xdr:row>61</xdr:row>
      <xdr:rowOff>88900</xdr:rowOff>
    </xdr:to>
    <xdr:sp macro="" textlink="">
      <xdr:nvSpPr>
        <xdr:cNvPr id="606" name="フローチャート: 判断 605"/>
        <xdr:cNvSpPr/>
      </xdr:nvSpPr>
      <xdr:spPr>
        <a:xfrm>
          <a:off x="17551400" y="10071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12" name="楕円 611"/>
        <xdr:cNvSpPr/>
      </xdr:nvSpPr>
      <xdr:spPr>
        <a:xfrm>
          <a:off x="199009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29227</xdr:rowOff>
    </xdr:from>
    <xdr:ext cx="469744" cy="259045"/>
    <xdr:sp macro="" textlink="">
      <xdr:nvSpPr>
        <xdr:cNvPr id="613" name="【保健センター・保健所】&#10;一人当たり面積該当値テキスト"/>
        <xdr:cNvSpPr txBox="1"/>
      </xdr:nvSpPr>
      <xdr:spPr>
        <a:xfrm>
          <a:off x="19989800" y="994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6350</xdr:rowOff>
    </xdr:from>
    <xdr:to>
      <xdr:col>112</xdr:col>
      <xdr:colOff>38100</xdr:colOff>
      <xdr:row>61</xdr:row>
      <xdr:rowOff>107950</xdr:rowOff>
    </xdr:to>
    <xdr:sp macro="" textlink="">
      <xdr:nvSpPr>
        <xdr:cNvPr id="614" name="楕円 613"/>
        <xdr:cNvSpPr/>
      </xdr:nvSpPr>
      <xdr:spPr>
        <a:xfrm>
          <a:off x="19157950" y="100838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57150</xdr:rowOff>
    </xdr:from>
    <xdr:to>
      <xdr:col>116</xdr:col>
      <xdr:colOff>63500</xdr:colOff>
      <xdr:row>61</xdr:row>
      <xdr:rowOff>57150</xdr:rowOff>
    </xdr:to>
    <xdr:cxnSp macro="">
      <xdr:nvCxnSpPr>
        <xdr:cNvPr id="615" name="直線コネクタ 614"/>
        <xdr:cNvCxnSpPr/>
      </xdr:nvCxnSpPr>
      <xdr:spPr>
        <a:xfrm>
          <a:off x="19202400" y="101346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6350</xdr:rowOff>
    </xdr:from>
    <xdr:to>
      <xdr:col>107</xdr:col>
      <xdr:colOff>101600</xdr:colOff>
      <xdr:row>61</xdr:row>
      <xdr:rowOff>107950</xdr:rowOff>
    </xdr:to>
    <xdr:sp macro="" textlink="">
      <xdr:nvSpPr>
        <xdr:cNvPr id="616" name="楕円 615"/>
        <xdr:cNvSpPr/>
      </xdr:nvSpPr>
      <xdr:spPr>
        <a:xfrm>
          <a:off x="1834515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57150</xdr:rowOff>
    </xdr:from>
    <xdr:to>
      <xdr:col>111</xdr:col>
      <xdr:colOff>177800</xdr:colOff>
      <xdr:row>61</xdr:row>
      <xdr:rowOff>57150</xdr:rowOff>
    </xdr:to>
    <xdr:cxnSp macro="">
      <xdr:nvCxnSpPr>
        <xdr:cNvPr id="617" name="直線コネクタ 616"/>
        <xdr:cNvCxnSpPr/>
      </xdr:nvCxnSpPr>
      <xdr:spPr>
        <a:xfrm>
          <a:off x="18395950" y="101346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118127</xdr:rowOff>
    </xdr:from>
    <xdr:ext cx="469744" cy="259045"/>
    <xdr:sp macro="" textlink="">
      <xdr:nvSpPr>
        <xdr:cNvPr id="618" name="n_1aveValue【保健センター・保健所】&#10;一人当たり面積"/>
        <xdr:cNvSpPr txBox="1"/>
      </xdr:nvSpPr>
      <xdr:spPr>
        <a:xfrm>
          <a:off x="18980227" y="1019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3827</xdr:rowOff>
    </xdr:from>
    <xdr:ext cx="469744" cy="259045"/>
    <xdr:sp macro="" textlink="">
      <xdr:nvSpPr>
        <xdr:cNvPr id="619" name="n_2aveValue【保健センター・保健所】&#10;一人当たり面積"/>
        <xdr:cNvSpPr txBox="1"/>
      </xdr:nvSpPr>
      <xdr:spPr>
        <a:xfrm>
          <a:off x="18180127" y="1024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105427</xdr:rowOff>
    </xdr:from>
    <xdr:ext cx="469744" cy="259045"/>
    <xdr:sp macro="" textlink="">
      <xdr:nvSpPr>
        <xdr:cNvPr id="620" name="n_3aveValue【保健センター・保健所】&#10;一人当たり面積"/>
        <xdr:cNvSpPr txBox="1"/>
      </xdr:nvSpPr>
      <xdr:spPr>
        <a:xfrm>
          <a:off x="17386377" y="985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124477</xdr:rowOff>
    </xdr:from>
    <xdr:ext cx="469744" cy="259045"/>
    <xdr:sp macro="" textlink="">
      <xdr:nvSpPr>
        <xdr:cNvPr id="621" name="n_1mainValue【保健センター・保健所】&#10;一人当たり面積"/>
        <xdr:cNvSpPr txBox="1"/>
      </xdr:nvSpPr>
      <xdr:spPr>
        <a:xfrm>
          <a:off x="18980227" y="987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124477</xdr:rowOff>
    </xdr:from>
    <xdr:ext cx="469744" cy="259045"/>
    <xdr:sp macro="" textlink="">
      <xdr:nvSpPr>
        <xdr:cNvPr id="622" name="n_2mainValue【保健センター・保健所】&#10;一人当たり面積"/>
        <xdr:cNvSpPr txBox="1"/>
      </xdr:nvSpPr>
      <xdr:spPr>
        <a:xfrm>
          <a:off x="18180127" y="987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33" name="テキスト ボックス 632"/>
        <xdr:cNvSpPr txBox="1"/>
      </xdr:nvSpPr>
      <xdr:spPr>
        <a:xfrm>
          <a:off x="1090691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4" name="直線コネクタ 633"/>
        <xdr:cNvCxnSpPr/>
      </xdr:nvCxnSpPr>
      <xdr:spPr>
        <a:xfrm>
          <a:off x="11207750" y="14243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35" name="テキスト ボックス 634"/>
        <xdr:cNvSpPr txBox="1"/>
      </xdr:nvSpPr>
      <xdr:spPr>
        <a:xfrm>
          <a:off x="10842791" y="14107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6" name="直線コネクタ 635"/>
        <xdr:cNvCxnSpPr/>
      </xdr:nvCxnSpPr>
      <xdr:spPr>
        <a:xfrm>
          <a:off x="11207750" y="13804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7" name="テキスト ボックス 636"/>
        <xdr:cNvSpPr txBox="1"/>
      </xdr:nvSpPr>
      <xdr:spPr>
        <a:xfrm>
          <a:off x="108427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8" name="直線コネクタ 637"/>
        <xdr:cNvCxnSpPr/>
      </xdr:nvCxnSpPr>
      <xdr:spPr>
        <a:xfrm>
          <a:off x="11207750" y="13366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9" name="テキスト ボックス 638"/>
        <xdr:cNvSpPr txBox="1"/>
      </xdr:nvSpPr>
      <xdr:spPr>
        <a:xfrm>
          <a:off x="108427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0" name="直線コネクタ 639"/>
        <xdr:cNvCxnSpPr/>
      </xdr:nvCxnSpPr>
      <xdr:spPr>
        <a:xfrm>
          <a:off x="11207750" y="12922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1" name="テキスト ボックス 640"/>
        <xdr:cNvSpPr txBox="1"/>
      </xdr:nvSpPr>
      <xdr:spPr>
        <a:xfrm>
          <a:off x="108427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3" name="テキスト ボックス 642"/>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74676</xdr:rowOff>
    </xdr:from>
    <xdr:to>
      <xdr:col>85</xdr:col>
      <xdr:colOff>126364</xdr:colOff>
      <xdr:row>86</xdr:row>
      <xdr:rowOff>42672</xdr:rowOff>
    </xdr:to>
    <xdr:cxnSp macro="">
      <xdr:nvCxnSpPr>
        <xdr:cNvPr id="645" name="直線コネクタ 644"/>
        <xdr:cNvCxnSpPr/>
      </xdr:nvCxnSpPr>
      <xdr:spPr>
        <a:xfrm flipV="1">
          <a:off x="14699614" y="12958826"/>
          <a:ext cx="0" cy="1288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46499</xdr:rowOff>
    </xdr:from>
    <xdr:ext cx="405111" cy="259045"/>
    <xdr:sp macro="" textlink="">
      <xdr:nvSpPr>
        <xdr:cNvPr id="646" name="【消防施設】&#10;有形固定資産減価償却率最小値テキスト"/>
        <xdr:cNvSpPr txBox="1"/>
      </xdr:nvSpPr>
      <xdr:spPr>
        <a:xfrm>
          <a:off x="14738350" y="14251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42672</xdr:rowOff>
    </xdr:from>
    <xdr:to>
      <xdr:col>86</xdr:col>
      <xdr:colOff>25400</xdr:colOff>
      <xdr:row>86</xdr:row>
      <xdr:rowOff>42672</xdr:rowOff>
    </xdr:to>
    <xdr:cxnSp macro="">
      <xdr:nvCxnSpPr>
        <xdr:cNvPr id="647" name="直線コネクタ 646"/>
        <xdr:cNvCxnSpPr/>
      </xdr:nvCxnSpPr>
      <xdr:spPr>
        <a:xfrm>
          <a:off x="14611350" y="142476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21353</xdr:rowOff>
    </xdr:from>
    <xdr:ext cx="405111" cy="259045"/>
    <xdr:sp macro="" textlink="">
      <xdr:nvSpPr>
        <xdr:cNvPr id="648" name="【消防施設】&#10;有形固定資産減価償却率最大値テキスト"/>
        <xdr:cNvSpPr txBox="1"/>
      </xdr:nvSpPr>
      <xdr:spPr>
        <a:xfrm>
          <a:off x="14738350" y="1274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74676</xdr:rowOff>
    </xdr:from>
    <xdr:to>
      <xdr:col>86</xdr:col>
      <xdr:colOff>25400</xdr:colOff>
      <xdr:row>78</xdr:row>
      <xdr:rowOff>74676</xdr:rowOff>
    </xdr:to>
    <xdr:cxnSp macro="">
      <xdr:nvCxnSpPr>
        <xdr:cNvPr id="649" name="直線コネクタ 648"/>
        <xdr:cNvCxnSpPr/>
      </xdr:nvCxnSpPr>
      <xdr:spPr>
        <a:xfrm>
          <a:off x="14611350" y="129588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76471</xdr:rowOff>
    </xdr:from>
    <xdr:ext cx="405111" cy="259045"/>
    <xdr:sp macro="" textlink="">
      <xdr:nvSpPr>
        <xdr:cNvPr id="650" name="【消防施設】&#10;有形固定資産減価償却率平均値テキスト"/>
        <xdr:cNvSpPr txBox="1"/>
      </xdr:nvSpPr>
      <xdr:spPr>
        <a:xfrm>
          <a:off x="14738350" y="13290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53594</xdr:rowOff>
    </xdr:from>
    <xdr:to>
      <xdr:col>85</xdr:col>
      <xdr:colOff>177800</xdr:colOff>
      <xdr:row>81</xdr:row>
      <xdr:rowOff>155194</xdr:rowOff>
    </xdr:to>
    <xdr:sp macro="" textlink="">
      <xdr:nvSpPr>
        <xdr:cNvPr id="651" name="フローチャート: 判断 650"/>
        <xdr:cNvSpPr/>
      </xdr:nvSpPr>
      <xdr:spPr>
        <a:xfrm>
          <a:off x="14649450" y="1343304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92456</xdr:rowOff>
    </xdr:from>
    <xdr:to>
      <xdr:col>81</xdr:col>
      <xdr:colOff>101600</xdr:colOff>
      <xdr:row>82</xdr:row>
      <xdr:rowOff>22606</xdr:rowOff>
    </xdr:to>
    <xdr:sp macro="" textlink="">
      <xdr:nvSpPr>
        <xdr:cNvPr id="652" name="フローチャート: 判断 651"/>
        <xdr:cNvSpPr/>
      </xdr:nvSpPr>
      <xdr:spPr>
        <a:xfrm>
          <a:off x="13887450" y="134719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113030</xdr:rowOff>
    </xdr:from>
    <xdr:to>
      <xdr:col>76</xdr:col>
      <xdr:colOff>165100</xdr:colOff>
      <xdr:row>82</xdr:row>
      <xdr:rowOff>43180</xdr:rowOff>
    </xdr:to>
    <xdr:sp macro="" textlink="">
      <xdr:nvSpPr>
        <xdr:cNvPr id="653" name="フローチャート: 判断 652"/>
        <xdr:cNvSpPr/>
      </xdr:nvSpPr>
      <xdr:spPr>
        <a:xfrm>
          <a:off x="13093700" y="134924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10161</xdr:rowOff>
    </xdr:from>
    <xdr:to>
      <xdr:col>72</xdr:col>
      <xdr:colOff>38100</xdr:colOff>
      <xdr:row>81</xdr:row>
      <xdr:rowOff>111761</xdr:rowOff>
    </xdr:to>
    <xdr:sp macro="" textlink="">
      <xdr:nvSpPr>
        <xdr:cNvPr id="654" name="フローチャート: 判断 653"/>
        <xdr:cNvSpPr/>
      </xdr:nvSpPr>
      <xdr:spPr>
        <a:xfrm>
          <a:off x="12299950" y="133896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163322</xdr:rowOff>
    </xdr:from>
    <xdr:to>
      <xdr:col>85</xdr:col>
      <xdr:colOff>177800</xdr:colOff>
      <xdr:row>86</xdr:row>
      <xdr:rowOff>93472</xdr:rowOff>
    </xdr:to>
    <xdr:sp macro="" textlink="">
      <xdr:nvSpPr>
        <xdr:cNvPr id="660" name="楕円 659"/>
        <xdr:cNvSpPr/>
      </xdr:nvSpPr>
      <xdr:spPr>
        <a:xfrm>
          <a:off x="14649450" y="142031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78249</xdr:rowOff>
    </xdr:from>
    <xdr:ext cx="405111" cy="259045"/>
    <xdr:sp macro="" textlink="">
      <xdr:nvSpPr>
        <xdr:cNvPr id="661" name="【消防施設】&#10;有形固定資産減価償却率該当値テキスト"/>
        <xdr:cNvSpPr txBox="1"/>
      </xdr:nvSpPr>
      <xdr:spPr>
        <a:xfrm>
          <a:off x="14738350" y="14118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21589</xdr:rowOff>
    </xdr:from>
    <xdr:to>
      <xdr:col>81</xdr:col>
      <xdr:colOff>101600</xdr:colOff>
      <xdr:row>86</xdr:row>
      <xdr:rowOff>123189</xdr:rowOff>
    </xdr:to>
    <xdr:sp macro="" textlink="">
      <xdr:nvSpPr>
        <xdr:cNvPr id="662" name="楕円 661"/>
        <xdr:cNvSpPr/>
      </xdr:nvSpPr>
      <xdr:spPr>
        <a:xfrm>
          <a:off x="13887450" y="1422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42672</xdr:rowOff>
    </xdr:from>
    <xdr:to>
      <xdr:col>85</xdr:col>
      <xdr:colOff>127000</xdr:colOff>
      <xdr:row>86</xdr:row>
      <xdr:rowOff>72389</xdr:rowOff>
    </xdr:to>
    <xdr:cxnSp macro="">
      <xdr:nvCxnSpPr>
        <xdr:cNvPr id="663" name="直線コネクタ 662"/>
        <xdr:cNvCxnSpPr/>
      </xdr:nvCxnSpPr>
      <xdr:spPr>
        <a:xfrm flipV="1">
          <a:off x="13938250" y="14247622"/>
          <a:ext cx="762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37592</xdr:rowOff>
    </xdr:from>
    <xdr:to>
      <xdr:col>76</xdr:col>
      <xdr:colOff>165100</xdr:colOff>
      <xdr:row>86</xdr:row>
      <xdr:rowOff>139192</xdr:rowOff>
    </xdr:to>
    <xdr:sp macro="" textlink="">
      <xdr:nvSpPr>
        <xdr:cNvPr id="664" name="楕円 663"/>
        <xdr:cNvSpPr/>
      </xdr:nvSpPr>
      <xdr:spPr>
        <a:xfrm>
          <a:off x="13093700" y="1424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72389</xdr:rowOff>
    </xdr:from>
    <xdr:to>
      <xdr:col>81</xdr:col>
      <xdr:colOff>50800</xdr:colOff>
      <xdr:row>86</xdr:row>
      <xdr:rowOff>88392</xdr:rowOff>
    </xdr:to>
    <xdr:cxnSp macro="">
      <xdr:nvCxnSpPr>
        <xdr:cNvPr id="665" name="直線コネクタ 664"/>
        <xdr:cNvCxnSpPr/>
      </xdr:nvCxnSpPr>
      <xdr:spPr>
        <a:xfrm flipV="1">
          <a:off x="13144500" y="14277339"/>
          <a:ext cx="79375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39133</xdr:rowOff>
    </xdr:from>
    <xdr:ext cx="405111" cy="259045"/>
    <xdr:sp macro="" textlink="">
      <xdr:nvSpPr>
        <xdr:cNvPr id="666" name="n_1aveValue【消防施設】&#10;有形固定資産減価償却率"/>
        <xdr:cNvSpPr txBox="1"/>
      </xdr:nvSpPr>
      <xdr:spPr>
        <a:xfrm>
          <a:off x="13742044" y="13253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59707</xdr:rowOff>
    </xdr:from>
    <xdr:ext cx="405111" cy="259045"/>
    <xdr:sp macro="" textlink="">
      <xdr:nvSpPr>
        <xdr:cNvPr id="667" name="n_2aveValue【消防施設】&#10;有形固定資産減価償却率"/>
        <xdr:cNvSpPr txBox="1"/>
      </xdr:nvSpPr>
      <xdr:spPr>
        <a:xfrm>
          <a:off x="12960994" y="1327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128288</xdr:rowOff>
    </xdr:from>
    <xdr:ext cx="405111" cy="259045"/>
    <xdr:sp macro="" textlink="">
      <xdr:nvSpPr>
        <xdr:cNvPr id="668" name="n_3aveValue【消防施設】&#10;有形固定資産減価償却率"/>
        <xdr:cNvSpPr txBox="1"/>
      </xdr:nvSpPr>
      <xdr:spPr>
        <a:xfrm>
          <a:off x="12167244" y="1317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114316</xdr:rowOff>
    </xdr:from>
    <xdr:ext cx="405111" cy="259045"/>
    <xdr:sp macro="" textlink="">
      <xdr:nvSpPr>
        <xdr:cNvPr id="669" name="n_1mainValue【消防施設】&#10;有形固定資産減価償却率"/>
        <xdr:cNvSpPr txBox="1"/>
      </xdr:nvSpPr>
      <xdr:spPr>
        <a:xfrm>
          <a:off x="13742044" y="1431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130319</xdr:rowOff>
    </xdr:from>
    <xdr:ext cx="405111" cy="259045"/>
    <xdr:sp macro="" textlink="">
      <xdr:nvSpPr>
        <xdr:cNvPr id="670" name="n_2mainValue【消防施設】&#10;有形固定資産減価償却率"/>
        <xdr:cNvSpPr txBox="1"/>
      </xdr:nvSpPr>
      <xdr:spPr>
        <a:xfrm>
          <a:off x="12960994" y="1433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1" name="正方形/長方形 670"/>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2" name="正方形/長方形 671"/>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3" name="正方形/長方形 672"/>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4" name="正方形/長方形 673"/>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5" name="正方形/長方形 674"/>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6" name="正方形/長方形 675"/>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7" name="正方形/長方形 676"/>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8" name="正方形/長方形 677"/>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9" name="テキスト ボックス 678"/>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0" name="直線コネクタ 679"/>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1" name="直線コネクタ 680"/>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2" name="テキスト ボックス 681"/>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3" name="直線コネクタ 682"/>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4" name="テキスト ボックス 683"/>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5" name="直線コネクタ 684"/>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6" name="テキスト ボックス 685"/>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7" name="直線コネクタ 686"/>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88" name="テキスト ボックス 687"/>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9" name="直線コネクタ 688"/>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0" name="テキスト ボックス 689"/>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1" name="【消防施設】&#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127254</xdr:rowOff>
    </xdr:to>
    <xdr:cxnSp macro="">
      <xdr:nvCxnSpPr>
        <xdr:cNvPr id="692" name="直線コネクタ 691"/>
        <xdr:cNvCxnSpPr/>
      </xdr:nvCxnSpPr>
      <xdr:spPr>
        <a:xfrm flipV="1">
          <a:off x="19951064" y="12791439"/>
          <a:ext cx="0" cy="1375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131081</xdr:rowOff>
    </xdr:from>
    <xdr:ext cx="469744" cy="259045"/>
    <xdr:sp macro="" textlink="">
      <xdr:nvSpPr>
        <xdr:cNvPr id="693" name="【消防施設】&#10;一人当たり面積最小値テキスト"/>
        <xdr:cNvSpPr txBox="1"/>
      </xdr:nvSpPr>
      <xdr:spPr>
        <a:xfrm>
          <a:off x="19989800" y="1417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127254</xdr:rowOff>
    </xdr:from>
    <xdr:to>
      <xdr:col>116</xdr:col>
      <xdr:colOff>152400</xdr:colOff>
      <xdr:row>85</xdr:row>
      <xdr:rowOff>127254</xdr:rowOff>
    </xdr:to>
    <xdr:cxnSp macro="">
      <xdr:nvCxnSpPr>
        <xdr:cNvPr id="694" name="直線コネクタ 693"/>
        <xdr:cNvCxnSpPr/>
      </xdr:nvCxnSpPr>
      <xdr:spPr>
        <a:xfrm>
          <a:off x="19881850" y="141671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695" name="【消防施設】&#10;一人当たり面積最大値テキスト"/>
        <xdr:cNvSpPr txBox="1"/>
      </xdr:nvSpPr>
      <xdr:spPr>
        <a:xfrm>
          <a:off x="19989800" y="1257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696" name="直線コネクタ 695"/>
        <xdr:cNvCxnSpPr/>
      </xdr:nvCxnSpPr>
      <xdr:spPr>
        <a:xfrm>
          <a:off x="19881850" y="127914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13733</xdr:rowOff>
    </xdr:from>
    <xdr:ext cx="469744" cy="259045"/>
    <xdr:sp macro="" textlink="">
      <xdr:nvSpPr>
        <xdr:cNvPr id="697" name="【消防施設】&#10;一人当たり面積平均値テキスト"/>
        <xdr:cNvSpPr txBox="1"/>
      </xdr:nvSpPr>
      <xdr:spPr>
        <a:xfrm>
          <a:off x="19989800" y="13723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35306</xdr:rowOff>
    </xdr:from>
    <xdr:to>
      <xdr:col>116</xdr:col>
      <xdr:colOff>114300</xdr:colOff>
      <xdr:row>83</xdr:row>
      <xdr:rowOff>136906</xdr:rowOff>
    </xdr:to>
    <xdr:sp macro="" textlink="">
      <xdr:nvSpPr>
        <xdr:cNvPr id="698" name="フローチャート: 判断 697"/>
        <xdr:cNvSpPr/>
      </xdr:nvSpPr>
      <xdr:spPr>
        <a:xfrm>
          <a:off x="19900900" y="1374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35306</xdr:rowOff>
    </xdr:from>
    <xdr:to>
      <xdr:col>112</xdr:col>
      <xdr:colOff>38100</xdr:colOff>
      <xdr:row>83</xdr:row>
      <xdr:rowOff>136906</xdr:rowOff>
    </xdr:to>
    <xdr:sp macro="" textlink="">
      <xdr:nvSpPr>
        <xdr:cNvPr id="699" name="フローチャート: 判断 698"/>
        <xdr:cNvSpPr/>
      </xdr:nvSpPr>
      <xdr:spPr>
        <a:xfrm>
          <a:off x="19157950" y="137449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81026</xdr:rowOff>
    </xdr:from>
    <xdr:to>
      <xdr:col>107</xdr:col>
      <xdr:colOff>101600</xdr:colOff>
      <xdr:row>84</xdr:row>
      <xdr:rowOff>11176</xdr:rowOff>
    </xdr:to>
    <xdr:sp macro="" textlink="">
      <xdr:nvSpPr>
        <xdr:cNvPr id="700" name="フローチャート: 判断 699"/>
        <xdr:cNvSpPr/>
      </xdr:nvSpPr>
      <xdr:spPr>
        <a:xfrm>
          <a:off x="18345150" y="137906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701" name="フローチャート: 判断 700"/>
        <xdr:cNvSpPr/>
      </xdr:nvSpPr>
      <xdr:spPr>
        <a:xfrm>
          <a:off x="17551400" y="138272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2" name="テキスト ボックス 701"/>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3" name="テキスト ボックス 702"/>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4" name="テキスト ボックス 703"/>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5" name="テキスト ボックス 704"/>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6" name="テキスト ボックス 705"/>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151892</xdr:rowOff>
    </xdr:from>
    <xdr:to>
      <xdr:col>116</xdr:col>
      <xdr:colOff>114300</xdr:colOff>
      <xdr:row>83</xdr:row>
      <xdr:rowOff>82042</xdr:rowOff>
    </xdr:to>
    <xdr:sp macro="" textlink="">
      <xdr:nvSpPr>
        <xdr:cNvPr id="707" name="楕円 706"/>
        <xdr:cNvSpPr/>
      </xdr:nvSpPr>
      <xdr:spPr>
        <a:xfrm>
          <a:off x="19900900" y="136964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3319</xdr:rowOff>
    </xdr:from>
    <xdr:ext cx="469744" cy="259045"/>
    <xdr:sp macro="" textlink="">
      <xdr:nvSpPr>
        <xdr:cNvPr id="708" name="【消防施設】&#10;一人当たり面積該当値テキスト"/>
        <xdr:cNvSpPr txBox="1"/>
      </xdr:nvSpPr>
      <xdr:spPr>
        <a:xfrm>
          <a:off x="19989800" y="1354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170180</xdr:rowOff>
    </xdr:from>
    <xdr:to>
      <xdr:col>112</xdr:col>
      <xdr:colOff>38100</xdr:colOff>
      <xdr:row>83</xdr:row>
      <xdr:rowOff>100330</xdr:rowOff>
    </xdr:to>
    <xdr:sp macro="" textlink="">
      <xdr:nvSpPr>
        <xdr:cNvPr id="709" name="楕円 708"/>
        <xdr:cNvSpPr/>
      </xdr:nvSpPr>
      <xdr:spPr>
        <a:xfrm>
          <a:off x="19157950" y="137083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31242</xdr:rowOff>
    </xdr:from>
    <xdr:to>
      <xdr:col>116</xdr:col>
      <xdr:colOff>63500</xdr:colOff>
      <xdr:row>83</xdr:row>
      <xdr:rowOff>49530</xdr:rowOff>
    </xdr:to>
    <xdr:cxnSp macro="">
      <xdr:nvCxnSpPr>
        <xdr:cNvPr id="710" name="直線コネクタ 709"/>
        <xdr:cNvCxnSpPr/>
      </xdr:nvCxnSpPr>
      <xdr:spPr>
        <a:xfrm flipV="1">
          <a:off x="19202400" y="13740892"/>
          <a:ext cx="7493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170180</xdr:rowOff>
    </xdr:from>
    <xdr:to>
      <xdr:col>107</xdr:col>
      <xdr:colOff>101600</xdr:colOff>
      <xdr:row>83</xdr:row>
      <xdr:rowOff>100330</xdr:rowOff>
    </xdr:to>
    <xdr:sp macro="" textlink="">
      <xdr:nvSpPr>
        <xdr:cNvPr id="711" name="楕円 710"/>
        <xdr:cNvSpPr/>
      </xdr:nvSpPr>
      <xdr:spPr>
        <a:xfrm>
          <a:off x="1834515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49530</xdr:rowOff>
    </xdr:from>
    <xdr:to>
      <xdr:col>111</xdr:col>
      <xdr:colOff>177800</xdr:colOff>
      <xdr:row>83</xdr:row>
      <xdr:rowOff>49530</xdr:rowOff>
    </xdr:to>
    <xdr:cxnSp macro="">
      <xdr:nvCxnSpPr>
        <xdr:cNvPr id="712" name="直線コネクタ 711"/>
        <xdr:cNvCxnSpPr/>
      </xdr:nvCxnSpPr>
      <xdr:spPr>
        <a:xfrm>
          <a:off x="18395950" y="1375918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128033</xdr:rowOff>
    </xdr:from>
    <xdr:ext cx="469744" cy="259045"/>
    <xdr:sp macro="" textlink="">
      <xdr:nvSpPr>
        <xdr:cNvPr id="713" name="n_1aveValue【消防施設】&#10;一人当たり面積"/>
        <xdr:cNvSpPr txBox="1"/>
      </xdr:nvSpPr>
      <xdr:spPr>
        <a:xfrm>
          <a:off x="18980227" y="1383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2303</xdr:rowOff>
    </xdr:from>
    <xdr:ext cx="469744" cy="259045"/>
    <xdr:sp macro="" textlink="">
      <xdr:nvSpPr>
        <xdr:cNvPr id="714" name="n_2aveValue【消防施設】&#10;一人当たり面積"/>
        <xdr:cNvSpPr txBox="1"/>
      </xdr:nvSpPr>
      <xdr:spPr>
        <a:xfrm>
          <a:off x="18180127" y="13877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64279</xdr:rowOff>
    </xdr:from>
    <xdr:ext cx="469744" cy="259045"/>
    <xdr:sp macro="" textlink="">
      <xdr:nvSpPr>
        <xdr:cNvPr id="715" name="n_3aveValue【消防施設】&#10;一人当たり面積"/>
        <xdr:cNvSpPr txBox="1"/>
      </xdr:nvSpPr>
      <xdr:spPr>
        <a:xfrm>
          <a:off x="17386377" y="1360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116857</xdr:rowOff>
    </xdr:from>
    <xdr:ext cx="469744" cy="259045"/>
    <xdr:sp macro="" textlink="">
      <xdr:nvSpPr>
        <xdr:cNvPr id="716" name="n_1mainValue【消防施設】&#10;一人当たり面積"/>
        <xdr:cNvSpPr txBox="1"/>
      </xdr:nvSpPr>
      <xdr:spPr>
        <a:xfrm>
          <a:off x="18980227" y="1349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116857</xdr:rowOff>
    </xdr:from>
    <xdr:ext cx="469744" cy="259045"/>
    <xdr:sp macro="" textlink="">
      <xdr:nvSpPr>
        <xdr:cNvPr id="717" name="n_2mainValue【消防施設】&#10;一人当たり面積"/>
        <xdr:cNvSpPr txBox="1"/>
      </xdr:nvSpPr>
      <xdr:spPr>
        <a:xfrm>
          <a:off x="18180127" y="1349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8" name="正方形/長方形 717"/>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9" name="正方形/長方形 718"/>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0" name="正方形/長方形 719"/>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1" name="正方形/長方形 720"/>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2" name="正方形/長方形 721"/>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3" name="正方形/長方形 722"/>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4" name="正方形/長方形 723"/>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5" name="正方形/長方形 724"/>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6" name="テキスト ボックス 725"/>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7" name="直線コネクタ 726"/>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28" name="テキスト ボックス 727"/>
        <xdr:cNvSpPr txBox="1"/>
      </xdr:nvSpPr>
      <xdr:spPr>
        <a:xfrm>
          <a:off x="10906911" y="18336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29" name="直線コネクタ 728"/>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30" name="テキスト ボックス 729"/>
        <xdr:cNvSpPr txBox="1"/>
      </xdr:nvSpPr>
      <xdr:spPr>
        <a:xfrm>
          <a:off x="108427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1" name="直線コネクタ 730"/>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2" name="テキスト ボックス 731"/>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3" name="直線コネクタ 732"/>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4" name="テキスト ボックス 733"/>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5" name="直線コネクタ 734"/>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6" name="テキスト ボックス 735"/>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7" name="直線コネクタ 736"/>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38" name="テキスト ボックス 737"/>
        <xdr:cNvSpPr txBox="1"/>
      </xdr:nvSpPr>
      <xdr:spPr>
        <a:xfrm>
          <a:off x="107977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9" name="直線コネクタ 738"/>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0" name="テキスト ボックス 739"/>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1" name="【庁舎】&#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158114</xdr:rowOff>
    </xdr:from>
    <xdr:to>
      <xdr:col>85</xdr:col>
      <xdr:colOff>126364</xdr:colOff>
      <xdr:row>108</xdr:row>
      <xdr:rowOff>154305</xdr:rowOff>
    </xdr:to>
    <xdr:cxnSp macro="">
      <xdr:nvCxnSpPr>
        <xdr:cNvPr id="742" name="直線コネクタ 741"/>
        <xdr:cNvCxnSpPr/>
      </xdr:nvCxnSpPr>
      <xdr:spPr>
        <a:xfrm flipV="1">
          <a:off x="14699614" y="16731614"/>
          <a:ext cx="0" cy="1367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158132</xdr:rowOff>
    </xdr:from>
    <xdr:ext cx="405111" cy="259045"/>
    <xdr:sp macro="" textlink="">
      <xdr:nvSpPr>
        <xdr:cNvPr id="743" name="【庁舎】&#10;有形固定資産減価償却率最小値テキスト"/>
        <xdr:cNvSpPr txBox="1"/>
      </xdr:nvSpPr>
      <xdr:spPr>
        <a:xfrm>
          <a:off x="14738350" y="181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154305</xdr:rowOff>
    </xdr:from>
    <xdr:to>
      <xdr:col>86</xdr:col>
      <xdr:colOff>25400</xdr:colOff>
      <xdr:row>108</xdr:row>
      <xdr:rowOff>154305</xdr:rowOff>
    </xdr:to>
    <xdr:cxnSp macro="">
      <xdr:nvCxnSpPr>
        <xdr:cNvPr id="744" name="直線コネクタ 743"/>
        <xdr:cNvCxnSpPr/>
      </xdr:nvCxnSpPr>
      <xdr:spPr>
        <a:xfrm>
          <a:off x="14611350" y="180994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104791</xdr:rowOff>
    </xdr:from>
    <xdr:ext cx="405111" cy="259045"/>
    <xdr:sp macro="" textlink="">
      <xdr:nvSpPr>
        <xdr:cNvPr id="745" name="【庁舎】&#10;有形固定資産減価償却率最大値テキスト"/>
        <xdr:cNvSpPr txBox="1"/>
      </xdr:nvSpPr>
      <xdr:spPr>
        <a:xfrm>
          <a:off x="14738350" y="16506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158114</xdr:rowOff>
    </xdr:from>
    <xdr:to>
      <xdr:col>86</xdr:col>
      <xdr:colOff>25400</xdr:colOff>
      <xdr:row>100</xdr:row>
      <xdr:rowOff>158114</xdr:rowOff>
    </xdr:to>
    <xdr:cxnSp macro="">
      <xdr:nvCxnSpPr>
        <xdr:cNvPr id="746" name="直線コネクタ 745"/>
        <xdr:cNvCxnSpPr/>
      </xdr:nvCxnSpPr>
      <xdr:spPr>
        <a:xfrm>
          <a:off x="14611350" y="167316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153052</xdr:rowOff>
    </xdr:from>
    <xdr:ext cx="405111" cy="259045"/>
    <xdr:sp macro="" textlink="">
      <xdr:nvSpPr>
        <xdr:cNvPr id="747" name="【庁舎】&#10;有形固定資産減価償却率平均値テキスト"/>
        <xdr:cNvSpPr txBox="1"/>
      </xdr:nvSpPr>
      <xdr:spPr>
        <a:xfrm>
          <a:off x="14738350" y="17240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130175</xdr:rowOff>
    </xdr:from>
    <xdr:to>
      <xdr:col>85</xdr:col>
      <xdr:colOff>177800</xdr:colOff>
      <xdr:row>105</xdr:row>
      <xdr:rowOff>60325</xdr:rowOff>
    </xdr:to>
    <xdr:sp macro="" textlink="">
      <xdr:nvSpPr>
        <xdr:cNvPr id="748" name="フローチャート: 判断 747"/>
        <xdr:cNvSpPr/>
      </xdr:nvSpPr>
      <xdr:spPr>
        <a:xfrm>
          <a:off x="14649450" y="1738947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162561</xdr:rowOff>
    </xdr:from>
    <xdr:to>
      <xdr:col>81</xdr:col>
      <xdr:colOff>101600</xdr:colOff>
      <xdr:row>105</xdr:row>
      <xdr:rowOff>92711</xdr:rowOff>
    </xdr:to>
    <xdr:sp macro="" textlink="">
      <xdr:nvSpPr>
        <xdr:cNvPr id="749" name="フローチャート: 判断 748"/>
        <xdr:cNvSpPr/>
      </xdr:nvSpPr>
      <xdr:spPr>
        <a:xfrm>
          <a:off x="13887450" y="1742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158750</xdr:rowOff>
    </xdr:from>
    <xdr:to>
      <xdr:col>76</xdr:col>
      <xdr:colOff>165100</xdr:colOff>
      <xdr:row>105</xdr:row>
      <xdr:rowOff>88900</xdr:rowOff>
    </xdr:to>
    <xdr:sp macro="" textlink="">
      <xdr:nvSpPr>
        <xdr:cNvPr id="750" name="フローチャート: 判断 749"/>
        <xdr:cNvSpPr/>
      </xdr:nvSpPr>
      <xdr:spPr>
        <a:xfrm>
          <a:off x="13093700" y="1741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135889</xdr:rowOff>
    </xdr:from>
    <xdr:to>
      <xdr:col>72</xdr:col>
      <xdr:colOff>38100</xdr:colOff>
      <xdr:row>105</xdr:row>
      <xdr:rowOff>66039</xdr:rowOff>
    </xdr:to>
    <xdr:sp macro="" textlink="">
      <xdr:nvSpPr>
        <xdr:cNvPr id="751" name="フローチャート: 判断 750"/>
        <xdr:cNvSpPr/>
      </xdr:nvSpPr>
      <xdr:spPr>
        <a:xfrm>
          <a:off x="12299950" y="173951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2" name="テキスト ボックス 751"/>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3" name="テキスト ボックス 752"/>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4" name="テキスト ボックス 753"/>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5" name="テキスト ボックス 754"/>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6" name="テキスト ボックス 755"/>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59689</xdr:rowOff>
    </xdr:from>
    <xdr:to>
      <xdr:col>85</xdr:col>
      <xdr:colOff>177800</xdr:colOff>
      <xdr:row>105</xdr:row>
      <xdr:rowOff>161289</xdr:rowOff>
    </xdr:to>
    <xdr:sp macro="" textlink="">
      <xdr:nvSpPr>
        <xdr:cNvPr id="757" name="楕円 756"/>
        <xdr:cNvSpPr/>
      </xdr:nvSpPr>
      <xdr:spPr>
        <a:xfrm>
          <a:off x="14649450" y="1749043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38116</xdr:rowOff>
    </xdr:from>
    <xdr:ext cx="405111" cy="259045"/>
    <xdr:sp macro="" textlink="">
      <xdr:nvSpPr>
        <xdr:cNvPr id="758" name="【庁舎】&#10;有形固定資産減価償却率該当値テキスト"/>
        <xdr:cNvSpPr txBox="1"/>
      </xdr:nvSpPr>
      <xdr:spPr>
        <a:xfrm>
          <a:off x="14738350" y="17468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84455</xdr:rowOff>
    </xdr:from>
    <xdr:to>
      <xdr:col>81</xdr:col>
      <xdr:colOff>101600</xdr:colOff>
      <xdr:row>106</xdr:row>
      <xdr:rowOff>14605</xdr:rowOff>
    </xdr:to>
    <xdr:sp macro="" textlink="">
      <xdr:nvSpPr>
        <xdr:cNvPr id="759" name="楕円 758"/>
        <xdr:cNvSpPr/>
      </xdr:nvSpPr>
      <xdr:spPr>
        <a:xfrm>
          <a:off x="13887450" y="1751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110489</xdr:rowOff>
    </xdr:from>
    <xdr:to>
      <xdr:col>85</xdr:col>
      <xdr:colOff>127000</xdr:colOff>
      <xdr:row>105</xdr:row>
      <xdr:rowOff>135255</xdr:rowOff>
    </xdr:to>
    <xdr:cxnSp macro="">
      <xdr:nvCxnSpPr>
        <xdr:cNvPr id="760" name="直線コネクタ 759"/>
        <xdr:cNvCxnSpPr/>
      </xdr:nvCxnSpPr>
      <xdr:spPr>
        <a:xfrm flipV="1">
          <a:off x="13938250" y="17541239"/>
          <a:ext cx="762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122555</xdr:rowOff>
    </xdr:from>
    <xdr:to>
      <xdr:col>76</xdr:col>
      <xdr:colOff>165100</xdr:colOff>
      <xdr:row>106</xdr:row>
      <xdr:rowOff>52705</xdr:rowOff>
    </xdr:to>
    <xdr:sp macro="" textlink="">
      <xdr:nvSpPr>
        <xdr:cNvPr id="761" name="楕円 760"/>
        <xdr:cNvSpPr/>
      </xdr:nvSpPr>
      <xdr:spPr>
        <a:xfrm>
          <a:off x="13093700" y="1755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135255</xdr:rowOff>
    </xdr:from>
    <xdr:to>
      <xdr:col>81</xdr:col>
      <xdr:colOff>50800</xdr:colOff>
      <xdr:row>106</xdr:row>
      <xdr:rowOff>1905</xdr:rowOff>
    </xdr:to>
    <xdr:cxnSp macro="">
      <xdr:nvCxnSpPr>
        <xdr:cNvPr id="762" name="直線コネクタ 761"/>
        <xdr:cNvCxnSpPr/>
      </xdr:nvCxnSpPr>
      <xdr:spPr>
        <a:xfrm flipV="1">
          <a:off x="13144500" y="17566005"/>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109238</xdr:rowOff>
    </xdr:from>
    <xdr:ext cx="405111" cy="259045"/>
    <xdr:sp macro="" textlink="">
      <xdr:nvSpPr>
        <xdr:cNvPr id="763" name="n_1aveValue【庁舎】&#10;有形固定資産減価償却率"/>
        <xdr:cNvSpPr txBox="1"/>
      </xdr:nvSpPr>
      <xdr:spPr>
        <a:xfrm>
          <a:off x="13742044" y="1719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105427</xdr:rowOff>
    </xdr:from>
    <xdr:ext cx="405111" cy="259045"/>
    <xdr:sp macro="" textlink="">
      <xdr:nvSpPr>
        <xdr:cNvPr id="764" name="n_2aveValue【庁舎】&#10;有形固定資産減価償却率"/>
        <xdr:cNvSpPr txBox="1"/>
      </xdr:nvSpPr>
      <xdr:spPr>
        <a:xfrm>
          <a:off x="12960994" y="1719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82566</xdr:rowOff>
    </xdr:from>
    <xdr:ext cx="405111" cy="259045"/>
    <xdr:sp macro="" textlink="">
      <xdr:nvSpPr>
        <xdr:cNvPr id="765" name="n_3aveValue【庁舎】&#10;有形固定資産減価償却率"/>
        <xdr:cNvSpPr txBox="1"/>
      </xdr:nvSpPr>
      <xdr:spPr>
        <a:xfrm>
          <a:off x="12167244" y="1717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5732</xdr:rowOff>
    </xdr:from>
    <xdr:ext cx="405111" cy="259045"/>
    <xdr:sp macro="" textlink="">
      <xdr:nvSpPr>
        <xdr:cNvPr id="766" name="n_1mainValue【庁舎】&#10;有形固定資産減価償却率"/>
        <xdr:cNvSpPr txBox="1"/>
      </xdr:nvSpPr>
      <xdr:spPr>
        <a:xfrm>
          <a:off x="13742044" y="17607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43832</xdr:rowOff>
    </xdr:from>
    <xdr:ext cx="405111" cy="259045"/>
    <xdr:sp macro="" textlink="">
      <xdr:nvSpPr>
        <xdr:cNvPr id="767" name="n_2mainValue【庁舎】&#10;有形固定資産減価償却率"/>
        <xdr:cNvSpPr txBox="1"/>
      </xdr:nvSpPr>
      <xdr:spPr>
        <a:xfrm>
          <a:off x="12960994" y="1764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8" name="正方形/長方形 767"/>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9" name="正方形/長方形 768"/>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0" name="正方形/長方形 769"/>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1" name="正方形/長方形 770"/>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2" name="正方形/長方形 771"/>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3" name="正方形/長方形 772"/>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4" name="正方形/長方形 773"/>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5" name="正方形/長方形 774"/>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6" name="テキスト ボックス 775"/>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7" name="直線コネクタ 776"/>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8" name="直線コネクタ 777"/>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9" name="テキスト ボックス 778"/>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80" name="直線コネクタ 779"/>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81" name="テキスト ボックス 780"/>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2" name="直線コネクタ 781"/>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3" name="テキスト ボックス 782"/>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84" name="直線コネクタ 783"/>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85" name="テキスト ボックス 784"/>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86" name="直線コネクタ 785"/>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87" name="テキスト ボックス 786"/>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8" name="直線コネクタ 787"/>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9" name="テキスト ボックス 788"/>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0" name="【庁舎】&#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45720</xdr:rowOff>
    </xdr:from>
    <xdr:to>
      <xdr:col>116</xdr:col>
      <xdr:colOff>62864</xdr:colOff>
      <xdr:row>107</xdr:row>
      <xdr:rowOff>83820</xdr:rowOff>
    </xdr:to>
    <xdr:cxnSp macro="">
      <xdr:nvCxnSpPr>
        <xdr:cNvPr id="791" name="直線コネクタ 790"/>
        <xdr:cNvCxnSpPr/>
      </xdr:nvCxnSpPr>
      <xdr:spPr>
        <a:xfrm flipV="1">
          <a:off x="19951064" y="1679067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87647</xdr:rowOff>
    </xdr:from>
    <xdr:ext cx="469744" cy="259045"/>
    <xdr:sp macro="" textlink="">
      <xdr:nvSpPr>
        <xdr:cNvPr id="792" name="【庁舎】&#10;一人当たり面積最小値テキスト"/>
        <xdr:cNvSpPr txBox="1"/>
      </xdr:nvSpPr>
      <xdr:spPr>
        <a:xfrm>
          <a:off x="19989800" y="1786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83820</xdr:rowOff>
    </xdr:from>
    <xdr:to>
      <xdr:col>116</xdr:col>
      <xdr:colOff>152400</xdr:colOff>
      <xdr:row>107</xdr:row>
      <xdr:rowOff>83820</xdr:rowOff>
    </xdr:to>
    <xdr:cxnSp macro="">
      <xdr:nvCxnSpPr>
        <xdr:cNvPr id="793" name="直線コネクタ 792"/>
        <xdr:cNvCxnSpPr/>
      </xdr:nvCxnSpPr>
      <xdr:spPr>
        <a:xfrm>
          <a:off x="19881850" y="178574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163847</xdr:rowOff>
    </xdr:from>
    <xdr:ext cx="469744" cy="259045"/>
    <xdr:sp macro="" textlink="">
      <xdr:nvSpPr>
        <xdr:cNvPr id="794" name="【庁舎】&#10;一人当たり面積最大値テキスト"/>
        <xdr:cNvSpPr txBox="1"/>
      </xdr:nvSpPr>
      <xdr:spPr>
        <a:xfrm>
          <a:off x="19989800" y="1656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45720</xdr:rowOff>
    </xdr:from>
    <xdr:to>
      <xdr:col>116</xdr:col>
      <xdr:colOff>152400</xdr:colOff>
      <xdr:row>101</xdr:row>
      <xdr:rowOff>45720</xdr:rowOff>
    </xdr:to>
    <xdr:cxnSp macro="">
      <xdr:nvCxnSpPr>
        <xdr:cNvPr id="795" name="直線コネクタ 794"/>
        <xdr:cNvCxnSpPr/>
      </xdr:nvCxnSpPr>
      <xdr:spPr>
        <a:xfrm>
          <a:off x="19881850" y="16790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68597</xdr:rowOff>
    </xdr:from>
    <xdr:ext cx="469744" cy="259045"/>
    <xdr:sp macro="" textlink="">
      <xdr:nvSpPr>
        <xdr:cNvPr id="796" name="【庁舎】&#10;一人当たり面積平均値テキスト"/>
        <xdr:cNvSpPr txBox="1"/>
      </xdr:nvSpPr>
      <xdr:spPr>
        <a:xfrm>
          <a:off x="19989800" y="17499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797" name="フローチャート: 判断 796"/>
        <xdr:cNvSpPr/>
      </xdr:nvSpPr>
      <xdr:spPr>
        <a:xfrm>
          <a:off x="19900900" y="1752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71120</xdr:rowOff>
    </xdr:from>
    <xdr:to>
      <xdr:col>112</xdr:col>
      <xdr:colOff>38100</xdr:colOff>
      <xdr:row>106</xdr:row>
      <xdr:rowOff>1270</xdr:rowOff>
    </xdr:to>
    <xdr:sp macro="" textlink="">
      <xdr:nvSpPr>
        <xdr:cNvPr id="798" name="フローチャート: 判断 797"/>
        <xdr:cNvSpPr/>
      </xdr:nvSpPr>
      <xdr:spPr>
        <a:xfrm>
          <a:off x="19157950" y="175018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93980</xdr:rowOff>
    </xdr:from>
    <xdr:to>
      <xdr:col>107</xdr:col>
      <xdr:colOff>101600</xdr:colOff>
      <xdr:row>106</xdr:row>
      <xdr:rowOff>24130</xdr:rowOff>
    </xdr:to>
    <xdr:sp macro="" textlink="">
      <xdr:nvSpPr>
        <xdr:cNvPr id="799" name="フローチャート: 判断 798"/>
        <xdr:cNvSpPr/>
      </xdr:nvSpPr>
      <xdr:spPr>
        <a:xfrm>
          <a:off x="18345150" y="1752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116839</xdr:rowOff>
    </xdr:from>
    <xdr:to>
      <xdr:col>102</xdr:col>
      <xdr:colOff>165100</xdr:colOff>
      <xdr:row>106</xdr:row>
      <xdr:rowOff>46989</xdr:rowOff>
    </xdr:to>
    <xdr:sp macro="" textlink="">
      <xdr:nvSpPr>
        <xdr:cNvPr id="800" name="フローチャート: 判断 799"/>
        <xdr:cNvSpPr/>
      </xdr:nvSpPr>
      <xdr:spPr>
        <a:xfrm>
          <a:off x="17551400" y="1754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1" name="テキスト ボックス 800"/>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2" name="テキスト ボックス 801"/>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3" name="テキスト ボックス 802"/>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4" name="テキスト ボックス 803"/>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5" name="テキスト ボックス 804"/>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806" name="楕円 805"/>
        <xdr:cNvSpPr/>
      </xdr:nvSpPr>
      <xdr:spPr>
        <a:xfrm>
          <a:off x="19900900" y="17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52088</xdr:rowOff>
    </xdr:from>
    <xdr:ext cx="469744" cy="259045"/>
    <xdr:sp macro="" textlink="">
      <xdr:nvSpPr>
        <xdr:cNvPr id="807" name="【庁舎】&#10;一人当たり面積該当値テキスト"/>
        <xdr:cNvSpPr txBox="1"/>
      </xdr:nvSpPr>
      <xdr:spPr>
        <a:xfrm>
          <a:off x="19989800" y="1731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17780</xdr:rowOff>
    </xdr:from>
    <xdr:to>
      <xdr:col>112</xdr:col>
      <xdr:colOff>38100</xdr:colOff>
      <xdr:row>105</xdr:row>
      <xdr:rowOff>119380</xdr:rowOff>
    </xdr:to>
    <xdr:sp macro="" textlink="">
      <xdr:nvSpPr>
        <xdr:cNvPr id="808" name="楕円 807"/>
        <xdr:cNvSpPr/>
      </xdr:nvSpPr>
      <xdr:spPr>
        <a:xfrm>
          <a:off x="19157950" y="174485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68580</xdr:rowOff>
    </xdr:from>
    <xdr:to>
      <xdr:col>116</xdr:col>
      <xdr:colOff>63500</xdr:colOff>
      <xdr:row>105</xdr:row>
      <xdr:rowOff>80011</xdr:rowOff>
    </xdr:to>
    <xdr:cxnSp macro="">
      <xdr:nvCxnSpPr>
        <xdr:cNvPr id="809" name="直線コネクタ 808"/>
        <xdr:cNvCxnSpPr/>
      </xdr:nvCxnSpPr>
      <xdr:spPr>
        <a:xfrm>
          <a:off x="19202400" y="17499330"/>
          <a:ext cx="7493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17780</xdr:rowOff>
    </xdr:from>
    <xdr:to>
      <xdr:col>107</xdr:col>
      <xdr:colOff>101600</xdr:colOff>
      <xdr:row>105</xdr:row>
      <xdr:rowOff>119380</xdr:rowOff>
    </xdr:to>
    <xdr:sp macro="" textlink="">
      <xdr:nvSpPr>
        <xdr:cNvPr id="810" name="楕円 809"/>
        <xdr:cNvSpPr/>
      </xdr:nvSpPr>
      <xdr:spPr>
        <a:xfrm>
          <a:off x="18345150" y="1744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68580</xdr:rowOff>
    </xdr:from>
    <xdr:to>
      <xdr:col>111</xdr:col>
      <xdr:colOff>177800</xdr:colOff>
      <xdr:row>105</xdr:row>
      <xdr:rowOff>68580</xdr:rowOff>
    </xdr:to>
    <xdr:cxnSp macro="">
      <xdr:nvCxnSpPr>
        <xdr:cNvPr id="811" name="直線コネクタ 810"/>
        <xdr:cNvCxnSpPr/>
      </xdr:nvCxnSpPr>
      <xdr:spPr>
        <a:xfrm>
          <a:off x="18395950" y="1749933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163847</xdr:rowOff>
    </xdr:from>
    <xdr:ext cx="469744" cy="259045"/>
    <xdr:sp macro="" textlink="">
      <xdr:nvSpPr>
        <xdr:cNvPr id="812" name="n_1aveValue【庁舎】&#10;一人当たり面積"/>
        <xdr:cNvSpPr txBox="1"/>
      </xdr:nvSpPr>
      <xdr:spPr>
        <a:xfrm>
          <a:off x="18980227" y="17594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15257</xdr:rowOff>
    </xdr:from>
    <xdr:ext cx="469744" cy="259045"/>
    <xdr:sp macro="" textlink="">
      <xdr:nvSpPr>
        <xdr:cNvPr id="813" name="n_2aveValue【庁舎】&#10;一人当たり面積"/>
        <xdr:cNvSpPr txBox="1"/>
      </xdr:nvSpPr>
      <xdr:spPr>
        <a:xfrm>
          <a:off x="18180127" y="17617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63516</xdr:rowOff>
    </xdr:from>
    <xdr:ext cx="469744" cy="259045"/>
    <xdr:sp macro="" textlink="">
      <xdr:nvSpPr>
        <xdr:cNvPr id="814" name="n_3aveValue【庁舎】&#10;一人当たり面積"/>
        <xdr:cNvSpPr txBox="1"/>
      </xdr:nvSpPr>
      <xdr:spPr>
        <a:xfrm>
          <a:off x="17386377" y="1732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135907</xdr:rowOff>
    </xdr:from>
    <xdr:ext cx="469744" cy="259045"/>
    <xdr:sp macro="" textlink="">
      <xdr:nvSpPr>
        <xdr:cNvPr id="815" name="n_1mainValue【庁舎】&#10;一人当たり面積"/>
        <xdr:cNvSpPr txBox="1"/>
      </xdr:nvSpPr>
      <xdr:spPr>
        <a:xfrm>
          <a:off x="18980227" y="1722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135907</xdr:rowOff>
    </xdr:from>
    <xdr:ext cx="469744" cy="259045"/>
    <xdr:sp macro="" textlink="">
      <xdr:nvSpPr>
        <xdr:cNvPr id="816" name="n_2mainValue【庁舎】&#10;一人当たり面積"/>
        <xdr:cNvSpPr txBox="1"/>
      </xdr:nvSpPr>
      <xdr:spPr>
        <a:xfrm>
          <a:off x="18180127" y="1722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7" name="正方形/長方形 816"/>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8" name="正方形/長方形 817"/>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9" name="テキスト ボックス 818"/>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年度に宮ノ陣クリーンセンター（新設）を稼働させ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上津クリーンセンターと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拠点体制となったため、償却率が下がっている。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保健センターについては、平成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年度に南部保健センターを開設しており、償却率が低くなっている。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市民会館は、平成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年度に久留米シティプラザを開館し、旧市民会館を除却したことで、償却率が低くなっている。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図書館や福祉施設は老朽化が進んでおり、今後の対応が課題である。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306,112
302,071
229.96
127,819,443
126,421,929
999,722
68,588,711
144,842,476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市税を中心とした歳入確保対策の成果などにより、</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年度は前年度を上回っている。</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年度以降回復基調にあ</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、市町村合併前</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0.72(H15)</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を念頭に置き、今後も継続して収納率向上対策に取り組む。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21872</xdr:rowOff>
    </xdr:from>
    <xdr:to>
      <xdr:col>23</xdr:col>
      <xdr:colOff>133350</xdr:colOff>
      <xdr:row>44</xdr:row>
      <xdr:rowOff>17639</xdr:rowOff>
    </xdr:to>
    <xdr:cxnSp macro="">
      <xdr:nvCxnSpPr>
        <xdr:cNvPr id="64" name="直線コネクタ 63"/>
        <xdr:cNvCxnSpPr/>
      </xdr:nvCxnSpPr>
      <xdr:spPr>
        <a:xfrm flipV="1">
          <a:off x="4953000" y="6194072"/>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108249</xdr:rowOff>
    </xdr:from>
    <xdr:ext cx="762000" cy="259045"/>
    <xdr:sp macro="" textlink="">
      <xdr:nvSpPr>
        <xdr:cNvPr id="67" name="財政力最大値テキスト"/>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21872</xdr:rowOff>
    </xdr:from>
    <xdr:to>
      <xdr:col>24</xdr:col>
      <xdr:colOff>12700</xdr:colOff>
      <xdr:row>36</xdr:row>
      <xdr:rowOff>21872</xdr:rowOff>
    </xdr:to>
    <xdr:cxnSp macro="">
      <xdr:nvCxnSpPr>
        <xdr:cNvPr id="68" name="直線コネクタ 67"/>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92428</xdr:rowOff>
    </xdr:from>
    <xdr:to>
      <xdr:col>23</xdr:col>
      <xdr:colOff>133350</xdr:colOff>
      <xdr:row>42</xdr:row>
      <xdr:rowOff>105833</xdr:rowOff>
    </xdr:to>
    <xdr:cxnSp macro="">
      <xdr:nvCxnSpPr>
        <xdr:cNvPr id="69" name="直線コネクタ 68"/>
        <xdr:cNvCxnSpPr/>
      </xdr:nvCxnSpPr>
      <xdr:spPr>
        <a:xfrm flipV="1">
          <a:off x="4114800" y="729332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55332</xdr:rowOff>
    </xdr:from>
    <xdr:ext cx="762000" cy="259045"/>
    <xdr:sp macro="" textlink="">
      <xdr:nvSpPr>
        <xdr:cNvPr id="70" name="財政力平均値テキスト"/>
        <xdr:cNvSpPr txBox="1"/>
      </xdr:nvSpPr>
      <xdr:spPr>
        <a:xfrm>
          <a:off x="5041900" y="691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105833</xdr:rowOff>
    </xdr:to>
    <xdr:cxnSp macro="">
      <xdr:nvCxnSpPr>
        <xdr:cNvPr id="72" name="直線コネクタ 71"/>
        <xdr:cNvCxnSpPr/>
      </xdr:nvCxnSpPr>
      <xdr:spPr>
        <a:xfrm>
          <a:off x="3225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xdr:cNvSpPr/>
      </xdr:nvSpPr>
      <xdr:spPr>
        <a:xfrm>
          <a:off x="4064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150582</xdr:rowOff>
    </xdr:from>
    <xdr:ext cx="736600" cy="259045"/>
    <xdr:sp macro="" textlink="">
      <xdr:nvSpPr>
        <xdr:cNvPr id="74" name="テキスト ボックス 73"/>
        <xdr:cNvSpPr txBox="1"/>
      </xdr:nvSpPr>
      <xdr:spPr>
        <a:xfrm>
          <a:off x="3733800" y="683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119239</xdr:rowOff>
    </xdr:to>
    <xdr:cxnSp macro="">
      <xdr:nvCxnSpPr>
        <xdr:cNvPr id="75" name="直線コネクタ 74"/>
        <xdr:cNvCxnSpPr/>
      </xdr:nvCxnSpPr>
      <xdr:spPr>
        <a:xfrm flipV="1">
          <a:off x="2336800" y="73067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52211</xdr:rowOff>
    </xdr:from>
    <xdr:to>
      <xdr:col>15</xdr:col>
      <xdr:colOff>133350</xdr:colOff>
      <xdr:row>41</xdr:row>
      <xdr:rowOff>153811</xdr:rowOff>
    </xdr:to>
    <xdr:sp macro="" textlink="">
      <xdr:nvSpPr>
        <xdr:cNvPr id="76" name="フローチャート: 判断 75"/>
        <xdr:cNvSpPr/>
      </xdr:nvSpPr>
      <xdr:spPr>
        <a:xfrm>
          <a:off x="3175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163988</xdr:rowOff>
    </xdr:from>
    <xdr:ext cx="762000" cy="259045"/>
    <xdr:sp macro="" textlink="">
      <xdr:nvSpPr>
        <xdr:cNvPr id="77" name="テキスト ボックス 76"/>
        <xdr:cNvSpPr txBox="1"/>
      </xdr:nvSpPr>
      <xdr:spPr>
        <a:xfrm>
          <a:off x="2844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119239</xdr:rowOff>
    </xdr:from>
    <xdr:to>
      <xdr:col>11</xdr:col>
      <xdr:colOff>31750</xdr:colOff>
      <xdr:row>42</xdr:row>
      <xdr:rowOff>146050</xdr:rowOff>
    </xdr:to>
    <xdr:cxnSp macro="">
      <xdr:nvCxnSpPr>
        <xdr:cNvPr id="78" name="直線コネクタ 77"/>
        <xdr:cNvCxnSpPr/>
      </xdr:nvCxnSpPr>
      <xdr:spPr>
        <a:xfrm flipV="1">
          <a:off x="1447800" y="73201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81" name="フローチャート: 判断 80"/>
        <xdr:cNvSpPr/>
      </xdr:nvSpPr>
      <xdr:spPr>
        <a:xfrm>
          <a:off x="1397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32755</xdr:rowOff>
    </xdr:from>
    <xdr:ext cx="762000" cy="259045"/>
    <xdr:sp macro="" textlink="">
      <xdr:nvSpPr>
        <xdr:cNvPr id="82" name="テキスト ボックス 81"/>
        <xdr:cNvSpPr txBox="1"/>
      </xdr:nvSpPr>
      <xdr:spPr>
        <a:xfrm>
          <a:off x="1066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88" name="楕円 87"/>
        <xdr:cNvSpPr/>
      </xdr:nvSpPr>
      <xdr:spPr>
        <a:xfrm>
          <a:off x="49022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13705</xdr:rowOff>
    </xdr:from>
    <xdr:ext cx="762000" cy="259045"/>
    <xdr:sp macro="" textlink="">
      <xdr:nvSpPr>
        <xdr:cNvPr id="89" name="財政力該当値テキスト"/>
        <xdr:cNvSpPr txBox="1"/>
      </xdr:nvSpPr>
      <xdr:spPr>
        <a:xfrm>
          <a:off x="5041900" y="721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2" name="楕円 91"/>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3" name="テキスト ボックス 92"/>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68439</xdr:rowOff>
    </xdr:from>
    <xdr:to>
      <xdr:col>11</xdr:col>
      <xdr:colOff>82550</xdr:colOff>
      <xdr:row>42</xdr:row>
      <xdr:rowOff>170039</xdr:rowOff>
    </xdr:to>
    <xdr:sp macro="" textlink="">
      <xdr:nvSpPr>
        <xdr:cNvPr id="94" name="楕円 93"/>
        <xdr:cNvSpPr/>
      </xdr:nvSpPr>
      <xdr:spPr>
        <a:xfrm>
          <a:off x="2286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154816</xdr:rowOff>
    </xdr:from>
    <xdr:ext cx="762000" cy="259045"/>
    <xdr:sp macro="" textlink="">
      <xdr:nvSpPr>
        <xdr:cNvPr id="95" name="テキスト ボックス 94"/>
        <xdr:cNvSpPr txBox="1"/>
      </xdr:nvSpPr>
      <xdr:spPr>
        <a:xfrm>
          <a:off x="1955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年度は前年</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比で</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ポイント悪化する結果と</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なっ</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。経常的支出に要した一般財源</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退職手当の増による人件費の増加、公債費の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などにより、およそ</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13.9</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た。一方、歳入面では地方交付税が合併算定替逓減の影響等により減少したものの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、市税</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が法人市民税の増収などにより増加し、経常一般財源等はおよそ</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10.1</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億円増加した。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今後は経常経費の増加</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最小限に抑えるとともに、市税等歳入の確保に</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取り組む。</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133096</xdr:rowOff>
    </xdr:to>
    <xdr:cxnSp macro="">
      <xdr:nvCxnSpPr>
        <xdr:cNvPr id="125" name="直線コネクタ 124"/>
        <xdr:cNvCxnSpPr/>
      </xdr:nvCxnSpPr>
      <xdr:spPr>
        <a:xfrm flipV="1">
          <a:off x="4953000" y="10090404"/>
          <a:ext cx="0" cy="152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105173</xdr:rowOff>
    </xdr:from>
    <xdr:ext cx="762000" cy="259045"/>
    <xdr:sp macro="" textlink="">
      <xdr:nvSpPr>
        <xdr:cNvPr id="126" name="財政構造の弾力性最小値テキスト"/>
        <xdr:cNvSpPr txBox="1"/>
      </xdr:nvSpPr>
      <xdr:spPr>
        <a:xfrm>
          <a:off x="5041900" y="115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133096</xdr:rowOff>
    </xdr:from>
    <xdr:to>
      <xdr:col>24</xdr:col>
      <xdr:colOff>12700</xdr:colOff>
      <xdr:row>67</xdr:row>
      <xdr:rowOff>133096</xdr:rowOff>
    </xdr:to>
    <xdr:cxnSp macro="">
      <xdr:nvCxnSpPr>
        <xdr:cNvPr id="127" name="直線コネクタ 126"/>
        <xdr:cNvCxnSpPr/>
      </xdr:nvCxnSpPr>
      <xdr:spPr>
        <a:xfrm>
          <a:off x="4864100" y="1162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8" name="財政構造の弾力性最大値テキスト"/>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29" name="直線コネクタ 128"/>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147828</xdr:rowOff>
    </xdr:from>
    <xdr:to>
      <xdr:col>23</xdr:col>
      <xdr:colOff>133350</xdr:colOff>
      <xdr:row>66</xdr:row>
      <xdr:rowOff>5334</xdr:rowOff>
    </xdr:to>
    <xdr:cxnSp macro="">
      <xdr:nvCxnSpPr>
        <xdr:cNvPr id="130" name="直線コネクタ 129"/>
        <xdr:cNvCxnSpPr/>
      </xdr:nvCxnSpPr>
      <xdr:spPr>
        <a:xfrm>
          <a:off x="4114800" y="1129207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135399</xdr:rowOff>
    </xdr:from>
    <xdr:ext cx="762000" cy="259045"/>
    <xdr:sp macro="" textlink="">
      <xdr:nvSpPr>
        <xdr:cNvPr id="131" name="財政構造の弾力性平均値テキスト"/>
        <xdr:cNvSpPr txBox="1"/>
      </xdr:nvSpPr>
      <xdr:spPr>
        <a:xfrm>
          <a:off x="5041900" y="10936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32" name="フローチャート: 判断 131"/>
        <xdr:cNvSpPr/>
      </xdr:nvSpPr>
      <xdr:spPr>
        <a:xfrm>
          <a:off x="49022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147828</xdr:rowOff>
    </xdr:from>
    <xdr:to>
      <xdr:col>19</xdr:col>
      <xdr:colOff>133350</xdr:colOff>
      <xdr:row>65</xdr:row>
      <xdr:rowOff>147828</xdr:rowOff>
    </xdr:to>
    <xdr:cxnSp macro="">
      <xdr:nvCxnSpPr>
        <xdr:cNvPr id="133" name="直線コネクタ 132"/>
        <xdr:cNvCxnSpPr/>
      </xdr:nvCxnSpPr>
      <xdr:spPr>
        <a:xfrm>
          <a:off x="3225800" y="112920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4" name="フローチャート: 判断 133"/>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59199</xdr:rowOff>
    </xdr:from>
    <xdr:ext cx="736600" cy="259045"/>
    <xdr:sp macro="" textlink="">
      <xdr:nvSpPr>
        <xdr:cNvPr id="135" name="テキスト ボックス 134"/>
        <xdr:cNvSpPr txBox="1"/>
      </xdr:nvSpPr>
      <xdr:spPr>
        <a:xfrm>
          <a:off x="3733800" y="10860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46482</xdr:rowOff>
    </xdr:from>
    <xdr:to>
      <xdr:col>15</xdr:col>
      <xdr:colOff>82550</xdr:colOff>
      <xdr:row>65</xdr:row>
      <xdr:rowOff>147828</xdr:rowOff>
    </xdr:to>
    <xdr:cxnSp macro="">
      <xdr:nvCxnSpPr>
        <xdr:cNvPr id="136" name="直線コネクタ 135"/>
        <xdr:cNvCxnSpPr/>
      </xdr:nvCxnSpPr>
      <xdr:spPr>
        <a:xfrm>
          <a:off x="2336800" y="11190732"/>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104394</xdr:rowOff>
    </xdr:from>
    <xdr:to>
      <xdr:col>15</xdr:col>
      <xdr:colOff>133350</xdr:colOff>
      <xdr:row>65</xdr:row>
      <xdr:rowOff>34544</xdr:rowOff>
    </xdr:to>
    <xdr:sp macro="" textlink="">
      <xdr:nvSpPr>
        <xdr:cNvPr id="137" name="フローチャート: 判断 136"/>
        <xdr:cNvSpPr/>
      </xdr:nvSpPr>
      <xdr:spPr>
        <a:xfrm>
          <a:off x="3175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44721</xdr:rowOff>
    </xdr:from>
    <xdr:ext cx="762000" cy="259045"/>
    <xdr:sp macro="" textlink="">
      <xdr:nvSpPr>
        <xdr:cNvPr id="138" name="テキスト ボックス 137"/>
        <xdr:cNvSpPr txBox="1"/>
      </xdr:nvSpPr>
      <xdr:spPr>
        <a:xfrm>
          <a:off x="2844800" y="1084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46482</xdr:rowOff>
    </xdr:from>
    <xdr:to>
      <xdr:col>11</xdr:col>
      <xdr:colOff>31750</xdr:colOff>
      <xdr:row>65</xdr:row>
      <xdr:rowOff>114046</xdr:rowOff>
    </xdr:to>
    <xdr:cxnSp macro="">
      <xdr:nvCxnSpPr>
        <xdr:cNvPr id="139" name="直線コネクタ 138"/>
        <xdr:cNvCxnSpPr/>
      </xdr:nvCxnSpPr>
      <xdr:spPr>
        <a:xfrm flipV="1">
          <a:off x="1447800" y="1119073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160020</xdr:rowOff>
    </xdr:from>
    <xdr:to>
      <xdr:col>11</xdr:col>
      <xdr:colOff>82550</xdr:colOff>
      <xdr:row>64</xdr:row>
      <xdr:rowOff>90170</xdr:rowOff>
    </xdr:to>
    <xdr:sp macro="" textlink="">
      <xdr:nvSpPr>
        <xdr:cNvPr id="140" name="フローチャート: 判断 139"/>
        <xdr:cNvSpPr/>
      </xdr:nvSpPr>
      <xdr:spPr>
        <a:xfrm>
          <a:off x="2286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100347</xdr:rowOff>
    </xdr:from>
    <xdr:ext cx="762000" cy="259045"/>
    <xdr:sp macro="" textlink="">
      <xdr:nvSpPr>
        <xdr:cNvPr id="141" name="テキスト ボックス 140"/>
        <xdr:cNvSpPr txBox="1"/>
      </xdr:nvSpPr>
      <xdr:spPr>
        <a:xfrm>
          <a:off x="1955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32004</xdr:rowOff>
    </xdr:from>
    <xdr:to>
      <xdr:col>7</xdr:col>
      <xdr:colOff>31750</xdr:colOff>
      <xdr:row>64</xdr:row>
      <xdr:rowOff>133604</xdr:rowOff>
    </xdr:to>
    <xdr:sp macro="" textlink="">
      <xdr:nvSpPr>
        <xdr:cNvPr id="142" name="フローチャート: 判断 141"/>
        <xdr:cNvSpPr/>
      </xdr:nvSpPr>
      <xdr:spPr>
        <a:xfrm>
          <a:off x="13970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143781</xdr:rowOff>
    </xdr:from>
    <xdr:ext cx="762000" cy="259045"/>
    <xdr:sp macro="" textlink="">
      <xdr:nvSpPr>
        <xdr:cNvPr id="143" name="テキスト ボックス 142"/>
        <xdr:cNvSpPr txBox="1"/>
      </xdr:nvSpPr>
      <xdr:spPr>
        <a:xfrm>
          <a:off x="1066800" y="1077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125984</xdr:rowOff>
    </xdr:from>
    <xdr:to>
      <xdr:col>23</xdr:col>
      <xdr:colOff>184150</xdr:colOff>
      <xdr:row>66</xdr:row>
      <xdr:rowOff>56134</xdr:rowOff>
    </xdr:to>
    <xdr:sp macro="" textlink="">
      <xdr:nvSpPr>
        <xdr:cNvPr id="149" name="楕円 148"/>
        <xdr:cNvSpPr/>
      </xdr:nvSpPr>
      <xdr:spPr>
        <a:xfrm>
          <a:off x="49022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98061</xdr:rowOff>
    </xdr:from>
    <xdr:ext cx="762000" cy="259045"/>
    <xdr:sp macro="" textlink="">
      <xdr:nvSpPr>
        <xdr:cNvPr id="150" name="財政構造の弾力性該当値テキスト"/>
        <xdr:cNvSpPr txBox="1"/>
      </xdr:nvSpPr>
      <xdr:spPr>
        <a:xfrm>
          <a:off x="5041900" y="1124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97028</xdr:rowOff>
    </xdr:from>
    <xdr:to>
      <xdr:col>19</xdr:col>
      <xdr:colOff>184150</xdr:colOff>
      <xdr:row>66</xdr:row>
      <xdr:rowOff>27178</xdr:rowOff>
    </xdr:to>
    <xdr:sp macro="" textlink="">
      <xdr:nvSpPr>
        <xdr:cNvPr id="151" name="楕円 150"/>
        <xdr:cNvSpPr/>
      </xdr:nvSpPr>
      <xdr:spPr>
        <a:xfrm>
          <a:off x="40640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11955</xdr:rowOff>
    </xdr:from>
    <xdr:ext cx="736600" cy="259045"/>
    <xdr:sp macro="" textlink="">
      <xdr:nvSpPr>
        <xdr:cNvPr id="152" name="テキスト ボックス 151"/>
        <xdr:cNvSpPr txBox="1"/>
      </xdr:nvSpPr>
      <xdr:spPr>
        <a:xfrm>
          <a:off x="3733800" y="11327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97028</xdr:rowOff>
    </xdr:from>
    <xdr:to>
      <xdr:col>15</xdr:col>
      <xdr:colOff>133350</xdr:colOff>
      <xdr:row>66</xdr:row>
      <xdr:rowOff>27178</xdr:rowOff>
    </xdr:to>
    <xdr:sp macro="" textlink="">
      <xdr:nvSpPr>
        <xdr:cNvPr id="153" name="楕円 152"/>
        <xdr:cNvSpPr/>
      </xdr:nvSpPr>
      <xdr:spPr>
        <a:xfrm>
          <a:off x="31750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11955</xdr:rowOff>
    </xdr:from>
    <xdr:ext cx="762000" cy="259045"/>
    <xdr:sp macro="" textlink="">
      <xdr:nvSpPr>
        <xdr:cNvPr id="154" name="テキスト ボックス 153"/>
        <xdr:cNvSpPr txBox="1"/>
      </xdr:nvSpPr>
      <xdr:spPr>
        <a:xfrm>
          <a:off x="2844800" y="1132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167132</xdr:rowOff>
    </xdr:from>
    <xdr:to>
      <xdr:col>11</xdr:col>
      <xdr:colOff>82550</xdr:colOff>
      <xdr:row>65</xdr:row>
      <xdr:rowOff>97282</xdr:rowOff>
    </xdr:to>
    <xdr:sp macro="" textlink="">
      <xdr:nvSpPr>
        <xdr:cNvPr id="155" name="楕円 154"/>
        <xdr:cNvSpPr/>
      </xdr:nvSpPr>
      <xdr:spPr>
        <a:xfrm>
          <a:off x="2286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82059</xdr:rowOff>
    </xdr:from>
    <xdr:ext cx="762000" cy="259045"/>
    <xdr:sp macro="" textlink="">
      <xdr:nvSpPr>
        <xdr:cNvPr id="156" name="テキスト ボックス 155"/>
        <xdr:cNvSpPr txBox="1"/>
      </xdr:nvSpPr>
      <xdr:spPr>
        <a:xfrm>
          <a:off x="1955800" y="112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63246</xdr:rowOff>
    </xdr:from>
    <xdr:to>
      <xdr:col>7</xdr:col>
      <xdr:colOff>31750</xdr:colOff>
      <xdr:row>65</xdr:row>
      <xdr:rowOff>164846</xdr:rowOff>
    </xdr:to>
    <xdr:sp macro="" textlink="">
      <xdr:nvSpPr>
        <xdr:cNvPr id="157" name="楕円 156"/>
        <xdr:cNvSpPr/>
      </xdr:nvSpPr>
      <xdr:spPr>
        <a:xfrm>
          <a:off x="1397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149623</xdr:rowOff>
    </xdr:from>
    <xdr:ext cx="762000" cy="259045"/>
    <xdr:sp macro="" textlink="">
      <xdr:nvSpPr>
        <xdr:cNvPr id="158" name="テキスト ボックス 157"/>
        <xdr:cNvSpPr txBox="1"/>
      </xdr:nvSpPr>
      <xdr:spPr>
        <a:xfrm>
          <a:off x="1066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[105,764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情報処理システム最適化等の対応</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要する経費など、物件費の増加要因もあるが、行財政改革で一貫して取り組んできた人件費抑制の効果もあり、類似団体の平均値をやや下回っている。今後は公の施設への指定管理制度の更なる導入など民間活力の積極的な活用を行い、コストの低減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71837</xdr:rowOff>
    </xdr:from>
    <xdr:to>
      <xdr:col>23</xdr:col>
      <xdr:colOff>133350</xdr:colOff>
      <xdr:row>89</xdr:row>
      <xdr:rowOff>121569</xdr:rowOff>
    </xdr:to>
    <xdr:cxnSp macro="">
      <xdr:nvCxnSpPr>
        <xdr:cNvPr id="188" name="直線コネクタ 187"/>
        <xdr:cNvCxnSpPr/>
      </xdr:nvCxnSpPr>
      <xdr:spPr>
        <a:xfrm flipV="1">
          <a:off x="4953000" y="13787837"/>
          <a:ext cx="0" cy="1592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93646</xdr:rowOff>
    </xdr:from>
    <xdr:ext cx="762000" cy="259045"/>
    <xdr:sp macro="" textlink="">
      <xdr:nvSpPr>
        <xdr:cNvPr id="189" name="人件費・物件費等の状況最小値テキスト"/>
        <xdr:cNvSpPr txBox="1"/>
      </xdr:nvSpPr>
      <xdr:spPr>
        <a:xfrm>
          <a:off x="5041900" y="1535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121569</xdr:rowOff>
    </xdr:from>
    <xdr:to>
      <xdr:col>24</xdr:col>
      <xdr:colOff>12700</xdr:colOff>
      <xdr:row>89</xdr:row>
      <xdr:rowOff>121569</xdr:rowOff>
    </xdr:to>
    <xdr:cxnSp macro="">
      <xdr:nvCxnSpPr>
        <xdr:cNvPr id="190" name="直線コネクタ 189"/>
        <xdr:cNvCxnSpPr/>
      </xdr:nvCxnSpPr>
      <xdr:spPr>
        <a:xfrm>
          <a:off x="4864100" y="1538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158214</xdr:rowOff>
    </xdr:from>
    <xdr:ext cx="762000" cy="259045"/>
    <xdr:sp macro="" textlink="">
      <xdr:nvSpPr>
        <xdr:cNvPr id="191" name="人件費・物件費等の状況最大値テキスト"/>
        <xdr:cNvSpPr txBox="1"/>
      </xdr:nvSpPr>
      <xdr:spPr>
        <a:xfrm>
          <a:off x="5041900" y="1353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71837</xdr:rowOff>
    </xdr:from>
    <xdr:to>
      <xdr:col>24</xdr:col>
      <xdr:colOff>12700</xdr:colOff>
      <xdr:row>80</xdr:row>
      <xdr:rowOff>71837</xdr:rowOff>
    </xdr:to>
    <xdr:cxnSp macro="">
      <xdr:nvCxnSpPr>
        <xdr:cNvPr id="192" name="直線コネクタ 191"/>
        <xdr:cNvCxnSpPr/>
      </xdr:nvCxnSpPr>
      <xdr:spPr>
        <a:xfrm>
          <a:off x="4864100" y="1378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103067</xdr:rowOff>
    </xdr:from>
    <xdr:to>
      <xdr:col>23</xdr:col>
      <xdr:colOff>133350</xdr:colOff>
      <xdr:row>81</xdr:row>
      <xdr:rowOff>124541</xdr:rowOff>
    </xdr:to>
    <xdr:cxnSp macro="">
      <xdr:nvCxnSpPr>
        <xdr:cNvPr id="193" name="直線コネクタ 192"/>
        <xdr:cNvCxnSpPr/>
      </xdr:nvCxnSpPr>
      <xdr:spPr>
        <a:xfrm>
          <a:off x="4114800" y="13990517"/>
          <a:ext cx="838200" cy="2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84909</xdr:rowOff>
    </xdr:from>
    <xdr:ext cx="762000" cy="259045"/>
    <xdr:sp macro="" textlink="">
      <xdr:nvSpPr>
        <xdr:cNvPr id="194" name="人件費・物件費等の状況平均値テキスト"/>
        <xdr:cNvSpPr txBox="1"/>
      </xdr:nvSpPr>
      <xdr:spPr>
        <a:xfrm>
          <a:off x="5041900" y="13972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112832</xdr:rowOff>
    </xdr:from>
    <xdr:to>
      <xdr:col>23</xdr:col>
      <xdr:colOff>184150</xdr:colOff>
      <xdr:row>82</xdr:row>
      <xdr:rowOff>42982</xdr:rowOff>
    </xdr:to>
    <xdr:sp macro="" textlink="">
      <xdr:nvSpPr>
        <xdr:cNvPr id="195" name="フローチャート: 判断 194"/>
        <xdr:cNvSpPr/>
      </xdr:nvSpPr>
      <xdr:spPr>
        <a:xfrm>
          <a:off x="4902200" y="1400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99594</xdr:rowOff>
    </xdr:from>
    <xdr:to>
      <xdr:col>19</xdr:col>
      <xdr:colOff>133350</xdr:colOff>
      <xdr:row>81</xdr:row>
      <xdr:rowOff>103067</xdr:rowOff>
    </xdr:to>
    <xdr:cxnSp macro="">
      <xdr:nvCxnSpPr>
        <xdr:cNvPr id="196" name="直線コネクタ 195"/>
        <xdr:cNvCxnSpPr/>
      </xdr:nvCxnSpPr>
      <xdr:spPr>
        <a:xfrm>
          <a:off x="3225800" y="13987044"/>
          <a:ext cx="889000" cy="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77240</xdr:rowOff>
    </xdr:from>
    <xdr:to>
      <xdr:col>19</xdr:col>
      <xdr:colOff>184150</xdr:colOff>
      <xdr:row>82</xdr:row>
      <xdr:rowOff>7390</xdr:rowOff>
    </xdr:to>
    <xdr:sp macro="" textlink="">
      <xdr:nvSpPr>
        <xdr:cNvPr id="197" name="フローチャート: 判断 196"/>
        <xdr:cNvSpPr/>
      </xdr:nvSpPr>
      <xdr:spPr>
        <a:xfrm>
          <a:off x="4064000" y="1396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163617</xdr:rowOff>
    </xdr:from>
    <xdr:ext cx="736600" cy="259045"/>
    <xdr:sp macro="" textlink="">
      <xdr:nvSpPr>
        <xdr:cNvPr id="198" name="テキスト ボックス 197"/>
        <xdr:cNvSpPr txBox="1"/>
      </xdr:nvSpPr>
      <xdr:spPr>
        <a:xfrm>
          <a:off x="3733800" y="1405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53412</xdr:rowOff>
    </xdr:from>
    <xdr:to>
      <xdr:col>15</xdr:col>
      <xdr:colOff>82550</xdr:colOff>
      <xdr:row>81</xdr:row>
      <xdr:rowOff>99594</xdr:rowOff>
    </xdr:to>
    <xdr:cxnSp macro="">
      <xdr:nvCxnSpPr>
        <xdr:cNvPr id="199" name="直線コネクタ 198"/>
        <xdr:cNvCxnSpPr/>
      </xdr:nvCxnSpPr>
      <xdr:spPr>
        <a:xfrm>
          <a:off x="2336800" y="13940862"/>
          <a:ext cx="889000" cy="4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84117</xdr:rowOff>
    </xdr:from>
    <xdr:to>
      <xdr:col>15</xdr:col>
      <xdr:colOff>133350</xdr:colOff>
      <xdr:row>82</xdr:row>
      <xdr:rowOff>14267</xdr:rowOff>
    </xdr:to>
    <xdr:sp macro="" textlink="">
      <xdr:nvSpPr>
        <xdr:cNvPr id="200" name="フローチャート: 判断 199"/>
        <xdr:cNvSpPr/>
      </xdr:nvSpPr>
      <xdr:spPr>
        <a:xfrm>
          <a:off x="3175000" y="1397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170494</xdr:rowOff>
    </xdr:from>
    <xdr:ext cx="762000" cy="259045"/>
    <xdr:sp macro="" textlink="">
      <xdr:nvSpPr>
        <xdr:cNvPr id="201" name="テキスト ボックス 200"/>
        <xdr:cNvSpPr txBox="1"/>
      </xdr:nvSpPr>
      <xdr:spPr>
        <a:xfrm>
          <a:off x="2844800" y="1405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24067</xdr:rowOff>
    </xdr:from>
    <xdr:to>
      <xdr:col>11</xdr:col>
      <xdr:colOff>31750</xdr:colOff>
      <xdr:row>81</xdr:row>
      <xdr:rowOff>53412</xdr:rowOff>
    </xdr:to>
    <xdr:cxnSp macro="">
      <xdr:nvCxnSpPr>
        <xdr:cNvPr id="202" name="直線コネクタ 201"/>
        <xdr:cNvCxnSpPr/>
      </xdr:nvCxnSpPr>
      <xdr:spPr>
        <a:xfrm>
          <a:off x="1447800" y="13911517"/>
          <a:ext cx="889000" cy="2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76302</xdr:rowOff>
    </xdr:from>
    <xdr:to>
      <xdr:col>11</xdr:col>
      <xdr:colOff>82550</xdr:colOff>
      <xdr:row>82</xdr:row>
      <xdr:rowOff>6452</xdr:rowOff>
    </xdr:to>
    <xdr:sp macro="" textlink="">
      <xdr:nvSpPr>
        <xdr:cNvPr id="203" name="フローチャート: 判断 202"/>
        <xdr:cNvSpPr/>
      </xdr:nvSpPr>
      <xdr:spPr>
        <a:xfrm>
          <a:off x="2286000" y="1396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162679</xdr:rowOff>
    </xdr:from>
    <xdr:ext cx="762000" cy="259045"/>
    <xdr:sp macro="" textlink="">
      <xdr:nvSpPr>
        <xdr:cNvPr id="204" name="テキスト ボックス 203"/>
        <xdr:cNvSpPr txBox="1"/>
      </xdr:nvSpPr>
      <xdr:spPr>
        <a:xfrm>
          <a:off x="1955800" y="1405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68647</xdr:rowOff>
    </xdr:from>
    <xdr:to>
      <xdr:col>7</xdr:col>
      <xdr:colOff>31750</xdr:colOff>
      <xdr:row>81</xdr:row>
      <xdr:rowOff>170247</xdr:rowOff>
    </xdr:to>
    <xdr:sp macro="" textlink="">
      <xdr:nvSpPr>
        <xdr:cNvPr id="205" name="フローチャート: 判断 204"/>
        <xdr:cNvSpPr/>
      </xdr:nvSpPr>
      <xdr:spPr>
        <a:xfrm>
          <a:off x="1397000" y="1395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155024</xdr:rowOff>
    </xdr:from>
    <xdr:ext cx="762000" cy="259045"/>
    <xdr:sp macro="" textlink="">
      <xdr:nvSpPr>
        <xdr:cNvPr id="206" name="テキスト ボックス 205"/>
        <xdr:cNvSpPr txBox="1"/>
      </xdr:nvSpPr>
      <xdr:spPr>
        <a:xfrm>
          <a:off x="1066800" y="1404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73741</xdr:rowOff>
    </xdr:from>
    <xdr:to>
      <xdr:col>23</xdr:col>
      <xdr:colOff>184150</xdr:colOff>
      <xdr:row>82</xdr:row>
      <xdr:rowOff>3891</xdr:rowOff>
    </xdr:to>
    <xdr:sp macro="" textlink="">
      <xdr:nvSpPr>
        <xdr:cNvPr id="212" name="楕円 211"/>
        <xdr:cNvSpPr/>
      </xdr:nvSpPr>
      <xdr:spPr>
        <a:xfrm>
          <a:off x="4902200" y="1396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90268</xdr:rowOff>
    </xdr:from>
    <xdr:ext cx="762000" cy="259045"/>
    <xdr:sp macro="" textlink="">
      <xdr:nvSpPr>
        <xdr:cNvPr id="213" name="人件費・物件費等の状況該当値テキスト"/>
        <xdr:cNvSpPr txBox="1"/>
      </xdr:nvSpPr>
      <xdr:spPr>
        <a:xfrm>
          <a:off x="5041900" y="13806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52267</xdr:rowOff>
    </xdr:from>
    <xdr:to>
      <xdr:col>19</xdr:col>
      <xdr:colOff>184150</xdr:colOff>
      <xdr:row>81</xdr:row>
      <xdr:rowOff>153867</xdr:rowOff>
    </xdr:to>
    <xdr:sp macro="" textlink="">
      <xdr:nvSpPr>
        <xdr:cNvPr id="214" name="楕円 213"/>
        <xdr:cNvSpPr/>
      </xdr:nvSpPr>
      <xdr:spPr>
        <a:xfrm>
          <a:off x="4064000" y="1393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164044</xdr:rowOff>
    </xdr:from>
    <xdr:ext cx="736600" cy="259045"/>
    <xdr:sp macro="" textlink="">
      <xdr:nvSpPr>
        <xdr:cNvPr id="215" name="テキスト ボックス 214"/>
        <xdr:cNvSpPr txBox="1"/>
      </xdr:nvSpPr>
      <xdr:spPr>
        <a:xfrm>
          <a:off x="3733800" y="13708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48794</xdr:rowOff>
    </xdr:from>
    <xdr:to>
      <xdr:col>15</xdr:col>
      <xdr:colOff>133350</xdr:colOff>
      <xdr:row>81</xdr:row>
      <xdr:rowOff>150394</xdr:rowOff>
    </xdr:to>
    <xdr:sp macro="" textlink="">
      <xdr:nvSpPr>
        <xdr:cNvPr id="216" name="楕円 215"/>
        <xdr:cNvSpPr/>
      </xdr:nvSpPr>
      <xdr:spPr>
        <a:xfrm>
          <a:off x="3175000" y="1393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160571</xdr:rowOff>
    </xdr:from>
    <xdr:ext cx="762000" cy="259045"/>
    <xdr:sp macro="" textlink="">
      <xdr:nvSpPr>
        <xdr:cNvPr id="217" name="テキスト ボックス 216"/>
        <xdr:cNvSpPr txBox="1"/>
      </xdr:nvSpPr>
      <xdr:spPr>
        <a:xfrm>
          <a:off x="2844800" y="13705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2612</xdr:rowOff>
    </xdr:from>
    <xdr:to>
      <xdr:col>11</xdr:col>
      <xdr:colOff>82550</xdr:colOff>
      <xdr:row>81</xdr:row>
      <xdr:rowOff>104212</xdr:rowOff>
    </xdr:to>
    <xdr:sp macro="" textlink="">
      <xdr:nvSpPr>
        <xdr:cNvPr id="218" name="楕円 217"/>
        <xdr:cNvSpPr/>
      </xdr:nvSpPr>
      <xdr:spPr>
        <a:xfrm>
          <a:off x="2286000" y="1389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114389</xdr:rowOff>
    </xdr:from>
    <xdr:ext cx="762000" cy="259045"/>
    <xdr:sp macro="" textlink="">
      <xdr:nvSpPr>
        <xdr:cNvPr id="219" name="テキスト ボックス 218"/>
        <xdr:cNvSpPr txBox="1"/>
      </xdr:nvSpPr>
      <xdr:spPr>
        <a:xfrm>
          <a:off x="1955800" y="1365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144717</xdr:rowOff>
    </xdr:from>
    <xdr:to>
      <xdr:col>7</xdr:col>
      <xdr:colOff>31750</xdr:colOff>
      <xdr:row>81</xdr:row>
      <xdr:rowOff>74867</xdr:rowOff>
    </xdr:to>
    <xdr:sp macro="" textlink="">
      <xdr:nvSpPr>
        <xdr:cNvPr id="220" name="楕円 219"/>
        <xdr:cNvSpPr/>
      </xdr:nvSpPr>
      <xdr:spPr>
        <a:xfrm>
          <a:off x="1397000" y="1386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85044</xdr:rowOff>
    </xdr:from>
    <xdr:ext cx="762000" cy="259045"/>
    <xdr:sp macro="" textlink="">
      <xdr:nvSpPr>
        <xdr:cNvPr id="221" name="テキスト ボックス 220"/>
        <xdr:cNvSpPr txBox="1"/>
      </xdr:nvSpPr>
      <xdr:spPr>
        <a:xfrm>
          <a:off x="1066800" y="13629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査定昇給における上位区分の昇給号数が国より低くなっている等の要因により、ラスパイレス指数は</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を下回っている。今後も他団体の状況やラスパイレイス指数の数値を注視し、必要に応じて給与制度の見直しを行っていく。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29634</xdr:rowOff>
    </xdr:to>
    <xdr:cxnSp macro="">
      <xdr:nvCxnSpPr>
        <xdr:cNvPr id="250" name="直線コネクタ 249"/>
        <xdr:cNvCxnSpPr/>
      </xdr:nvCxnSpPr>
      <xdr:spPr>
        <a:xfrm flipV="1">
          <a:off x="17018000" y="1388110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1"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2" name="直線コネクタ 251"/>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102659</xdr:rowOff>
    </xdr:from>
    <xdr:to>
      <xdr:col>81</xdr:col>
      <xdr:colOff>44450</xdr:colOff>
      <xdr:row>84</xdr:row>
      <xdr:rowOff>162984</xdr:rowOff>
    </xdr:to>
    <xdr:cxnSp macro="">
      <xdr:nvCxnSpPr>
        <xdr:cNvPr id="255" name="直線コネクタ 254"/>
        <xdr:cNvCxnSpPr/>
      </xdr:nvCxnSpPr>
      <xdr:spPr>
        <a:xfrm flipV="1">
          <a:off x="16179800" y="14504459"/>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6" name="給与水準   （国との比較）平均値テキスト"/>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7" name="フローチャート: 判断 256"/>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162984</xdr:rowOff>
    </xdr:from>
    <xdr:to>
      <xdr:col>77</xdr:col>
      <xdr:colOff>44450</xdr:colOff>
      <xdr:row>85</xdr:row>
      <xdr:rowOff>51859</xdr:rowOff>
    </xdr:to>
    <xdr:cxnSp macro="">
      <xdr:nvCxnSpPr>
        <xdr:cNvPr id="258" name="直線コネクタ 257"/>
        <xdr:cNvCxnSpPr/>
      </xdr:nvCxnSpPr>
      <xdr:spPr>
        <a:xfrm flipV="1">
          <a:off x="15290800" y="1456478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59" name="フローチャート: 判断 258"/>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0" name="テキスト ボックス 259"/>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51859</xdr:rowOff>
    </xdr:from>
    <xdr:to>
      <xdr:col>72</xdr:col>
      <xdr:colOff>203200</xdr:colOff>
      <xdr:row>85</xdr:row>
      <xdr:rowOff>152400</xdr:rowOff>
    </xdr:to>
    <xdr:cxnSp macro="">
      <xdr:nvCxnSpPr>
        <xdr:cNvPr id="261" name="直線コネクタ 260"/>
        <xdr:cNvCxnSpPr/>
      </xdr:nvCxnSpPr>
      <xdr:spPr>
        <a:xfrm flipV="1">
          <a:off x="14401800" y="1462510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2" name="フローチャート: 判断 261"/>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3" name="テキスト ボックス 262"/>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11641</xdr:rowOff>
    </xdr:from>
    <xdr:to>
      <xdr:col>68</xdr:col>
      <xdr:colOff>152400</xdr:colOff>
      <xdr:row>85</xdr:row>
      <xdr:rowOff>152400</xdr:rowOff>
    </xdr:to>
    <xdr:cxnSp macro="">
      <xdr:nvCxnSpPr>
        <xdr:cNvPr id="264" name="直線コネクタ 263"/>
        <xdr:cNvCxnSpPr/>
      </xdr:nvCxnSpPr>
      <xdr:spPr>
        <a:xfrm>
          <a:off x="13512800" y="14584891"/>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81491</xdr:rowOff>
    </xdr:from>
    <xdr:to>
      <xdr:col>68</xdr:col>
      <xdr:colOff>203200</xdr:colOff>
      <xdr:row>86</xdr:row>
      <xdr:rowOff>11641</xdr:rowOff>
    </xdr:to>
    <xdr:sp macro="" textlink="">
      <xdr:nvSpPr>
        <xdr:cNvPr id="265" name="フローチャート: 判断 264"/>
        <xdr:cNvSpPr/>
      </xdr:nvSpPr>
      <xdr:spPr>
        <a:xfrm>
          <a:off x="14351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21818</xdr:rowOff>
    </xdr:from>
    <xdr:ext cx="762000" cy="259045"/>
    <xdr:sp macro="" textlink="">
      <xdr:nvSpPr>
        <xdr:cNvPr id="266" name="テキスト ボックス 265"/>
        <xdr:cNvSpPr txBox="1"/>
      </xdr:nvSpPr>
      <xdr:spPr>
        <a:xfrm>
          <a:off x="14020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8" name="テキスト ボックス 267"/>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74" name="楕円 273"/>
        <xdr:cNvSpPr/>
      </xdr:nvSpPr>
      <xdr:spPr>
        <a:xfrm>
          <a:off x="169672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68386</xdr:rowOff>
    </xdr:from>
    <xdr:ext cx="762000" cy="259045"/>
    <xdr:sp macro="" textlink="">
      <xdr:nvSpPr>
        <xdr:cNvPr id="275" name="給与水準   （国との比較）該当値テキスト"/>
        <xdr:cNvSpPr txBox="1"/>
      </xdr:nvSpPr>
      <xdr:spPr>
        <a:xfrm>
          <a:off x="17106900" y="14298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6" name="楕円 275"/>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77" name="テキスト ボックス 276"/>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1059</xdr:rowOff>
    </xdr:from>
    <xdr:to>
      <xdr:col>73</xdr:col>
      <xdr:colOff>44450</xdr:colOff>
      <xdr:row>85</xdr:row>
      <xdr:rowOff>102659</xdr:rowOff>
    </xdr:to>
    <xdr:sp macro="" textlink="">
      <xdr:nvSpPr>
        <xdr:cNvPr id="278" name="楕円 277"/>
        <xdr:cNvSpPr/>
      </xdr:nvSpPr>
      <xdr:spPr>
        <a:xfrm>
          <a:off x="15240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112836</xdr:rowOff>
    </xdr:from>
    <xdr:ext cx="762000" cy="259045"/>
    <xdr:sp macro="" textlink="">
      <xdr:nvSpPr>
        <xdr:cNvPr id="279" name="テキスト ボックス 278"/>
        <xdr:cNvSpPr txBox="1"/>
      </xdr:nvSpPr>
      <xdr:spPr>
        <a:xfrm>
          <a:off x="14909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0" name="楕円 279"/>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1" name="テキスト ボックス 280"/>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82" name="楕円 281"/>
        <xdr:cNvSpPr/>
      </xdr:nvSpPr>
      <xdr:spPr>
        <a:xfrm>
          <a:off x="13462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72618</xdr:rowOff>
    </xdr:from>
    <xdr:ext cx="762000" cy="259045"/>
    <xdr:sp macro="" textlink="">
      <xdr:nvSpPr>
        <xdr:cNvPr id="283" name="テキスト ボックス 282"/>
        <xdr:cNvSpPr txBox="1"/>
      </xdr:nvSpPr>
      <xdr:spPr>
        <a:xfrm>
          <a:off x="13131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第8次定員管理計画(Ｈ27.4～</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R</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2.4)に基づき、適切な定員管理に努めた結果、類似団体の平均よりも少ない職員数となっている。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rtl="0"/>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年度については、</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社会経済情勢などを踏まえ、業務の状況に応じて職員を配置したことにより</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、職員数が</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増え</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52070</xdr:rowOff>
    </xdr:from>
    <xdr:to>
      <xdr:col>81</xdr:col>
      <xdr:colOff>44450</xdr:colOff>
      <xdr:row>66</xdr:row>
      <xdr:rowOff>141151</xdr:rowOff>
    </xdr:to>
    <xdr:cxnSp macro="">
      <xdr:nvCxnSpPr>
        <xdr:cNvPr id="315" name="直線コネクタ 314"/>
        <xdr:cNvCxnSpPr/>
      </xdr:nvCxnSpPr>
      <xdr:spPr>
        <a:xfrm flipV="1">
          <a:off x="17018000" y="10167620"/>
          <a:ext cx="0" cy="1289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113228</xdr:rowOff>
    </xdr:from>
    <xdr:ext cx="762000" cy="259045"/>
    <xdr:sp macro="" textlink="">
      <xdr:nvSpPr>
        <xdr:cNvPr id="316" name="定員管理の状況最小値テキスト"/>
        <xdr:cNvSpPr txBox="1"/>
      </xdr:nvSpPr>
      <xdr:spPr>
        <a:xfrm>
          <a:off x="17106900" y="1142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141151</xdr:rowOff>
    </xdr:from>
    <xdr:to>
      <xdr:col>81</xdr:col>
      <xdr:colOff>133350</xdr:colOff>
      <xdr:row>66</xdr:row>
      <xdr:rowOff>141151</xdr:rowOff>
    </xdr:to>
    <xdr:cxnSp macro="">
      <xdr:nvCxnSpPr>
        <xdr:cNvPr id="317" name="直線コネクタ 316"/>
        <xdr:cNvCxnSpPr/>
      </xdr:nvCxnSpPr>
      <xdr:spPr>
        <a:xfrm>
          <a:off x="16929100" y="1145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138447</xdr:rowOff>
    </xdr:from>
    <xdr:ext cx="762000" cy="259045"/>
    <xdr:sp macro="" textlink="">
      <xdr:nvSpPr>
        <xdr:cNvPr id="318" name="定員管理の状況最大値テキスト"/>
        <xdr:cNvSpPr txBox="1"/>
      </xdr:nvSpPr>
      <xdr:spPr>
        <a:xfrm>
          <a:off x="17106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52070</xdr:rowOff>
    </xdr:from>
    <xdr:to>
      <xdr:col>81</xdr:col>
      <xdr:colOff>133350</xdr:colOff>
      <xdr:row>59</xdr:row>
      <xdr:rowOff>52070</xdr:rowOff>
    </xdr:to>
    <xdr:cxnSp macro="">
      <xdr:nvCxnSpPr>
        <xdr:cNvPr id="319" name="直線コネクタ 318"/>
        <xdr:cNvCxnSpPr/>
      </xdr:nvCxnSpPr>
      <xdr:spPr>
        <a:xfrm>
          <a:off x="16929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128815</xdr:rowOff>
    </xdr:from>
    <xdr:to>
      <xdr:col>81</xdr:col>
      <xdr:colOff>44450</xdr:colOff>
      <xdr:row>60</xdr:row>
      <xdr:rowOff>135709</xdr:rowOff>
    </xdr:to>
    <xdr:cxnSp macro="">
      <xdr:nvCxnSpPr>
        <xdr:cNvPr id="320" name="直線コネクタ 319"/>
        <xdr:cNvCxnSpPr/>
      </xdr:nvCxnSpPr>
      <xdr:spPr>
        <a:xfrm>
          <a:off x="16179800" y="10415815"/>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199</xdr:rowOff>
    </xdr:from>
    <xdr:ext cx="762000" cy="259045"/>
    <xdr:sp macro="" textlink="">
      <xdr:nvSpPr>
        <xdr:cNvPr id="321" name="定員管理の状況平均値テキスト"/>
        <xdr:cNvSpPr txBox="1"/>
      </xdr:nvSpPr>
      <xdr:spPr>
        <a:xfrm>
          <a:off x="17106900" y="10630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28122</xdr:rowOff>
    </xdr:from>
    <xdr:to>
      <xdr:col>81</xdr:col>
      <xdr:colOff>95250</xdr:colOff>
      <xdr:row>62</xdr:row>
      <xdr:rowOff>129722</xdr:rowOff>
    </xdr:to>
    <xdr:sp macro="" textlink="">
      <xdr:nvSpPr>
        <xdr:cNvPr id="322" name="フローチャート: 判断 321"/>
        <xdr:cNvSpPr/>
      </xdr:nvSpPr>
      <xdr:spPr>
        <a:xfrm>
          <a:off x="16967200" y="1065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111578</xdr:rowOff>
    </xdr:from>
    <xdr:to>
      <xdr:col>77</xdr:col>
      <xdr:colOff>44450</xdr:colOff>
      <xdr:row>60</xdr:row>
      <xdr:rowOff>128815</xdr:rowOff>
    </xdr:to>
    <xdr:cxnSp macro="">
      <xdr:nvCxnSpPr>
        <xdr:cNvPr id="323" name="直線コネクタ 322"/>
        <xdr:cNvCxnSpPr/>
      </xdr:nvCxnSpPr>
      <xdr:spPr>
        <a:xfrm>
          <a:off x="15290800" y="103985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14333</xdr:rowOff>
    </xdr:from>
    <xdr:to>
      <xdr:col>77</xdr:col>
      <xdr:colOff>95250</xdr:colOff>
      <xdr:row>62</xdr:row>
      <xdr:rowOff>115933</xdr:rowOff>
    </xdr:to>
    <xdr:sp macro="" textlink="">
      <xdr:nvSpPr>
        <xdr:cNvPr id="324" name="フローチャート: 判断 323"/>
        <xdr:cNvSpPr/>
      </xdr:nvSpPr>
      <xdr:spPr>
        <a:xfrm>
          <a:off x="16129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100710</xdr:rowOff>
    </xdr:from>
    <xdr:ext cx="736600" cy="259045"/>
    <xdr:sp macro="" textlink="">
      <xdr:nvSpPr>
        <xdr:cNvPr id="325" name="テキスト ボックス 324"/>
        <xdr:cNvSpPr txBox="1"/>
      </xdr:nvSpPr>
      <xdr:spPr>
        <a:xfrm>
          <a:off x="15798800" y="10730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111578</xdr:rowOff>
    </xdr:from>
    <xdr:to>
      <xdr:col>72</xdr:col>
      <xdr:colOff>203200</xdr:colOff>
      <xdr:row>60</xdr:row>
      <xdr:rowOff>118473</xdr:rowOff>
    </xdr:to>
    <xdr:cxnSp macro="">
      <xdr:nvCxnSpPr>
        <xdr:cNvPr id="326" name="直線コネクタ 325"/>
        <xdr:cNvCxnSpPr/>
      </xdr:nvCxnSpPr>
      <xdr:spPr>
        <a:xfrm flipV="1">
          <a:off x="14401800" y="10398578"/>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7438</xdr:rowOff>
    </xdr:from>
    <xdr:to>
      <xdr:col>73</xdr:col>
      <xdr:colOff>44450</xdr:colOff>
      <xdr:row>62</xdr:row>
      <xdr:rowOff>109038</xdr:rowOff>
    </xdr:to>
    <xdr:sp macro="" textlink="">
      <xdr:nvSpPr>
        <xdr:cNvPr id="327" name="フローチャート: 判断 326"/>
        <xdr:cNvSpPr/>
      </xdr:nvSpPr>
      <xdr:spPr>
        <a:xfrm>
          <a:off x="15240000" y="1063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93815</xdr:rowOff>
    </xdr:from>
    <xdr:ext cx="762000" cy="259045"/>
    <xdr:sp macro="" textlink="">
      <xdr:nvSpPr>
        <xdr:cNvPr id="328" name="テキスト ボックス 327"/>
        <xdr:cNvSpPr txBox="1"/>
      </xdr:nvSpPr>
      <xdr:spPr>
        <a:xfrm>
          <a:off x="14909800" y="10723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118473</xdr:rowOff>
    </xdr:from>
    <xdr:to>
      <xdr:col>68</xdr:col>
      <xdr:colOff>152400</xdr:colOff>
      <xdr:row>60</xdr:row>
      <xdr:rowOff>125367</xdr:rowOff>
    </xdr:to>
    <xdr:cxnSp macro="">
      <xdr:nvCxnSpPr>
        <xdr:cNvPr id="329" name="直線コネクタ 328"/>
        <xdr:cNvCxnSpPr/>
      </xdr:nvCxnSpPr>
      <xdr:spPr>
        <a:xfrm flipV="1">
          <a:off x="13512800" y="1040547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0" name="フローチャート: 判断 329"/>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73133</xdr:rowOff>
    </xdr:from>
    <xdr:ext cx="762000" cy="259045"/>
    <xdr:sp macro="" textlink="">
      <xdr:nvSpPr>
        <xdr:cNvPr id="331" name="テキスト ボックス 330"/>
        <xdr:cNvSpPr txBox="1"/>
      </xdr:nvSpPr>
      <xdr:spPr>
        <a:xfrm>
          <a:off x="14020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168547</xdr:rowOff>
    </xdr:from>
    <xdr:to>
      <xdr:col>64</xdr:col>
      <xdr:colOff>152400</xdr:colOff>
      <xdr:row>62</xdr:row>
      <xdr:rowOff>98697</xdr:rowOff>
    </xdr:to>
    <xdr:sp macro="" textlink="">
      <xdr:nvSpPr>
        <xdr:cNvPr id="332" name="フローチャート: 判断 331"/>
        <xdr:cNvSpPr/>
      </xdr:nvSpPr>
      <xdr:spPr>
        <a:xfrm>
          <a:off x="13462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83474</xdr:rowOff>
    </xdr:from>
    <xdr:ext cx="762000" cy="259045"/>
    <xdr:sp macro="" textlink="">
      <xdr:nvSpPr>
        <xdr:cNvPr id="333" name="テキスト ボックス 332"/>
        <xdr:cNvSpPr txBox="1"/>
      </xdr:nvSpPr>
      <xdr:spPr>
        <a:xfrm>
          <a:off x="13131800" y="1071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84909</xdr:rowOff>
    </xdr:from>
    <xdr:to>
      <xdr:col>81</xdr:col>
      <xdr:colOff>95250</xdr:colOff>
      <xdr:row>61</xdr:row>
      <xdr:rowOff>15059</xdr:rowOff>
    </xdr:to>
    <xdr:sp macro="" textlink="">
      <xdr:nvSpPr>
        <xdr:cNvPr id="339" name="楕円 338"/>
        <xdr:cNvSpPr/>
      </xdr:nvSpPr>
      <xdr:spPr>
        <a:xfrm>
          <a:off x="16967200" y="103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101436</xdr:rowOff>
    </xdr:from>
    <xdr:ext cx="762000" cy="259045"/>
    <xdr:sp macro="" textlink="">
      <xdr:nvSpPr>
        <xdr:cNvPr id="340" name="定員管理の状況該当値テキスト"/>
        <xdr:cNvSpPr txBox="1"/>
      </xdr:nvSpPr>
      <xdr:spPr>
        <a:xfrm>
          <a:off x="17106900" y="10216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78015</xdr:rowOff>
    </xdr:from>
    <xdr:to>
      <xdr:col>77</xdr:col>
      <xdr:colOff>95250</xdr:colOff>
      <xdr:row>61</xdr:row>
      <xdr:rowOff>8165</xdr:rowOff>
    </xdr:to>
    <xdr:sp macro="" textlink="">
      <xdr:nvSpPr>
        <xdr:cNvPr id="341" name="楕円 340"/>
        <xdr:cNvSpPr/>
      </xdr:nvSpPr>
      <xdr:spPr>
        <a:xfrm>
          <a:off x="16129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18342</xdr:rowOff>
    </xdr:from>
    <xdr:ext cx="736600" cy="259045"/>
    <xdr:sp macro="" textlink="">
      <xdr:nvSpPr>
        <xdr:cNvPr id="342" name="テキスト ボックス 341"/>
        <xdr:cNvSpPr txBox="1"/>
      </xdr:nvSpPr>
      <xdr:spPr>
        <a:xfrm>
          <a:off x="15798800" y="10133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60778</xdr:rowOff>
    </xdr:from>
    <xdr:to>
      <xdr:col>73</xdr:col>
      <xdr:colOff>44450</xdr:colOff>
      <xdr:row>60</xdr:row>
      <xdr:rowOff>162378</xdr:rowOff>
    </xdr:to>
    <xdr:sp macro="" textlink="">
      <xdr:nvSpPr>
        <xdr:cNvPr id="343" name="楕円 342"/>
        <xdr:cNvSpPr/>
      </xdr:nvSpPr>
      <xdr:spPr>
        <a:xfrm>
          <a:off x="152400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1105</xdr:rowOff>
    </xdr:from>
    <xdr:ext cx="762000" cy="259045"/>
    <xdr:sp macro="" textlink="">
      <xdr:nvSpPr>
        <xdr:cNvPr id="344" name="テキスト ボックス 343"/>
        <xdr:cNvSpPr txBox="1"/>
      </xdr:nvSpPr>
      <xdr:spPr>
        <a:xfrm>
          <a:off x="14909800" y="1011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67673</xdr:rowOff>
    </xdr:from>
    <xdr:to>
      <xdr:col>68</xdr:col>
      <xdr:colOff>203200</xdr:colOff>
      <xdr:row>60</xdr:row>
      <xdr:rowOff>169273</xdr:rowOff>
    </xdr:to>
    <xdr:sp macro="" textlink="">
      <xdr:nvSpPr>
        <xdr:cNvPr id="345" name="楕円 344"/>
        <xdr:cNvSpPr/>
      </xdr:nvSpPr>
      <xdr:spPr>
        <a:xfrm>
          <a:off x="14351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8000</xdr:rowOff>
    </xdr:from>
    <xdr:ext cx="762000" cy="259045"/>
    <xdr:sp macro="" textlink="">
      <xdr:nvSpPr>
        <xdr:cNvPr id="346" name="テキスト ボックス 345"/>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74567</xdr:rowOff>
    </xdr:from>
    <xdr:to>
      <xdr:col>64</xdr:col>
      <xdr:colOff>152400</xdr:colOff>
      <xdr:row>61</xdr:row>
      <xdr:rowOff>4717</xdr:rowOff>
    </xdr:to>
    <xdr:sp macro="" textlink="">
      <xdr:nvSpPr>
        <xdr:cNvPr id="347" name="楕円 346"/>
        <xdr:cNvSpPr/>
      </xdr:nvSpPr>
      <xdr:spPr>
        <a:xfrm>
          <a:off x="134620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14894</xdr:rowOff>
    </xdr:from>
    <xdr:ext cx="762000" cy="259045"/>
    <xdr:sp macro="" textlink="">
      <xdr:nvSpPr>
        <xdr:cNvPr id="348" name="テキスト ボックス 347"/>
        <xdr:cNvSpPr txBox="1"/>
      </xdr:nvSpPr>
      <xdr:spPr>
        <a:xfrm>
          <a:off x="13131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類似団体平均を下回っており、前年度と比較して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ポイント改善している。主な原因は、標準税収入額等の増に伴う、標準財政規模の増加によるものである。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今後も、交付税措置のある地方債を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積極的に活用し、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実質公債費比率の上昇抑制に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努める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45</xdr:row>
      <xdr:rowOff>12954</xdr:rowOff>
    </xdr:to>
    <xdr:cxnSp macro="">
      <xdr:nvCxnSpPr>
        <xdr:cNvPr id="375" name="直線コネクタ 374"/>
        <xdr:cNvCxnSpPr/>
      </xdr:nvCxnSpPr>
      <xdr:spPr>
        <a:xfrm flipV="1">
          <a:off x="17018000" y="614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6" name="公債費負担の状況最小値テキスト"/>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7" name="直線コネクタ 376"/>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8"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9" name="直線コネクタ 378"/>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64516</xdr:rowOff>
    </xdr:from>
    <xdr:to>
      <xdr:col>81</xdr:col>
      <xdr:colOff>44450</xdr:colOff>
      <xdr:row>38</xdr:row>
      <xdr:rowOff>93472</xdr:rowOff>
    </xdr:to>
    <xdr:cxnSp macro="">
      <xdr:nvCxnSpPr>
        <xdr:cNvPr id="380" name="直線コネクタ 379"/>
        <xdr:cNvCxnSpPr/>
      </xdr:nvCxnSpPr>
      <xdr:spPr>
        <a:xfrm flipV="1">
          <a:off x="16179800" y="657961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65295</xdr:rowOff>
    </xdr:from>
    <xdr:ext cx="762000" cy="259045"/>
    <xdr:sp macro="" textlink="">
      <xdr:nvSpPr>
        <xdr:cNvPr id="381" name="公債費負担の状況平均値テキスト"/>
        <xdr:cNvSpPr txBox="1"/>
      </xdr:nvSpPr>
      <xdr:spPr>
        <a:xfrm>
          <a:off x="17106900" y="6751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93218</xdr:rowOff>
    </xdr:from>
    <xdr:to>
      <xdr:col>81</xdr:col>
      <xdr:colOff>95250</xdr:colOff>
      <xdr:row>40</xdr:row>
      <xdr:rowOff>23368</xdr:rowOff>
    </xdr:to>
    <xdr:sp macro="" textlink="">
      <xdr:nvSpPr>
        <xdr:cNvPr id="382" name="フローチャート: 判断 381"/>
        <xdr:cNvSpPr/>
      </xdr:nvSpPr>
      <xdr:spPr>
        <a:xfrm>
          <a:off x="169672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93472</xdr:rowOff>
    </xdr:from>
    <xdr:to>
      <xdr:col>77</xdr:col>
      <xdr:colOff>44450</xdr:colOff>
      <xdr:row>38</xdr:row>
      <xdr:rowOff>93472</xdr:rowOff>
    </xdr:to>
    <xdr:cxnSp macro="">
      <xdr:nvCxnSpPr>
        <xdr:cNvPr id="383" name="直線コネクタ 382"/>
        <xdr:cNvCxnSpPr/>
      </xdr:nvCxnSpPr>
      <xdr:spPr>
        <a:xfrm>
          <a:off x="15290800" y="6608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84" name="フローチャート: 判断 383"/>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27449</xdr:rowOff>
    </xdr:from>
    <xdr:ext cx="736600" cy="259045"/>
    <xdr:sp macro="" textlink="">
      <xdr:nvSpPr>
        <xdr:cNvPr id="385" name="テキスト ボックス 384"/>
        <xdr:cNvSpPr txBox="1"/>
      </xdr:nvSpPr>
      <xdr:spPr>
        <a:xfrm>
          <a:off x="15798800" y="6885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93472</xdr:rowOff>
    </xdr:from>
    <xdr:to>
      <xdr:col>72</xdr:col>
      <xdr:colOff>203200</xdr:colOff>
      <xdr:row>38</xdr:row>
      <xdr:rowOff>103124</xdr:rowOff>
    </xdr:to>
    <xdr:cxnSp macro="">
      <xdr:nvCxnSpPr>
        <xdr:cNvPr id="386" name="直線コネクタ 385"/>
        <xdr:cNvCxnSpPr/>
      </xdr:nvCxnSpPr>
      <xdr:spPr>
        <a:xfrm flipV="1">
          <a:off x="14401800" y="66085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141478</xdr:rowOff>
    </xdr:from>
    <xdr:to>
      <xdr:col>73</xdr:col>
      <xdr:colOff>44450</xdr:colOff>
      <xdr:row>40</xdr:row>
      <xdr:rowOff>71628</xdr:rowOff>
    </xdr:to>
    <xdr:sp macro="" textlink="">
      <xdr:nvSpPr>
        <xdr:cNvPr id="387" name="フローチャート: 判断 386"/>
        <xdr:cNvSpPr/>
      </xdr:nvSpPr>
      <xdr:spPr>
        <a:xfrm>
          <a:off x="15240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56405</xdr:rowOff>
    </xdr:from>
    <xdr:ext cx="762000" cy="259045"/>
    <xdr:sp macro="" textlink="">
      <xdr:nvSpPr>
        <xdr:cNvPr id="388" name="テキスト ボックス 387"/>
        <xdr:cNvSpPr txBox="1"/>
      </xdr:nvSpPr>
      <xdr:spPr>
        <a:xfrm>
          <a:off x="14909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83820</xdr:rowOff>
    </xdr:from>
    <xdr:to>
      <xdr:col>68</xdr:col>
      <xdr:colOff>152400</xdr:colOff>
      <xdr:row>38</xdr:row>
      <xdr:rowOff>103124</xdr:rowOff>
    </xdr:to>
    <xdr:cxnSp macro="">
      <xdr:nvCxnSpPr>
        <xdr:cNvPr id="389" name="直線コネクタ 388"/>
        <xdr:cNvCxnSpPr/>
      </xdr:nvCxnSpPr>
      <xdr:spPr>
        <a:xfrm>
          <a:off x="13512800" y="659892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170434</xdr:rowOff>
    </xdr:from>
    <xdr:to>
      <xdr:col>68</xdr:col>
      <xdr:colOff>203200</xdr:colOff>
      <xdr:row>40</xdr:row>
      <xdr:rowOff>100584</xdr:rowOff>
    </xdr:to>
    <xdr:sp macro="" textlink="">
      <xdr:nvSpPr>
        <xdr:cNvPr id="390" name="フローチャート: 判断 389"/>
        <xdr:cNvSpPr/>
      </xdr:nvSpPr>
      <xdr:spPr>
        <a:xfrm>
          <a:off x="14351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85361</xdr:rowOff>
    </xdr:from>
    <xdr:ext cx="762000" cy="259045"/>
    <xdr:sp macro="" textlink="">
      <xdr:nvSpPr>
        <xdr:cNvPr id="391" name="テキスト ボックス 390"/>
        <xdr:cNvSpPr txBox="1"/>
      </xdr:nvSpPr>
      <xdr:spPr>
        <a:xfrm>
          <a:off x="14020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56896</xdr:rowOff>
    </xdr:from>
    <xdr:to>
      <xdr:col>64</xdr:col>
      <xdr:colOff>152400</xdr:colOff>
      <xdr:row>40</xdr:row>
      <xdr:rowOff>158496</xdr:rowOff>
    </xdr:to>
    <xdr:sp macro="" textlink="">
      <xdr:nvSpPr>
        <xdr:cNvPr id="392" name="フローチャート: 判断 391"/>
        <xdr:cNvSpPr/>
      </xdr:nvSpPr>
      <xdr:spPr>
        <a:xfrm>
          <a:off x="13462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143273</xdr:rowOff>
    </xdr:from>
    <xdr:ext cx="762000" cy="259045"/>
    <xdr:sp macro="" textlink="">
      <xdr:nvSpPr>
        <xdr:cNvPr id="393" name="テキスト ボックス 392"/>
        <xdr:cNvSpPr txBox="1"/>
      </xdr:nvSpPr>
      <xdr:spPr>
        <a:xfrm>
          <a:off x="13131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13716</xdr:rowOff>
    </xdr:from>
    <xdr:to>
      <xdr:col>81</xdr:col>
      <xdr:colOff>95250</xdr:colOff>
      <xdr:row>38</xdr:row>
      <xdr:rowOff>115316</xdr:rowOff>
    </xdr:to>
    <xdr:sp macro="" textlink="">
      <xdr:nvSpPr>
        <xdr:cNvPr id="399" name="楕円 398"/>
        <xdr:cNvSpPr/>
      </xdr:nvSpPr>
      <xdr:spPr>
        <a:xfrm>
          <a:off x="16967200" y="65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30243</xdr:rowOff>
    </xdr:from>
    <xdr:ext cx="762000" cy="259045"/>
    <xdr:sp macro="" textlink="">
      <xdr:nvSpPr>
        <xdr:cNvPr id="400" name="公債費負担の状況該当値テキスト"/>
        <xdr:cNvSpPr txBox="1"/>
      </xdr:nvSpPr>
      <xdr:spPr>
        <a:xfrm>
          <a:off x="17106900" y="6373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42672</xdr:rowOff>
    </xdr:from>
    <xdr:to>
      <xdr:col>77</xdr:col>
      <xdr:colOff>95250</xdr:colOff>
      <xdr:row>38</xdr:row>
      <xdr:rowOff>144272</xdr:rowOff>
    </xdr:to>
    <xdr:sp macro="" textlink="">
      <xdr:nvSpPr>
        <xdr:cNvPr id="401" name="楕円 400"/>
        <xdr:cNvSpPr/>
      </xdr:nvSpPr>
      <xdr:spPr>
        <a:xfrm>
          <a:off x="16129000" y="6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154449</xdr:rowOff>
    </xdr:from>
    <xdr:ext cx="736600" cy="259045"/>
    <xdr:sp macro="" textlink="">
      <xdr:nvSpPr>
        <xdr:cNvPr id="402" name="テキスト ボックス 401"/>
        <xdr:cNvSpPr txBox="1"/>
      </xdr:nvSpPr>
      <xdr:spPr>
        <a:xfrm>
          <a:off x="15798800" y="632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42672</xdr:rowOff>
    </xdr:from>
    <xdr:to>
      <xdr:col>73</xdr:col>
      <xdr:colOff>44450</xdr:colOff>
      <xdr:row>38</xdr:row>
      <xdr:rowOff>144272</xdr:rowOff>
    </xdr:to>
    <xdr:sp macro="" textlink="">
      <xdr:nvSpPr>
        <xdr:cNvPr id="403" name="楕円 402"/>
        <xdr:cNvSpPr/>
      </xdr:nvSpPr>
      <xdr:spPr>
        <a:xfrm>
          <a:off x="15240000" y="6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154449</xdr:rowOff>
    </xdr:from>
    <xdr:ext cx="762000" cy="259045"/>
    <xdr:sp macro="" textlink="">
      <xdr:nvSpPr>
        <xdr:cNvPr id="404" name="テキスト ボックス 403"/>
        <xdr:cNvSpPr txBox="1"/>
      </xdr:nvSpPr>
      <xdr:spPr>
        <a:xfrm>
          <a:off x="14909800" y="632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52324</xdr:rowOff>
    </xdr:from>
    <xdr:to>
      <xdr:col>68</xdr:col>
      <xdr:colOff>203200</xdr:colOff>
      <xdr:row>38</xdr:row>
      <xdr:rowOff>153924</xdr:rowOff>
    </xdr:to>
    <xdr:sp macro="" textlink="">
      <xdr:nvSpPr>
        <xdr:cNvPr id="405" name="楕円 404"/>
        <xdr:cNvSpPr/>
      </xdr:nvSpPr>
      <xdr:spPr>
        <a:xfrm>
          <a:off x="143510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164101</xdr:rowOff>
    </xdr:from>
    <xdr:ext cx="762000" cy="259045"/>
    <xdr:sp macro="" textlink="">
      <xdr:nvSpPr>
        <xdr:cNvPr id="406" name="テキスト ボックス 405"/>
        <xdr:cNvSpPr txBox="1"/>
      </xdr:nvSpPr>
      <xdr:spPr>
        <a:xfrm>
          <a:off x="14020800" y="63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33020</xdr:rowOff>
    </xdr:from>
    <xdr:to>
      <xdr:col>64</xdr:col>
      <xdr:colOff>152400</xdr:colOff>
      <xdr:row>38</xdr:row>
      <xdr:rowOff>134620</xdr:rowOff>
    </xdr:to>
    <xdr:sp macro="" textlink="">
      <xdr:nvSpPr>
        <xdr:cNvPr id="407" name="楕円 406"/>
        <xdr:cNvSpPr/>
      </xdr:nvSpPr>
      <xdr:spPr>
        <a:xfrm>
          <a:off x="13462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144797</xdr:rowOff>
    </xdr:from>
    <xdr:ext cx="762000" cy="259045"/>
    <xdr:sp macro="" textlink="">
      <xdr:nvSpPr>
        <xdr:cNvPr id="408" name="テキスト ボックス 407"/>
        <xdr:cNvSpPr txBox="1"/>
      </xdr:nvSpPr>
      <xdr:spPr>
        <a:xfrm>
          <a:off x="13131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類似団体平均を下回っているが、前年度と比較して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1.4</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悪化している。これは、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合併特例債等の残高減少に伴う交付税算入見込み額の減及び公営企業債等繰入見込額が増加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したことが主な要因である。今後次世代の負担を少しでも軽減できるよう、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借入れ抑制などに努める。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104606</xdr:rowOff>
    </xdr:to>
    <xdr:cxnSp macro="">
      <xdr:nvCxnSpPr>
        <xdr:cNvPr id="437" name="直線コネクタ 436"/>
        <xdr:cNvCxnSpPr/>
      </xdr:nvCxnSpPr>
      <xdr:spPr>
        <a:xfrm flipV="1">
          <a:off x="17018000" y="2370667"/>
          <a:ext cx="0" cy="13343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76683</xdr:rowOff>
    </xdr:from>
    <xdr:ext cx="762000" cy="259045"/>
    <xdr:sp macro="" textlink="">
      <xdr:nvSpPr>
        <xdr:cNvPr id="438" name="将来負担の状況最小値テキスト"/>
        <xdr:cNvSpPr txBox="1"/>
      </xdr:nvSpPr>
      <xdr:spPr>
        <a:xfrm>
          <a:off x="17106900" y="367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104606</xdr:rowOff>
    </xdr:from>
    <xdr:to>
      <xdr:col>81</xdr:col>
      <xdr:colOff>133350</xdr:colOff>
      <xdr:row>21</xdr:row>
      <xdr:rowOff>104606</xdr:rowOff>
    </xdr:to>
    <xdr:cxnSp macro="">
      <xdr:nvCxnSpPr>
        <xdr:cNvPr id="439" name="直線コネクタ 438"/>
        <xdr:cNvCxnSpPr/>
      </xdr:nvCxnSpPr>
      <xdr:spPr>
        <a:xfrm>
          <a:off x="16929100" y="370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12065</xdr:rowOff>
    </xdr:from>
    <xdr:to>
      <xdr:col>81</xdr:col>
      <xdr:colOff>44450</xdr:colOff>
      <xdr:row>15</xdr:row>
      <xdr:rowOff>23326</xdr:rowOff>
    </xdr:to>
    <xdr:cxnSp macro="">
      <xdr:nvCxnSpPr>
        <xdr:cNvPr id="442" name="直線コネクタ 441"/>
        <xdr:cNvCxnSpPr/>
      </xdr:nvCxnSpPr>
      <xdr:spPr>
        <a:xfrm>
          <a:off x="16179800" y="2583815"/>
          <a:ext cx="8382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165117</xdr:rowOff>
    </xdr:from>
    <xdr:ext cx="762000" cy="259045"/>
    <xdr:sp macro="" textlink="">
      <xdr:nvSpPr>
        <xdr:cNvPr id="443" name="将来負担の状況平均値テキスト"/>
        <xdr:cNvSpPr txBox="1"/>
      </xdr:nvSpPr>
      <xdr:spPr>
        <a:xfrm>
          <a:off x="17106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44" name="フローチャート: 判断 443"/>
        <xdr:cNvSpPr/>
      </xdr:nvSpPr>
      <xdr:spPr>
        <a:xfrm>
          <a:off x="169672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134451</xdr:rowOff>
    </xdr:from>
    <xdr:to>
      <xdr:col>77</xdr:col>
      <xdr:colOff>44450</xdr:colOff>
      <xdr:row>15</xdr:row>
      <xdr:rowOff>12065</xdr:rowOff>
    </xdr:to>
    <xdr:cxnSp macro="">
      <xdr:nvCxnSpPr>
        <xdr:cNvPr id="445" name="直線コネクタ 444"/>
        <xdr:cNvCxnSpPr/>
      </xdr:nvCxnSpPr>
      <xdr:spPr>
        <a:xfrm>
          <a:off x="15290800" y="2534751"/>
          <a:ext cx="889000" cy="4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50546</xdr:rowOff>
    </xdr:from>
    <xdr:to>
      <xdr:col>77</xdr:col>
      <xdr:colOff>95250</xdr:colOff>
      <xdr:row>15</xdr:row>
      <xdr:rowOff>152146</xdr:rowOff>
    </xdr:to>
    <xdr:sp macro="" textlink="">
      <xdr:nvSpPr>
        <xdr:cNvPr id="446" name="フローチャート: 判断 445"/>
        <xdr:cNvSpPr/>
      </xdr:nvSpPr>
      <xdr:spPr>
        <a:xfrm>
          <a:off x="16129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136923</xdr:rowOff>
    </xdr:from>
    <xdr:ext cx="736600" cy="259045"/>
    <xdr:sp macro="" textlink="">
      <xdr:nvSpPr>
        <xdr:cNvPr id="447" name="テキスト ボックス 446"/>
        <xdr:cNvSpPr txBox="1"/>
      </xdr:nvSpPr>
      <xdr:spPr>
        <a:xfrm>
          <a:off x="15798800" y="2708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134451</xdr:rowOff>
    </xdr:from>
    <xdr:to>
      <xdr:col>72</xdr:col>
      <xdr:colOff>203200</xdr:colOff>
      <xdr:row>14</xdr:row>
      <xdr:rowOff>144103</xdr:rowOff>
    </xdr:to>
    <xdr:cxnSp macro="">
      <xdr:nvCxnSpPr>
        <xdr:cNvPr id="448" name="直線コネクタ 447"/>
        <xdr:cNvCxnSpPr/>
      </xdr:nvCxnSpPr>
      <xdr:spPr>
        <a:xfrm flipV="1">
          <a:off x="14401800" y="2534751"/>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61002</xdr:rowOff>
    </xdr:from>
    <xdr:to>
      <xdr:col>73</xdr:col>
      <xdr:colOff>44450</xdr:colOff>
      <xdr:row>15</xdr:row>
      <xdr:rowOff>162602</xdr:rowOff>
    </xdr:to>
    <xdr:sp macro="" textlink="">
      <xdr:nvSpPr>
        <xdr:cNvPr id="449" name="フローチャート: 判断 448"/>
        <xdr:cNvSpPr/>
      </xdr:nvSpPr>
      <xdr:spPr>
        <a:xfrm>
          <a:off x="15240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147379</xdr:rowOff>
    </xdr:from>
    <xdr:ext cx="762000" cy="259045"/>
    <xdr:sp macro="" textlink="">
      <xdr:nvSpPr>
        <xdr:cNvPr id="450" name="テキスト ボックス 449"/>
        <xdr:cNvSpPr txBox="1"/>
      </xdr:nvSpPr>
      <xdr:spPr>
        <a:xfrm>
          <a:off x="14909800" y="271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24257</xdr:rowOff>
    </xdr:from>
    <xdr:to>
      <xdr:col>68</xdr:col>
      <xdr:colOff>152400</xdr:colOff>
      <xdr:row>14</xdr:row>
      <xdr:rowOff>144103</xdr:rowOff>
    </xdr:to>
    <xdr:cxnSp macro="">
      <xdr:nvCxnSpPr>
        <xdr:cNvPr id="451" name="直線コネクタ 450"/>
        <xdr:cNvCxnSpPr/>
      </xdr:nvCxnSpPr>
      <xdr:spPr>
        <a:xfrm>
          <a:off x="13512800" y="2424557"/>
          <a:ext cx="889000" cy="11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81111</xdr:rowOff>
    </xdr:from>
    <xdr:to>
      <xdr:col>68</xdr:col>
      <xdr:colOff>203200</xdr:colOff>
      <xdr:row>16</xdr:row>
      <xdr:rowOff>11261</xdr:rowOff>
    </xdr:to>
    <xdr:sp macro="" textlink="">
      <xdr:nvSpPr>
        <xdr:cNvPr id="452" name="フローチャート: 判断 451"/>
        <xdr:cNvSpPr/>
      </xdr:nvSpPr>
      <xdr:spPr>
        <a:xfrm>
          <a:off x="14351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167488</xdr:rowOff>
    </xdr:from>
    <xdr:ext cx="762000" cy="259045"/>
    <xdr:sp macro="" textlink="">
      <xdr:nvSpPr>
        <xdr:cNvPr id="453" name="テキスト ボックス 452"/>
        <xdr:cNvSpPr txBox="1"/>
      </xdr:nvSpPr>
      <xdr:spPr>
        <a:xfrm>
          <a:off x="14020800" y="273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126153</xdr:rowOff>
    </xdr:from>
    <xdr:to>
      <xdr:col>64</xdr:col>
      <xdr:colOff>152400</xdr:colOff>
      <xdr:row>16</xdr:row>
      <xdr:rowOff>56303</xdr:rowOff>
    </xdr:to>
    <xdr:sp macro="" textlink="">
      <xdr:nvSpPr>
        <xdr:cNvPr id="454" name="フローチャート: 判断 453"/>
        <xdr:cNvSpPr/>
      </xdr:nvSpPr>
      <xdr:spPr>
        <a:xfrm>
          <a:off x="13462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41080</xdr:rowOff>
    </xdr:from>
    <xdr:ext cx="762000" cy="259045"/>
    <xdr:sp macro="" textlink="">
      <xdr:nvSpPr>
        <xdr:cNvPr id="455" name="テキスト ボックス 454"/>
        <xdr:cNvSpPr txBox="1"/>
      </xdr:nvSpPr>
      <xdr:spPr>
        <a:xfrm>
          <a:off x="13131800" y="2784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143976</xdr:rowOff>
    </xdr:from>
    <xdr:to>
      <xdr:col>81</xdr:col>
      <xdr:colOff>95250</xdr:colOff>
      <xdr:row>15</xdr:row>
      <xdr:rowOff>74126</xdr:rowOff>
    </xdr:to>
    <xdr:sp macro="" textlink="">
      <xdr:nvSpPr>
        <xdr:cNvPr id="461" name="楕円 460"/>
        <xdr:cNvSpPr/>
      </xdr:nvSpPr>
      <xdr:spPr>
        <a:xfrm>
          <a:off x="16967200" y="25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160503</xdr:rowOff>
    </xdr:from>
    <xdr:ext cx="762000" cy="259045"/>
    <xdr:sp macro="" textlink="">
      <xdr:nvSpPr>
        <xdr:cNvPr id="462" name="将来負担の状況該当値テキスト"/>
        <xdr:cNvSpPr txBox="1"/>
      </xdr:nvSpPr>
      <xdr:spPr>
        <a:xfrm>
          <a:off x="17106900" y="238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132715</xdr:rowOff>
    </xdr:from>
    <xdr:to>
      <xdr:col>77</xdr:col>
      <xdr:colOff>95250</xdr:colOff>
      <xdr:row>15</xdr:row>
      <xdr:rowOff>62865</xdr:rowOff>
    </xdr:to>
    <xdr:sp macro="" textlink="">
      <xdr:nvSpPr>
        <xdr:cNvPr id="463" name="楕円 462"/>
        <xdr:cNvSpPr/>
      </xdr:nvSpPr>
      <xdr:spPr>
        <a:xfrm>
          <a:off x="16129000" y="253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73042</xdr:rowOff>
    </xdr:from>
    <xdr:ext cx="736600" cy="259045"/>
    <xdr:sp macro="" textlink="">
      <xdr:nvSpPr>
        <xdr:cNvPr id="464" name="テキスト ボックス 463"/>
        <xdr:cNvSpPr txBox="1"/>
      </xdr:nvSpPr>
      <xdr:spPr>
        <a:xfrm>
          <a:off x="15798800" y="2301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83651</xdr:rowOff>
    </xdr:from>
    <xdr:to>
      <xdr:col>73</xdr:col>
      <xdr:colOff>44450</xdr:colOff>
      <xdr:row>15</xdr:row>
      <xdr:rowOff>13801</xdr:rowOff>
    </xdr:to>
    <xdr:sp macro="" textlink="">
      <xdr:nvSpPr>
        <xdr:cNvPr id="465" name="楕円 464"/>
        <xdr:cNvSpPr/>
      </xdr:nvSpPr>
      <xdr:spPr>
        <a:xfrm>
          <a:off x="15240000" y="248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23978</xdr:rowOff>
    </xdr:from>
    <xdr:ext cx="762000" cy="259045"/>
    <xdr:sp macro="" textlink="">
      <xdr:nvSpPr>
        <xdr:cNvPr id="466" name="テキスト ボックス 465"/>
        <xdr:cNvSpPr txBox="1"/>
      </xdr:nvSpPr>
      <xdr:spPr>
        <a:xfrm>
          <a:off x="14909800" y="2252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93303</xdr:rowOff>
    </xdr:from>
    <xdr:to>
      <xdr:col>68</xdr:col>
      <xdr:colOff>203200</xdr:colOff>
      <xdr:row>15</xdr:row>
      <xdr:rowOff>23453</xdr:rowOff>
    </xdr:to>
    <xdr:sp macro="" textlink="">
      <xdr:nvSpPr>
        <xdr:cNvPr id="467" name="楕円 466"/>
        <xdr:cNvSpPr/>
      </xdr:nvSpPr>
      <xdr:spPr>
        <a:xfrm>
          <a:off x="14351000" y="249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33630</xdr:rowOff>
    </xdr:from>
    <xdr:ext cx="762000" cy="259045"/>
    <xdr:sp macro="" textlink="">
      <xdr:nvSpPr>
        <xdr:cNvPr id="468" name="テキスト ボックス 467"/>
        <xdr:cNvSpPr txBox="1"/>
      </xdr:nvSpPr>
      <xdr:spPr>
        <a:xfrm>
          <a:off x="14020800" y="226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144907</xdr:rowOff>
    </xdr:from>
    <xdr:to>
      <xdr:col>64</xdr:col>
      <xdr:colOff>152400</xdr:colOff>
      <xdr:row>14</xdr:row>
      <xdr:rowOff>75057</xdr:rowOff>
    </xdr:to>
    <xdr:sp macro="" textlink="">
      <xdr:nvSpPr>
        <xdr:cNvPr id="469" name="楕円 468"/>
        <xdr:cNvSpPr/>
      </xdr:nvSpPr>
      <xdr:spPr>
        <a:xfrm>
          <a:off x="13462000" y="237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85234</xdr:rowOff>
    </xdr:from>
    <xdr:ext cx="762000" cy="259045"/>
    <xdr:sp macro="" textlink="">
      <xdr:nvSpPr>
        <xdr:cNvPr id="470" name="テキスト ボックス 469"/>
        <xdr:cNvSpPr txBox="1"/>
      </xdr:nvSpPr>
      <xdr:spPr>
        <a:xfrm>
          <a:off x="13131800" y="214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306,112
302,071
229.96
127,819,443
126,421,929
999,722
68,588,711
144,842,476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これまでの給与制度の見直しにより、人件費にかかる経常収支比率は類似団体の平均よりも低くなっている。今後も人件費については適切に管理していく。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43180</xdr:rowOff>
    </xdr:to>
    <xdr:cxnSp macro="">
      <xdr:nvCxnSpPr>
        <xdr:cNvPr id="61" name="直線コネクタ 60"/>
        <xdr:cNvCxnSpPr/>
      </xdr:nvCxnSpPr>
      <xdr:spPr>
        <a:xfrm flipV="1">
          <a:off x="4826000" y="56591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15257</xdr:rowOff>
    </xdr:from>
    <xdr:ext cx="762000" cy="259045"/>
    <xdr:sp macro="" textlink="">
      <xdr:nvSpPr>
        <xdr:cNvPr id="62" name="人件費最小値テキスト"/>
        <xdr:cNvSpPr txBox="1"/>
      </xdr:nvSpPr>
      <xdr:spPr>
        <a:xfrm>
          <a:off x="4914900" y="687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43180</xdr:rowOff>
    </xdr:from>
    <xdr:to>
      <xdr:col>24</xdr:col>
      <xdr:colOff>114300</xdr:colOff>
      <xdr:row>40</xdr:row>
      <xdr:rowOff>43180</xdr:rowOff>
    </xdr:to>
    <xdr:cxnSp macro="">
      <xdr:nvCxnSpPr>
        <xdr:cNvPr id="63" name="直線コネクタ 62"/>
        <xdr:cNvCxnSpPr/>
      </xdr:nvCxnSpPr>
      <xdr:spPr>
        <a:xfrm>
          <a:off x="4737100" y="690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96520</xdr:rowOff>
    </xdr:from>
    <xdr:to>
      <xdr:col>24</xdr:col>
      <xdr:colOff>25400</xdr:colOff>
      <xdr:row>34</xdr:row>
      <xdr:rowOff>127000</xdr:rowOff>
    </xdr:to>
    <xdr:cxnSp macro="">
      <xdr:nvCxnSpPr>
        <xdr:cNvPr id="66" name="直線コネクタ 65"/>
        <xdr:cNvCxnSpPr/>
      </xdr:nvCxnSpPr>
      <xdr:spPr>
        <a:xfrm>
          <a:off x="3987800" y="59258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55897</xdr:rowOff>
    </xdr:from>
    <xdr:ext cx="762000" cy="259045"/>
    <xdr:sp macro="" textlink="">
      <xdr:nvSpPr>
        <xdr:cNvPr id="67" name="人件費平均値テキスト"/>
        <xdr:cNvSpPr txBox="1"/>
      </xdr:nvSpPr>
      <xdr:spPr>
        <a:xfrm>
          <a:off x="4914900" y="6228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68" name="フローチャート: 判断 67"/>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96520</xdr:rowOff>
    </xdr:from>
    <xdr:to>
      <xdr:col>19</xdr:col>
      <xdr:colOff>187325</xdr:colOff>
      <xdr:row>34</xdr:row>
      <xdr:rowOff>149860</xdr:rowOff>
    </xdr:to>
    <xdr:cxnSp macro="">
      <xdr:nvCxnSpPr>
        <xdr:cNvPr id="69" name="直線コネクタ 68"/>
        <xdr:cNvCxnSpPr/>
      </xdr:nvCxnSpPr>
      <xdr:spPr>
        <a:xfrm flipV="1">
          <a:off x="3098800" y="59258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6367</xdr:rowOff>
    </xdr:from>
    <xdr:ext cx="736600" cy="259045"/>
    <xdr:sp macro="" textlink="">
      <xdr:nvSpPr>
        <xdr:cNvPr id="71" name="テキスト ボックス 70"/>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81280</xdr:rowOff>
    </xdr:from>
    <xdr:to>
      <xdr:col>15</xdr:col>
      <xdr:colOff>98425</xdr:colOff>
      <xdr:row>34</xdr:row>
      <xdr:rowOff>149860</xdr:rowOff>
    </xdr:to>
    <xdr:cxnSp macro="">
      <xdr:nvCxnSpPr>
        <xdr:cNvPr id="72" name="直線コネクタ 71"/>
        <xdr:cNvCxnSpPr/>
      </xdr:nvCxnSpPr>
      <xdr:spPr>
        <a:xfrm>
          <a:off x="2209800" y="59105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81280</xdr:rowOff>
    </xdr:from>
    <xdr:to>
      <xdr:col>11</xdr:col>
      <xdr:colOff>9525</xdr:colOff>
      <xdr:row>34</xdr:row>
      <xdr:rowOff>111760</xdr:rowOff>
    </xdr:to>
    <xdr:cxnSp macro="">
      <xdr:nvCxnSpPr>
        <xdr:cNvPr id="75" name="直線コネクタ 74"/>
        <xdr:cNvCxnSpPr/>
      </xdr:nvCxnSpPr>
      <xdr:spPr>
        <a:xfrm flipV="1">
          <a:off x="1320800" y="5910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77" name="テキスト ボックス 76"/>
        <xdr:cNvSpPr txBox="1"/>
      </xdr:nvSpPr>
      <xdr:spPr>
        <a:xfrm>
          <a:off x="1828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76200</xdr:rowOff>
    </xdr:from>
    <xdr:to>
      <xdr:col>24</xdr:col>
      <xdr:colOff>76200</xdr:colOff>
      <xdr:row>35</xdr:row>
      <xdr:rowOff>6350</xdr:rowOff>
    </xdr:to>
    <xdr:sp macro="" textlink="">
      <xdr:nvSpPr>
        <xdr:cNvPr id="85" name="楕円 84"/>
        <xdr:cNvSpPr/>
      </xdr:nvSpPr>
      <xdr:spPr>
        <a:xfrm>
          <a:off x="4775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92727</xdr:rowOff>
    </xdr:from>
    <xdr:ext cx="762000" cy="259045"/>
    <xdr:sp macro="" textlink="">
      <xdr:nvSpPr>
        <xdr:cNvPr id="86" name="人件費該当値テキスト"/>
        <xdr:cNvSpPr txBox="1"/>
      </xdr:nvSpPr>
      <xdr:spPr>
        <a:xfrm>
          <a:off x="4914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45720</xdr:rowOff>
    </xdr:from>
    <xdr:to>
      <xdr:col>20</xdr:col>
      <xdr:colOff>38100</xdr:colOff>
      <xdr:row>34</xdr:row>
      <xdr:rowOff>147320</xdr:rowOff>
    </xdr:to>
    <xdr:sp macro="" textlink="">
      <xdr:nvSpPr>
        <xdr:cNvPr id="87" name="楕円 86"/>
        <xdr:cNvSpPr/>
      </xdr:nvSpPr>
      <xdr:spPr>
        <a:xfrm>
          <a:off x="3937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157497</xdr:rowOff>
    </xdr:from>
    <xdr:ext cx="736600" cy="259045"/>
    <xdr:sp macro="" textlink="">
      <xdr:nvSpPr>
        <xdr:cNvPr id="88" name="テキスト ボックス 87"/>
        <xdr:cNvSpPr txBox="1"/>
      </xdr:nvSpPr>
      <xdr:spPr>
        <a:xfrm>
          <a:off x="3606800" y="564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99060</xdr:rowOff>
    </xdr:from>
    <xdr:to>
      <xdr:col>15</xdr:col>
      <xdr:colOff>149225</xdr:colOff>
      <xdr:row>35</xdr:row>
      <xdr:rowOff>29210</xdr:rowOff>
    </xdr:to>
    <xdr:sp macro="" textlink="">
      <xdr:nvSpPr>
        <xdr:cNvPr id="89" name="楕円 88"/>
        <xdr:cNvSpPr/>
      </xdr:nvSpPr>
      <xdr:spPr>
        <a:xfrm>
          <a:off x="3048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39387</xdr:rowOff>
    </xdr:from>
    <xdr:ext cx="762000" cy="259045"/>
    <xdr:sp macro="" textlink="">
      <xdr:nvSpPr>
        <xdr:cNvPr id="90" name="テキスト ボックス 89"/>
        <xdr:cNvSpPr txBox="1"/>
      </xdr:nvSpPr>
      <xdr:spPr>
        <a:xfrm>
          <a:off x="2717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30480</xdr:rowOff>
    </xdr:from>
    <xdr:to>
      <xdr:col>11</xdr:col>
      <xdr:colOff>60325</xdr:colOff>
      <xdr:row>34</xdr:row>
      <xdr:rowOff>132080</xdr:rowOff>
    </xdr:to>
    <xdr:sp macro="" textlink="">
      <xdr:nvSpPr>
        <xdr:cNvPr id="91" name="楕円 90"/>
        <xdr:cNvSpPr/>
      </xdr:nvSpPr>
      <xdr:spPr>
        <a:xfrm>
          <a:off x="2159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142257</xdr:rowOff>
    </xdr:from>
    <xdr:ext cx="762000" cy="259045"/>
    <xdr:sp macro="" textlink="">
      <xdr:nvSpPr>
        <xdr:cNvPr id="92" name="テキスト ボックス 91"/>
        <xdr:cNvSpPr txBox="1"/>
      </xdr:nvSpPr>
      <xdr:spPr>
        <a:xfrm>
          <a:off x="1828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60960</xdr:rowOff>
    </xdr:from>
    <xdr:to>
      <xdr:col>6</xdr:col>
      <xdr:colOff>171450</xdr:colOff>
      <xdr:row>34</xdr:row>
      <xdr:rowOff>162560</xdr:rowOff>
    </xdr:to>
    <xdr:sp macro="" textlink="">
      <xdr:nvSpPr>
        <xdr:cNvPr id="93" name="楕円 92"/>
        <xdr:cNvSpPr/>
      </xdr:nvSpPr>
      <xdr:spPr>
        <a:xfrm>
          <a:off x="1270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1287</xdr:rowOff>
    </xdr:from>
    <xdr:ext cx="762000" cy="259045"/>
    <xdr:sp macro="" textlink="">
      <xdr:nvSpPr>
        <xdr:cNvPr id="94" name="テキスト ボックス 93"/>
        <xdr:cNvSpPr txBox="1"/>
      </xdr:nvSpPr>
      <xdr:spPr>
        <a:xfrm>
          <a:off x="939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物件費に係る経常収支比率は類似団体の平均値を上回っており、前年度と比較して上昇している。</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主な</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要因として</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学校</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再構築等に要した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経費の増加があげられる。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今後も行財政改革推進計画に基づき民間委託などを推進し、効率的な行政運営を進めていく。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127000</xdr:rowOff>
    </xdr:to>
    <xdr:cxnSp macro="">
      <xdr:nvCxnSpPr>
        <xdr:cNvPr id="122" name="直線コネクタ 121"/>
        <xdr:cNvCxnSpPr/>
      </xdr:nvCxnSpPr>
      <xdr:spPr>
        <a:xfrm flipV="1">
          <a:off x="16510000" y="21844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3"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4" name="直線コネクタ 123"/>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5"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6" name="直線コネクタ 125"/>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76200</xdr:rowOff>
    </xdr:from>
    <xdr:to>
      <xdr:col>82</xdr:col>
      <xdr:colOff>107950</xdr:colOff>
      <xdr:row>17</xdr:row>
      <xdr:rowOff>6350</xdr:rowOff>
    </xdr:to>
    <xdr:cxnSp macro="">
      <xdr:nvCxnSpPr>
        <xdr:cNvPr id="127" name="直線コネクタ 126"/>
        <xdr:cNvCxnSpPr/>
      </xdr:nvCxnSpPr>
      <xdr:spPr>
        <a:xfrm>
          <a:off x="15671800" y="28194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10177</xdr:rowOff>
    </xdr:from>
    <xdr:ext cx="762000" cy="259045"/>
    <xdr:sp macro="" textlink="">
      <xdr:nvSpPr>
        <xdr:cNvPr id="128" name="物件費平均値テキスト"/>
        <xdr:cNvSpPr txBox="1"/>
      </xdr:nvSpPr>
      <xdr:spPr>
        <a:xfrm>
          <a:off x="16598900" y="241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165100</xdr:rowOff>
    </xdr:from>
    <xdr:to>
      <xdr:col>82</xdr:col>
      <xdr:colOff>158750</xdr:colOff>
      <xdr:row>15</xdr:row>
      <xdr:rowOff>95250</xdr:rowOff>
    </xdr:to>
    <xdr:sp macro="" textlink="">
      <xdr:nvSpPr>
        <xdr:cNvPr id="129" name="フローチャート: 判断 128"/>
        <xdr:cNvSpPr/>
      </xdr:nvSpPr>
      <xdr:spPr>
        <a:xfrm>
          <a:off x="164592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0</xdr:rowOff>
    </xdr:from>
    <xdr:to>
      <xdr:col>78</xdr:col>
      <xdr:colOff>69850</xdr:colOff>
      <xdr:row>16</xdr:row>
      <xdr:rowOff>76200</xdr:rowOff>
    </xdr:to>
    <xdr:cxnSp macro="">
      <xdr:nvCxnSpPr>
        <xdr:cNvPr id="130" name="直線コネクタ 129"/>
        <xdr:cNvCxnSpPr/>
      </xdr:nvCxnSpPr>
      <xdr:spPr>
        <a:xfrm>
          <a:off x="14782800" y="2743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139700</xdr:rowOff>
    </xdr:from>
    <xdr:to>
      <xdr:col>78</xdr:col>
      <xdr:colOff>120650</xdr:colOff>
      <xdr:row>15</xdr:row>
      <xdr:rowOff>69850</xdr:rowOff>
    </xdr:to>
    <xdr:sp macro="" textlink="">
      <xdr:nvSpPr>
        <xdr:cNvPr id="131" name="フローチャート: 判断 130"/>
        <xdr:cNvSpPr/>
      </xdr:nvSpPr>
      <xdr:spPr>
        <a:xfrm>
          <a:off x="15621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80027</xdr:rowOff>
    </xdr:from>
    <xdr:ext cx="736600" cy="259045"/>
    <xdr:sp macro="" textlink="">
      <xdr:nvSpPr>
        <xdr:cNvPr id="132" name="テキスト ボックス 131"/>
        <xdr:cNvSpPr txBox="1"/>
      </xdr:nvSpPr>
      <xdr:spPr>
        <a:xfrm>
          <a:off x="15290800" y="230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0</xdr:rowOff>
    </xdr:from>
    <xdr:to>
      <xdr:col>73</xdr:col>
      <xdr:colOff>180975</xdr:colOff>
      <xdr:row>16</xdr:row>
      <xdr:rowOff>50800</xdr:rowOff>
    </xdr:to>
    <xdr:cxnSp macro="">
      <xdr:nvCxnSpPr>
        <xdr:cNvPr id="133" name="直線コネクタ 132"/>
        <xdr:cNvCxnSpPr/>
      </xdr:nvCxnSpPr>
      <xdr:spPr>
        <a:xfrm flipV="1">
          <a:off x="13893800" y="2743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4" name="フローチャート: 判断 133"/>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5" name="テキスト ボックス 134"/>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16</xdr:row>
      <xdr:rowOff>63500</xdr:rowOff>
    </xdr:to>
    <xdr:cxnSp macro="">
      <xdr:nvCxnSpPr>
        <xdr:cNvPr id="136" name="直線コネクタ 135"/>
        <xdr:cNvCxnSpPr/>
      </xdr:nvCxnSpPr>
      <xdr:spPr>
        <a:xfrm flipV="1">
          <a:off x="13004800" y="2794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63500</xdr:rowOff>
    </xdr:from>
    <xdr:to>
      <xdr:col>69</xdr:col>
      <xdr:colOff>142875</xdr:colOff>
      <xdr:row>14</xdr:row>
      <xdr:rowOff>165100</xdr:rowOff>
    </xdr:to>
    <xdr:sp macro="" textlink="">
      <xdr:nvSpPr>
        <xdr:cNvPr id="137" name="フローチャート: 判断 136"/>
        <xdr:cNvSpPr/>
      </xdr:nvSpPr>
      <xdr:spPr>
        <a:xfrm>
          <a:off x="13843000" y="24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3827</xdr:rowOff>
    </xdr:from>
    <xdr:ext cx="762000" cy="259045"/>
    <xdr:sp macro="" textlink="">
      <xdr:nvSpPr>
        <xdr:cNvPr id="138" name="テキスト ボックス 137"/>
        <xdr:cNvSpPr txBox="1"/>
      </xdr:nvSpPr>
      <xdr:spPr>
        <a:xfrm>
          <a:off x="135128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39" name="フローチャート: 判断 138"/>
        <xdr:cNvSpPr/>
      </xdr:nvSpPr>
      <xdr:spPr>
        <a:xfrm>
          <a:off x="12954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162577</xdr:rowOff>
    </xdr:from>
    <xdr:ext cx="762000" cy="259045"/>
    <xdr:sp macro="" textlink="">
      <xdr:nvSpPr>
        <xdr:cNvPr id="140" name="テキスト ボックス 139"/>
        <xdr:cNvSpPr txBox="1"/>
      </xdr:nvSpPr>
      <xdr:spPr>
        <a:xfrm>
          <a:off x="12623800" y="22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127000</xdr:rowOff>
    </xdr:from>
    <xdr:to>
      <xdr:col>82</xdr:col>
      <xdr:colOff>158750</xdr:colOff>
      <xdr:row>17</xdr:row>
      <xdr:rowOff>57150</xdr:rowOff>
    </xdr:to>
    <xdr:sp macro="" textlink="">
      <xdr:nvSpPr>
        <xdr:cNvPr id="146" name="楕円 145"/>
        <xdr:cNvSpPr/>
      </xdr:nvSpPr>
      <xdr:spPr>
        <a:xfrm>
          <a:off x="164592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99077</xdr:rowOff>
    </xdr:from>
    <xdr:ext cx="762000" cy="259045"/>
    <xdr:sp macro="" textlink="">
      <xdr:nvSpPr>
        <xdr:cNvPr id="147" name="物件費該当値テキスト"/>
        <xdr:cNvSpPr txBox="1"/>
      </xdr:nvSpPr>
      <xdr:spPr>
        <a:xfrm>
          <a:off x="165989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25400</xdr:rowOff>
    </xdr:from>
    <xdr:to>
      <xdr:col>78</xdr:col>
      <xdr:colOff>120650</xdr:colOff>
      <xdr:row>16</xdr:row>
      <xdr:rowOff>127000</xdr:rowOff>
    </xdr:to>
    <xdr:sp macro="" textlink="">
      <xdr:nvSpPr>
        <xdr:cNvPr id="148" name="楕円 147"/>
        <xdr:cNvSpPr/>
      </xdr:nvSpPr>
      <xdr:spPr>
        <a:xfrm>
          <a:off x="15621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111777</xdr:rowOff>
    </xdr:from>
    <xdr:ext cx="736600" cy="259045"/>
    <xdr:sp macro="" textlink="">
      <xdr:nvSpPr>
        <xdr:cNvPr id="149" name="テキスト ボックス 148"/>
        <xdr:cNvSpPr txBox="1"/>
      </xdr:nvSpPr>
      <xdr:spPr>
        <a:xfrm>
          <a:off x="15290800" y="285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120650</xdr:rowOff>
    </xdr:from>
    <xdr:to>
      <xdr:col>74</xdr:col>
      <xdr:colOff>31750</xdr:colOff>
      <xdr:row>16</xdr:row>
      <xdr:rowOff>50800</xdr:rowOff>
    </xdr:to>
    <xdr:sp macro="" textlink="">
      <xdr:nvSpPr>
        <xdr:cNvPr id="150" name="楕円 149"/>
        <xdr:cNvSpPr/>
      </xdr:nvSpPr>
      <xdr:spPr>
        <a:xfrm>
          <a:off x="14732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51" name="テキスト ボックス 150"/>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2" name="楕円 151"/>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53" name="テキスト ボックス 152"/>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54" name="楕円 153"/>
        <xdr:cNvSpPr/>
      </xdr:nvSpPr>
      <xdr:spPr>
        <a:xfrm>
          <a:off x="129540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99077</xdr:rowOff>
    </xdr:from>
    <xdr:ext cx="762000" cy="259045"/>
    <xdr:sp macro="" textlink="">
      <xdr:nvSpPr>
        <xdr:cNvPr id="155" name="テキスト ボックス 154"/>
        <xdr:cNvSpPr txBox="1"/>
      </xdr:nvSpPr>
      <xdr:spPr>
        <a:xfrm>
          <a:off x="12623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扶助費に係る経常収支比率は、類似団体の平均値を上回</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すると下回って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しかし、今後も社会保障関係経費の増加が見込まれるため、各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制度に沿った精度の高い資格審査等を実施し、適正な運用に努めていく。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25400</xdr:rowOff>
    </xdr:to>
    <xdr:cxnSp macro="">
      <xdr:nvCxnSpPr>
        <xdr:cNvPr id="183" name="直線コネクタ 182"/>
        <xdr:cNvCxnSpPr/>
      </xdr:nvCxnSpPr>
      <xdr:spPr>
        <a:xfrm flipV="1">
          <a:off x="4826000" y="91059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4"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5" name="直線コネクタ 184"/>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76200</xdr:rowOff>
    </xdr:from>
    <xdr:to>
      <xdr:col>24</xdr:col>
      <xdr:colOff>25400</xdr:colOff>
      <xdr:row>58</xdr:row>
      <xdr:rowOff>127000</xdr:rowOff>
    </xdr:to>
    <xdr:cxnSp macro="">
      <xdr:nvCxnSpPr>
        <xdr:cNvPr id="188" name="直線コネクタ 187"/>
        <xdr:cNvCxnSpPr/>
      </xdr:nvCxnSpPr>
      <xdr:spPr>
        <a:xfrm flipV="1">
          <a:off x="3987800" y="100203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60977</xdr:rowOff>
    </xdr:from>
    <xdr:ext cx="762000" cy="259045"/>
    <xdr:sp macro="" textlink="">
      <xdr:nvSpPr>
        <xdr:cNvPr id="189"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190" name="フローチャート: 判断 189"/>
        <xdr:cNvSpPr/>
      </xdr:nvSpPr>
      <xdr:spPr>
        <a:xfrm>
          <a:off x="4775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25400</xdr:rowOff>
    </xdr:from>
    <xdr:to>
      <xdr:col>19</xdr:col>
      <xdr:colOff>187325</xdr:colOff>
      <xdr:row>58</xdr:row>
      <xdr:rowOff>127000</xdr:rowOff>
    </xdr:to>
    <xdr:cxnSp macro="">
      <xdr:nvCxnSpPr>
        <xdr:cNvPr id="191" name="直線コネクタ 190"/>
        <xdr:cNvCxnSpPr/>
      </xdr:nvCxnSpPr>
      <xdr:spPr>
        <a:xfrm>
          <a:off x="3098800" y="9969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2" name="フローチャート: 判断 191"/>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156227</xdr:rowOff>
    </xdr:from>
    <xdr:ext cx="736600" cy="259045"/>
    <xdr:sp macro="" textlink="">
      <xdr:nvSpPr>
        <xdr:cNvPr id="193" name="テキスト ボックス 192"/>
        <xdr:cNvSpPr txBox="1"/>
      </xdr:nvSpPr>
      <xdr:spPr>
        <a:xfrm>
          <a:off x="3606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0</xdr:rowOff>
    </xdr:from>
    <xdr:to>
      <xdr:col>15</xdr:col>
      <xdr:colOff>98425</xdr:colOff>
      <xdr:row>58</xdr:row>
      <xdr:rowOff>25400</xdr:rowOff>
    </xdr:to>
    <xdr:cxnSp macro="">
      <xdr:nvCxnSpPr>
        <xdr:cNvPr id="194" name="直線コネクタ 193"/>
        <xdr:cNvCxnSpPr/>
      </xdr:nvCxnSpPr>
      <xdr:spPr>
        <a:xfrm>
          <a:off x="2209800" y="9944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5" name="フローチャート: 判断 194"/>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6" name="テキスト ボックス 195"/>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0</xdr:rowOff>
    </xdr:from>
    <xdr:to>
      <xdr:col>11</xdr:col>
      <xdr:colOff>9525</xdr:colOff>
      <xdr:row>58</xdr:row>
      <xdr:rowOff>76200</xdr:rowOff>
    </xdr:to>
    <xdr:cxnSp macro="">
      <xdr:nvCxnSpPr>
        <xdr:cNvPr id="197" name="直線コネクタ 196"/>
        <xdr:cNvCxnSpPr/>
      </xdr:nvCxnSpPr>
      <xdr:spPr>
        <a:xfrm flipV="1">
          <a:off x="1320800" y="9944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8" name="フローチャート: 判断 197"/>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9" name="テキスト ボックス 198"/>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200" name="フローチャート: 判断 199"/>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41927</xdr:rowOff>
    </xdr:from>
    <xdr:ext cx="762000" cy="259045"/>
    <xdr:sp macro="" textlink="">
      <xdr:nvSpPr>
        <xdr:cNvPr id="201" name="テキスト ボックス 200"/>
        <xdr:cNvSpPr txBox="1"/>
      </xdr:nvSpPr>
      <xdr:spPr>
        <a:xfrm>
          <a:off x="939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25400</xdr:rowOff>
    </xdr:from>
    <xdr:to>
      <xdr:col>24</xdr:col>
      <xdr:colOff>76200</xdr:colOff>
      <xdr:row>58</xdr:row>
      <xdr:rowOff>127000</xdr:rowOff>
    </xdr:to>
    <xdr:sp macro="" textlink="">
      <xdr:nvSpPr>
        <xdr:cNvPr id="207" name="楕円 206"/>
        <xdr:cNvSpPr/>
      </xdr:nvSpPr>
      <xdr:spPr>
        <a:xfrm>
          <a:off x="47752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168927</xdr:rowOff>
    </xdr:from>
    <xdr:ext cx="762000" cy="259045"/>
    <xdr:sp macro="" textlink="">
      <xdr:nvSpPr>
        <xdr:cNvPr id="208" name="扶助費該当値テキスト"/>
        <xdr:cNvSpPr txBox="1"/>
      </xdr:nvSpPr>
      <xdr:spPr>
        <a:xfrm>
          <a:off x="49149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09" name="楕円 208"/>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0" name="テキスト ボックス 209"/>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146050</xdr:rowOff>
    </xdr:from>
    <xdr:to>
      <xdr:col>15</xdr:col>
      <xdr:colOff>149225</xdr:colOff>
      <xdr:row>58</xdr:row>
      <xdr:rowOff>76200</xdr:rowOff>
    </xdr:to>
    <xdr:sp macro="" textlink="">
      <xdr:nvSpPr>
        <xdr:cNvPr id="211" name="楕円 210"/>
        <xdr:cNvSpPr/>
      </xdr:nvSpPr>
      <xdr:spPr>
        <a:xfrm>
          <a:off x="3048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60977</xdr:rowOff>
    </xdr:from>
    <xdr:ext cx="762000" cy="259045"/>
    <xdr:sp macro="" textlink="">
      <xdr:nvSpPr>
        <xdr:cNvPr id="212" name="テキスト ボックス 211"/>
        <xdr:cNvSpPr txBox="1"/>
      </xdr:nvSpPr>
      <xdr:spPr>
        <a:xfrm>
          <a:off x="2717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120650</xdr:rowOff>
    </xdr:from>
    <xdr:to>
      <xdr:col>11</xdr:col>
      <xdr:colOff>60325</xdr:colOff>
      <xdr:row>58</xdr:row>
      <xdr:rowOff>50800</xdr:rowOff>
    </xdr:to>
    <xdr:sp macro="" textlink="">
      <xdr:nvSpPr>
        <xdr:cNvPr id="213" name="楕円 212"/>
        <xdr:cNvSpPr/>
      </xdr:nvSpPr>
      <xdr:spPr>
        <a:xfrm>
          <a:off x="2159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35577</xdr:rowOff>
    </xdr:from>
    <xdr:ext cx="762000" cy="259045"/>
    <xdr:sp macro="" textlink="">
      <xdr:nvSpPr>
        <xdr:cNvPr id="214" name="テキスト ボックス 213"/>
        <xdr:cNvSpPr txBox="1"/>
      </xdr:nvSpPr>
      <xdr:spPr>
        <a:xfrm>
          <a:off x="1828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25400</xdr:rowOff>
    </xdr:from>
    <xdr:to>
      <xdr:col>6</xdr:col>
      <xdr:colOff>171450</xdr:colOff>
      <xdr:row>58</xdr:row>
      <xdr:rowOff>127000</xdr:rowOff>
    </xdr:to>
    <xdr:sp macro="" textlink="">
      <xdr:nvSpPr>
        <xdr:cNvPr id="215" name="楕円 214"/>
        <xdr:cNvSpPr/>
      </xdr:nvSpPr>
      <xdr:spPr>
        <a:xfrm>
          <a:off x="1270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111777</xdr:rowOff>
    </xdr:from>
    <xdr:ext cx="762000" cy="259045"/>
    <xdr:sp macro="" textlink="">
      <xdr:nvSpPr>
        <xdr:cNvPr id="216" name="テキスト ボックス 215"/>
        <xdr:cNvSpPr txBox="1"/>
      </xdr:nvSpPr>
      <xdr:spPr>
        <a:xfrm>
          <a:off x="939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その他に係る経常収支比率は類似団体の平均値</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と同等である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は、国民健康保険事業、介護保険事業、後期高齢者医療事業等の特別会計への繰出金が主な内容である。特別会計に関しては、独立採算の基本原則を踏まえて、保険料収納率の向上対策を強化するなど歳入の確保に努めるとともに、一層の経費節減に努め、一般会計から</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繰出金の縮減に取り組む。</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46990</xdr:rowOff>
    </xdr:from>
    <xdr:to>
      <xdr:col>82</xdr:col>
      <xdr:colOff>107950</xdr:colOff>
      <xdr:row>60</xdr:row>
      <xdr:rowOff>134620</xdr:rowOff>
    </xdr:to>
    <xdr:cxnSp macro="">
      <xdr:nvCxnSpPr>
        <xdr:cNvPr id="244" name="直線コネクタ 243"/>
        <xdr:cNvCxnSpPr/>
      </xdr:nvCxnSpPr>
      <xdr:spPr>
        <a:xfrm flipV="1">
          <a:off x="16510000" y="913384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106697</xdr:rowOff>
    </xdr:from>
    <xdr:ext cx="762000" cy="259045"/>
    <xdr:sp macro="" textlink="">
      <xdr:nvSpPr>
        <xdr:cNvPr id="245" name="その他最小値テキスト"/>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134620</xdr:rowOff>
    </xdr:from>
    <xdr:to>
      <xdr:col>82</xdr:col>
      <xdr:colOff>196850</xdr:colOff>
      <xdr:row>60</xdr:row>
      <xdr:rowOff>134620</xdr:rowOff>
    </xdr:to>
    <xdr:cxnSp macro="">
      <xdr:nvCxnSpPr>
        <xdr:cNvPr id="246" name="直線コネクタ 245"/>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133367</xdr:rowOff>
    </xdr:from>
    <xdr:ext cx="762000" cy="259045"/>
    <xdr:sp macro="" textlink="">
      <xdr:nvSpPr>
        <xdr:cNvPr id="247" name="その他最大値テキスト"/>
        <xdr:cNvSpPr txBox="1"/>
      </xdr:nvSpPr>
      <xdr:spPr>
        <a:xfrm>
          <a:off x="16598900" y="887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46990</xdr:rowOff>
    </xdr:from>
    <xdr:to>
      <xdr:col>82</xdr:col>
      <xdr:colOff>196850</xdr:colOff>
      <xdr:row>53</xdr:row>
      <xdr:rowOff>46990</xdr:rowOff>
    </xdr:to>
    <xdr:cxnSp macro="">
      <xdr:nvCxnSpPr>
        <xdr:cNvPr id="248" name="直線コネクタ 247"/>
        <xdr:cNvCxnSpPr/>
      </xdr:nvCxnSpPr>
      <xdr:spPr>
        <a:xfrm>
          <a:off x="16421100" y="913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56</xdr:row>
      <xdr:rowOff>149860</xdr:rowOff>
    </xdr:to>
    <xdr:cxnSp macro="">
      <xdr:nvCxnSpPr>
        <xdr:cNvPr id="249" name="直線コネクタ 248"/>
        <xdr:cNvCxnSpPr/>
      </xdr:nvCxnSpPr>
      <xdr:spPr>
        <a:xfrm flipV="1">
          <a:off x="15671800" y="97282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0" name="その他平均値テキスト"/>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1" name="フローチャート: 判断 250"/>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57</xdr:row>
      <xdr:rowOff>16510</xdr:rowOff>
    </xdr:to>
    <xdr:cxnSp macro="">
      <xdr:nvCxnSpPr>
        <xdr:cNvPr id="252" name="直線コネクタ 251"/>
        <xdr:cNvCxnSpPr/>
      </xdr:nvCxnSpPr>
      <xdr:spPr>
        <a:xfrm flipV="1">
          <a:off x="14782800" y="9751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4" name="テキスト ボックス 253"/>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142240</xdr:rowOff>
    </xdr:from>
    <xdr:to>
      <xdr:col>73</xdr:col>
      <xdr:colOff>180975</xdr:colOff>
      <xdr:row>57</xdr:row>
      <xdr:rowOff>16510</xdr:rowOff>
    </xdr:to>
    <xdr:cxnSp macro="">
      <xdr:nvCxnSpPr>
        <xdr:cNvPr id="255" name="直線コネクタ 254"/>
        <xdr:cNvCxnSpPr/>
      </xdr:nvCxnSpPr>
      <xdr:spPr>
        <a:xfrm>
          <a:off x="13893800" y="9743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45720</xdr:rowOff>
    </xdr:from>
    <xdr:to>
      <xdr:col>74</xdr:col>
      <xdr:colOff>31750</xdr:colOff>
      <xdr:row>56</xdr:row>
      <xdr:rowOff>147320</xdr:rowOff>
    </xdr:to>
    <xdr:sp macro="" textlink="">
      <xdr:nvSpPr>
        <xdr:cNvPr id="256" name="フローチャート: 判断 255"/>
        <xdr:cNvSpPr/>
      </xdr:nvSpPr>
      <xdr:spPr>
        <a:xfrm>
          <a:off x="14732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157497</xdr:rowOff>
    </xdr:from>
    <xdr:ext cx="762000" cy="259045"/>
    <xdr:sp macro="" textlink="">
      <xdr:nvSpPr>
        <xdr:cNvPr id="257" name="テキスト ボックス 256"/>
        <xdr:cNvSpPr txBox="1"/>
      </xdr:nvSpPr>
      <xdr:spPr>
        <a:xfrm>
          <a:off x="14401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73660</xdr:rowOff>
    </xdr:from>
    <xdr:to>
      <xdr:col>69</xdr:col>
      <xdr:colOff>92075</xdr:colOff>
      <xdr:row>56</xdr:row>
      <xdr:rowOff>142240</xdr:rowOff>
    </xdr:to>
    <xdr:cxnSp macro="">
      <xdr:nvCxnSpPr>
        <xdr:cNvPr id="258" name="直線コネクタ 257"/>
        <xdr:cNvCxnSpPr/>
      </xdr:nvCxnSpPr>
      <xdr:spPr>
        <a:xfrm>
          <a:off x="13004800" y="96748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xdr:rowOff>
    </xdr:from>
    <xdr:to>
      <xdr:col>69</xdr:col>
      <xdr:colOff>142875</xdr:colOff>
      <xdr:row>56</xdr:row>
      <xdr:rowOff>116840</xdr:rowOff>
    </xdr:to>
    <xdr:sp macro="" textlink="">
      <xdr:nvSpPr>
        <xdr:cNvPr id="259" name="フローチャート: 判断 258"/>
        <xdr:cNvSpPr/>
      </xdr:nvSpPr>
      <xdr:spPr>
        <a:xfrm>
          <a:off x="13843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127017</xdr:rowOff>
    </xdr:from>
    <xdr:ext cx="762000" cy="259045"/>
    <xdr:sp macro="" textlink="">
      <xdr:nvSpPr>
        <xdr:cNvPr id="260" name="テキスト ボックス 259"/>
        <xdr:cNvSpPr txBox="1"/>
      </xdr:nvSpPr>
      <xdr:spPr>
        <a:xfrm>
          <a:off x="13512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61" name="フローチャート: 判断 260"/>
        <xdr:cNvSpPr/>
      </xdr:nvSpPr>
      <xdr:spPr>
        <a:xfrm>
          <a:off x="12954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88917</xdr:rowOff>
    </xdr:from>
    <xdr:ext cx="762000" cy="259045"/>
    <xdr:sp macro="" textlink="">
      <xdr:nvSpPr>
        <xdr:cNvPr id="262" name="テキスト ボックス 261"/>
        <xdr:cNvSpPr txBox="1"/>
      </xdr:nvSpPr>
      <xdr:spPr>
        <a:xfrm>
          <a:off x="12623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68" name="楕円 267"/>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48277</xdr:rowOff>
    </xdr:from>
    <xdr:ext cx="762000" cy="259045"/>
    <xdr:sp macro="" textlink="">
      <xdr:nvSpPr>
        <xdr:cNvPr id="269" name="その他該当値テキスト"/>
        <xdr:cNvSpPr txBox="1"/>
      </xdr:nvSpPr>
      <xdr:spPr>
        <a:xfrm>
          <a:off x="16598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70" name="楕円 269"/>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71" name="テキスト ボックス 270"/>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137160</xdr:rowOff>
    </xdr:from>
    <xdr:to>
      <xdr:col>74</xdr:col>
      <xdr:colOff>31750</xdr:colOff>
      <xdr:row>57</xdr:row>
      <xdr:rowOff>67310</xdr:rowOff>
    </xdr:to>
    <xdr:sp macro="" textlink="">
      <xdr:nvSpPr>
        <xdr:cNvPr id="272" name="楕円 271"/>
        <xdr:cNvSpPr/>
      </xdr:nvSpPr>
      <xdr:spPr>
        <a:xfrm>
          <a:off x="14732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73" name="テキスト ボックス 272"/>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91440</xdr:rowOff>
    </xdr:from>
    <xdr:to>
      <xdr:col>69</xdr:col>
      <xdr:colOff>142875</xdr:colOff>
      <xdr:row>57</xdr:row>
      <xdr:rowOff>21590</xdr:rowOff>
    </xdr:to>
    <xdr:sp macro="" textlink="">
      <xdr:nvSpPr>
        <xdr:cNvPr id="274" name="楕円 273"/>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6367</xdr:rowOff>
    </xdr:from>
    <xdr:ext cx="762000" cy="259045"/>
    <xdr:sp macro="" textlink="">
      <xdr:nvSpPr>
        <xdr:cNvPr id="275" name="テキスト ボックス 274"/>
        <xdr:cNvSpPr txBox="1"/>
      </xdr:nvSpPr>
      <xdr:spPr>
        <a:xfrm>
          <a:off x="13512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76" name="楕円 275"/>
        <xdr:cNvSpPr/>
      </xdr:nvSpPr>
      <xdr:spPr>
        <a:xfrm>
          <a:off x="12954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109237</xdr:rowOff>
    </xdr:from>
    <xdr:ext cx="762000" cy="259045"/>
    <xdr:sp macro="" textlink="">
      <xdr:nvSpPr>
        <xdr:cNvPr id="277" name="テキスト ボックス 276"/>
        <xdr:cNvSpPr txBox="1"/>
      </xdr:nvSpPr>
      <xdr:spPr>
        <a:xfrm>
          <a:off x="12623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補助費等に係る経常収支比率は類似団体の平均値を上回</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っており、前年度と比較して上昇している。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補助費等の多くは各種団体や外郭団体への補助金であるため、今後も引き続き行財政改革推進計画に基づき、補助金事業の見直しを進めるとともに、外郭団体等の経営健全化を推進していく。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42</xdr:row>
      <xdr:rowOff>38100</xdr:rowOff>
    </xdr:to>
    <xdr:cxnSp macro="">
      <xdr:nvCxnSpPr>
        <xdr:cNvPr id="305" name="直線コネクタ 304"/>
        <xdr:cNvCxnSpPr/>
      </xdr:nvCxnSpPr>
      <xdr:spPr>
        <a:xfrm flipV="1">
          <a:off x="16510000" y="57277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10177</xdr:rowOff>
    </xdr:from>
    <xdr:ext cx="762000" cy="259045"/>
    <xdr:sp macro="" textlink="">
      <xdr:nvSpPr>
        <xdr:cNvPr id="306" name="補助費等最小値テキスト"/>
        <xdr:cNvSpPr txBox="1"/>
      </xdr:nvSpPr>
      <xdr:spPr>
        <a:xfrm>
          <a:off x="16598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38100</xdr:rowOff>
    </xdr:from>
    <xdr:to>
      <xdr:col>82</xdr:col>
      <xdr:colOff>196850</xdr:colOff>
      <xdr:row>42</xdr:row>
      <xdr:rowOff>38100</xdr:rowOff>
    </xdr:to>
    <xdr:cxnSp macro="">
      <xdr:nvCxnSpPr>
        <xdr:cNvPr id="307" name="直線コネクタ 306"/>
        <xdr:cNvCxnSpPr/>
      </xdr:nvCxnSpPr>
      <xdr:spPr>
        <a:xfrm>
          <a:off x="16421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156227</xdr:rowOff>
    </xdr:from>
    <xdr:ext cx="762000" cy="259045"/>
    <xdr:sp macro="" textlink="">
      <xdr:nvSpPr>
        <xdr:cNvPr id="308" name="補助費等最大値テキスト"/>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309" name="直線コネクタ 308"/>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82550</xdr:rowOff>
    </xdr:from>
    <xdr:to>
      <xdr:col>82</xdr:col>
      <xdr:colOff>107950</xdr:colOff>
      <xdr:row>39</xdr:row>
      <xdr:rowOff>107950</xdr:rowOff>
    </xdr:to>
    <xdr:cxnSp macro="">
      <xdr:nvCxnSpPr>
        <xdr:cNvPr id="310" name="直線コネクタ 309"/>
        <xdr:cNvCxnSpPr/>
      </xdr:nvCxnSpPr>
      <xdr:spPr>
        <a:xfrm>
          <a:off x="15671800" y="67691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156227</xdr:rowOff>
    </xdr:from>
    <xdr:ext cx="762000" cy="259045"/>
    <xdr:sp macro="" textlink="">
      <xdr:nvSpPr>
        <xdr:cNvPr id="311" name="補助費等平均値テキスト"/>
        <xdr:cNvSpPr txBox="1"/>
      </xdr:nvSpPr>
      <xdr:spPr>
        <a:xfrm>
          <a:off x="16598900" y="6156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139700</xdr:rowOff>
    </xdr:from>
    <xdr:to>
      <xdr:col>82</xdr:col>
      <xdr:colOff>158750</xdr:colOff>
      <xdr:row>37</xdr:row>
      <xdr:rowOff>69850</xdr:rowOff>
    </xdr:to>
    <xdr:sp macro="" textlink="">
      <xdr:nvSpPr>
        <xdr:cNvPr id="312" name="フローチャート: 判断 311"/>
        <xdr:cNvSpPr/>
      </xdr:nvSpPr>
      <xdr:spPr>
        <a:xfrm>
          <a:off x="16459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82550</xdr:rowOff>
    </xdr:from>
    <xdr:to>
      <xdr:col>78</xdr:col>
      <xdr:colOff>69850</xdr:colOff>
      <xdr:row>39</xdr:row>
      <xdr:rowOff>146050</xdr:rowOff>
    </xdr:to>
    <xdr:cxnSp macro="">
      <xdr:nvCxnSpPr>
        <xdr:cNvPr id="313" name="直線コネクタ 312"/>
        <xdr:cNvCxnSpPr/>
      </xdr:nvCxnSpPr>
      <xdr:spPr>
        <a:xfrm flipV="1">
          <a:off x="14782800" y="6769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101600</xdr:rowOff>
    </xdr:from>
    <xdr:to>
      <xdr:col>78</xdr:col>
      <xdr:colOff>120650</xdr:colOff>
      <xdr:row>37</xdr:row>
      <xdr:rowOff>31750</xdr:rowOff>
    </xdr:to>
    <xdr:sp macro="" textlink="">
      <xdr:nvSpPr>
        <xdr:cNvPr id="314" name="フローチャート: 判断 313"/>
        <xdr:cNvSpPr/>
      </xdr:nvSpPr>
      <xdr:spPr>
        <a:xfrm>
          <a:off x="15621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41927</xdr:rowOff>
    </xdr:from>
    <xdr:ext cx="736600" cy="259045"/>
    <xdr:sp macro="" textlink="">
      <xdr:nvSpPr>
        <xdr:cNvPr id="315" name="テキスト ボックス 314"/>
        <xdr:cNvSpPr txBox="1"/>
      </xdr:nvSpPr>
      <xdr:spPr>
        <a:xfrm>
          <a:off x="15290800" y="604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82550</xdr:rowOff>
    </xdr:from>
    <xdr:to>
      <xdr:col>73</xdr:col>
      <xdr:colOff>180975</xdr:colOff>
      <xdr:row>39</xdr:row>
      <xdr:rowOff>146050</xdr:rowOff>
    </xdr:to>
    <xdr:cxnSp macro="">
      <xdr:nvCxnSpPr>
        <xdr:cNvPr id="316" name="直線コネクタ 315"/>
        <xdr:cNvCxnSpPr/>
      </xdr:nvCxnSpPr>
      <xdr:spPr>
        <a:xfrm>
          <a:off x="13893800" y="6769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127000</xdr:rowOff>
    </xdr:from>
    <xdr:to>
      <xdr:col>74</xdr:col>
      <xdr:colOff>31750</xdr:colOff>
      <xdr:row>37</xdr:row>
      <xdr:rowOff>57150</xdr:rowOff>
    </xdr:to>
    <xdr:sp macro="" textlink="">
      <xdr:nvSpPr>
        <xdr:cNvPr id="317" name="フローチャート: 判断 316"/>
        <xdr:cNvSpPr/>
      </xdr:nvSpPr>
      <xdr:spPr>
        <a:xfrm>
          <a:off x="14732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67327</xdr:rowOff>
    </xdr:from>
    <xdr:ext cx="762000" cy="259045"/>
    <xdr:sp macro="" textlink="">
      <xdr:nvSpPr>
        <xdr:cNvPr id="318" name="テキスト ボックス 317"/>
        <xdr:cNvSpPr txBox="1"/>
      </xdr:nvSpPr>
      <xdr:spPr>
        <a:xfrm>
          <a:off x="14401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82550</xdr:rowOff>
    </xdr:from>
    <xdr:to>
      <xdr:col>69</xdr:col>
      <xdr:colOff>92075</xdr:colOff>
      <xdr:row>39</xdr:row>
      <xdr:rowOff>95250</xdr:rowOff>
    </xdr:to>
    <xdr:cxnSp macro="">
      <xdr:nvCxnSpPr>
        <xdr:cNvPr id="319" name="直線コネクタ 318"/>
        <xdr:cNvCxnSpPr/>
      </xdr:nvCxnSpPr>
      <xdr:spPr>
        <a:xfrm flipV="1">
          <a:off x="13004800" y="6769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88900</xdr:rowOff>
    </xdr:from>
    <xdr:to>
      <xdr:col>69</xdr:col>
      <xdr:colOff>142875</xdr:colOff>
      <xdr:row>37</xdr:row>
      <xdr:rowOff>19050</xdr:rowOff>
    </xdr:to>
    <xdr:sp macro="" textlink="">
      <xdr:nvSpPr>
        <xdr:cNvPr id="320" name="フローチャート: 判断 319"/>
        <xdr:cNvSpPr/>
      </xdr:nvSpPr>
      <xdr:spPr>
        <a:xfrm>
          <a:off x="13843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29227</xdr:rowOff>
    </xdr:from>
    <xdr:ext cx="762000" cy="259045"/>
    <xdr:sp macro="" textlink="">
      <xdr:nvSpPr>
        <xdr:cNvPr id="321" name="テキスト ボックス 320"/>
        <xdr:cNvSpPr txBox="1"/>
      </xdr:nvSpPr>
      <xdr:spPr>
        <a:xfrm>
          <a:off x="13512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139700</xdr:rowOff>
    </xdr:from>
    <xdr:to>
      <xdr:col>65</xdr:col>
      <xdr:colOff>53975</xdr:colOff>
      <xdr:row>37</xdr:row>
      <xdr:rowOff>69850</xdr:rowOff>
    </xdr:to>
    <xdr:sp macro="" textlink="">
      <xdr:nvSpPr>
        <xdr:cNvPr id="322" name="フローチャート: 判断 321"/>
        <xdr:cNvSpPr/>
      </xdr:nvSpPr>
      <xdr:spPr>
        <a:xfrm>
          <a:off x="12954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80027</xdr:rowOff>
    </xdr:from>
    <xdr:ext cx="762000" cy="259045"/>
    <xdr:sp macro="" textlink="">
      <xdr:nvSpPr>
        <xdr:cNvPr id="323" name="テキスト ボックス 322"/>
        <xdr:cNvSpPr txBox="1"/>
      </xdr:nvSpPr>
      <xdr:spPr>
        <a:xfrm>
          <a:off x="12623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57150</xdr:rowOff>
    </xdr:from>
    <xdr:to>
      <xdr:col>82</xdr:col>
      <xdr:colOff>158750</xdr:colOff>
      <xdr:row>39</xdr:row>
      <xdr:rowOff>158750</xdr:rowOff>
    </xdr:to>
    <xdr:sp macro="" textlink="">
      <xdr:nvSpPr>
        <xdr:cNvPr id="329" name="楕円 328"/>
        <xdr:cNvSpPr/>
      </xdr:nvSpPr>
      <xdr:spPr>
        <a:xfrm>
          <a:off x="164592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29227</xdr:rowOff>
    </xdr:from>
    <xdr:ext cx="762000" cy="259045"/>
    <xdr:sp macro="" textlink="">
      <xdr:nvSpPr>
        <xdr:cNvPr id="330" name="補助費等該当値テキスト"/>
        <xdr:cNvSpPr txBox="1"/>
      </xdr:nvSpPr>
      <xdr:spPr>
        <a:xfrm>
          <a:off x="165989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31750</xdr:rowOff>
    </xdr:from>
    <xdr:to>
      <xdr:col>78</xdr:col>
      <xdr:colOff>120650</xdr:colOff>
      <xdr:row>39</xdr:row>
      <xdr:rowOff>133350</xdr:rowOff>
    </xdr:to>
    <xdr:sp macro="" textlink="">
      <xdr:nvSpPr>
        <xdr:cNvPr id="331" name="楕円 330"/>
        <xdr:cNvSpPr/>
      </xdr:nvSpPr>
      <xdr:spPr>
        <a:xfrm>
          <a:off x="156210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118127</xdr:rowOff>
    </xdr:from>
    <xdr:ext cx="736600" cy="259045"/>
    <xdr:sp macro="" textlink="">
      <xdr:nvSpPr>
        <xdr:cNvPr id="332" name="テキスト ボックス 331"/>
        <xdr:cNvSpPr txBox="1"/>
      </xdr:nvSpPr>
      <xdr:spPr>
        <a:xfrm>
          <a:off x="15290800" y="680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95250</xdr:rowOff>
    </xdr:from>
    <xdr:to>
      <xdr:col>74</xdr:col>
      <xdr:colOff>31750</xdr:colOff>
      <xdr:row>40</xdr:row>
      <xdr:rowOff>25400</xdr:rowOff>
    </xdr:to>
    <xdr:sp macro="" textlink="">
      <xdr:nvSpPr>
        <xdr:cNvPr id="333" name="楕円 332"/>
        <xdr:cNvSpPr/>
      </xdr:nvSpPr>
      <xdr:spPr>
        <a:xfrm>
          <a:off x="14732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10177</xdr:rowOff>
    </xdr:from>
    <xdr:ext cx="762000" cy="259045"/>
    <xdr:sp macro="" textlink="">
      <xdr:nvSpPr>
        <xdr:cNvPr id="334" name="テキスト ボックス 333"/>
        <xdr:cNvSpPr txBox="1"/>
      </xdr:nvSpPr>
      <xdr:spPr>
        <a:xfrm>
          <a:off x="14401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31750</xdr:rowOff>
    </xdr:from>
    <xdr:to>
      <xdr:col>69</xdr:col>
      <xdr:colOff>142875</xdr:colOff>
      <xdr:row>39</xdr:row>
      <xdr:rowOff>133350</xdr:rowOff>
    </xdr:to>
    <xdr:sp macro="" textlink="">
      <xdr:nvSpPr>
        <xdr:cNvPr id="335" name="楕円 334"/>
        <xdr:cNvSpPr/>
      </xdr:nvSpPr>
      <xdr:spPr>
        <a:xfrm>
          <a:off x="138430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118127</xdr:rowOff>
    </xdr:from>
    <xdr:ext cx="762000" cy="259045"/>
    <xdr:sp macro="" textlink="">
      <xdr:nvSpPr>
        <xdr:cNvPr id="336" name="テキスト ボックス 335"/>
        <xdr:cNvSpPr txBox="1"/>
      </xdr:nvSpPr>
      <xdr:spPr>
        <a:xfrm>
          <a:off x="1351280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44450</xdr:rowOff>
    </xdr:from>
    <xdr:to>
      <xdr:col>65</xdr:col>
      <xdr:colOff>53975</xdr:colOff>
      <xdr:row>39</xdr:row>
      <xdr:rowOff>146050</xdr:rowOff>
    </xdr:to>
    <xdr:sp macro="" textlink="">
      <xdr:nvSpPr>
        <xdr:cNvPr id="337" name="楕円 336"/>
        <xdr:cNvSpPr/>
      </xdr:nvSpPr>
      <xdr:spPr>
        <a:xfrm>
          <a:off x="129540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130827</xdr:rowOff>
    </xdr:from>
    <xdr:ext cx="762000" cy="259045"/>
    <xdr:sp macro="" textlink="">
      <xdr:nvSpPr>
        <xdr:cNvPr id="338" name="テキスト ボックス 337"/>
        <xdr:cNvSpPr txBox="1"/>
      </xdr:nvSpPr>
      <xdr:spPr>
        <a:xfrm>
          <a:off x="12623800" y="681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、類似団体の平均値を上回っているが、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前年度とほぼ同等である。今後、公共施設の更新等による影響なども見込まれるが、的確な地方債の活用を図り、公債費負担の軽減に努める。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27940</xdr:rowOff>
    </xdr:from>
    <xdr:to>
      <xdr:col>24</xdr:col>
      <xdr:colOff>25400</xdr:colOff>
      <xdr:row>81</xdr:row>
      <xdr:rowOff>39370</xdr:rowOff>
    </xdr:to>
    <xdr:cxnSp macro="">
      <xdr:nvCxnSpPr>
        <xdr:cNvPr id="366" name="直線コネクタ 365"/>
        <xdr:cNvCxnSpPr/>
      </xdr:nvCxnSpPr>
      <xdr:spPr>
        <a:xfrm flipV="1">
          <a:off x="4826000" y="1271524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114317</xdr:rowOff>
    </xdr:from>
    <xdr:ext cx="762000" cy="259045"/>
    <xdr:sp macro="" textlink="">
      <xdr:nvSpPr>
        <xdr:cNvPr id="369" name="公債費最大値テキスト"/>
        <xdr:cNvSpPr txBox="1"/>
      </xdr:nvSpPr>
      <xdr:spPr>
        <a:xfrm>
          <a:off x="4914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27940</xdr:rowOff>
    </xdr:from>
    <xdr:to>
      <xdr:col>24</xdr:col>
      <xdr:colOff>114300</xdr:colOff>
      <xdr:row>74</xdr:row>
      <xdr:rowOff>27940</xdr:rowOff>
    </xdr:to>
    <xdr:cxnSp macro="">
      <xdr:nvCxnSpPr>
        <xdr:cNvPr id="370" name="直線コネクタ 369"/>
        <xdr:cNvCxnSpPr/>
      </xdr:nvCxnSpPr>
      <xdr:spPr>
        <a:xfrm>
          <a:off x="4737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88900</xdr:rowOff>
    </xdr:from>
    <xdr:to>
      <xdr:col>24</xdr:col>
      <xdr:colOff>25400</xdr:colOff>
      <xdr:row>78</xdr:row>
      <xdr:rowOff>96520</xdr:rowOff>
    </xdr:to>
    <xdr:cxnSp macro="">
      <xdr:nvCxnSpPr>
        <xdr:cNvPr id="371" name="直線コネクタ 370"/>
        <xdr:cNvCxnSpPr/>
      </xdr:nvCxnSpPr>
      <xdr:spPr>
        <a:xfrm flipV="1">
          <a:off x="3987800" y="134620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127016</xdr:rowOff>
    </xdr:from>
    <xdr:ext cx="762000" cy="259045"/>
    <xdr:sp macro="" textlink="">
      <xdr:nvSpPr>
        <xdr:cNvPr id="372" name="公債費平均値テキスト"/>
        <xdr:cNvSpPr txBox="1"/>
      </xdr:nvSpPr>
      <xdr:spPr>
        <a:xfrm>
          <a:off x="4914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73" name="フローチャート: 判断 372"/>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73661</xdr:rowOff>
    </xdr:from>
    <xdr:to>
      <xdr:col>19</xdr:col>
      <xdr:colOff>187325</xdr:colOff>
      <xdr:row>78</xdr:row>
      <xdr:rowOff>96520</xdr:rowOff>
    </xdr:to>
    <xdr:cxnSp macro="">
      <xdr:nvCxnSpPr>
        <xdr:cNvPr id="374" name="直線コネクタ 373"/>
        <xdr:cNvCxnSpPr/>
      </xdr:nvCxnSpPr>
      <xdr:spPr>
        <a:xfrm>
          <a:off x="3098800" y="13446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140970</xdr:rowOff>
    </xdr:from>
    <xdr:to>
      <xdr:col>20</xdr:col>
      <xdr:colOff>38100</xdr:colOff>
      <xdr:row>78</xdr:row>
      <xdr:rowOff>71120</xdr:rowOff>
    </xdr:to>
    <xdr:sp macro="" textlink="">
      <xdr:nvSpPr>
        <xdr:cNvPr id="375" name="フローチャート: 判断 374"/>
        <xdr:cNvSpPr/>
      </xdr:nvSpPr>
      <xdr:spPr>
        <a:xfrm>
          <a:off x="3937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81297</xdr:rowOff>
    </xdr:from>
    <xdr:ext cx="736600" cy="259045"/>
    <xdr:sp macro="" textlink="">
      <xdr:nvSpPr>
        <xdr:cNvPr id="376" name="テキスト ボックス 375"/>
        <xdr:cNvSpPr txBox="1"/>
      </xdr:nvSpPr>
      <xdr:spPr>
        <a:xfrm>
          <a:off x="3606800" y="1311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50800</xdr:rowOff>
    </xdr:from>
    <xdr:to>
      <xdr:col>15</xdr:col>
      <xdr:colOff>98425</xdr:colOff>
      <xdr:row>78</xdr:row>
      <xdr:rowOff>73661</xdr:rowOff>
    </xdr:to>
    <xdr:cxnSp macro="">
      <xdr:nvCxnSpPr>
        <xdr:cNvPr id="377" name="直線コネクタ 376"/>
        <xdr:cNvCxnSpPr/>
      </xdr:nvCxnSpPr>
      <xdr:spPr>
        <a:xfrm>
          <a:off x="2209800" y="134239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8" name="フローチャート: 判断 377"/>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9" name="テキスト ボックス 378"/>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50800</xdr:rowOff>
    </xdr:from>
    <xdr:to>
      <xdr:col>11</xdr:col>
      <xdr:colOff>9525</xdr:colOff>
      <xdr:row>78</xdr:row>
      <xdr:rowOff>134620</xdr:rowOff>
    </xdr:to>
    <xdr:cxnSp macro="">
      <xdr:nvCxnSpPr>
        <xdr:cNvPr id="380" name="直線コネクタ 379"/>
        <xdr:cNvCxnSpPr/>
      </xdr:nvCxnSpPr>
      <xdr:spPr>
        <a:xfrm flipV="1">
          <a:off x="1320800" y="134239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148589</xdr:rowOff>
    </xdr:from>
    <xdr:to>
      <xdr:col>11</xdr:col>
      <xdr:colOff>60325</xdr:colOff>
      <xdr:row>78</xdr:row>
      <xdr:rowOff>78739</xdr:rowOff>
    </xdr:to>
    <xdr:sp macro="" textlink="">
      <xdr:nvSpPr>
        <xdr:cNvPr id="381" name="フローチャート: 判断 380"/>
        <xdr:cNvSpPr/>
      </xdr:nvSpPr>
      <xdr:spPr>
        <a:xfrm>
          <a:off x="2159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88916</xdr:rowOff>
    </xdr:from>
    <xdr:ext cx="762000" cy="259045"/>
    <xdr:sp macro="" textlink="">
      <xdr:nvSpPr>
        <xdr:cNvPr id="382" name="テキスト ボックス 381"/>
        <xdr:cNvSpPr txBox="1"/>
      </xdr:nvSpPr>
      <xdr:spPr>
        <a:xfrm>
          <a:off x="1828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383" name="フローチャート: 判断 382"/>
        <xdr:cNvSpPr/>
      </xdr:nvSpPr>
      <xdr:spPr>
        <a:xfrm>
          <a:off x="1270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165116</xdr:rowOff>
    </xdr:from>
    <xdr:ext cx="762000" cy="259045"/>
    <xdr:sp macro="" textlink="">
      <xdr:nvSpPr>
        <xdr:cNvPr id="384" name="テキスト ボックス 383"/>
        <xdr:cNvSpPr txBox="1"/>
      </xdr:nvSpPr>
      <xdr:spPr>
        <a:xfrm>
          <a:off x="939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38100</xdr:rowOff>
    </xdr:from>
    <xdr:to>
      <xdr:col>24</xdr:col>
      <xdr:colOff>76200</xdr:colOff>
      <xdr:row>78</xdr:row>
      <xdr:rowOff>139700</xdr:rowOff>
    </xdr:to>
    <xdr:sp macro="" textlink="">
      <xdr:nvSpPr>
        <xdr:cNvPr id="390" name="楕円 389"/>
        <xdr:cNvSpPr/>
      </xdr:nvSpPr>
      <xdr:spPr>
        <a:xfrm>
          <a:off x="4775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10177</xdr:rowOff>
    </xdr:from>
    <xdr:ext cx="762000" cy="259045"/>
    <xdr:sp macro="" textlink="">
      <xdr:nvSpPr>
        <xdr:cNvPr id="391" name="公債費該当値テキスト"/>
        <xdr:cNvSpPr txBox="1"/>
      </xdr:nvSpPr>
      <xdr:spPr>
        <a:xfrm>
          <a:off x="4914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45720</xdr:rowOff>
    </xdr:from>
    <xdr:to>
      <xdr:col>20</xdr:col>
      <xdr:colOff>38100</xdr:colOff>
      <xdr:row>78</xdr:row>
      <xdr:rowOff>147320</xdr:rowOff>
    </xdr:to>
    <xdr:sp macro="" textlink="">
      <xdr:nvSpPr>
        <xdr:cNvPr id="392" name="楕円 391"/>
        <xdr:cNvSpPr/>
      </xdr:nvSpPr>
      <xdr:spPr>
        <a:xfrm>
          <a:off x="3937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132097</xdr:rowOff>
    </xdr:from>
    <xdr:ext cx="736600" cy="259045"/>
    <xdr:sp macro="" textlink="">
      <xdr:nvSpPr>
        <xdr:cNvPr id="393" name="テキスト ボックス 392"/>
        <xdr:cNvSpPr txBox="1"/>
      </xdr:nvSpPr>
      <xdr:spPr>
        <a:xfrm>
          <a:off x="3606800" y="1350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22861</xdr:rowOff>
    </xdr:from>
    <xdr:to>
      <xdr:col>15</xdr:col>
      <xdr:colOff>149225</xdr:colOff>
      <xdr:row>78</xdr:row>
      <xdr:rowOff>124461</xdr:rowOff>
    </xdr:to>
    <xdr:sp macro="" textlink="">
      <xdr:nvSpPr>
        <xdr:cNvPr id="394" name="楕円 393"/>
        <xdr:cNvSpPr/>
      </xdr:nvSpPr>
      <xdr:spPr>
        <a:xfrm>
          <a:off x="3048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109238</xdr:rowOff>
    </xdr:from>
    <xdr:ext cx="762000" cy="259045"/>
    <xdr:sp macro="" textlink="">
      <xdr:nvSpPr>
        <xdr:cNvPr id="395" name="テキスト ボックス 394"/>
        <xdr:cNvSpPr txBox="1"/>
      </xdr:nvSpPr>
      <xdr:spPr>
        <a:xfrm>
          <a:off x="2717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0</xdr:rowOff>
    </xdr:from>
    <xdr:to>
      <xdr:col>11</xdr:col>
      <xdr:colOff>60325</xdr:colOff>
      <xdr:row>78</xdr:row>
      <xdr:rowOff>101600</xdr:rowOff>
    </xdr:to>
    <xdr:sp macro="" textlink="">
      <xdr:nvSpPr>
        <xdr:cNvPr id="396" name="楕円 395"/>
        <xdr:cNvSpPr/>
      </xdr:nvSpPr>
      <xdr:spPr>
        <a:xfrm>
          <a:off x="2159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86377</xdr:rowOff>
    </xdr:from>
    <xdr:ext cx="762000" cy="259045"/>
    <xdr:sp macro="" textlink="">
      <xdr:nvSpPr>
        <xdr:cNvPr id="397" name="テキスト ボックス 396"/>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83820</xdr:rowOff>
    </xdr:from>
    <xdr:to>
      <xdr:col>6</xdr:col>
      <xdr:colOff>171450</xdr:colOff>
      <xdr:row>79</xdr:row>
      <xdr:rowOff>13970</xdr:rowOff>
    </xdr:to>
    <xdr:sp macro="" textlink="">
      <xdr:nvSpPr>
        <xdr:cNvPr id="398" name="楕円 397"/>
        <xdr:cNvSpPr/>
      </xdr:nvSpPr>
      <xdr:spPr>
        <a:xfrm>
          <a:off x="1270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170197</xdr:rowOff>
    </xdr:from>
    <xdr:ext cx="762000" cy="259045"/>
    <xdr:sp macro="" textlink="">
      <xdr:nvSpPr>
        <xdr:cNvPr id="399" name="テキスト ボックス 398"/>
        <xdr:cNvSpPr txBox="1"/>
      </xdr:nvSpPr>
      <xdr:spPr>
        <a:xfrm>
          <a:off x="939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物件費、扶助費、補助費等において類似団体の平均値を上回っている。前述した取り組み等を実施しつつ、効果的な財政運営に努めていく。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17272</xdr:rowOff>
    </xdr:from>
    <xdr:to>
      <xdr:col>82</xdr:col>
      <xdr:colOff>107950</xdr:colOff>
      <xdr:row>80</xdr:row>
      <xdr:rowOff>3556</xdr:rowOff>
    </xdr:to>
    <xdr:cxnSp macro="">
      <xdr:nvCxnSpPr>
        <xdr:cNvPr id="425" name="直線コネクタ 424"/>
        <xdr:cNvCxnSpPr/>
      </xdr:nvCxnSpPr>
      <xdr:spPr>
        <a:xfrm flipV="1">
          <a:off x="16510000" y="1270457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147083</xdr:rowOff>
    </xdr:from>
    <xdr:ext cx="762000" cy="259045"/>
    <xdr:sp macro="" textlink="">
      <xdr:nvSpPr>
        <xdr:cNvPr id="426" name="公債費以外最小値テキスト"/>
        <xdr:cNvSpPr txBox="1"/>
      </xdr:nvSpPr>
      <xdr:spPr>
        <a:xfrm>
          <a:off x="16598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3556</xdr:rowOff>
    </xdr:from>
    <xdr:to>
      <xdr:col>82</xdr:col>
      <xdr:colOff>196850</xdr:colOff>
      <xdr:row>80</xdr:row>
      <xdr:rowOff>3556</xdr:rowOff>
    </xdr:to>
    <xdr:cxnSp macro="">
      <xdr:nvCxnSpPr>
        <xdr:cNvPr id="427" name="直線コネクタ 426"/>
        <xdr:cNvCxnSpPr/>
      </xdr:nvCxnSpPr>
      <xdr:spPr>
        <a:xfrm>
          <a:off x="16421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103649</xdr:rowOff>
    </xdr:from>
    <xdr:ext cx="762000" cy="259045"/>
    <xdr:sp macro="" textlink="">
      <xdr:nvSpPr>
        <xdr:cNvPr id="428" name="公債費以外最大値テキスト"/>
        <xdr:cNvSpPr txBox="1"/>
      </xdr:nvSpPr>
      <xdr:spPr>
        <a:xfrm>
          <a:off x="16598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17272</xdr:rowOff>
    </xdr:from>
    <xdr:to>
      <xdr:col>82</xdr:col>
      <xdr:colOff>196850</xdr:colOff>
      <xdr:row>74</xdr:row>
      <xdr:rowOff>17272</xdr:rowOff>
    </xdr:to>
    <xdr:cxnSp macro="">
      <xdr:nvCxnSpPr>
        <xdr:cNvPr id="429" name="直線コネクタ 428"/>
        <xdr:cNvCxnSpPr/>
      </xdr:nvCxnSpPr>
      <xdr:spPr>
        <a:xfrm>
          <a:off x="16421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21844</xdr:rowOff>
    </xdr:from>
    <xdr:to>
      <xdr:col>82</xdr:col>
      <xdr:colOff>107950</xdr:colOff>
      <xdr:row>78</xdr:row>
      <xdr:rowOff>53848</xdr:rowOff>
    </xdr:to>
    <xdr:cxnSp macro="">
      <xdr:nvCxnSpPr>
        <xdr:cNvPr id="430" name="直線コネクタ 429"/>
        <xdr:cNvCxnSpPr/>
      </xdr:nvCxnSpPr>
      <xdr:spPr>
        <a:xfrm>
          <a:off x="15671800" y="1339494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31" name="公債費以外平均値テキスト"/>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2" name="フローチャート: 判断 431"/>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21844</xdr:rowOff>
    </xdr:from>
    <xdr:to>
      <xdr:col>78</xdr:col>
      <xdr:colOff>69850</xdr:colOff>
      <xdr:row>78</xdr:row>
      <xdr:rowOff>35561</xdr:rowOff>
    </xdr:to>
    <xdr:cxnSp macro="">
      <xdr:nvCxnSpPr>
        <xdr:cNvPr id="433" name="直線コネクタ 432"/>
        <xdr:cNvCxnSpPr/>
      </xdr:nvCxnSpPr>
      <xdr:spPr>
        <a:xfrm flipV="1">
          <a:off x="14782800" y="133949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46482</xdr:rowOff>
    </xdr:from>
    <xdr:to>
      <xdr:col>78</xdr:col>
      <xdr:colOff>120650</xdr:colOff>
      <xdr:row>77</xdr:row>
      <xdr:rowOff>148082</xdr:rowOff>
    </xdr:to>
    <xdr:sp macro="" textlink="">
      <xdr:nvSpPr>
        <xdr:cNvPr id="434" name="フローチャート: 判断 433"/>
        <xdr:cNvSpPr/>
      </xdr:nvSpPr>
      <xdr:spPr>
        <a:xfrm>
          <a:off x="15621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158259</xdr:rowOff>
    </xdr:from>
    <xdr:ext cx="736600" cy="259045"/>
    <xdr:sp macro="" textlink="">
      <xdr:nvSpPr>
        <xdr:cNvPr id="435" name="テキスト ボックス 434"/>
        <xdr:cNvSpPr txBox="1"/>
      </xdr:nvSpPr>
      <xdr:spPr>
        <a:xfrm>
          <a:off x="15290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124713</xdr:rowOff>
    </xdr:from>
    <xdr:to>
      <xdr:col>73</xdr:col>
      <xdr:colOff>180975</xdr:colOff>
      <xdr:row>78</xdr:row>
      <xdr:rowOff>35561</xdr:rowOff>
    </xdr:to>
    <xdr:cxnSp macro="">
      <xdr:nvCxnSpPr>
        <xdr:cNvPr id="436" name="直線コネクタ 435"/>
        <xdr:cNvCxnSpPr/>
      </xdr:nvCxnSpPr>
      <xdr:spPr>
        <a:xfrm>
          <a:off x="13893800" y="13326363"/>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14478</xdr:rowOff>
    </xdr:from>
    <xdr:to>
      <xdr:col>74</xdr:col>
      <xdr:colOff>31750</xdr:colOff>
      <xdr:row>77</xdr:row>
      <xdr:rowOff>116078</xdr:rowOff>
    </xdr:to>
    <xdr:sp macro="" textlink="">
      <xdr:nvSpPr>
        <xdr:cNvPr id="437" name="フローチャート: 判断 436"/>
        <xdr:cNvSpPr/>
      </xdr:nvSpPr>
      <xdr:spPr>
        <a:xfrm>
          <a:off x="14732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126255</xdr:rowOff>
    </xdr:from>
    <xdr:ext cx="762000" cy="259045"/>
    <xdr:sp macro="" textlink="">
      <xdr:nvSpPr>
        <xdr:cNvPr id="438" name="テキスト ボックス 437"/>
        <xdr:cNvSpPr txBox="1"/>
      </xdr:nvSpPr>
      <xdr:spPr>
        <a:xfrm>
          <a:off x="14401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124713</xdr:rowOff>
    </xdr:from>
    <xdr:to>
      <xdr:col>69</xdr:col>
      <xdr:colOff>92075</xdr:colOff>
      <xdr:row>77</xdr:row>
      <xdr:rowOff>138430</xdr:rowOff>
    </xdr:to>
    <xdr:cxnSp macro="">
      <xdr:nvCxnSpPr>
        <xdr:cNvPr id="439" name="直線コネクタ 438"/>
        <xdr:cNvCxnSpPr/>
      </xdr:nvCxnSpPr>
      <xdr:spPr>
        <a:xfrm flipV="1">
          <a:off x="13004800" y="1332636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40" name="フローチャート: 判断 439"/>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41" name="テキスト ボックス 440"/>
        <xdr:cNvSpPr txBox="1"/>
      </xdr:nvSpPr>
      <xdr:spPr>
        <a:xfrm>
          <a:off x="13512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42" name="フローチャート: 判断 441"/>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25671</xdr:rowOff>
    </xdr:from>
    <xdr:ext cx="762000" cy="259045"/>
    <xdr:sp macro="" textlink="">
      <xdr:nvSpPr>
        <xdr:cNvPr id="443" name="テキスト ボックス 442"/>
        <xdr:cNvSpPr txBox="1"/>
      </xdr:nvSpPr>
      <xdr:spPr>
        <a:xfrm>
          <a:off x="12623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49" name="楕円 448"/>
        <xdr:cNvSpPr/>
      </xdr:nvSpPr>
      <xdr:spPr>
        <a:xfrm>
          <a:off x="164592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146575</xdr:rowOff>
    </xdr:from>
    <xdr:ext cx="762000" cy="259045"/>
    <xdr:sp macro="" textlink="">
      <xdr:nvSpPr>
        <xdr:cNvPr id="450" name="公債費以外該当値テキスト"/>
        <xdr:cNvSpPr txBox="1"/>
      </xdr:nvSpPr>
      <xdr:spPr>
        <a:xfrm>
          <a:off x="165989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142494</xdr:rowOff>
    </xdr:from>
    <xdr:to>
      <xdr:col>78</xdr:col>
      <xdr:colOff>120650</xdr:colOff>
      <xdr:row>78</xdr:row>
      <xdr:rowOff>72644</xdr:rowOff>
    </xdr:to>
    <xdr:sp macro="" textlink="">
      <xdr:nvSpPr>
        <xdr:cNvPr id="451" name="楕円 450"/>
        <xdr:cNvSpPr/>
      </xdr:nvSpPr>
      <xdr:spPr>
        <a:xfrm>
          <a:off x="15621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57421</xdr:rowOff>
    </xdr:from>
    <xdr:ext cx="736600" cy="259045"/>
    <xdr:sp macro="" textlink="">
      <xdr:nvSpPr>
        <xdr:cNvPr id="452" name="テキスト ボックス 451"/>
        <xdr:cNvSpPr txBox="1"/>
      </xdr:nvSpPr>
      <xdr:spPr>
        <a:xfrm>
          <a:off x="15290800" y="13430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156211</xdr:rowOff>
    </xdr:from>
    <xdr:to>
      <xdr:col>74</xdr:col>
      <xdr:colOff>31750</xdr:colOff>
      <xdr:row>78</xdr:row>
      <xdr:rowOff>86361</xdr:rowOff>
    </xdr:to>
    <xdr:sp macro="" textlink="">
      <xdr:nvSpPr>
        <xdr:cNvPr id="453" name="楕円 452"/>
        <xdr:cNvSpPr/>
      </xdr:nvSpPr>
      <xdr:spPr>
        <a:xfrm>
          <a:off x="14732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71138</xdr:rowOff>
    </xdr:from>
    <xdr:ext cx="762000" cy="259045"/>
    <xdr:sp macro="" textlink="">
      <xdr:nvSpPr>
        <xdr:cNvPr id="454" name="テキスト ボックス 453"/>
        <xdr:cNvSpPr txBox="1"/>
      </xdr:nvSpPr>
      <xdr:spPr>
        <a:xfrm>
          <a:off x="14401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73913</xdr:rowOff>
    </xdr:from>
    <xdr:to>
      <xdr:col>69</xdr:col>
      <xdr:colOff>142875</xdr:colOff>
      <xdr:row>78</xdr:row>
      <xdr:rowOff>4063</xdr:rowOff>
    </xdr:to>
    <xdr:sp macro="" textlink="">
      <xdr:nvSpPr>
        <xdr:cNvPr id="455" name="楕円 454"/>
        <xdr:cNvSpPr/>
      </xdr:nvSpPr>
      <xdr:spPr>
        <a:xfrm>
          <a:off x="13843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160290</xdr:rowOff>
    </xdr:from>
    <xdr:ext cx="762000" cy="259045"/>
    <xdr:sp macro="" textlink="">
      <xdr:nvSpPr>
        <xdr:cNvPr id="456" name="テキスト ボックス 455"/>
        <xdr:cNvSpPr txBox="1"/>
      </xdr:nvSpPr>
      <xdr:spPr>
        <a:xfrm>
          <a:off x="13512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57" name="楕円 456"/>
        <xdr:cNvSpPr/>
      </xdr:nvSpPr>
      <xdr:spPr>
        <a:xfrm>
          <a:off x="12954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58" name="テキスト ボックス 457"/>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35499</xdr:rowOff>
    </xdr:from>
    <xdr:to>
      <xdr:col>29</xdr:col>
      <xdr:colOff>127000</xdr:colOff>
      <xdr:row>20</xdr:row>
      <xdr:rowOff>38791</xdr:rowOff>
    </xdr:to>
    <xdr:cxnSp macro="">
      <xdr:nvCxnSpPr>
        <xdr:cNvPr id="43" name="直線コネクタ 42"/>
        <xdr:cNvCxnSpPr/>
      </xdr:nvCxnSpPr>
      <xdr:spPr bwMode="auto">
        <a:xfrm flipV="1">
          <a:off x="5651500" y="2140524"/>
          <a:ext cx="0" cy="13748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10868</xdr:rowOff>
    </xdr:from>
    <xdr:ext cx="762000" cy="259045"/>
    <xdr:sp macro="" textlink="">
      <xdr:nvSpPr>
        <xdr:cNvPr id="44" name="人口1人当たり決算額の推移最小値テキスト130"/>
        <xdr:cNvSpPr txBox="1"/>
      </xdr:nvSpPr>
      <xdr:spPr>
        <a:xfrm>
          <a:off x="5740400" y="348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38791</xdr:rowOff>
    </xdr:from>
    <xdr:to>
      <xdr:col>30</xdr:col>
      <xdr:colOff>25400</xdr:colOff>
      <xdr:row>20</xdr:row>
      <xdr:rowOff>38791</xdr:rowOff>
    </xdr:to>
    <xdr:cxnSp macro="">
      <xdr:nvCxnSpPr>
        <xdr:cNvPr id="45" name="直線コネクタ 44"/>
        <xdr:cNvCxnSpPr/>
      </xdr:nvCxnSpPr>
      <xdr:spPr bwMode="auto">
        <a:xfrm>
          <a:off x="5562600" y="35154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121876</xdr:rowOff>
    </xdr:from>
    <xdr:ext cx="762000" cy="259045"/>
    <xdr:sp macro="" textlink="">
      <xdr:nvSpPr>
        <xdr:cNvPr id="46" name="人口1人当たり決算額の推移最大値テキスト130"/>
        <xdr:cNvSpPr txBox="1"/>
      </xdr:nvSpPr>
      <xdr:spPr>
        <a:xfrm>
          <a:off x="5740400" y="18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35499</xdr:rowOff>
    </xdr:from>
    <xdr:to>
      <xdr:col>30</xdr:col>
      <xdr:colOff>25400</xdr:colOff>
      <xdr:row>12</xdr:row>
      <xdr:rowOff>35499</xdr:rowOff>
    </xdr:to>
    <xdr:cxnSp macro="">
      <xdr:nvCxnSpPr>
        <xdr:cNvPr id="47" name="直線コネクタ 46"/>
        <xdr:cNvCxnSpPr/>
      </xdr:nvCxnSpPr>
      <xdr:spPr bwMode="auto">
        <a:xfrm>
          <a:off x="5562600" y="2140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167173</xdr:rowOff>
    </xdr:from>
    <xdr:to>
      <xdr:col>29</xdr:col>
      <xdr:colOff>127000</xdr:colOff>
      <xdr:row>17</xdr:row>
      <xdr:rowOff>20274</xdr:rowOff>
    </xdr:to>
    <xdr:cxnSp macro="">
      <xdr:nvCxnSpPr>
        <xdr:cNvPr id="48" name="直線コネクタ 47"/>
        <xdr:cNvCxnSpPr/>
      </xdr:nvCxnSpPr>
      <xdr:spPr bwMode="auto">
        <a:xfrm flipV="1">
          <a:off x="5003800" y="2957998"/>
          <a:ext cx="647700" cy="24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124030</xdr:rowOff>
    </xdr:from>
    <xdr:ext cx="762000" cy="259045"/>
    <xdr:sp macro="" textlink="">
      <xdr:nvSpPr>
        <xdr:cNvPr id="49" name="人口1人当たり決算額の推移平均値テキスト130"/>
        <xdr:cNvSpPr txBox="1"/>
      </xdr:nvSpPr>
      <xdr:spPr>
        <a:xfrm>
          <a:off x="5740400" y="2743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107503</xdr:rowOff>
    </xdr:from>
    <xdr:to>
      <xdr:col>29</xdr:col>
      <xdr:colOff>177800</xdr:colOff>
      <xdr:row>17</xdr:row>
      <xdr:rowOff>37653</xdr:rowOff>
    </xdr:to>
    <xdr:sp macro="" textlink="">
      <xdr:nvSpPr>
        <xdr:cNvPr id="50" name="フローチャート: 判断 49"/>
        <xdr:cNvSpPr/>
      </xdr:nvSpPr>
      <xdr:spPr bwMode="auto">
        <a:xfrm>
          <a:off x="56007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9759</xdr:rowOff>
    </xdr:from>
    <xdr:to>
      <xdr:col>26</xdr:col>
      <xdr:colOff>50800</xdr:colOff>
      <xdr:row>17</xdr:row>
      <xdr:rowOff>20274</xdr:rowOff>
    </xdr:to>
    <xdr:cxnSp macro="">
      <xdr:nvCxnSpPr>
        <xdr:cNvPr id="51" name="直線コネクタ 50"/>
        <xdr:cNvCxnSpPr/>
      </xdr:nvCxnSpPr>
      <xdr:spPr bwMode="auto">
        <a:xfrm>
          <a:off x="4305300" y="2972034"/>
          <a:ext cx="698500" cy="10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126797</xdr:rowOff>
    </xdr:from>
    <xdr:to>
      <xdr:col>26</xdr:col>
      <xdr:colOff>101600</xdr:colOff>
      <xdr:row>17</xdr:row>
      <xdr:rowOff>56947</xdr:rowOff>
    </xdr:to>
    <xdr:sp macro="" textlink="">
      <xdr:nvSpPr>
        <xdr:cNvPr id="52" name="フローチャート: 判断 51"/>
        <xdr:cNvSpPr/>
      </xdr:nvSpPr>
      <xdr:spPr bwMode="auto">
        <a:xfrm>
          <a:off x="49530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67124</xdr:rowOff>
    </xdr:from>
    <xdr:ext cx="736600" cy="259045"/>
    <xdr:sp macro="" textlink="">
      <xdr:nvSpPr>
        <xdr:cNvPr id="53" name="テキスト ボックス 52"/>
        <xdr:cNvSpPr txBox="1"/>
      </xdr:nvSpPr>
      <xdr:spPr>
        <a:xfrm>
          <a:off x="4622800" y="2686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9759</xdr:rowOff>
    </xdr:from>
    <xdr:to>
      <xdr:col>22</xdr:col>
      <xdr:colOff>114300</xdr:colOff>
      <xdr:row>17</xdr:row>
      <xdr:rowOff>51913</xdr:rowOff>
    </xdr:to>
    <xdr:cxnSp macro="">
      <xdr:nvCxnSpPr>
        <xdr:cNvPr id="54" name="直線コネクタ 53"/>
        <xdr:cNvCxnSpPr/>
      </xdr:nvCxnSpPr>
      <xdr:spPr bwMode="auto">
        <a:xfrm flipV="1">
          <a:off x="3606800" y="2972034"/>
          <a:ext cx="698500" cy="42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148788</xdr:rowOff>
    </xdr:from>
    <xdr:to>
      <xdr:col>22</xdr:col>
      <xdr:colOff>165100</xdr:colOff>
      <xdr:row>17</xdr:row>
      <xdr:rowOff>78938</xdr:rowOff>
    </xdr:to>
    <xdr:sp macro="" textlink="">
      <xdr:nvSpPr>
        <xdr:cNvPr id="55" name="フローチャート: 判断 54"/>
        <xdr:cNvSpPr/>
      </xdr:nvSpPr>
      <xdr:spPr bwMode="auto">
        <a:xfrm>
          <a:off x="42545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63715</xdr:rowOff>
    </xdr:from>
    <xdr:ext cx="762000" cy="259045"/>
    <xdr:sp macro="" textlink="">
      <xdr:nvSpPr>
        <xdr:cNvPr id="56" name="テキスト ボックス 55"/>
        <xdr:cNvSpPr txBox="1"/>
      </xdr:nvSpPr>
      <xdr:spPr>
        <a:xfrm>
          <a:off x="3924300" y="302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51913</xdr:rowOff>
    </xdr:from>
    <xdr:to>
      <xdr:col>18</xdr:col>
      <xdr:colOff>177800</xdr:colOff>
      <xdr:row>17</xdr:row>
      <xdr:rowOff>78110</xdr:rowOff>
    </xdr:to>
    <xdr:cxnSp macro="">
      <xdr:nvCxnSpPr>
        <xdr:cNvPr id="57" name="直線コネクタ 56"/>
        <xdr:cNvCxnSpPr/>
      </xdr:nvCxnSpPr>
      <xdr:spPr bwMode="auto">
        <a:xfrm flipV="1">
          <a:off x="2908300" y="3014188"/>
          <a:ext cx="698500" cy="26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145999</xdr:rowOff>
    </xdr:from>
    <xdr:to>
      <xdr:col>19</xdr:col>
      <xdr:colOff>38100</xdr:colOff>
      <xdr:row>17</xdr:row>
      <xdr:rowOff>76149</xdr:rowOff>
    </xdr:to>
    <xdr:sp macro="" textlink="">
      <xdr:nvSpPr>
        <xdr:cNvPr id="58" name="フローチャート: 判断 57"/>
        <xdr:cNvSpPr/>
      </xdr:nvSpPr>
      <xdr:spPr bwMode="auto">
        <a:xfrm>
          <a:off x="35560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86326</xdr:rowOff>
    </xdr:from>
    <xdr:ext cx="762000" cy="259045"/>
    <xdr:sp macro="" textlink="">
      <xdr:nvSpPr>
        <xdr:cNvPr id="59" name="テキスト ボックス 58"/>
        <xdr:cNvSpPr txBox="1"/>
      </xdr:nvSpPr>
      <xdr:spPr>
        <a:xfrm>
          <a:off x="3225800" y="2705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162916</xdr:rowOff>
    </xdr:from>
    <xdr:to>
      <xdr:col>15</xdr:col>
      <xdr:colOff>101600</xdr:colOff>
      <xdr:row>17</xdr:row>
      <xdr:rowOff>93066</xdr:rowOff>
    </xdr:to>
    <xdr:sp macro="" textlink="">
      <xdr:nvSpPr>
        <xdr:cNvPr id="60" name="フローチャート: 判断 59"/>
        <xdr:cNvSpPr/>
      </xdr:nvSpPr>
      <xdr:spPr bwMode="auto">
        <a:xfrm>
          <a:off x="28575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103243</xdr:rowOff>
    </xdr:from>
    <xdr:ext cx="762000" cy="259045"/>
    <xdr:sp macro="" textlink="">
      <xdr:nvSpPr>
        <xdr:cNvPr id="61" name="テキスト ボックス 60"/>
        <xdr:cNvSpPr txBox="1"/>
      </xdr:nvSpPr>
      <xdr:spPr>
        <a:xfrm>
          <a:off x="2527300" y="272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116373</xdr:rowOff>
    </xdr:from>
    <xdr:to>
      <xdr:col>29</xdr:col>
      <xdr:colOff>177800</xdr:colOff>
      <xdr:row>17</xdr:row>
      <xdr:rowOff>46523</xdr:rowOff>
    </xdr:to>
    <xdr:sp macro="" textlink="">
      <xdr:nvSpPr>
        <xdr:cNvPr id="67" name="楕円 66"/>
        <xdr:cNvSpPr/>
      </xdr:nvSpPr>
      <xdr:spPr bwMode="auto">
        <a:xfrm>
          <a:off x="5600700" y="2907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88450</xdr:rowOff>
    </xdr:from>
    <xdr:ext cx="762000" cy="259045"/>
    <xdr:sp macro="" textlink="">
      <xdr:nvSpPr>
        <xdr:cNvPr id="68" name="人口1人当たり決算額の推移該当値テキスト130"/>
        <xdr:cNvSpPr txBox="1"/>
      </xdr:nvSpPr>
      <xdr:spPr>
        <a:xfrm>
          <a:off x="5740400" y="2879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140924</xdr:rowOff>
    </xdr:from>
    <xdr:to>
      <xdr:col>26</xdr:col>
      <xdr:colOff>101600</xdr:colOff>
      <xdr:row>17</xdr:row>
      <xdr:rowOff>71074</xdr:rowOff>
    </xdr:to>
    <xdr:sp macro="" textlink="">
      <xdr:nvSpPr>
        <xdr:cNvPr id="69" name="楕円 68"/>
        <xdr:cNvSpPr/>
      </xdr:nvSpPr>
      <xdr:spPr bwMode="auto">
        <a:xfrm>
          <a:off x="4953000" y="2931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55851</xdr:rowOff>
    </xdr:from>
    <xdr:ext cx="736600" cy="259045"/>
    <xdr:sp macro="" textlink="">
      <xdr:nvSpPr>
        <xdr:cNvPr id="70" name="テキスト ボックス 69"/>
        <xdr:cNvSpPr txBox="1"/>
      </xdr:nvSpPr>
      <xdr:spPr>
        <a:xfrm>
          <a:off x="4622800" y="3018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130409</xdr:rowOff>
    </xdr:from>
    <xdr:to>
      <xdr:col>22</xdr:col>
      <xdr:colOff>165100</xdr:colOff>
      <xdr:row>17</xdr:row>
      <xdr:rowOff>60559</xdr:rowOff>
    </xdr:to>
    <xdr:sp macro="" textlink="">
      <xdr:nvSpPr>
        <xdr:cNvPr id="71" name="楕円 70"/>
        <xdr:cNvSpPr/>
      </xdr:nvSpPr>
      <xdr:spPr bwMode="auto">
        <a:xfrm>
          <a:off x="4254500" y="2921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70736</xdr:rowOff>
    </xdr:from>
    <xdr:ext cx="762000" cy="259045"/>
    <xdr:sp macro="" textlink="">
      <xdr:nvSpPr>
        <xdr:cNvPr id="72" name="テキスト ボックス 71"/>
        <xdr:cNvSpPr txBox="1"/>
      </xdr:nvSpPr>
      <xdr:spPr>
        <a:xfrm>
          <a:off x="3924300" y="269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1113</xdr:rowOff>
    </xdr:from>
    <xdr:to>
      <xdr:col>19</xdr:col>
      <xdr:colOff>38100</xdr:colOff>
      <xdr:row>17</xdr:row>
      <xdr:rowOff>102713</xdr:rowOff>
    </xdr:to>
    <xdr:sp macro="" textlink="">
      <xdr:nvSpPr>
        <xdr:cNvPr id="73" name="楕円 72"/>
        <xdr:cNvSpPr/>
      </xdr:nvSpPr>
      <xdr:spPr bwMode="auto">
        <a:xfrm>
          <a:off x="3556000" y="2963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87490</xdr:rowOff>
    </xdr:from>
    <xdr:ext cx="762000" cy="259045"/>
    <xdr:sp macro="" textlink="">
      <xdr:nvSpPr>
        <xdr:cNvPr id="74" name="テキスト ボックス 73"/>
        <xdr:cNvSpPr txBox="1"/>
      </xdr:nvSpPr>
      <xdr:spPr>
        <a:xfrm>
          <a:off x="3225800" y="304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27310</xdr:rowOff>
    </xdr:from>
    <xdr:to>
      <xdr:col>15</xdr:col>
      <xdr:colOff>101600</xdr:colOff>
      <xdr:row>17</xdr:row>
      <xdr:rowOff>128910</xdr:rowOff>
    </xdr:to>
    <xdr:sp macro="" textlink="">
      <xdr:nvSpPr>
        <xdr:cNvPr id="75" name="楕円 74"/>
        <xdr:cNvSpPr/>
      </xdr:nvSpPr>
      <xdr:spPr bwMode="auto">
        <a:xfrm>
          <a:off x="2857500" y="2989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113687</xdr:rowOff>
    </xdr:from>
    <xdr:ext cx="762000" cy="259045"/>
    <xdr:sp macro="" textlink="">
      <xdr:nvSpPr>
        <xdr:cNvPr id="76" name="テキスト ボックス 75"/>
        <xdr:cNvSpPr txBox="1"/>
      </xdr:nvSpPr>
      <xdr:spPr>
        <a:xfrm>
          <a:off x="2527300" y="3075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185522</xdr:rowOff>
    </xdr:from>
    <xdr:to>
      <xdr:col>29</xdr:col>
      <xdr:colOff>127000</xdr:colOff>
      <xdr:row>38</xdr:row>
      <xdr:rowOff>114793</xdr:rowOff>
    </xdr:to>
    <xdr:cxnSp macro="">
      <xdr:nvCxnSpPr>
        <xdr:cNvPr id="103" name="直線コネクタ 102"/>
        <xdr:cNvCxnSpPr/>
      </xdr:nvCxnSpPr>
      <xdr:spPr bwMode="auto">
        <a:xfrm flipV="1">
          <a:off x="5651500" y="6110072"/>
          <a:ext cx="0" cy="14723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86870</xdr:rowOff>
    </xdr:from>
    <xdr:ext cx="762000" cy="259045"/>
    <xdr:sp macro="" textlink="">
      <xdr:nvSpPr>
        <xdr:cNvPr id="104" name="人口1人当たり決算額の推移最小値テキスト445"/>
        <xdr:cNvSpPr txBox="1"/>
      </xdr:nvSpPr>
      <xdr:spPr>
        <a:xfrm>
          <a:off x="5740400" y="7554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114793</xdr:rowOff>
    </xdr:from>
    <xdr:to>
      <xdr:col>30</xdr:col>
      <xdr:colOff>25400</xdr:colOff>
      <xdr:row>38</xdr:row>
      <xdr:rowOff>114793</xdr:rowOff>
    </xdr:to>
    <xdr:cxnSp macro="">
      <xdr:nvCxnSpPr>
        <xdr:cNvPr id="105" name="直線コネクタ 104"/>
        <xdr:cNvCxnSpPr/>
      </xdr:nvCxnSpPr>
      <xdr:spPr bwMode="auto">
        <a:xfrm>
          <a:off x="5562600" y="7582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100449</xdr:rowOff>
    </xdr:from>
    <xdr:ext cx="762000" cy="259045"/>
    <xdr:sp macro="" textlink="">
      <xdr:nvSpPr>
        <xdr:cNvPr id="106" name="人口1人当たり決算額の推移最大値テキスト445"/>
        <xdr:cNvSpPr txBox="1"/>
      </xdr:nvSpPr>
      <xdr:spPr>
        <a:xfrm>
          <a:off x="5740400" y="58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185522</xdr:rowOff>
    </xdr:from>
    <xdr:to>
      <xdr:col>30</xdr:col>
      <xdr:colOff>25400</xdr:colOff>
      <xdr:row>33</xdr:row>
      <xdr:rowOff>185522</xdr:rowOff>
    </xdr:to>
    <xdr:cxnSp macro="">
      <xdr:nvCxnSpPr>
        <xdr:cNvPr id="107" name="直線コネクタ 106"/>
        <xdr:cNvCxnSpPr/>
      </xdr:nvCxnSpPr>
      <xdr:spPr bwMode="auto">
        <a:xfrm>
          <a:off x="5562600" y="61100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55631</xdr:rowOff>
    </xdr:from>
    <xdr:to>
      <xdr:col>29</xdr:col>
      <xdr:colOff>127000</xdr:colOff>
      <xdr:row>37</xdr:row>
      <xdr:rowOff>67656</xdr:rowOff>
    </xdr:to>
    <xdr:cxnSp macro="">
      <xdr:nvCxnSpPr>
        <xdr:cNvPr id="108" name="直線コネクタ 107"/>
        <xdr:cNvCxnSpPr/>
      </xdr:nvCxnSpPr>
      <xdr:spPr bwMode="auto">
        <a:xfrm>
          <a:off x="5003800" y="7180331"/>
          <a:ext cx="647700" cy="12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182612</xdr:rowOff>
    </xdr:from>
    <xdr:ext cx="762000" cy="259045"/>
    <xdr:sp macro="" textlink="">
      <xdr:nvSpPr>
        <xdr:cNvPr id="109" name="人口1人当たり決算額の推移平均値テキスト445"/>
        <xdr:cNvSpPr txBox="1"/>
      </xdr:nvSpPr>
      <xdr:spPr>
        <a:xfrm>
          <a:off x="5740400" y="67929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337535</xdr:rowOff>
    </xdr:from>
    <xdr:to>
      <xdr:col>29</xdr:col>
      <xdr:colOff>177800</xdr:colOff>
      <xdr:row>36</xdr:row>
      <xdr:rowOff>96235</xdr:rowOff>
    </xdr:to>
    <xdr:sp macro="" textlink="">
      <xdr:nvSpPr>
        <xdr:cNvPr id="110" name="フローチャート: 判断 109"/>
        <xdr:cNvSpPr/>
      </xdr:nvSpPr>
      <xdr:spPr bwMode="auto">
        <a:xfrm>
          <a:off x="5600700" y="6947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55631</xdr:rowOff>
    </xdr:from>
    <xdr:to>
      <xdr:col>26</xdr:col>
      <xdr:colOff>50800</xdr:colOff>
      <xdr:row>37</xdr:row>
      <xdr:rowOff>59792</xdr:rowOff>
    </xdr:to>
    <xdr:cxnSp macro="">
      <xdr:nvCxnSpPr>
        <xdr:cNvPr id="111" name="直線コネクタ 110"/>
        <xdr:cNvCxnSpPr/>
      </xdr:nvCxnSpPr>
      <xdr:spPr bwMode="auto">
        <a:xfrm flipV="1">
          <a:off x="4305300" y="7180331"/>
          <a:ext cx="698500" cy="4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331501</xdr:rowOff>
    </xdr:from>
    <xdr:to>
      <xdr:col>26</xdr:col>
      <xdr:colOff>101600</xdr:colOff>
      <xdr:row>36</xdr:row>
      <xdr:rowOff>90201</xdr:rowOff>
    </xdr:to>
    <xdr:sp macro="" textlink="">
      <xdr:nvSpPr>
        <xdr:cNvPr id="112" name="フローチャート: 判断 111"/>
        <xdr:cNvSpPr/>
      </xdr:nvSpPr>
      <xdr:spPr bwMode="auto">
        <a:xfrm>
          <a:off x="4953000" y="694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100378</xdr:rowOff>
    </xdr:from>
    <xdr:ext cx="736600" cy="259045"/>
    <xdr:sp macro="" textlink="">
      <xdr:nvSpPr>
        <xdr:cNvPr id="113" name="テキスト ボックス 112"/>
        <xdr:cNvSpPr txBox="1"/>
      </xdr:nvSpPr>
      <xdr:spPr>
        <a:xfrm>
          <a:off x="4622800" y="6710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171348</xdr:rowOff>
    </xdr:from>
    <xdr:to>
      <xdr:col>22</xdr:col>
      <xdr:colOff>114300</xdr:colOff>
      <xdr:row>37</xdr:row>
      <xdr:rowOff>59792</xdr:rowOff>
    </xdr:to>
    <xdr:cxnSp macro="">
      <xdr:nvCxnSpPr>
        <xdr:cNvPr id="114" name="直線コネクタ 113"/>
        <xdr:cNvCxnSpPr/>
      </xdr:nvCxnSpPr>
      <xdr:spPr bwMode="auto">
        <a:xfrm>
          <a:off x="3606800" y="7124598"/>
          <a:ext cx="698500" cy="59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294147</xdr:rowOff>
    </xdr:from>
    <xdr:to>
      <xdr:col>22</xdr:col>
      <xdr:colOff>165100</xdr:colOff>
      <xdr:row>36</xdr:row>
      <xdr:rowOff>52847</xdr:rowOff>
    </xdr:to>
    <xdr:sp macro="" textlink="">
      <xdr:nvSpPr>
        <xdr:cNvPr id="115" name="フローチャート: 判断 114"/>
        <xdr:cNvSpPr/>
      </xdr:nvSpPr>
      <xdr:spPr bwMode="auto">
        <a:xfrm>
          <a:off x="42545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63024</xdr:rowOff>
    </xdr:from>
    <xdr:ext cx="762000" cy="259045"/>
    <xdr:sp macro="" textlink="">
      <xdr:nvSpPr>
        <xdr:cNvPr id="116" name="テキスト ボックス 115"/>
        <xdr:cNvSpPr txBox="1"/>
      </xdr:nvSpPr>
      <xdr:spPr>
        <a:xfrm>
          <a:off x="3924300" y="667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171348</xdr:rowOff>
    </xdr:from>
    <xdr:to>
      <xdr:col>18</xdr:col>
      <xdr:colOff>177800</xdr:colOff>
      <xdr:row>37</xdr:row>
      <xdr:rowOff>57963</xdr:rowOff>
    </xdr:to>
    <xdr:cxnSp macro="">
      <xdr:nvCxnSpPr>
        <xdr:cNvPr id="117" name="直線コネクタ 116"/>
        <xdr:cNvCxnSpPr/>
      </xdr:nvCxnSpPr>
      <xdr:spPr bwMode="auto">
        <a:xfrm flipV="1">
          <a:off x="2908300" y="7124598"/>
          <a:ext cx="698500" cy="580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271790</xdr:rowOff>
    </xdr:from>
    <xdr:to>
      <xdr:col>19</xdr:col>
      <xdr:colOff>38100</xdr:colOff>
      <xdr:row>36</xdr:row>
      <xdr:rowOff>30490</xdr:rowOff>
    </xdr:to>
    <xdr:sp macro="" textlink="">
      <xdr:nvSpPr>
        <xdr:cNvPr id="118" name="フローチャート: 判断 117"/>
        <xdr:cNvSpPr/>
      </xdr:nvSpPr>
      <xdr:spPr bwMode="auto">
        <a:xfrm>
          <a:off x="35560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40667</xdr:rowOff>
    </xdr:from>
    <xdr:ext cx="762000" cy="259045"/>
    <xdr:sp macro="" textlink="">
      <xdr:nvSpPr>
        <xdr:cNvPr id="119" name="テキスト ボックス 118"/>
        <xdr:cNvSpPr txBox="1"/>
      </xdr:nvSpPr>
      <xdr:spPr>
        <a:xfrm>
          <a:off x="3225800" y="665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267401</xdr:rowOff>
    </xdr:from>
    <xdr:to>
      <xdr:col>15</xdr:col>
      <xdr:colOff>101600</xdr:colOff>
      <xdr:row>36</xdr:row>
      <xdr:rowOff>26101</xdr:rowOff>
    </xdr:to>
    <xdr:sp macro="" textlink="">
      <xdr:nvSpPr>
        <xdr:cNvPr id="120" name="フローチャート: 判断 119"/>
        <xdr:cNvSpPr/>
      </xdr:nvSpPr>
      <xdr:spPr bwMode="auto">
        <a:xfrm>
          <a:off x="2857500" y="68777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36278</xdr:rowOff>
    </xdr:from>
    <xdr:ext cx="762000" cy="259045"/>
    <xdr:sp macro="" textlink="">
      <xdr:nvSpPr>
        <xdr:cNvPr id="121" name="テキスト ボックス 120"/>
        <xdr:cNvSpPr txBox="1"/>
      </xdr:nvSpPr>
      <xdr:spPr>
        <a:xfrm>
          <a:off x="2527300" y="6646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16856</xdr:rowOff>
    </xdr:from>
    <xdr:to>
      <xdr:col>29</xdr:col>
      <xdr:colOff>177800</xdr:colOff>
      <xdr:row>37</xdr:row>
      <xdr:rowOff>118456</xdr:rowOff>
    </xdr:to>
    <xdr:sp macro="" textlink="">
      <xdr:nvSpPr>
        <xdr:cNvPr id="127" name="楕円 126"/>
        <xdr:cNvSpPr/>
      </xdr:nvSpPr>
      <xdr:spPr bwMode="auto">
        <a:xfrm>
          <a:off x="5600700" y="7141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160383</xdr:rowOff>
    </xdr:from>
    <xdr:ext cx="762000" cy="259045"/>
    <xdr:sp macro="" textlink="">
      <xdr:nvSpPr>
        <xdr:cNvPr id="128" name="人口1人当たり決算額の推移該当値テキスト445"/>
        <xdr:cNvSpPr txBox="1"/>
      </xdr:nvSpPr>
      <xdr:spPr>
        <a:xfrm>
          <a:off x="5740400" y="711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4831</xdr:rowOff>
    </xdr:from>
    <xdr:to>
      <xdr:col>26</xdr:col>
      <xdr:colOff>101600</xdr:colOff>
      <xdr:row>37</xdr:row>
      <xdr:rowOff>106431</xdr:rowOff>
    </xdr:to>
    <xdr:sp macro="" textlink="">
      <xdr:nvSpPr>
        <xdr:cNvPr id="129" name="楕円 128"/>
        <xdr:cNvSpPr/>
      </xdr:nvSpPr>
      <xdr:spPr bwMode="auto">
        <a:xfrm>
          <a:off x="4953000" y="7129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91208</xdr:rowOff>
    </xdr:from>
    <xdr:ext cx="736600" cy="259045"/>
    <xdr:sp macro="" textlink="">
      <xdr:nvSpPr>
        <xdr:cNvPr id="130" name="テキスト ボックス 129"/>
        <xdr:cNvSpPr txBox="1"/>
      </xdr:nvSpPr>
      <xdr:spPr>
        <a:xfrm>
          <a:off x="4622800" y="7215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8992</xdr:rowOff>
    </xdr:from>
    <xdr:to>
      <xdr:col>22</xdr:col>
      <xdr:colOff>165100</xdr:colOff>
      <xdr:row>37</xdr:row>
      <xdr:rowOff>110592</xdr:rowOff>
    </xdr:to>
    <xdr:sp macro="" textlink="">
      <xdr:nvSpPr>
        <xdr:cNvPr id="131" name="楕円 130"/>
        <xdr:cNvSpPr/>
      </xdr:nvSpPr>
      <xdr:spPr bwMode="auto">
        <a:xfrm>
          <a:off x="4254500" y="7133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95369</xdr:rowOff>
    </xdr:from>
    <xdr:ext cx="762000" cy="259045"/>
    <xdr:sp macro="" textlink="">
      <xdr:nvSpPr>
        <xdr:cNvPr id="132" name="テキスト ボックス 131"/>
        <xdr:cNvSpPr txBox="1"/>
      </xdr:nvSpPr>
      <xdr:spPr>
        <a:xfrm>
          <a:off x="3924300" y="722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120548</xdr:rowOff>
    </xdr:from>
    <xdr:to>
      <xdr:col>19</xdr:col>
      <xdr:colOff>38100</xdr:colOff>
      <xdr:row>37</xdr:row>
      <xdr:rowOff>50698</xdr:rowOff>
    </xdr:to>
    <xdr:sp macro="" textlink="">
      <xdr:nvSpPr>
        <xdr:cNvPr id="133" name="楕円 132"/>
        <xdr:cNvSpPr/>
      </xdr:nvSpPr>
      <xdr:spPr bwMode="auto">
        <a:xfrm>
          <a:off x="3556000" y="7073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35475</xdr:rowOff>
    </xdr:from>
    <xdr:ext cx="762000" cy="259045"/>
    <xdr:sp macro="" textlink="">
      <xdr:nvSpPr>
        <xdr:cNvPr id="134" name="テキスト ボックス 133"/>
        <xdr:cNvSpPr txBox="1"/>
      </xdr:nvSpPr>
      <xdr:spPr>
        <a:xfrm>
          <a:off x="3225800" y="716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7163</xdr:rowOff>
    </xdr:from>
    <xdr:to>
      <xdr:col>15</xdr:col>
      <xdr:colOff>101600</xdr:colOff>
      <xdr:row>37</xdr:row>
      <xdr:rowOff>108763</xdr:rowOff>
    </xdr:to>
    <xdr:sp macro="" textlink="">
      <xdr:nvSpPr>
        <xdr:cNvPr id="135" name="楕円 134"/>
        <xdr:cNvSpPr/>
      </xdr:nvSpPr>
      <xdr:spPr bwMode="auto">
        <a:xfrm>
          <a:off x="2857500" y="7131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93540</xdr:rowOff>
    </xdr:from>
    <xdr:ext cx="762000" cy="259045"/>
    <xdr:sp macro="" textlink="">
      <xdr:nvSpPr>
        <xdr:cNvPr id="136" name="テキスト ボックス 135"/>
        <xdr:cNvSpPr txBox="1"/>
      </xdr:nvSpPr>
      <xdr:spPr>
        <a:xfrm>
          <a:off x="2527300" y="721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306,112
302,071
229.96
127,819,443
126,421,929
999,722
68,588,711
144,842,476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27457</xdr:rowOff>
    </xdr:from>
    <xdr:to>
      <xdr:col>24</xdr:col>
      <xdr:colOff>62865</xdr:colOff>
      <xdr:row>39</xdr:row>
      <xdr:rowOff>10351</xdr:rowOff>
    </xdr:to>
    <xdr:cxnSp macro="">
      <xdr:nvCxnSpPr>
        <xdr:cNvPr id="56" name="直線コネクタ 55"/>
        <xdr:cNvCxnSpPr/>
      </xdr:nvCxnSpPr>
      <xdr:spPr>
        <a:xfrm flipV="1">
          <a:off x="4633595" y="5170957"/>
          <a:ext cx="1270" cy="152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14178</xdr:rowOff>
    </xdr:from>
    <xdr:ext cx="534377" cy="259045"/>
    <xdr:sp macro="" textlink="">
      <xdr:nvSpPr>
        <xdr:cNvPr id="57" name="人件費最小値テキスト"/>
        <xdr:cNvSpPr txBox="1"/>
      </xdr:nvSpPr>
      <xdr:spPr>
        <a:xfrm>
          <a:off x="4686300" y="670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10351</xdr:rowOff>
    </xdr:from>
    <xdr:to>
      <xdr:col>24</xdr:col>
      <xdr:colOff>152400</xdr:colOff>
      <xdr:row>39</xdr:row>
      <xdr:rowOff>10351</xdr:rowOff>
    </xdr:to>
    <xdr:cxnSp macro="">
      <xdr:nvCxnSpPr>
        <xdr:cNvPr id="58" name="直線コネクタ 57"/>
        <xdr:cNvCxnSpPr/>
      </xdr:nvCxnSpPr>
      <xdr:spPr>
        <a:xfrm>
          <a:off x="4546600" y="669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145584</xdr:rowOff>
    </xdr:from>
    <xdr:ext cx="534377" cy="259045"/>
    <xdr:sp macro="" textlink="">
      <xdr:nvSpPr>
        <xdr:cNvPr id="59" name="人件費最大値テキスト"/>
        <xdr:cNvSpPr txBox="1"/>
      </xdr:nvSpPr>
      <xdr:spPr>
        <a:xfrm>
          <a:off x="4686300" y="494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27457</xdr:rowOff>
    </xdr:from>
    <xdr:to>
      <xdr:col>24</xdr:col>
      <xdr:colOff>152400</xdr:colOff>
      <xdr:row>30</xdr:row>
      <xdr:rowOff>27457</xdr:rowOff>
    </xdr:to>
    <xdr:cxnSp macro="">
      <xdr:nvCxnSpPr>
        <xdr:cNvPr id="60" name="直線コネクタ 59"/>
        <xdr:cNvCxnSpPr/>
      </xdr:nvCxnSpPr>
      <xdr:spPr>
        <a:xfrm>
          <a:off x="4546600" y="517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38087</xdr:rowOff>
    </xdr:from>
    <xdr:to>
      <xdr:col>24</xdr:col>
      <xdr:colOff>63500</xdr:colOff>
      <xdr:row>37</xdr:row>
      <xdr:rowOff>97523</xdr:rowOff>
    </xdr:to>
    <xdr:cxnSp macro="">
      <xdr:nvCxnSpPr>
        <xdr:cNvPr id="61" name="直線コネクタ 60"/>
        <xdr:cNvCxnSpPr/>
      </xdr:nvCxnSpPr>
      <xdr:spPr>
        <a:xfrm flipV="1">
          <a:off x="3797300" y="6381737"/>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19461</xdr:rowOff>
    </xdr:from>
    <xdr:ext cx="534377" cy="259045"/>
    <xdr:sp macro="" textlink="">
      <xdr:nvSpPr>
        <xdr:cNvPr id="62" name="人件費平均値テキスト"/>
        <xdr:cNvSpPr txBox="1"/>
      </xdr:nvSpPr>
      <xdr:spPr>
        <a:xfrm>
          <a:off x="4686300" y="5848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168034</xdr:rowOff>
    </xdr:from>
    <xdr:to>
      <xdr:col>24</xdr:col>
      <xdr:colOff>114300</xdr:colOff>
      <xdr:row>35</xdr:row>
      <xdr:rowOff>98184</xdr:rowOff>
    </xdr:to>
    <xdr:sp macro="" textlink="">
      <xdr:nvSpPr>
        <xdr:cNvPr id="63" name="フローチャート: 判断 62"/>
        <xdr:cNvSpPr/>
      </xdr:nvSpPr>
      <xdr:spPr>
        <a:xfrm>
          <a:off x="45847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70587</xdr:rowOff>
    </xdr:from>
    <xdr:to>
      <xdr:col>19</xdr:col>
      <xdr:colOff>177800</xdr:colOff>
      <xdr:row>37</xdr:row>
      <xdr:rowOff>97523</xdr:rowOff>
    </xdr:to>
    <xdr:cxnSp macro="">
      <xdr:nvCxnSpPr>
        <xdr:cNvPr id="64" name="直線コネクタ 63"/>
        <xdr:cNvCxnSpPr/>
      </xdr:nvCxnSpPr>
      <xdr:spPr>
        <a:xfrm>
          <a:off x="2908300" y="6414237"/>
          <a:ext cx="889000" cy="2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1270</xdr:rowOff>
    </xdr:from>
    <xdr:to>
      <xdr:col>20</xdr:col>
      <xdr:colOff>38100</xdr:colOff>
      <xdr:row>35</xdr:row>
      <xdr:rowOff>102870</xdr:rowOff>
    </xdr:to>
    <xdr:sp macro="" textlink="">
      <xdr:nvSpPr>
        <xdr:cNvPr id="65" name="フローチャート: 判断 64"/>
        <xdr:cNvSpPr/>
      </xdr:nvSpPr>
      <xdr:spPr>
        <a:xfrm>
          <a:off x="3746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119397</xdr:rowOff>
    </xdr:from>
    <xdr:ext cx="534377" cy="259045"/>
    <xdr:sp macro="" textlink="">
      <xdr:nvSpPr>
        <xdr:cNvPr id="66" name="テキスト ボックス 65"/>
        <xdr:cNvSpPr txBox="1"/>
      </xdr:nvSpPr>
      <xdr:spPr>
        <a:xfrm>
          <a:off x="3530111" y="577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70587</xdr:rowOff>
    </xdr:from>
    <xdr:to>
      <xdr:col>15</xdr:col>
      <xdr:colOff>50800</xdr:colOff>
      <xdr:row>37</xdr:row>
      <xdr:rowOff>126936</xdr:rowOff>
    </xdr:to>
    <xdr:cxnSp macro="">
      <xdr:nvCxnSpPr>
        <xdr:cNvPr id="67" name="直線コネクタ 66"/>
        <xdr:cNvCxnSpPr/>
      </xdr:nvCxnSpPr>
      <xdr:spPr>
        <a:xfrm flipV="1">
          <a:off x="2019300" y="6414237"/>
          <a:ext cx="889000" cy="5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xdr:rowOff>
    </xdr:from>
    <xdr:to>
      <xdr:col>15</xdr:col>
      <xdr:colOff>101600</xdr:colOff>
      <xdr:row>35</xdr:row>
      <xdr:rowOff>110261</xdr:rowOff>
    </xdr:to>
    <xdr:sp macro="" textlink="">
      <xdr:nvSpPr>
        <xdr:cNvPr id="68" name="フローチャート: 判断 67"/>
        <xdr:cNvSpPr/>
      </xdr:nvSpPr>
      <xdr:spPr>
        <a:xfrm>
          <a:off x="2857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126788</xdr:rowOff>
    </xdr:from>
    <xdr:ext cx="534377" cy="259045"/>
    <xdr:sp macro="" textlink="">
      <xdr:nvSpPr>
        <xdr:cNvPr id="69" name="テキスト ボックス 68"/>
        <xdr:cNvSpPr txBox="1"/>
      </xdr:nvSpPr>
      <xdr:spPr>
        <a:xfrm>
          <a:off x="2641111" y="578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108763</xdr:rowOff>
    </xdr:from>
    <xdr:to>
      <xdr:col>10</xdr:col>
      <xdr:colOff>114300</xdr:colOff>
      <xdr:row>37</xdr:row>
      <xdr:rowOff>126936</xdr:rowOff>
    </xdr:to>
    <xdr:cxnSp macro="">
      <xdr:nvCxnSpPr>
        <xdr:cNvPr id="70" name="直線コネクタ 69"/>
        <xdr:cNvCxnSpPr/>
      </xdr:nvCxnSpPr>
      <xdr:spPr>
        <a:xfrm>
          <a:off x="1130300" y="6452413"/>
          <a:ext cx="889000" cy="1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167234</xdr:rowOff>
    </xdr:from>
    <xdr:to>
      <xdr:col>10</xdr:col>
      <xdr:colOff>165100</xdr:colOff>
      <xdr:row>35</xdr:row>
      <xdr:rowOff>97384</xdr:rowOff>
    </xdr:to>
    <xdr:sp macro="" textlink="">
      <xdr:nvSpPr>
        <xdr:cNvPr id="71" name="フローチャート: 判断 70"/>
        <xdr:cNvSpPr/>
      </xdr:nvSpPr>
      <xdr:spPr>
        <a:xfrm>
          <a:off x="1968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113911</xdr:rowOff>
    </xdr:from>
    <xdr:ext cx="534377" cy="259045"/>
    <xdr:sp macro="" textlink="">
      <xdr:nvSpPr>
        <xdr:cNvPr id="72" name="テキスト ボックス 71"/>
        <xdr:cNvSpPr txBox="1"/>
      </xdr:nvSpPr>
      <xdr:spPr>
        <a:xfrm>
          <a:off x="1752111" y="577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5613</xdr:rowOff>
    </xdr:from>
    <xdr:to>
      <xdr:col>6</xdr:col>
      <xdr:colOff>38100</xdr:colOff>
      <xdr:row>35</xdr:row>
      <xdr:rowOff>107213</xdr:rowOff>
    </xdr:to>
    <xdr:sp macro="" textlink="">
      <xdr:nvSpPr>
        <xdr:cNvPr id="73" name="フローチャート: 判断 72"/>
        <xdr:cNvSpPr/>
      </xdr:nvSpPr>
      <xdr:spPr>
        <a:xfrm>
          <a:off x="1079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123740</xdr:rowOff>
    </xdr:from>
    <xdr:ext cx="534377" cy="259045"/>
    <xdr:sp macro="" textlink="">
      <xdr:nvSpPr>
        <xdr:cNvPr id="74" name="テキスト ボックス 73"/>
        <xdr:cNvSpPr txBox="1"/>
      </xdr:nvSpPr>
      <xdr:spPr>
        <a:xfrm>
          <a:off x="863111" y="578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158737</xdr:rowOff>
    </xdr:from>
    <xdr:to>
      <xdr:col>24</xdr:col>
      <xdr:colOff>114300</xdr:colOff>
      <xdr:row>37</xdr:row>
      <xdr:rowOff>88887</xdr:rowOff>
    </xdr:to>
    <xdr:sp macro="" textlink="">
      <xdr:nvSpPr>
        <xdr:cNvPr id="80" name="楕円 79"/>
        <xdr:cNvSpPr/>
      </xdr:nvSpPr>
      <xdr:spPr>
        <a:xfrm>
          <a:off x="4584700" y="633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137164</xdr:rowOff>
    </xdr:from>
    <xdr:ext cx="534377" cy="259045"/>
    <xdr:sp macro="" textlink="">
      <xdr:nvSpPr>
        <xdr:cNvPr id="81" name="人件費該当値テキスト"/>
        <xdr:cNvSpPr txBox="1"/>
      </xdr:nvSpPr>
      <xdr:spPr>
        <a:xfrm>
          <a:off x="4686300" y="630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46723</xdr:rowOff>
    </xdr:from>
    <xdr:to>
      <xdr:col>20</xdr:col>
      <xdr:colOff>38100</xdr:colOff>
      <xdr:row>37</xdr:row>
      <xdr:rowOff>148323</xdr:rowOff>
    </xdr:to>
    <xdr:sp macro="" textlink="">
      <xdr:nvSpPr>
        <xdr:cNvPr id="82" name="楕円 81"/>
        <xdr:cNvSpPr/>
      </xdr:nvSpPr>
      <xdr:spPr>
        <a:xfrm>
          <a:off x="3746500" y="639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139451</xdr:rowOff>
    </xdr:from>
    <xdr:ext cx="534377" cy="259045"/>
    <xdr:sp macro="" textlink="">
      <xdr:nvSpPr>
        <xdr:cNvPr id="83" name="テキスト ボックス 82"/>
        <xdr:cNvSpPr txBox="1"/>
      </xdr:nvSpPr>
      <xdr:spPr>
        <a:xfrm>
          <a:off x="3530111" y="648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19787</xdr:rowOff>
    </xdr:from>
    <xdr:to>
      <xdr:col>15</xdr:col>
      <xdr:colOff>101600</xdr:colOff>
      <xdr:row>37</xdr:row>
      <xdr:rowOff>121387</xdr:rowOff>
    </xdr:to>
    <xdr:sp macro="" textlink="">
      <xdr:nvSpPr>
        <xdr:cNvPr id="84" name="楕円 83"/>
        <xdr:cNvSpPr/>
      </xdr:nvSpPr>
      <xdr:spPr>
        <a:xfrm>
          <a:off x="2857500" y="636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112514</xdr:rowOff>
    </xdr:from>
    <xdr:ext cx="534377" cy="259045"/>
    <xdr:sp macro="" textlink="">
      <xdr:nvSpPr>
        <xdr:cNvPr id="85" name="テキスト ボックス 84"/>
        <xdr:cNvSpPr txBox="1"/>
      </xdr:nvSpPr>
      <xdr:spPr>
        <a:xfrm>
          <a:off x="2641111" y="645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76136</xdr:rowOff>
    </xdr:from>
    <xdr:to>
      <xdr:col>10</xdr:col>
      <xdr:colOff>165100</xdr:colOff>
      <xdr:row>38</xdr:row>
      <xdr:rowOff>6286</xdr:rowOff>
    </xdr:to>
    <xdr:sp macro="" textlink="">
      <xdr:nvSpPr>
        <xdr:cNvPr id="86" name="楕円 85"/>
        <xdr:cNvSpPr/>
      </xdr:nvSpPr>
      <xdr:spPr>
        <a:xfrm>
          <a:off x="1968500" y="641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168863</xdr:rowOff>
    </xdr:from>
    <xdr:ext cx="534377" cy="259045"/>
    <xdr:sp macro="" textlink="">
      <xdr:nvSpPr>
        <xdr:cNvPr id="87" name="テキスト ボックス 86"/>
        <xdr:cNvSpPr txBox="1"/>
      </xdr:nvSpPr>
      <xdr:spPr>
        <a:xfrm>
          <a:off x="1752111" y="65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57963</xdr:rowOff>
    </xdr:from>
    <xdr:to>
      <xdr:col>6</xdr:col>
      <xdr:colOff>38100</xdr:colOff>
      <xdr:row>37</xdr:row>
      <xdr:rowOff>159562</xdr:rowOff>
    </xdr:to>
    <xdr:sp macro="" textlink="">
      <xdr:nvSpPr>
        <xdr:cNvPr id="88" name="楕円 87"/>
        <xdr:cNvSpPr/>
      </xdr:nvSpPr>
      <xdr:spPr>
        <a:xfrm>
          <a:off x="1079500" y="64016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150690</xdr:rowOff>
    </xdr:from>
    <xdr:ext cx="534377" cy="259045"/>
    <xdr:sp macro="" textlink="">
      <xdr:nvSpPr>
        <xdr:cNvPr id="89" name="テキスト ボックス 88"/>
        <xdr:cNvSpPr txBox="1"/>
      </xdr:nvSpPr>
      <xdr:spPr>
        <a:xfrm>
          <a:off x="863111" y="649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94259</xdr:rowOff>
    </xdr:from>
    <xdr:to>
      <xdr:col>24</xdr:col>
      <xdr:colOff>62865</xdr:colOff>
      <xdr:row>58</xdr:row>
      <xdr:rowOff>152616</xdr:rowOff>
    </xdr:to>
    <xdr:cxnSp macro="">
      <xdr:nvCxnSpPr>
        <xdr:cNvPr id="114" name="直線コネクタ 113"/>
        <xdr:cNvCxnSpPr/>
      </xdr:nvCxnSpPr>
      <xdr:spPr>
        <a:xfrm flipV="1">
          <a:off x="4633595" y="8666759"/>
          <a:ext cx="1270" cy="142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156443</xdr:rowOff>
    </xdr:from>
    <xdr:ext cx="534377" cy="259045"/>
    <xdr:sp macro="" textlink="">
      <xdr:nvSpPr>
        <xdr:cNvPr id="115" name="物件費最小値テキスト"/>
        <xdr:cNvSpPr txBox="1"/>
      </xdr:nvSpPr>
      <xdr:spPr>
        <a:xfrm>
          <a:off x="4686300" y="1010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152616</xdr:rowOff>
    </xdr:from>
    <xdr:to>
      <xdr:col>24</xdr:col>
      <xdr:colOff>152400</xdr:colOff>
      <xdr:row>58</xdr:row>
      <xdr:rowOff>152616</xdr:rowOff>
    </xdr:to>
    <xdr:cxnSp macro="">
      <xdr:nvCxnSpPr>
        <xdr:cNvPr id="116" name="直線コネクタ 115"/>
        <xdr:cNvCxnSpPr/>
      </xdr:nvCxnSpPr>
      <xdr:spPr>
        <a:xfrm>
          <a:off x="4546600" y="10096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40936</xdr:rowOff>
    </xdr:from>
    <xdr:ext cx="599010" cy="259045"/>
    <xdr:sp macro="" textlink="">
      <xdr:nvSpPr>
        <xdr:cNvPr id="117" name="物件費最大値テキスト"/>
        <xdr:cNvSpPr txBox="1"/>
      </xdr:nvSpPr>
      <xdr:spPr>
        <a:xfrm>
          <a:off x="4686300" y="8441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94259</xdr:rowOff>
    </xdr:from>
    <xdr:to>
      <xdr:col>24</xdr:col>
      <xdr:colOff>152400</xdr:colOff>
      <xdr:row>50</xdr:row>
      <xdr:rowOff>94259</xdr:rowOff>
    </xdr:to>
    <xdr:cxnSp macro="">
      <xdr:nvCxnSpPr>
        <xdr:cNvPr id="118" name="直線コネクタ 117"/>
        <xdr:cNvCxnSpPr/>
      </xdr:nvCxnSpPr>
      <xdr:spPr>
        <a:xfrm>
          <a:off x="4546600" y="866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58801</xdr:rowOff>
    </xdr:from>
    <xdr:to>
      <xdr:col>24</xdr:col>
      <xdr:colOff>63500</xdr:colOff>
      <xdr:row>57</xdr:row>
      <xdr:rowOff>72034</xdr:rowOff>
    </xdr:to>
    <xdr:cxnSp macro="">
      <xdr:nvCxnSpPr>
        <xdr:cNvPr id="119" name="直線コネクタ 118"/>
        <xdr:cNvCxnSpPr/>
      </xdr:nvCxnSpPr>
      <xdr:spPr>
        <a:xfrm flipV="1">
          <a:off x="3797300" y="9831451"/>
          <a:ext cx="838200" cy="1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67924</xdr:rowOff>
    </xdr:from>
    <xdr:ext cx="534377" cy="259045"/>
    <xdr:sp macro="" textlink="">
      <xdr:nvSpPr>
        <xdr:cNvPr id="120" name="物件費平均値テキスト"/>
        <xdr:cNvSpPr txBox="1"/>
      </xdr:nvSpPr>
      <xdr:spPr>
        <a:xfrm>
          <a:off x="4686300" y="98405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89497</xdr:rowOff>
    </xdr:from>
    <xdr:to>
      <xdr:col>24</xdr:col>
      <xdr:colOff>114300</xdr:colOff>
      <xdr:row>58</xdr:row>
      <xdr:rowOff>19647</xdr:rowOff>
    </xdr:to>
    <xdr:sp macro="" textlink="">
      <xdr:nvSpPr>
        <xdr:cNvPr id="121" name="フローチャート: 判断 120"/>
        <xdr:cNvSpPr/>
      </xdr:nvSpPr>
      <xdr:spPr>
        <a:xfrm>
          <a:off x="4584700" y="986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72034</xdr:rowOff>
    </xdr:from>
    <xdr:to>
      <xdr:col>19</xdr:col>
      <xdr:colOff>177800</xdr:colOff>
      <xdr:row>57</xdr:row>
      <xdr:rowOff>73634</xdr:rowOff>
    </xdr:to>
    <xdr:cxnSp macro="">
      <xdr:nvCxnSpPr>
        <xdr:cNvPr id="122" name="直線コネクタ 121"/>
        <xdr:cNvCxnSpPr/>
      </xdr:nvCxnSpPr>
      <xdr:spPr>
        <a:xfrm flipV="1">
          <a:off x="2908300" y="9844684"/>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118681</xdr:rowOff>
    </xdr:from>
    <xdr:to>
      <xdr:col>20</xdr:col>
      <xdr:colOff>38100</xdr:colOff>
      <xdr:row>58</xdr:row>
      <xdr:rowOff>48831</xdr:rowOff>
    </xdr:to>
    <xdr:sp macro="" textlink="">
      <xdr:nvSpPr>
        <xdr:cNvPr id="123" name="フローチャート: 判断 122"/>
        <xdr:cNvSpPr/>
      </xdr:nvSpPr>
      <xdr:spPr>
        <a:xfrm>
          <a:off x="3746500" y="98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39958</xdr:rowOff>
    </xdr:from>
    <xdr:ext cx="534377" cy="259045"/>
    <xdr:sp macro="" textlink="">
      <xdr:nvSpPr>
        <xdr:cNvPr id="124" name="テキスト ボックス 123"/>
        <xdr:cNvSpPr txBox="1"/>
      </xdr:nvSpPr>
      <xdr:spPr>
        <a:xfrm>
          <a:off x="3530111" y="998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73634</xdr:rowOff>
    </xdr:from>
    <xdr:to>
      <xdr:col>15</xdr:col>
      <xdr:colOff>50800</xdr:colOff>
      <xdr:row>57</xdr:row>
      <xdr:rowOff>119876</xdr:rowOff>
    </xdr:to>
    <xdr:cxnSp macro="">
      <xdr:nvCxnSpPr>
        <xdr:cNvPr id="125" name="直線コネクタ 124"/>
        <xdr:cNvCxnSpPr/>
      </xdr:nvCxnSpPr>
      <xdr:spPr>
        <a:xfrm flipV="1">
          <a:off x="2019300" y="9846284"/>
          <a:ext cx="889000" cy="4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104077</xdr:rowOff>
    </xdr:from>
    <xdr:to>
      <xdr:col>15</xdr:col>
      <xdr:colOff>101600</xdr:colOff>
      <xdr:row>58</xdr:row>
      <xdr:rowOff>34227</xdr:rowOff>
    </xdr:to>
    <xdr:sp macro="" textlink="">
      <xdr:nvSpPr>
        <xdr:cNvPr id="126" name="フローチャート: 判断 125"/>
        <xdr:cNvSpPr/>
      </xdr:nvSpPr>
      <xdr:spPr>
        <a:xfrm>
          <a:off x="2857500" y="987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25354</xdr:rowOff>
    </xdr:from>
    <xdr:ext cx="534377" cy="259045"/>
    <xdr:sp macro="" textlink="">
      <xdr:nvSpPr>
        <xdr:cNvPr id="127" name="テキスト ボックス 126"/>
        <xdr:cNvSpPr txBox="1"/>
      </xdr:nvSpPr>
      <xdr:spPr>
        <a:xfrm>
          <a:off x="2641111" y="996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119876</xdr:rowOff>
    </xdr:from>
    <xdr:to>
      <xdr:col>10</xdr:col>
      <xdr:colOff>114300</xdr:colOff>
      <xdr:row>57</xdr:row>
      <xdr:rowOff>140665</xdr:rowOff>
    </xdr:to>
    <xdr:cxnSp macro="">
      <xdr:nvCxnSpPr>
        <xdr:cNvPr id="128" name="直線コネクタ 127"/>
        <xdr:cNvCxnSpPr/>
      </xdr:nvCxnSpPr>
      <xdr:spPr>
        <a:xfrm flipV="1">
          <a:off x="1130300" y="9892526"/>
          <a:ext cx="889000" cy="2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113500</xdr:rowOff>
    </xdr:from>
    <xdr:to>
      <xdr:col>10</xdr:col>
      <xdr:colOff>165100</xdr:colOff>
      <xdr:row>58</xdr:row>
      <xdr:rowOff>43650</xdr:rowOff>
    </xdr:to>
    <xdr:sp macro="" textlink="">
      <xdr:nvSpPr>
        <xdr:cNvPr id="129" name="フローチャート: 判断 128"/>
        <xdr:cNvSpPr/>
      </xdr:nvSpPr>
      <xdr:spPr>
        <a:xfrm>
          <a:off x="1968500" y="98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34777</xdr:rowOff>
    </xdr:from>
    <xdr:ext cx="534377" cy="259045"/>
    <xdr:sp macro="" textlink="">
      <xdr:nvSpPr>
        <xdr:cNvPr id="130" name="テキスト ボックス 129"/>
        <xdr:cNvSpPr txBox="1"/>
      </xdr:nvSpPr>
      <xdr:spPr>
        <a:xfrm>
          <a:off x="1752111" y="997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115583</xdr:rowOff>
    </xdr:from>
    <xdr:to>
      <xdr:col>6</xdr:col>
      <xdr:colOff>38100</xdr:colOff>
      <xdr:row>58</xdr:row>
      <xdr:rowOff>45733</xdr:rowOff>
    </xdr:to>
    <xdr:sp macro="" textlink="">
      <xdr:nvSpPr>
        <xdr:cNvPr id="131" name="フローチャート: 判断 130"/>
        <xdr:cNvSpPr/>
      </xdr:nvSpPr>
      <xdr:spPr>
        <a:xfrm>
          <a:off x="1079500" y="9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36860</xdr:rowOff>
    </xdr:from>
    <xdr:ext cx="534377" cy="259045"/>
    <xdr:sp macro="" textlink="">
      <xdr:nvSpPr>
        <xdr:cNvPr id="132" name="テキスト ボックス 131"/>
        <xdr:cNvSpPr txBox="1"/>
      </xdr:nvSpPr>
      <xdr:spPr>
        <a:xfrm>
          <a:off x="863111" y="998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8001</xdr:rowOff>
    </xdr:from>
    <xdr:to>
      <xdr:col>24</xdr:col>
      <xdr:colOff>114300</xdr:colOff>
      <xdr:row>57</xdr:row>
      <xdr:rowOff>109601</xdr:rowOff>
    </xdr:to>
    <xdr:sp macro="" textlink="">
      <xdr:nvSpPr>
        <xdr:cNvPr id="138" name="楕円 137"/>
        <xdr:cNvSpPr/>
      </xdr:nvSpPr>
      <xdr:spPr>
        <a:xfrm>
          <a:off x="4584700" y="978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30878</xdr:rowOff>
    </xdr:from>
    <xdr:ext cx="534377" cy="259045"/>
    <xdr:sp macro="" textlink="">
      <xdr:nvSpPr>
        <xdr:cNvPr id="139" name="物件費該当値テキスト"/>
        <xdr:cNvSpPr txBox="1"/>
      </xdr:nvSpPr>
      <xdr:spPr>
        <a:xfrm>
          <a:off x="4686300" y="963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21234</xdr:rowOff>
    </xdr:from>
    <xdr:to>
      <xdr:col>20</xdr:col>
      <xdr:colOff>38100</xdr:colOff>
      <xdr:row>57</xdr:row>
      <xdr:rowOff>122834</xdr:rowOff>
    </xdr:to>
    <xdr:sp macro="" textlink="">
      <xdr:nvSpPr>
        <xdr:cNvPr id="140" name="楕円 139"/>
        <xdr:cNvSpPr/>
      </xdr:nvSpPr>
      <xdr:spPr>
        <a:xfrm>
          <a:off x="3746500" y="979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139361</xdr:rowOff>
    </xdr:from>
    <xdr:ext cx="534377" cy="259045"/>
    <xdr:sp macro="" textlink="">
      <xdr:nvSpPr>
        <xdr:cNvPr id="141" name="テキスト ボックス 140"/>
        <xdr:cNvSpPr txBox="1"/>
      </xdr:nvSpPr>
      <xdr:spPr>
        <a:xfrm>
          <a:off x="3530111" y="95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22834</xdr:rowOff>
    </xdr:from>
    <xdr:to>
      <xdr:col>15</xdr:col>
      <xdr:colOff>101600</xdr:colOff>
      <xdr:row>57</xdr:row>
      <xdr:rowOff>124434</xdr:rowOff>
    </xdr:to>
    <xdr:sp macro="" textlink="">
      <xdr:nvSpPr>
        <xdr:cNvPr id="142" name="楕円 141"/>
        <xdr:cNvSpPr/>
      </xdr:nvSpPr>
      <xdr:spPr>
        <a:xfrm>
          <a:off x="2857500" y="979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140961</xdr:rowOff>
    </xdr:from>
    <xdr:ext cx="534377" cy="259045"/>
    <xdr:sp macro="" textlink="">
      <xdr:nvSpPr>
        <xdr:cNvPr id="143" name="テキスト ボックス 142"/>
        <xdr:cNvSpPr txBox="1"/>
      </xdr:nvSpPr>
      <xdr:spPr>
        <a:xfrm>
          <a:off x="2641111" y="957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69076</xdr:rowOff>
    </xdr:from>
    <xdr:to>
      <xdr:col>10</xdr:col>
      <xdr:colOff>165100</xdr:colOff>
      <xdr:row>57</xdr:row>
      <xdr:rowOff>170676</xdr:rowOff>
    </xdr:to>
    <xdr:sp macro="" textlink="">
      <xdr:nvSpPr>
        <xdr:cNvPr id="144" name="楕円 143"/>
        <xdr:cNvSpPr/>
      </xdr:nvSpPr>
      <xdr:spPr>
        <a:xfrm>
          <a:off x="1968500" y="984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15753</xdr:rowOff>
    </xdr:from>
    <xdr:ext cx="534377" cy="259045"/>
    <xdr:sp macro="" textlink="">
      <xdr:nvSpPr>
        <xdr:cNvPr id="145" name="テキスト ボックス 144"/>
        <xdr:cNvSpPr txBox="1"/>
      </xdr:nvSpPr>
      <xdr:spPr>
        <a:xfrm>
          <a:off x="1752111" y="961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89865</xdr:rowOff>
    </xdr:from>
    <xdr:to>
      <xdr:col>6</xdr:col>
      <xdr:colOff>38100</xdr:colOff>
      <xdr:row>58</xdr:row>
      <xdr:rowOff>20015</xdr:rowOff>
    </xdr:to>
    <xdr:sp macro="" textlink="">
      <xdr:nvSpPr>
        <xdr:cNvPr id="146" name="楕円 145"/>
        <xdr:cNvSpPr/>
      </xdr:nvSpPr>
      <xdr:spPr>
        <a:xfrm>
          <a:off x="1079500" y="986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36542</xdr:rowOff>
    </xdr:from>
    <xdr:ext cx="534377" cy="259045"/>
    <xdr:sp macro="" textlink="">
      <xdr:nvSpPr>
        <xdr:cNvPr id="147" name="テキスト ボックス 146"/>
        <xdr:cNvSpPr txBox="1"/>
      </xdr:nvSpPr>
      <xdr:spPr>
        <a:xfrm>
          <a:off x="863111" y="963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166479</xdr:rowOff>
    </xdr:from>
    <xdr:to>
      <xdr:col>24</xdr:col>
      <xdr:colOff>62865</xdr:colOff>
      <xdr:row>79</xdr:row>
      <xdr:rowOff>63500</xdr:rowOff>
    </xdr:to>
    <xdr:cxnSp macro="">
      <xdr:nvCxnSpPr>
        <xdr:cNvPr id="173" name="直線コネクタ 172"/>
        <xdr:cNvCxnSpPr/>
      </xdr:nvCxnSpPr>
      <xdr:spPr>
        <a:xfrm flipV="1">
          <a:off x="4633595" y="11996529"/>
          <a:ext cx="1270" cy="161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67327</xdr:rowOff>
    </xdr:from>
    <xdr:ext cx="378565" cy="259045"/>
    <xdr:sp macro="" textlink="">
      <xdr:nvSpPr>
        <xdr:cNvPr id="174" name="維持補修費最小値テキスト"/>
        <xdr:cNvSpPr txBox="1"/>
      </xdr:nvSpPr>
      <xdr:spPr>
        <a:xfrm>
          <a:off x="4686300" y="1361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63500</xdr:rowOff>
    </xdr:from>
    <xdr:to>
      <xdr:col>24</xdr:col>
      <xdr:colOff>152400</xdr:colOff>
      <xdr:row>79</xdr:row>
      <xdr:rowOff>63500</xdr:rowOff>
    </xdr:to>
    <xdr:cxnSp macro="">
      <xdr:nvCxnSpPr>
        <xdr:cNvPr id="175" name="直線コネクタ 174"/>
        <xdr:cNvCxnSpPr/>
      </xdr:nvCxnSpPr>
      <xdr:spPr>
        <a:xfrm>
          <a:off x="4546600" y="1360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113156</xdr:rowOff>
    </xdr:from>
    <xdr:ext cx="534377" cy="259045"/>
    <xdr:sp macro="" textlink="">
      <xdr:nvSpPr>
        <xdr:cNvPr id="176" name="維持補修費最大値テキスト"/>
        <xdr:cNvSpPr txBox="1"/>
      </xdr:nvSpPr>
      <xdr:spPr>
        <a:xfrm>
          <a:off x="4686300" y="1177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166479</xdr:rowOff>
    </xdr:from>
    <xdr:to>
      <xdr:col>24</xdr:col>
      <xdr:colOff>152400</xdr:colOff>
      <xdr:row>69</xdr:row>
      <xdr:rowOff>166479</xdr:rowOff>
    </xdr:to>
    <xdr:cxnSp macro="">
      <xdr:nvCxnSpPr>
        <xdr:cNvPr id="177" name="直線コネクタ 176"/>
        <xdr:cNvCxnSpPr/>
      </xdr:nvCxnSpPr>
      <xdr:spPr>
        <a:xfrm>
          <a:off x="4546600" y="1199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110199</xdr:rowOff>
    </xdr:from>
    <xdr:to>
      <xdr:col>24</xdr:col>
      <xdr:colOff>63500</xdr:colOff>
      <xdr:row>76</xdr:row>
      <xdr:rowOff>132189</xdr:rowOff>
    </xdr:to>
    <xdr:cxnSp macro="">
      <xdr:nvCxnSpPr>
        <xdr:cNvPr id="178" name="直線コネクタ 177"/>
        <xdr:cNvCxnSpPr/>
      </xdr:nvCxnSpPr>
      <xdr:spPr>
        <a:xfrm>
          <a:off x="3797300" y="13140399"/>
          <a:ext cx="838200" cy="2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71790</xdr:rowOff>
    </xdr:from>
    <xdr:ext cx="469744" cy="259045"/>
    <xdr:sp macro="" textlink="">
      <xdr:nvSpPr>
        <xdr:cNvPr id="179" name="維持補修費平均値テキスト"/>
        <xdr:cNvSpPr txBox="1"/>
      </xdr:nvSpPr>
      <xdr:spPr>
        <a:xfrm>
          <a:off x="4686300" y="13101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93363</xdr:rowOff>
    </xdr:from>
    <xdr:to>
      <xdr:col>24</xdr:col>
      <xdr:colOff>114300</xdr:colOff>
      <xdr:row>77</xdr:row>
      <xdr:rowOff>23513</xdr:rowOff>
    </xdr:to>
    <xdr:sp macro="" textlink="">
      <xdr:nvSpPr>
        <xdr:cNvPr id="180" name="フローチャート: 判断 179"/>
        <xdr:cNvSpPr/>
      </xdr:nvSpPr>
      <xdr:spPr>
        <a:xfrm>
          <a:off x="4584700" y="1312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110199</xdr:rowOff>
    </xdr:from>
    <xdr:to>
      <xdr:col>19</xdr:col>
      <xdr:colOff>177800</xdr:colOff>
      <xdr:row>76</xdr:row>
      <xdr:rowOff>112595</xdr:rowOff>
    </xdr:to>
    <xdr:cxnSp macro="">
      <xdr:nvCxnSpPr>
        <xdr:cNvPr id="181" name="直線コネクタ 180"/>
        <xdr:cNvCxnSpPr/>
      </xdr:nvCxnSpPr>
      <xdr:spPr>
        <a:xfrm flipV="1">
          <a:off x="2908300" y="13140399"/>
          <a:ext cx="889000" cy="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102398</xdr:rowOff>
    </xdr:from>
    <xdr:to>
      <xdr:col>20</xdr:col>
      <xdr:colOff>38100</xdr:colOff>
      <xdr:row>77</xdr:row>
      <xdr:rowOff>32548</xdr:rowOff>
    </xdr:to>
    <xdr:sp macro="" textlink="">
      <xdr:nvSpPr>
        <xdr:cNvPr id="182" name="フローチャート: 判断 181"/>
        <xdr:cNvSpPr/>
      </xdr:nvSpPr>
      <xdr:spPr>
        <a:xfrm>
          <a:off x="3746500" y="1313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23675</xdr:rowOff>
    </xdr:from>
    <xdr:ext cx="469744" cy="259045"/>
    <xdr:sp macro="" textlink="">
      <xdr:nvSpPr>
        <xdr:cNvPr id="183" name="テキスト ボックス 182"/>
        <xdr:cNvSpPr txBox="1"/>
      </xdr:nvSpPr>
      <xdr:spPr>
        <a:xfrm>
          <a:off x="3562428" y="1322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100947</xdr:rowOff>
    </xdr:from>
    <xdr:to>
      <xdr:col>15</xdr:col>
      <xdr:colOff>50800</xdr:colOff>
      <xdr:row>76</xdr:row>
      <xdr:rowOff>112595</xdr:rowOff>
    </xdr:to>
    <xdr:cxnSp macro="">
      <xdr:nvCxnSpPr>
        <xdr:cNvPr id="184" name="直線コネクタ 183"/>
        <xdr:cNvCxnSpPr/>
      </xdr:nvCxnSpPr>
      <xdr:spPr>
        <a:xfrm>
          <a:off x="2019300" y="13131147"/>
          <a:ext cx="889000" cy="1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114481</xdr:rowOff>
    </xdr:from>
    <xdr:to>
      <xdr:col>15</xdr:col>
      <xdr:colOff>101600</xdr:colOff>
      <xdr:row>77</xdr:row>
      <xdr:rowOff>44631</xdr:rowOff>
    </xdr:to>
    <xdr:sp macro="" textlink="">
      <xdr:nvSpPr>
        <xdr:cNvPr id="185" name="フローチャート: 判断 184"/>
        <xdr:cNvSpPr/>
      </xdr:nvSpPr>
      <xdr:spPr>
        <a:xfrm>
          <a:off x="2857500" y="1314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35758</xdr:rowOff>
    </xdr:from>
    <xdr:ext cx="469744" cy="259045"/>
    <xdr:sp macro="" textlink="">
      <xdr:nvSpPr>
        <xdr:cNvPr id="186" name="テキスト ボックス 185"/>
        <xdr:cNvSpPr txBox="1"/>
      </xdr:nvSpPr>
      <xdr:spPr>
        <a:xfrm>
          <a:off x="2673428" y="13237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100947</xdr:rowOff>
    </xdr:from>
    <xdr:to>
      <xdr:col>10</xdr:col>
      <xdr:colOff>114300</xdr:colOff>
      <xdr:row>76</xdr:row>
      <xdr:rowOff>137523</xdr:rowOff>
    </xdr:to>
    <xdr:cxnSp macro="">
      <xdr:nvCxnSpPr>
        <xdr:cNvPr id="187" name="直線コネクタ 186"/>
        <xdr:cNvCxnSpPr/>
      </xdr:nvCxnSpPr>
      <xdr:spPr>
        <a:xfrm flipV="1">
          <a:off x="1130300" y="1313114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121665</xdr:rowOff>
    </xdr:from>
    <xdr:to>
      <xdr:col>10</xdr:col>
      <xdr:colOff>165100</xdr:colOff>
      <xdr:row>77</xdr:row>
      <xdr:rowOff>51815</xdr:rowOff>
    </xdr:to>
    <xdr:sp macro="" textlink="">
      <xdr:nvSpPr>
        <xdr:cNvPr id="188" name="フローチャート: 判断 187"/>
        <xdr:cNvSpPr/>
      </xdr:nvSpPr>
      <xdr:spPr>
        <a:xfrm>
          <a:off x="1968500" y="1315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42942</xdr:rowOff>
    </xdr:from>
    <xdr:ext cx="469744" cy="259045"/>
    <xdr:sp macro="" textlink="">
      <xdr:nvSpPr>
        <xdr:cNvPr id="189" name="テキスト ボックス 188"/>
        <xdr:cNvSpPr txBox="1"/>
      </xdr:nvSpPr>
      <xdr:spPr>
        <a:xfrm>
          <a:off x="1784428" y="1324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129395</xdr:rowOff>
    </xdr:from>
    <xdr:to>
      <xdr:col>6</xdr:col>
      <xdr:colOff>38100</xdr:colOff>
      <xdr:row>77</xdr:row>
      <xdr:rowOff>59545</xdr:rowOff>
    </xdr:to>
    <xdr:sp macro="" textlink="">
      <xdr:nvSpPr>
        <xdr:cNvPr id="190" name="フローチャート: 判断 189"/>
        <xdr:cNvSpPr/>
      </xdr:nvSpPr>
      <xdr:spPr>
        <a:xfrm>
          <a:off x="1079500" y="1315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50672</xdr:rowOff>
    </xdr:from>
    <xdr:ext cx="469744" cy="259045"/>
    <xdr:sp macro="" textlink="">
      <xdr:nvSpPr>
        <xdr:cNvPr id="191" name="テキスト ボックス 190"/>
        <xdr:cNvSpPr txBox="1"/>
      </xdr:nvSpPr>
      <xdr:spPr>
        <a:xfrm>
          <a:off x="895428" y="1325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81389</xdr:rowOff>
    </xdr:from>
    <xdr:to>
      <xdr:col>24</xdr:col>
      <xdr:colOff>114300</xdr:colOff>
      <xdr:row>77</xdr:row>
      <xdr:rowOff>11539</xdr:rowOff>
    </xdr:to>
    <xdr:sp macro="" textlink="">
      <xdr:nvSpPr>
        <xdr:cNvPr id="197" name="楕円 196"/>
        <xdr:cNvSpPr/>
      </xdr:nvSpPr>
      <xdr:spPr>
        <a:xfrm>
          <a:off x="4584700" y="1311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104266</xdr:rowOff>
    </xdr:from>
    <xdr:ext cx="469744" cy="259045"/>
    <xdr:sp macro="" textlink="">
      <xdr:nvSpPr>
        <xdr:cNvPr id="198" name="維持補修費該当値テキスト"/>
        <xdr:cNvSpPr txBox="1"/>
      </xdr:nvSpPr>
      <xdr:spPr>
        <a:xfrm>
          <a:off x="4686300" y="1296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59399</xdr:rowOff>
    </xdr:from>
    <xdr:to>
      <xdr:col>20</xdr:col>
      <xdr:colOff>38100</xdr:colOff>
      <xdr:row>76</xdr:row>
      <xdr:rowOff>160999</xdr:rowOff>
    </xdr:to>
    <xdr:sp macro="" textlink="">
      <xdr:nvSpPr>
        <xdr:cNvPr id="199" name="楕円 198"/>
        <xdr:cNvSpPr/>
      </xdr:nvSpPr>
      <xdr:spPr>
        <a:xfrm>
          <a:off x="3746500" y="1308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6076</xdr:rowOff>
    </xdr:from>
    <xdr:ext cx="469744" cy="259045"/>
    <xdr:sp macro="" textlink="">
      <xdr:nvSpPr>
        <xdr:cNvPr id="200" name="テキスト ボックス 199"/>
        <xdr:cNvSpPr txBox="1"/>
      </xdr:nvSpPr>
      <xdr:spPr>
        <a:xfrm>
          <a:off x="3562428" y="1286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61795</xdr:rowOff>
    </xdr:from>
    <xdr:to>
      <xdr:col>15</xdr:col>
      <xdr:colOff>101600</xdr:colOff>
      <xdr:row>76</xdr:row>
      <xdr:rowOff>163395</xdr:rowOff>
    </xdr:to>
    <xdr:sp macro="" textlink="">
      <xdr:nvSpPr>
        <xdr:cNvPr id="201" name="楕円 200"/>
        <xdr:cNvSpPr/>
      </xdr:nvSpPr>
      <xdr:spPr>
        <a:xfrm>
          <a:off x="2857500" y="130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8472</xdr:rowOff>
    </xdr:from>
    <xdr:ext cx="469744" cy="259045"/>
    <xdr:sp macro="" textlink="">
      <xdr:nvSpPr>
        <xdr:cNvPr id="202" name="テキスト ボックス 201"/>
        <xdr:cNvSpPr txBox="1"/>
      </xdr:nvSpPr>
      <xdr:spPr>
        <a:xfrm>
          <a:off x="2673428" y="1286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50147</xdr:rowOff>
    </xdr:from>
    <xdr:to>
      <xdr:col>10</xdr:col>
      <xdr:colOff>165100</xdr:colOff>
      <xdr:row>76</xdr:row>
      <xdr:rowOff>151747</xdr:rowOff>
    </xdr:to>
    <xdr:sp macro="" textlink="">
      <xdr:nvSpPr>
        <xdr:cNvPr id="203" name="楕円 202"/>
        <xdr:cNvSpPr/>
      </xdr:nvSpPr>
      <xdr:spPr>
        <a:xfrm>
          <a:off x="1968500" y="1308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168274</xdr:rowOff>
    </xdr:from>
    <xdr:ext cx="469744" cy="259045"/>
    <xdr:sp macro="" textlink="">
      <xdr:nvSpPr>
        <xdr:cNvPr id="204" name="テキスト ボックス 203"/>
        <xdr:cNvSpPr txBox="1"/>
      </xdr:nvSpPr>
      <xdr:spPr>
        <a:xfrm>
          <a:off x="1784428" y="1285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86723</xdr:rowOff>
    </xdr:from>
    <xdr:to>
      <xdr:col>6</xdr:col>
      <xdr:colOff>38100</xdr:colOff>
      <xdr:row>77</xdr:row>
      <xdr:rowOff>16873</xdr:rowOff>
    </xdr:to>
    <xdr:sp macro="" textlink="">
      <xdr:nvSpPr>
        <xdr:cNvPr id="205" name="楕円 204"/>
        <xdr:cNvSpPr/>
      </xdr:nvSpPr>
      <xdr:spPr>
        <a:xfrm>
          <a:off x="1079500" y="1311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33400</xdr:rowOff>
    </xdr:from>
    <xdr:ext cx="469744" cy="259045"/>
    <xdr:sp macro="" textlink="">
      <xdr:nvSpPr>
        <xdr:cNvPr id="206" name="テキスト ボックス 205"/>
        <xdr:cNvSpPr txBox="1"/>
      </xdr:nvSpPr>
      <xdr:spPr>
        <a:xfrm>
          <a:off x="895428" y="1289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123228</xdr:rowOff>
    </xdr:from>
    <xdr:to>
      <xdr:col>24</xdr:col>
      <xdr:colOff>62865</xdr:colOff>
      <xdr:row>98</xdr:row>
      <xdr:rowOff>102527</xdr:rowOff>
    </xdr:to>
    <xdr:cxnSp macro="">
      <xdr:nvCxnSpPr>
        <xdr:cNvPr id="231" name="直線コネクタ 230"/>
        <xdr:cNvCxnSpPr/>
      </xdr:nvCxnSpPr>
      <xdr:spPr>
        <a:xfrm flipV="1">
          <a:off x="4633595" y="15553728"/>
          <a:ext cx="1270" cy="1350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106354</xdr:rowOff>
    </xdr:from>
    <xdr:ext cx="534377" cy="259045"/>
    <xdr:sp macro="" textlink="">
      <xdr:nvSpPr>
        <xdr:cNvPr id="232" name="扶助費最小値テキスト"/>
        <xdr:cNvSpPr txBox="1"/>
      </xdr:nvSpPr>
      <xdr:spPr>
        <a:xfrm>
          <a:off x="4686300" y="1690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102527</xdr:rowOff>
    </xdr:from>
    <xdr:to>
      <xdr:col>24</xdr:col>
      <xdr:colOff>152400</xdr:colOff>
      <xdr:row>98</xdr:row>
      <xdr:rowOff>102527</xdr:rowOff>
    </xdr:to>
    <xdr:cxnSp macro="">
      <xdr:nvCxnSpPr>
        <xdr:cNvPr id="233" name="直線コネクタ 232"/>
        <xdr:cNvCxnSpPr/>
      </xdr:nvCxnSpPr>
      <xdr:spPr>
        <a:xfrm>
          <a:off x="4546600" y="1690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69905</xdr:rowOff>
    </xdr:from>
    <xdr:ext cx="599010" cy="259045"/>
    <xdr:sp macro="" textlink="">
      <xdr:nvSpPr>
        <xdr:cNvPr id="234" name="扶助費最大値テキスト"/>
        <xdr:cNvSpPr txBox="1"/>
      </xdr:nvSpPr>
      <xdr:spPr>
        <a:xfrm>
          <a:off x="4686300" y="1532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123228</xdr:rowOff>
    </xdr:from>
    <xdr:to>
      <xdr:col>24</xdr:col>
      <xdr:colOff>152400</xdr:colOff>
      <xdr:row>90</xdr:row>
      <xdr:rowOff>123228</xdr:rowOff>
    </xdr:to>
    <xdr:cxnSp macro="">
      <xdr:nvCxnSpPr>
        <xdr:cNvPr id="235" name="直線コネクタ 234"/>
        <xdr:cNvCxnSpPr/>
      </xdr:nvCxnSpPr>
      <xdr:spPr>
        <a:xfrm>
          <a:off x="4546600" y="1555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22797</xdr:rowOff>
    </xdr:from>
    <xdr:to>
      <xdr:col>24</xdr:col>
      <xdr:colOff>63500</xdr:colOff>
      <xdr:row>94</xdr:row>
      <xdr:rowOff>24588</xdr:rowOff>
    </xdr:to>
    <xdr:cxnSp macro="">
      <xdr:nvCxnSpPr>
        <xdr:cNvPr id="236" name="直線コネクタ 235"/>
        <xdr:cNvCxnSpPr/>
      </xdr:nvCxnSpPr>
      <xdr:spPr>
        <a:xfrm>
          <a:off x="3797300" y="16139097"/>
          <a:ext cx="8382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37622</xdr:rowOff>
    </xdr:from>
    <xdr:ext cx="599010" cy="259045"/>
    <xdr:sp macro="" textlink="">
      <xdr:nvSpPr>
        <xdr:cNvPr id="237" name="扶助費平均値テキスト"/>
        <xdr:cNvSpPr txBox="1"/>
      </xdr:nvSpPr>
      <xdr:spPr>
        <a:xfrm>
          <a:off x="4686300" y="16325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59195</xdr:rowOff>
    </xdr:from>
    <xdr:to>
      <xdr:col>24</xdr:col>
      <xdr:colOff>114300</xdr:colOff>
      <xdr:row>95</xdr:row>
      <xdr:rowOff>160795</xdr:rowOff>
    </xdr:to>
    <xdr:sp macro="" textlink="">
      <xdr:nvSpPr>
        <xdr:cNvPr id="238" name="フローチャート: 判断 237"/>
        <xdr:cNvSpPr/>
      </xdr:nvSpPr>
      <xdr:spPr>
        <a:xfrm>
          <a:off x="45847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22797</xdr:rowOff>
    </xdr:from>
    <xdr:to>
      <xdr:col>19</xdr:col>
      <xdr:colOff>177800</xdr:colOff>
      <xdr:row>94</xdr:row>
      <xdr:rowOff>61227</xdr:rowOff>
    </xdr:to>
    <xdr:cxnSp macro="">
      <xdr:nvCxnSpPr>
        <xdr:cNvPr id="239" name="直線コネクタ 238"/>
        <xdr:cNvCxnSpPr/>
      </xdr:nvCxnSpPr>
      <xdr:spPr>
        <a:xfrm flipV="1">
          <a:off x="2908300" y="16139097"/>
          <a:ext cx="889000" cy="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50585</xdr:rowOff>
    </xdr:from>
    <xdr:to>
      <xdr:col>20</xdr:col>
      <xdr:colOff>38100</xdr:colOff>
      <xdr:row>95</xdr:row>
      <xdr:rowOff>152185</xdr:rowOff>
    </xdr:to>
    <xdr:sp macro="" textlink="">
      <xdr:nvSpPr>
        <xdr:cNvPr id="240" name="フローチャート: 判断 239"/>
        <xdr:cNvSpPr/>
      </xdr:nvSpPr>
      <xdr:spPr>
        <a:xfrm>
          <a:off x="3746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143312</xdr:rowOff>
    </xdr:from>
    <xdr:ext cx="599010" cy="259045"/>
    <xdr:sp macro="" textlink="">
      <xdr:nvSpPr>
        <xdr:cNvPr id="241" name="テキスト ボックス 240"/>
        <xdr:cNvSpPr txBox="1"/>
      </xdr:nvSpPr>
      <xdr:spPr>
        <a:xfrm>
          <a:off x="3497795" y="1643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61227</xdr:rowOff>
    </xdr:from>
    <xdr:to>
      <xdr:col>15</xdr:col>
      <xdr:colOff>50800</xdr:colOff>
      <xdr:row>94</xdr:row>
      <xdr:rowOff>129705</xdr:rowOff>
    </xdr:to>
    <xdr:cxnSp macro="">
      <xdr:nvCxnSpPr>
        <xdr:cNvPr id="242" name="直線コネクタ 241"/>
        <xdr:cNvCxnSpPr/>
      </xdr:nvCxnSpPr>
      <xdr:spPr>
        <a:xfrm flipV="1">
          <a:off x="2019300" y="16177527"/>
          <a:ext cx="889000" cy="6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76200</xdr:rowOff>
    </xdr:from>
    <xdr:to>
      <xdr:col>15</xdr:col>
      <xdr:colOff>101600</xdr:colOff>
      <xdr:row>96</xdr:row>
      <xdr:rowOff>6350</xdr:rowOff>
    </xdr:to>
    <xdr:sp macro="" textlink="">
      <xdr:nvSpPr>
        <xdr:cNvPr id="243" name="フローチャート: 判断 242"/>
        <xdr:cNvSpPr/>
      </xdr:nvSpPr>
      <xdr:spPr>
        <a:xfrm>
          <a:off x="2857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168927</xdr:rowOff>
    </xdr:from>
    <xdr:ext cx="599010" cy="259045"/>
    <xdr:sp macro="" textlink="">
      <xdr:nvSpPr>
        <xdr:cNvPr id="244" name="テキスト ボックス 243"/>
        <xdr:cNvSpPr txBox="1"/>
      </xdr:nvSpPr>
      <xdr:spPr>
        <a:xfrm>
          <a:off x="2608795" y="1645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129705</xdr:rowOff>
    </xdr:from>
    <xdr:to>
      <xdr:col>10</xdr:col>
      <xdr:colOff>114300</xdr:colOff>
      <xdr:row>95</xdr:row>
      <xdr:rowOff>47523</xdr:rowOff>
    </xdr:to>
    <xdr:cxnSp macro="">
      <xdr:nvCxnSpPr>
        <xdr:cNvPr id="245" name="直線コネクタ 244"/>
        <xdr:cNvCxnSpPr/>
      </xdr:nvCxnSpPr>
      <xdr:spPr>
        <a:xfrm flipV="1">
          <a:off x="1130300" y="16246005"/>
          <a:ext cx="889000" cy="8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141732</xdr:rowOff>
    </xdr:from>
    <xdr:to>
      <xdr:col>10</xdr:col>
      <xdr:colOff>165100</xdr:colOff>
      <xdr:row>96</xdr:row>
      <xdr:rowOff>71882</xdr:rowOff>
    </xdr:to>
    <xdr:sp macro="" textlink="">
      <xdr:nvSpPr>
        <xdr:cNvPr id="246" name="フローチャート: 判断 245"/>
        <xdr:cNvSpPr/>
      </xdr:nvSpPr>
      <xdr:spPr>
        <a:xfrm>
          <a:off x="1968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63009</xdr:rowOff>
    </xdr:from>
    <xdr:ext cx="599010" cy="259045"/>
    <xdr:sp macro="" textlink="">
      <xdr:nvSpPr>
        <xdr:cNvPr id="247" name="テキスト ボックス 246"/>
        <xdr:cNvSpPr txBox="1"/>
      </xdr:nvSpPr>
      <xdr:spPr>
        <a:xfrm>
          <a:off x="1719795" y="1652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8052</xdr:rowOff>
    </xdr:from>
    <xdr:to>
      <xdr:col>6</xdr:col>
      <xdr:colOff>38100</xdr:colOff>
      <xdr:row>96</xdr:row>
      <xdr:rowOff>109652</xdr:rowOff>
    </xdr:to>
    <xdr:sp macro="" textlink="">
      <xdr:nvSpPr>
        <xdr:cNvPr id="248" name="フローチャート: 判断 247"/>
        <xdr:cNvSpPr/>
      </xdr:nvSpPr>
      <xdr:spPr>
        <a:xfrm>
          <a:off x="1079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100779</xdr:rowOff>
    </xdr:from>
    <xdr:ext cx="534377" cy="259045"/>
    <xdr:sp macro="" textlink="">
      <xdr:nvSpPr>
        <xdr:cNvPr id="249" name="テキスト ボックス 248"/>
        <xdr:cNvSpPr txBox="1"/>
      </xdr:nvSpPr>
      <xdr:spPr>
        <a:xfrm>
          <a:off x="863111" y="1655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145238</xdr:rowOff>
    </xdr:from>
    <xdr:to>
      <xdr:col>24</xdr:col>
      <xdr:colOff>114300</xdr:colOff>
      <xdr:row>94</xdr:row>
      <xdr:rowOff>75388</xdr:rowOff>
    </xdr:to>
    <xdr:sp macro="" textlink="">
      <xdr:nvSpPr>
        <xdr:cNvPr id="255" name="楕円 254"/>
        <xdr:cNvSpPr/>
      </xdr:nvSpPr>
      <xdr:spPr>
        <a:xfrm>
          <a:off x="4584700" y="1609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168115</xdr:rowOff>
    </xdr:from>
    <xdr:ext cx="599010" cy="259045"/>
    <xdr:sp macro="" textlink="">
      <xdr:nvSpPr>
        <xdr:cNvPr id="256" name="扶助費該当値テキスト"/>
        <xdr:cNvSpPr txBox="1"/>
      </xdr:nvSpPr>
      <xdr:spPr>
        <a:xfrm>
          <a:off x="4686300" y="15941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143447</xdr:rowOff>
    </xdr:from>
    <xdr:to>
      <xdr:col>20</xdr:col>
      <xdr:colOff>38100</xdr:colOff>
      <xdr:row>94</xdr:row>
      <xdr:rowOff>73597</xdr:rowOff>
    </xdr:to>
    <xdr:sp macro="" textlink="">
      <xdr:nvSpPr>
        <xdr:cNvPr id="257" name="楕円 256"/>
        <xdr:cNvSpPr/>
      </xdr:nvSpPr>
      <xdr:spPr>
        <a:xfrm>
          <a:off x="3746500" y="1608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90124</xdr:rowOff>
    </xdr:from>
    <xdr:ext cx="599010" cy="259045"/>
    <xdr:sp macro="" textlink="">
      <xdr:nvSpPr>
        <xdr:cNvPr id="258" name="テキスト ボックス 257"/>
        <xdr:cNvSpPr txBox="1"/>
      </xdr:nvSpPr>
      <xdr:spPr>
        <a:xfrm>
          <a:off x="3497795" y="1586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10427</xdr:rowOff>
    </xdr:from>
    <xdr:to>
      <xdr:col>15</xdr:col>
      <xdr:colOff>101600</xdr:colOff>
      <xdr:row>94</xdr:row>
      <xdr:rowOff>112027</xdr:rowOff>
    </xdr:to>
    <xdr:sp macro="" textlink="">
      <xdr:nvSpPr>
        <xdr:cNvPr id="259" name="楕円 258"/>
        <xdr:cNvSpPr/>
      </xdr:nvSpPr>
      <xdr:spPr>
        <a:xfrm>
          <a:off x="2857500" y="1612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128554</xdr:rowOff>
    </xdr:from>
    <xdr:ext cx="599010" cy="259045"/>
    <xdr:sp macro="" textlink="">
      <xdr:nvSpPr>
        <xdr:cNvPr id="260" name="テキスト ボックス 259"/>
        <xdr:cNvSpPr txBox="1"/>
      </xdr:nvSpPr>
      <xdr:spPr>
        <a:xfrm>
          <a:off x="2608795" y="15901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78905</xdr:rowOff>
    </xdr:from>
    <xdr:to>
      <xdr:col>10</xdr:col>
      <xdr:colOff>165100</xdr:colOff>
      <xdr:row>95</xdr:row>
      <xdr:rowOff>9055</xdr:rowOff>
    </xdr:to>
    <xdr:sp macro="" textlink="">
      <xdr:nvSpPr>
        <xdr:cNvPr id="261" name="楕円 260"/>
        <xdr:cNvSpPr/>
      </xdr:nvSpPr>
      <xdr:spPr>
        <a:xfrm>
          <a:off x="1968500" y="161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25582</xdr:rowOff>
    </xdr:from>
    <xdr:ext cx="599010" cy="259045"/>
    <xdr:sp macro="" textlink="">
      <xdr:nvSpPr>
        <xdr:cNvPr id="262" name="テキスト ボックス 261"/>
        <xdr:cNvSpPr txBox="1"/>
      </xdr:nvSpPr>
      <xdr:spPr>
        <a:xfrm>
          <a:off x="1719795" y="15970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168173</xdr:rowOff>
    </xdr:from>
    <xdr:to>
      <xdr:col>6</xdr:col>
      <xdr:colOff>38100</xdr:colOff>
      <xdr:row>95</xdr:row>
      <xdr:rowOff>98323</xdr:rowOff>
    </xdr:to>
    <xdr:sp macro="" textlink="">
      <xdr:nvSpPr>
        <xdr:cNvPr id="263" name="楕円 262"/>
        <xdr:cNvSpPr/>
      </xdr:nvSpPr>
      <xdr:spPr>
        <a:xfrm>
          <a:off x="1079500" y="1628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114850</xdr:rowOff>
    </xdr:from>
    <xdr:ext cx="599010" cy="259045"/>
    <xdr:sp macro="" textlink="">
      <xdr:nvSpPr>
        <xdr:cNvPr id="264" name="テキスト ボックス 263"/>
        <xdr:cNvSpPr txBox="1"/>
      </xdr:nvSpPr>
      <xdr:spPr>
        <a:xfrm>
          <a:off x="830795" y="1605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89713</xdr:rowOff>
    </xdr:from>
    <xdr:to>
      <xdr:col>54</xdr:col>
      <xdr:colOff>189865</xdr:colOff>
      <xdr:row>37</xdr:row>
      <xdr:rowOff>105505</xdr:rowOff>
    </xdr:to>
    <xdr:cxnSp macro="">
      <xdr:nvCxnSpPr>
        <xdr:cNvPr id="288" name="直線コネクタ 287"/>
        <xdr:cNvCxnSpPr/>
      </xdr:nvCxnSpPr>
      <xdr:spPr>
        <a:xfrm flipV="1">
          <a:off x="10475595" y="5233213"/>
          <a:ext cx="1270" cy="121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109332</xdr:rowOff>
    </xdr:from>
    <xdr:ext cx="534377" cy="259045"/>
    <xdr:sp macro="" textlink="">
      <xdr:nvSpPr>
        <xdr:cNvPr id="289" name="補助費等最小値テキスト"/>
        <xdr:cNvSpPr txBox="1"/>
      </xdr:nvSpPr>
      <xdr:spPr>
        <a:xfrm>
          <a:off x="10528300" y="64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105505</xdr:rowOff>
    </xdr:from>
    <xdr:to>
      <xdr:col>55</xdr:col>
      <xdr:colOff>88900</xdr:colOff>
      <xdr:row>37</xdr:row>
      <xdr:rowOff>105505</xdr:rowOff>
    </xdr:to>
    <xdr:cxnSp macro="">
      <xdr:nvCxnSpPr>
        <xdr:cNvPr id="290" name="直線コネクタ 289"/>
        <xdr:cNvCxnSpPr/>
      </xdr:nvCxnSpPr>
      <xdr:spPr>
        <a:xfrm>
          <a:off x="10388600" y="644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36390</xdr:rowOff>
    </xdr:from>
    <xdr:ext cx="534377" cy="259045"/>
    <xdr:sp macro="" textlink="">
      <xdr:nvSpPr>
        <xdr:cNvPr id="291" name="補助費等最大値テキスト"/>
        <xdr:cNvSpPr txBox="1"/>
      </xdr:nvSpPr>
      <xdr:spPr>
        <a:xfrm>
          <a:off x="10528300" y="500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89713</xdr:rowOff>
    </xdr:from>
    <xdr:to>
      <xdr:col>55</xdr:col>
      <xdr:colOff>88900</xdr:colOff>
      <xdr:row>30</xdr:row>
      <xdr:rowOff>89713</xdr:rowOff>
    </xdr:to>
    <xdr:cxnSp macro="">
      <xdr:nvCxnSpPr>
        <xdr:cNvPr id="292" name="直線コネクタ 291"/>
        <xdr:cNvCxnSpPr/>
      </xdr:nvCxnSpPr>
      <xdr:spPr>
        <a:xfrm>
          <a:off x="10388600" y="5233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108344</xdr:rowOff>
    </xdr:from>
    <xdr:to>
      <xdr:col>55</xdr:col>
      <xdr:colOff>0</xdr:colOff>
      <xdr:row>34</xdr:row>
      <xdr:rowOff>145910</xdr:rowOff>
    </xdr:to>
    <xdr:cxnSp macro="">
      <xdr:nvCxnSpPr>
        <xdr:cNvPr id="293" name="直線コネクタ 292"/>
        <xdr:cNvCxnSpPr/>
      </xdr:nvCxnSpPr>
      <xdr:spPr>
        <a:xfrm>
          <a:off x="9639300" y="5937644"/>
          <a:ext cx="838200" cy="3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89768</xdr:rowOff>
    </xdr:from>
    <xdr:ext cx="534377" cy="259045"/>
    <xdr:sp macro="" textlink="">
      <xdr:nvSpPr>
        <xdr:cNvPr id="294" name="補助費等平均値テキスト"/>
        <xdr:cNvSpPr txBox="1"/>
      </xdr:nvSpPr>
      <xdr:spPr>
        <a:xfrm>
          <a:off x="10528300" y="6090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111341</xdr:rowOff>
    </xdr:from>
    <xdr:to>
      <xdr:col>55</xdr:col>
      <xdr:colOff>50800</xdr:colOff>
      <xdr:row>36</xdr:row>
      <xdr:rowOff>41491</xdr:rowOff>
    </xdr:to>
    <xdr:sp macro="" textlink="">
      <xdr:nvSpPr>
        <xdr:cNvPr id="295" name="フローチャート: 判断 294"/>
        <xdr:cNvSpPr/>
      </xdr:nvSpPr>
      <xdr:spPr>
        <a:xfrm>
          <a:off x="10426700" y="611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97047</xdr:rowOff>
    </xdr:from>
    <xdr:to>
      <xdr:col>50</xdr:col>
      <xdr:colOff>114300</xdr:colOff>
      <xdr:row>34</xdr:row>
      <xdr:rowOff>108344</xdr:rowOff>
    </xdr:to>
    <xdr:cxnSp macro="">
      <xdr:nvCxnSpPr>
        <xdr:cNvPr id="296" name="直線コネクタ 295"/>
        <xdr:cNvCxnSpPr/>
      </xdr:nvCxnSpPr>
      <xdr:spPr>
        <a:xfrm>
          <a:off x="8750300" y="5926347"/>
          <a:ext cx="889000" cy="1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145707</xdr:rowOff>
    </xdr:from>
    <xdr:to>
      <xdr:col>50</xdr:col>
      <xdr:colOff>165100</xdr:colOff>
      <xdr:row>36</xdr:row>
      <xdr:rowOff>75857</xdr:rowOff>
    </xdr:to>
    <xdr:sp macro="" textlink="">
      <xdr:nvSpPr>
        <xdr:cNvPr id="297" name="フローチャート: 判断 296"/>
        <xdr:cNvSpPr/>
      </xdr:nvSpPr>
      <xdr:spPr>
        <a:xfrm>
          <a:off x="9588500" y="614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66984</xdr:rowOff>
    </xdr:from>
    <xdr:ext cx="534377" cy="259045"/>
    <xdr:sp macro="" textlink="">
      <xdr:nvSpPr>
        <xdr:cNvPr id="298" name="テキスト ボックス 297"/>
        <xdr:cNvSpPr txBox="1"/>
      </xdr:nvSpPr>
      <xdr:spPr>
        <a:xfrm>
          <a:off x="9372111" y="623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97047</xdr:rowOff>
    </xdr:from>
    <xdr:to>
      <xdr:col>45</xdr:col>
      <xdr:colOff>177800</xdr:colOff>
      <xdr:row>34</xdr:row>
      <xdr:rowOff>101733</xdr:rowOff>
    </xdr:to>
    <xdr:cxnSp macro="">
      <xdr:nvCxnSpPr>
        <xdr:cNvPr id="299" name="直線コネクタ 298"/>
        <xdr:cNvCxnSpPr/>
      </xdr:nvCxnSpPr>
      <xdr:spPr>
        <a:xfrm flipV="1">
          <a:off x="7861300" y="5926347"/>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131210</xdr:rowOff>
    </xdr:from>
    <xdr:to>
      <xdr:col>46</xdr:col>
      <xdr:colOff>38100</xdr:colOff>
      <xdr:row>36</xdr:row>
      <xdr:rowOff>61360</xdr:rowOff>
    </xdr:to>
    <xdr:sp macro="" textlink="">
      <xdr:nvSpPr>
        <xdr:cNvPr id="300" name="フローチャート: 判断 299"/>
        <xdr:cNvSpPr/>
      </xdr:nvSpPr>
      <xdr:spPr>
        <a:xfrm>
          <a:off x="8699500" y="613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52487</xdr:rowOff>
    </xdr:from>
    <xdr:ext cx="534377" cy="259045"/>
    <xdr:sp macro="" textlink="">
      <xdr:nvSpPr>
        <xdr:cNvPr id="301" name="テキスト ボックス 300"/>
        <xdr:cNvSpPr txBox="1"/>
      </xdr:nvSpPr>
      <xdr:spPr>
        <a:xfrm>
          <a:off x="8483111" y="622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101733</xdr:rowOff>
    </xdr:from>
    <xdr:to>
      <xdr:col>41</xdr:col>
      <xdr:colOff>50800</xdr:colOff>
      <xdr:row>35</xdr:row>
      <xdr:rowOff>19876</xdr:rowOff>
    </xdr:to>
    <xdr:cxnSp macro="">
      <xdr:nvCxnSpPr>
        <xdr:cNvPr id="302" name="直線コネクタ 301"/>
        <xdr:cNvCxnSpPr/>
      </xdr:nvCxnSpPr>
      <xdr:spPr>
        <a:xfrm flipV="1">
          <a:off x="6972300" y="5931033"/>
          <a:ext cx="889000" cy="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131229</xdr:rowOff>
    </xdr:from>
    <xdr:to>
      <xdr:col>41</xdr:col>
      <xdr:colOff>101600</xdr:colOff>
      <xdr:row>36</xdr:row>
      <xdr:rowOff>61379</xdr:rowOff>
    </xdr:to>
    <xdr:sp macro="" textlink="">
      <xdr:nvSpPr>
        <xdr:cNvPr id="303" name="フローチャート: 判断 302"/>
        <xdr:cNvSpPr/>
      </xdr:nvSpPr>
      <xdr:spPr>
        <a:xfrm>
          <a:off x="7810500" y="61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52506</xdr:rowOff>
    </xdr:from>
    <xdr:ext cx="534377" cy="259045"/>
    <xdr:sp macro="" textlink="">
      <xdr:nvSpPr>
        <xdr:cNvPr id="304" name="テキスト ボックス 303"/>
        <xdr:cNvSpPr txBox="1"/>
      </xdr:nvSpPr>
      <xdr:spPr>
        <a:xfrm>
          <a:off x="7594111" y="622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135306</xdr:rowOff>
    </xdr:from>
    <xdr:to>
      <xdr:col>36</xdr:col>
      <xdr:colOff>165100</xdr:colOff>
      <xdr:row>36</xdr:row>
      <xdr:rowOff>65456</xdr:rowOff>
    </xdr:to>
    <xdr:sp macro="" textlink="">
      <xdr:nvSpPr>
        <xdr:cNvPr id="305" name="フローチャート: 判断 304"/>
        <xdr:cNvSpPr/>
      </xdr:nvSpPr>
      <xdr:spPr>
        <a:xfrm>
          <a:off x="6921500" y="613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56583</xdr:rowOff>
    </xdr:from>
    <xdr:ext cx="534377" cy="259045"/>
    <xdr:sp macro="" textlink="">
      <xdr:nvSpPr>
        <xdr:cNvPr id="306" name="テキスト ボックス 305"/>
        <xdr:cNvSpPr txBox="1"/>
      </xdr:nvSpPr>
      <xdr:spPr>
        <a:xfrm>
          <a:off x="6705111" y="622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95110</xdr:rowOff>
    </xdr:from>
    <xdr:to>
      <xdr:col>55</xdr:col>
      <xdr:colOff>50800</xdr:colOff>
      <xdr:row>35</xdr:row>
      <xdr:rowOff>25260</xdr:rowOff>
    </xdr:to>
    <xdr:sp macro="" textlink="">
      <xdr:nvSpPr>
        <xdr:cNvPr id="312" name="楕円 311"/>
        <xdr:cNvSpPr/>
      </xdr:nvSpPr>
      <xdr:spPr>
        <a:xfrm>
          <a:off x="10426700" y="592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117987</xdr:rowOff>
    </xdr:from>
    <xdr:ext cx="534377" cy="259045"/>
    <xdr:sp macro="" textlink="">
      <xdr:nvSpPr>
        <xdr:cNvPr id="313" name="補助費等該当値テキスト"/>
        <xdr:cNvSpPr txBox="1"/>
      </xdr:nvSpPr>
      <xdr:spPr>
        <a:xfrm>
          <a:off x="10528300" y="577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57544</xdr:rowOff>
    </xdr:from>
    <xdr:to>
      <xdr:col>50</xdr:col>
      <xdr:colOff>165100</xdr:colOff>
      <xdr:row>34</xdr:row>
      <xdr:rowOff>159144</xdr:rowOff>
    </xdr:to>
    <xdr:sp macro="" textlink="">
      <xdr:nvSpPr>
        <xdr:cNvPr id="314" name="楕円 313"/>
        <xdr:cNvSpPr/>
      </xdr:nvSpPr>
      <xdr:spPr>
        <a:xfrm>
          <a:off x="9588500" y="588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4221</xdr:rowOff>
    </xdr:from>
    <xdr:ext cx="534377" cy="259045"/>
    <xdr:sp macro="" textlink="">
      <xdr:nvSpPr>
        <xdr:cNvPr id="315" name="テキスト ボックス 314"/>
        <xdr:cNvSpPr txBox="1"/>
      </xdr:nvSpPr>
      <xdr:spPr>
        <a:xfrm>
          <a:off x="9372111" y="566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46247</xdr:rowOff>
    </xdr:from>
    <xdr:to>
      <xdr:col>46</xdr:col>
      <xdr:colOff>38100</xdr:colOff>
      <xdr:row>34</xdr:row>
      <xdr:rowOff>147847</xdr:rowOff>
    </xdr:to>
    <xdr:sp macro="" textlink="">
      <xdr:nvSpPr>
        <xdr:cNvPr id="316" name="楕円 315"/>
        <xdr:cNvSpPr/>
      </xdr:nvSpPr>
      <xdr:spPr>
        <a:xfrm>
          <a:off x="8699500" y="587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164374</xdr:rowOff>
    </xdr:from>
    <xdr:ext cx="534377" cy="259045"/>
    <xdr:sp macro="" textlink="">
      <xdr:nvSpPr>
        <xdr:cNvPr id="317" name="テキスト ボックス 316"/>
        <xdr:cNvSpPr txBox="1"/>
      </xdr:nvSpPr>
      <xdr:spPr>
        <a:xfrm>
          <a:off x="8483111" y="565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50933</xdr:rowOff>
    </xdr:from>
    <xdr:to>
      <xdr:col>41</xdr:col>
      <xdr:colOff>101600</xdr:colOff>
      <xdr:row>34</xdr:row>
      <xdr:rowOff>152533</xdr:rowOff>
    </xdr:to>
    <xdr:sp macro="" textlink="">
      <xdr:nvSpPr>
        <xdr:cNvPr id="318" name="楕円 317"/>
        <xdr:cNvSpPr/>
      </xdr:nvSpPr>
      <xdr:spPr>
        <a:xfrm>
          <a:off x="7810500" y="588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169060</xdr:rowOff>
    </xdr:from>
    <xdr:ext cx="534377" cy="259045"/>
    <xdr:sp macro="" textlink="">
      <xdr:nvSpPr>
        <xdr:cNvPr id="319" name="テキスト ボックス 318"/>
        <xdr:cNvSpPr txBox="1"/>
      </xdr:nvSpPr>
      <xdr:spPr>
        <a:xfrm>
          <a:off x="7594111" y="565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140526</xdr:rowOff>
    </xdr:from>
    <xdr:to>
      <xdr:col>36</xdr:col>
      <xdr:colOff>165100</xdr:colOff>
      <xdr:row>35</xdr:row>
      <xdr:rowOff>70676</xdr:rowOff>
    </xdr:to>
    <xdr:sp macro="" textlink="">
      <xdr:nvSpPr>
        <xdr:cNvPr id="320" name="楕円 319"/>
        <xdr:cNvSpPr/>
      </xdr:nvSpPr>
      <xdr:spPr>
        <a:xfrm>
          <a:off x="6921500" y="596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87203</xdr:rowOff>
    </xdr:from>
    <xdr:ext cx="534377" cy="259045"/>
    <xdr:sp macro="" textlink="">
      <xdr:nvSpPr>
        <xdr:cNvPr id="321" name="テキスト ボックス 320"/>
        <xdr:cNvSpPr txBox="1"/>
      </xdr:nvSpPr>
      <xdr:spPr>
        <a:xfrm>
          <a:off x="6705111" y="574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79483</xdr:rowOff>
    </xdr:from>
    <xdr:to>
      <xdr:col>54</xdr:col>
      <xdr:colOff>189865</xdr:colOff>
      <xdr:row>59</xdr:row>
      <xdr:rowOff>1340</xdr:rowOff>
    </xdr:to>
    <xdr:cxnSp macro="">
      <xdr:nvCxnSpPr>
        <xdr:cNvPr id="346" name="直線コネクタ 345"/>
        <xdr:cNvCxnSpPr/>
      </xdr:nvCxnSpPr>
      <xdr:spPr>
        <a:xfrm flipV="1">
          <a:off x="10475595" y="8823433"/>
          <a:ext cx="1270" cy="129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5167</xdr:rowOff>
    </xdr:from>
    <xdr:ext cx="534377" cy="259045"/>
    <xdr:sp macro="" textlink="">
      <xdr:nvSpPr>
        <xdr:cNvPr id="347" name="普通建設事業費最小値テキスト"/>
        <xdr:cNvSpPr txBox="1"/>
      </xdr:nvSpPr>
      <xdr:spPr>
        <a:xfrm>
          <a:off x="10528300" y="101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1340</xdr:rowOff>
    </xdr:from>
    <xdr:to>
      <xdr:col>55</xdr:col>
      <xdr:colOff>88900</xdr:colOff>
      <xdr:row>59</xdr:row>
      <xdr:rowOff>1340</xdr:rowOff>
    </xdr:to>
    <xdr:cxnSp macro="">
      <xdr:nvCxnSpPr>
        <xdr:cNvPr id="348" name="直線コネクタ 347"/>
        <xdr:cNvCxnSpPr/>
      </xdr:nvCxnSpPr>
      <xdr:spPr>
        <a:xfrm>
          <a:off x="10388600" y="10116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26160</xdr:rowOff>
    </xdr:from>
    <xdr:ext cx="534377" cy="259045"/>
    <xdr:sp macro="" textlink="">
      <xdr:nvSpPr>
        <xdr:cNvPr id="349" name="普通建設事業費最大値テキスト"/>
        <xdr:cNvSpPr txBox="1"/>
      </xdr:nvSpPr>
      <xdr:spPr>
        <a:xfrm>
          <a:off x="10528300" y="859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79483</xdr:rowOff>
    </xdr:from>
    <xdr:to>
      <xdr:col>55</xdr:col>
      <xdr:colOff>88900</xdr:colOff>
      <xdr:row>51</xdr:row>
      <xdr:rowOff>79483</xdr:rowOff>
    </xdr:to>
    <xdr:cxnSp macro="">
      <xdr:nvCxnSpPr>
        <xdr:cNvPr id="350" name="直線コネクタ 349"/>
        <xdr:cNvCxnSpPr/>
      </xdr:nvCxnSpPr>
      <xdr:spPr>
        <a:xfrm>
          <a:off x="10388600" y="882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75788</xdr:rowOff>
    </xdr:from>
    <xdr:to>
      <xdr:col>55</xdr:col>
      <xdr:colOff>0</xdr:colOff>
      <xdr:row>57</xdr:row>
      <xdr:rowOff>11703</xdr:rowOff>
    </xdr:to>
    <xdr:cxnSp macro="">
      <xdr:nvCxnSpPr>
        <xdr:cNvPr id="351" name="直線コネクタ 350"/>
        <xdr:cNvCxnSpPr/>
      </xdr:nvCxnSpPr>
      <xdr:spPr>
        <a:xfrm>
          <a:off x="9639300" y="9505538"/>
          <a:ext cx="838200" cy="27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26871</xdr:rowOff>
    </xdr:from>
    <xdr:ext cx="534377" cy="259045"/>
    <xdr:sp macro="" textlink="">
      <xdr:nvSpPr>
        <xdr:cNvPr id="352" name="普通建設事業費平均値テキスト"/>
        <xdr:cNvSpPr txBox="1"/>
      </xdr:nvSpPr>
      <xdr:spPr>
        <a:xfrm>
          <a:off x="10528300" y="9456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3994</xdr:rowOff>
    </xdr:from>
    <xdr:to>
      <xdr:col>55</xdr:col>
      <xdr:colOff>50800</xdr:colOff>
      <xdr:row>56</xdr:row>
      <xdr:rowOff>105594</xdr:rowOff>
    </xdr:to>
    <xdr:sp macro="" textlink="">
      <xdr:nvSpPr>
        <xdr:cNvPr id="353" name="フローチャート: 判断 352"/>
        <xdr:cNvSpPr/>
      </xdr:nvSpPr>
      <xdr:spPr>
        <a:xfrm>
          <a:off x="10426700" y="960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75788</xdr:rowOff>
    </xdr:from>
    <xdr:to>
      <xdr:col>50</xdr:col>
      <xdr:colOff>114300</xdr:colOff>
      <xdr:row>56</xdr:row>
      <xdr:rowOff>129527</xdr:rowOff>
    </xdr:to>
    <xdr:cxnSp macro="">
      <xdr:nvCxnSpPr>
        <xdr:cNvPr id="354" name="直線コネクタ 353"/>
        <xdr:cNvCxnSpPr/>
      </xdr:nvCxnSpPr>
      <xdr:spPr>
        <a:xfrm flipV="1">
          <a:off x="8750300" y="9505538"/>
          <a:ext cx="889000" cy="2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144373</xdr:rowOff>
    </xdr:from>
    <xdr:to>
      <xdr:col>50</xdr:col>
      <xdr:colOff>165100</xdr:colOff>
      <xdr:row>56</xdr:row>
      <xdr:rowOff>74523</xdr:rowOff>
    </xdr:to>
    <xdr:sp macro="" textlink="">
      <xdr:nvSpPr>
        <xdr:cNvPr id="355" name="フローチャート: 判断 354"/>
        <xdr:cNvSpPr/>
      </xdr:nvSpPr>
      <xdr:spPr>
        <a:xfrm>
          <a:off x="95885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65650</xdr:rowOff>
    </xdr:from>
    <xdr:ext cx="534377" cy="259045"/>
    <xdr:sp macro="" textlink="">
      <xdr:nvSpPr>
        <xdr:cNvPr id="356" name="テキスト ボックス 355"/>
        <xdr:cNvSpPr txBox="1"/>
      </xdr:nvSpPr>
      <xdr:spPr>
        <a:xfrm>
          <a:off x="9372111" y="966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6159</xdr:rowOff>
    </xdr:from>
    <xdr:to>
      <xdr:col>45</xdr:col>
      <xdr:colOff>177800</xdr:colOff>
      <xdr:row>56</xdr:row>
      <xdr:rowOff>129527</xdr:rowOff>
    </xdr:to>
    <xdr:cxnSp macro="">
      <xdr:nvCxnSpPr>
        <xdr:cNvPr id="357" name="直線コネクタ 356"/>
        <xdr:cNvCxnSpPr/>
      </xdr:nvCxnSpPr>
      <xdr:spPr>
        <a:xfrm>
          <a:off x="7861300" y="8578659"/>
          <a:ext cx="889000" cy="115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5175</xdr:rowOff>
    </xdr:from>
    <xdr:to>
      <xdr:col>46</xdr:col>
      <xdr:colOff>38100</xdr:colOff>
      <xdr:row>56</xdr:row>
      <xdr:rowOff>106775</xdr:rowOff>
    </xdr:to>
    <xdr:sp macro="" textlink="">
      <xdr:nvSpPr>
        <xdr:cNvPr id="358" name="フローチャート: 判断 357"/>
        <xdr:cNvSpPr/>
      </xdr:nvSpPr>
      <xdr:spPr>
        <a:xfrm>
          <a:off x="86995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123302</xdr:rowOff>
    </xdr:from>
    <xdr:ext cx="534377" cy="259045"/>
    <xdr:sp macro="" textlink="">
      <xdr:nvSpPr>
        <xdr:cNvPr id="359" name="テキスト ボックス 358"/>
        <xdr:cNvSpPr txBox="1"/>
      </xdr:nvSpPr>
      <xdr:spPr>
        <a:xfrm>
          <a:off x="8483111" y="938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6159</xdr:rowOff>
    </xdr:from>
    <xdr:to>
      <xdr:col>41</xdr:col>
      <xdr:colOff>50800</xdr:colOff>
      <xdr:row>51</xdr:row>
      <xdr:rowOff>88818</xdr:rowOff>
    </xdr:to>
    <xdr:cxnSp macro="">
      <xdr:nvCxnSpPr>
        <xdr:cNvPr id="360" name="直線コネクタ 359"/>
        <xdr:cNvCxnSpPr/>
      </xdr:nvCxnSpPr>
      <xdr:spPr>
        <a:xfrm flipV="1">
          <a:off x="6972300" y="8578659"/>
          <a:ext cx="889000" cy="25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91186</xdr:rowOff>
    </xdr:from>
    <xdr:to>
      <xdr:col>41</xdr:col>
      <xdr:colOff>101600</xdr:colOff>
      <xdr:row>56</xdr:row>
      <xdr:rowOff>21336</xdr:rowOff>
    </xdr:to>
    <xdr:sp macro="" textlink="">
      <xdr:nvSpPr>
        <xdr:cNvPr id="361" name="フローチャート: 判断 360"/>
        <xdr:cNvSpPr/>
      </xdr:nvSpPr>
      <xdr:spPr>
        <a:xfrm>
          <a:off x="7810500" y="952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12463</xdr:rowOff>
    </xdr:from>
    <xdr:ext cx="534377" cy="259045"/>
    <xdr:sp macro="" textlink="">
      <xdr:nvSpPr>
        <xdr:cNvPr id="362" name="テキスト ボックス 361"/>
        <xdr:cNvSpPr txBox="1"/>
      </xdr:nvSpPr>
      <xdr:spPr>
        <a:xfrm>
          <a:off x="7594111" y="961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77222</xdr:rowOff>
    </xdr:from>
    <xdr:to>
      <xdr:col>36</xdr:col>
      <xdr:colOff>165100</xdr:colOff>
      <xdr:row>56</xdr:row>
      <xdr:rowOff>7372</xdr:rowOff>
    </xdr:to>
    <xdr:sp macro="" textlink="">
      <xdr:nvSpPr>
        <xdr:cNvPr id="363" name="フローチャート: 判断 362"/>
        <xdr:cNvSpPr/>
      </xdr:nvSpPr>
      <xdr:spPr>
        <a:xfrm>
          <a:off x="6921500" y="95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169949</xdr:rowOff>
    </xdr:from>
    <xdr:ext cx="534377" cy="259045"/>
    <xdr:sp macro="" textlink="">
      <xdr:nvSpPr>
        <xdr:cNvPr id="364" name="テキスト ボックス 363"/>
        <xdr:cNvSpPr txBox="1"/>
      </xdr:nvSpPr>
      <xdr:spPr>
        <a:xfrm>
          <a:off x="6705111" y="959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132353</xdr:rowOff>
    </xdr:from>
    <xdr:to>
      <xdr:col>55</xdr:col>
      <xdr:colOff>50800</xdr:colOff>
      <xdr:row>57</xdr:row>
      <xdr:rowOff>62503</xdr:rowOff>
    </xdr:to>
    <xdr:sp macro="" textlink="">
      <xdr:nvSpPr>
        <xdr:cNvPr id="370" name="楕円 369"/>
        <xdr:cNvSpPr/>
      </xdr:nvSpPr>
      <xdr:spPr>
        <a:xfrm>
          <a:off x="10426700" y="973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110780</xdr:rowOff>
    </xdr:from>
    <xdr:ext cx="534377" cy="259045"/>
    <xdr:sp macro="" textlink="">
      <xdr:nvSpPr>
        <xdr:cNvPr id="371" name="普通建設事業費該当値テキスト"/>
        <xdr:cNvSpPr txBox="1"/>
      </xdr:nvSpPr>
      <xdr:spPr>
        <a:xfrm>
          <a:off x="10528300" y="971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24988</xdr:rowOff>
    </xdr:from>
    <xdr:to>
      <xdr:col>50</xdr:col>
      <xdr:colOff>165100</xdr:colOff>
      <xdr:row>55</xdr:row>
      <xdr:rowOff>126588</xdr:rowOff>
    </xdr:to>
    <xdr:sp macro="" textlink="">
      <xdr:nvSpPr>
        <xdr:cNvPr id="372" name="楕円 371"/>
        <xdr:cNvSpPr/>
      </xdr:nvSpPr>
      <xdr:spPr>
        <a:xfrm>
          <a:off x="9588500" y="94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143115</xdr:rowOff>
    </xdr:from>
    <xdr:ext cx="534377" cy="259045"/>
    <xdr:sp macro="" textlink="">
      <xdr:nvSpPr>
        <xdr:cNvPr id="373" name="テキスト ボックス 372"/>
        <xdr:cNvSpPr txBox="1"/>
      </xdr:nvSpPr>
      <xdr:spPr>
        <a:xfrm>
          <a:off x="9372111" y="922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78727</xdr:rowOff>
    </xdr:from>
    <xdr:to>
      <xdr:col>46</xdr:col>
      <xdr:colOff>38100</xdr:colOff>
      <xdr:row>57</xdr:row>
      <xdr:rowOff>8877</xdr:rowOff>
    </xdr:to>
    <xdr:sp macro="" textlink="">
      <xdr:nvSpPr>
        <xdr:cNvPr id="374" name="楕円 373"/>
        <xdr:cNvSpPr/>
      </xdr:nvSpPr>
      <xdr:spPr>
        <a:xfrm>
          <a:off x="8699500" y="967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xdr:rowOff>
    </xdr:from>
    <xdr:ext cx="534377" cy="259045"/>
    <xdr:sp macro="" textlink="">
      <xdr:nvSpPr>
        <xdr:cNvPr id="375" name="テキスト ボックス 374"/>
        <xdr:cNvSpPr txBox="1"/>
      </xdr:nvSpPr>
      <xdr:spPr>
        <a:xfrm>
          <a:off x="8483111" y="977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49</xdr:row>
      <xdr:rowOff>126809</xdr:rowOff>
    </xdr:from>
    <xdr:to>
      <xdr:col>41</xdr:col>
      <xdr:colOff>101600</xdr:colOff>
      <xdr:row>50</xdr:row>
      <xdr:rowOff>56959</xdr:rowOff>
    </xdr:to>
    <xdr:sp macro="" textlink="">
      <xdr:nvSpPr>
        <xdr:cNvPr id="376" name="楕円 375"/>
        <xdr:cNvSpPr/>
      </xdr:nvSpPr>
      <xdr:spPr>
        <a:xfrm>
          <a:off x="7810500" y="852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73486</xdr:rowOff>
    </xdr:from>
    <xdr:ext cx="599010" cy="259045"/>
    <xdr:sp macro="" textlink="">
      <xdr:nvSpPr>
        <xdr:cNvPr id="377" name="テキスト ボックス 376"/>
        <xdr:cNvSpPr txBox="1"/>
      </xdr:nvSpPr>
      <xdr:spPr>
        <a:xfrm>
          <a:off x="7561795" y="830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38018</xdr:rowOff>
    </xdr:from>
    <xdr:to>
      <xdr:col>36</xdr:col>
      <xdr:colOff>165100</xdr:colOff>
      <xdr:row>51</xdr:row>
      <xdr:rowOff>139618</xdr:rowOff>
    </xdr:to>
    <xdr:sp macro="" textlink="">
      <xdr:nvSpPr>
        <xdr:cNvPr id="378" name="楕円 377"/>
        <xdr:cNvSpPr/>
      </xdr:nvSpPr>
      <xdr:spPr>
        <a:xfrm>
          <a:off x="6921500" y="878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49</xdr:row>
      <xdr:rowOff>156145</xdr:rowOff>
    </xdr:from>
    <xdr:ext cx="534377" cy="259045"/>
    <xdr:sp macro="" textlink="">
      <xdr:nvSpPr>
        <xdr:cNvPr id="379" name="テキスト ボックス 378"/>
        <xdr:cNvSpPr txBox="1"/>
      </xdr:nvSpPr>
      <xdr:spPr>
        <a:xfrm>
          <a:off x="6705111" y="855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33210</xdr:rowOff>
    </xdr:from>
    <xdr:to>
      <xdr:col>54</xdr:col>
      <xdr:colOff>189865</xdr:colOff>
      <xdr:row>79</xdr:row>
      <xdr:rowOff>42202</xdr:rowOff>
    </xdr:to>
    <xdr:cxnSp macro="">
      <xdr:nvCxnSpPr>
        <xdr:cNvPr id="403" name="直線コネクタ 402"/>
        <xdr:cNvCxnSpPr/>
      </xdr:nvCxnSpPr>
      <xdr:spPr>
        <a:xfrm flipV="1">
          <a:off x="10475595" y="12720510"/>
          <a:ext cx="1270" cy="866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46029</xdr:rowOff>
    </xdr:from>
    <xdr:ext cx="378565" cy="259045"/>
    <xdr:sp macro="" textlink="">
      <xdr:nvSpPr>
        <xdr:cNvPr id="404" name="普通建設事業費 （ うち新規整備　）最小値テキスト"/>
        <xdr:cNvSpPr txBox="1"/>
      </xdr:nvSpPr>
      <xdr:spPr>
        <a:xfrm>
          <a:off x="10528300" y="13590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42202</xdr:rowOff>
    </xdr:from>
    <xdr:to>
      <xdr:col>55</xdr:col>
      <xdr:colOff>88900</xdr:colOff>
      <xdr:row>79</xdr:row>
      <xdr:rowOff>42202</xdr:rowOff>
    </xdr:to>
    <xdr:cxnSp macro="">
      <xdr:nvCxnSpPr>
        <xdr:cNvPr id="405" name="直線コネクタ 404"/>
        <xdr:cNvCxnSpPr/>
      </xdr:nvCxnSpPr>
      <xdr:spPr>
        <a:xfrm>
          <a:off x="10388600" y="1358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151337</xdr:rowOff>
    </xdr:from>
    <xdr:ext cx="534377" cy="259045"/>
    <xdr:sp macro="" textlink="">
      <xdr:nvSpPr>
        <xdr:cNvPr id="406" name="普通建設事業費 （ うち新規整備　）最大値テキスト"/>
        <xdr:cNvSpPr txBox="1"/>
      </xdr:nvSpPr>
      <xdr:spPr>
        <a:xfrm>
          <a:off x="10528300" y="1249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33210</xdr:rowOff>
    </xdr:from>
    <xdr:to>
      <xdr:col>55</xdr:col>
      <xdr:colOff>88900</xdr:colOff>
      <xdr:row>74</xdr:row>
      <xdr:rowOff>33210</xdr:rowOff>
    </xdr:to>
    <xdr:cxnSp macro="">
      <xdr:nvCxnSpPr>
        <xdr:cNvPr id="407" name="直線コネクタ 406"/>
        <xdr:cNvCxnSpPr/>
      </xdr:nvCxnSpPr>
      <xdr:spPr>
        <a:xfrm>
          <a:off x="10388600" y="1272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129242</xdr:rowOff>
    </xdr:from>
    <xdr:to>
      <xdr:col>55</xdr:col>
      <xdr:colOff>0</xdr:colOff>
      <xdr:row>78</xdr:row>
      <xdr:rowOff>142367</xdr:rowOff>
    </xdr:to>
    <xdr:cxnSp macro="">
      <xdr:nvCxnSpPr>
        <xdr:cNvPr id="408" name="直線コネクタ 407"/>
        <xdr:cNvCxnSpPr/>
      </xdr:nvCxnSpPr>
      <xdr:spPr>
        <a:xfrm>
          <a:off x="9639300" y="13502342"/>
          <a:ext cx="838200" cy="1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167136</xdr:rowOff>
    </xdr:from>
    <xdr:ext cx="534377" cy="259045"/>
    <xdr:sp macro="" textlink="">
      <xdr:nvSpPr>
        <xdr:cNvPr id="409" name="普通建設事業費 （ うち新規整備　）平均値テキスト"/>
        <xdr:cNvSpPr txBox="1"/>
      </xdr:nvSpPr>
      <xdr:spPr>
        <a:xfrm>
          <a:off x="10528300" y="13197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144259</xdr:rowOff>
    </xdr:from>
    <xdr:to>
      <xdr:col>55</xdr:col>
      <xdr:colOff>50800</xdr:colOff>
      <xdr:row>78</xdr:row>
      <xdr:rowOff>74409</xdr:rowOff>
    </xdr:to>
    <xdr:sp macro="" textlink="">
      <xdr:nvSpPr>
        <xdr:cNvPr id="410" name="フローチャート: 判断 409"/>
        <xdr:cNvSpPr/>
      </xdr:nvSpPr>
      <xdr:spPr>
        <a:xfrm>
          <a:off x="10426700" y="1334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121679</xdr:rowOff>
    </xdr:from>
    <xdr:to>
      <xdr:col>50</xdr:col>
      <xdr:colOff>114300</xdr:colOff>
      <xdr:row>78</xdr:row>
      <xdr:rowOff>129242</xdr:rowOff>
    </xdr:to>
    <xdr:cxnSp macro="">
      <xdr:nvCxnSpPr>
        <xdr:cNvPr id="411" name="直線コネクタ 410"/>
        <xdr:cNvCxnSpPr/>
      </xdr:nvCxnSpPr>
      <xdr:spPr>
        <a:xfrm>
          <a:off x="8750300" y="13494779"/>
          <a:ext cx="889000" cy="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121323</xdr:rowOff>
    </xdr:from>
    <xdr:to>
      <xdr:col>50</xdr:col>
      <xdr:colOff>165100</xdr:colOff>
      <xdr:row>78</xdr:row>
      <xdr:rowOff>51473</xdr:rowOff>
    </xdr:to>
    <xdr:sp macro="" textlink="">
      <xdr:nvSpPr>
        <xdr:cNvPr id="412" name="フローチャート: 判断 411"/>
        <xdr:cNvSpPr/>
      </xdr:nvSpPr>
      <xdr:spPr>
        <a:xfrm>
          <a:off x="9588500" y="1332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68000</xdr:rowOff>
    </xdr:from>
    <xdr:ext cx="534377" cy="259045"/>
    <xdr:sp macro="" textlink="">
      <xdr:nvSpPr>
        <xdr:cNvPr id="413" name="テキスト ボックス 412"/>
        <xdr:cNvSpPr txBox="1"/>
      </xdr:nvSpPr>
      <xdr:spPr>
        <a:xfrm>
          <a:off x="9372111" y="1309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29953</xdr:rowOff>
    </xdr:from>
    <xdr:to>
      <xdr:col>45</xdr:col>
      <xdr:colOff>177800</xdr:colOff>
      <xdr:row>78</xdr:row>
      <xdr:rowOff>121679</xdr:rowOff>
    </xdr:to>
    <xdr:cxnSp macro="">
      <xdr:nvCxnSpPr>
        <xdr:cNvPr id="414" name="直線コネクタ 413"/>
        <xdr:cNvCxnSpPr/>
      </xdr:nvCxnSpPr>
      <xdr:spPr>
        <a:xfrm>
          <a:off x="7861300" y="12202903"/>
          <a:ext cx="889000" cy="129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91396</xdr:rowOff>
    </xdr:from>
    <xdr:to>
      <xdr:col>46</xdr:col>
      <xdr:colOff>38100</xdr:colOff>
      <xdr:row>78</xdr:row>
      <xdr:rowOff>21546</xdr:rowOff>
    </xdr:to>
    <xdr:sp macro="" textlink="">
      <xdr:nvSpPr>
        <xdr:cNvPr id="415" name="フローチャート: 判断 414"/>
        <xdr:cNvSpPr/>
      </xdr:nvSpPr>
      <xdr:spPr>
        <a:xfrm>
          <a:off x="8699500" y="1329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38073</xdr:rowOff>
    </xdr:from>
    <xdr:ext cx="534377" cy="259045"/>
    <xdr:sp macro="" textlink="">
      <xdr:nvSpPr>
        <xdr:cNvPr id="416" name="テキスト ボックス 415"/>
        <xdr:cNvSpPr txBox="1"/>
      </xdr:nvSpPr>
      <xdr:spPr>
        <a:xfrm>
          <a:off x="8483111" y="1306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29953</xdr:rowOff>
    </xdr:from>
    <xdr:to>
      <xdr:col>41</xdr:col>
      <xdr:colOff>50800</xdr:colOff>
      <xdr:row>73</xdr:row>
      <xdr:rowOff>142767</xdr:rowOff>
    </xdr:to>
    <xdr:cxnSp macro="">
      <xdr:nvCxnSpPr>
        <xdr:cNvPr id="417" name="直線コネクタ 416"/>
        <xdr:cNvCxnSpPr/>
      </xdr:nvCxnSpPr>
      <xdr:spPr>
        <a:xfrm flipV="1">
          <a:off x="6972300" y="12202903"/>
          <a:ext cx="889000" cy="45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163861</xdr:rowOff>
    </xdr:from>
    <xdr:to>
      <xdr:col>41</xdr:col>
      <xdr:colOff>101600</xdr:colOff>
      <xdr:row>77</xdr:row>
      <xdr:rowOff>94011</xdr:rowOff>
    </xdr:to>
    <xdr:sp macro="" textlink="">
      <xdr:nvSpPr>
        <xdr:cNvPr id="418" name="フローチャート: 判断 417"/>
        <xdr:cNvSpPr/>
      </xdr:nvSpPr>
      <xdr:spPr>
        <a:xfrm>
          <a:off x="7810500" y="1319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85138</xdr:rowOff>
    </xdr:from>
    <xdr:ext cx="534377" cy="259045"/>
    <xdr:sp macro="" textlink="">
      <xdr:nvSpPr>
        <xdr:cNvPr id="419" name="テキスト ボックス 418"/>
        <xdr:cNvSpPr txBox="1"/>
      </xdr:nvSpPr>
      <xdr:spPr>
        <a:xfrm>
          <a:off x="7594111" y="1328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146946</xdr:rowOff>
    </xdr:from>
    <xdr:to>
      <xdr:col>36</xdr:col>
      <xdr:colOff>165100</xdr:colOff>
      <xdr:row>77</xdr:row>
      <xdr:rowOff>77096</xdr:rowOff>
    </xdr:to>
    <xdr:sp macro="" textlink="">
      <xdr:nvSpPr>
        <xdr:cNvPr id="420" name="フローチャート: 判断 419"/>
        <xdr:cNvSpPr/>
      </xdr:nvSpPr>
      <xdr:spPr>
        <a:xfrm>
          <a:off x="6921500" y="1317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68223</xdr:rowOff>
    </xdr:from>
    <xdr:ext cx="534377" cy="259045"/>
    <xdr:sp macro="" textlink="">
      <xdr:nvSpPr>
        <xdr:cNvPr id="421" name="テキスト ボックス 420"/>
        <xdr:cNvSpPr txBox="1"/>
      </xdr:nvSpPr>
      <xdr:spPr>
        <a:xfrm>
          <a:off x="6705111" y="1326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91567</xdr:rowOff>
    </xdr:from>
    <xdr:to>
      <xdr:col>55</xdr:col>
      <xdr:colOff>50800</xdr:colOff>
      <xdr:row>79</xdr:row>
      <xdr:rowOff>21717</xdr:rowOff>
    </xdr:to>
    <xdr:sp macro="" textlink="">
      <xdr:nvSpPr>
        <xdr:cNvPr id="427" name="楕円 426"/>
        <xdr:cNvSpPr/>
      </xdr:nvSpPr>
      <xdr:spPr>
        <a:xfrm>
          <a:off x="10426700" y="1346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6494</xdr:rowOff>
    </xdr:from>
    <xdr:ext cx="469744" cy="259045"/>
    <xdr:sp macro="" textlink="">
      <xdr:nvSpPr>
        <xdr:cNvPr id="428" name="普通建設事業費 （ うち新規整備　）該当値テキスト"/>
        <xdr:cNvSpPr txBox="1"/>
      </xdr:nvSpPr>
      <xdr:spPr>
        <a:xfrm>
          <a:off x="10528300" y="1337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78442</xdr:rowOff>
    </xdr:from>
    <xdr:to>
      <xdr:col>50</xdr:col>
      <xdr:colOff>165100</xdr:colOff>
      <xdr:row>79</xdr:row>
      <xdr:rowOff>8592</xdr:rowOff>
    </xdr:to>
    <xdr:sp macro="" textlink="">
      <xdr:nvSpPr>
        <xdr:cNvPr id="429" name="楕円 428"/>
        <xdr:cNvSpPr/>
      </xdr:nvSpPr>
      <xdr:spPr>
        <a:xfrm>
          <a:off x="9588500" y="1345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171169</xdr:rowOff>
    </xdr:from>
    <xdr:ext cx="469744" cy="259045"/>
    <xdr:sp macro="" textlink="">
      <xdr:nvSpPr>
        <xdr:cNvPr id="430" name="テキスト ボックス 429"/>
        <xdr:cNvSpPr txBox="1"/>
      </xdr:nvSpPr>
      <xdr:spPr>
        <a:xfrm>
          <a:off x="9404428" y="1354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70879</xdr:rowOff>
    </xdr:from>
    <xdr:to>
      <xdr:col>46</xdr:col>
      <xdr:colOff>38100</xdr:colOff>
      <xdr:row>79</xdr:row>
      <xdr:rowOff>1029</xdr:rowOff>
    </xdr:to>
    <xdr:sp macro="" textlink="">
      <xdr:nvSpPr>
        <xdr:cNvPr id="431" name="楕円 430"/>
        <xdr:cNvSpPr/>
      </xdr:nvSpPr>
      <xdr:spPr>
        <a:xfrm>
          <a:off x="8699500" y="134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163606</xdr:rowOff>
    </xdr:from>
    <xdr:ext cx="469744" cy="259045"/>
    <xdr:sp macro="" textlink="">
      <xdr:nvSpPr>
        <xdr:cNvPr id="432" name="テキスト ボックス 431"/>
        <xdr:cNvSpPr txBox="1"/>
      </xdr:nvSpPr>
      <xdr:spPr>
        <a:xfrm>
          <a:off x="8515428" y="1353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150603</xdr:rowOff>
    </xdr:from>
    <xdr:to>
      <xdr:col>41</xdr:col>
      <xdr:colOff>101600</xdr:colOff>
      <xdr:row>71</xdr:row>
      <xdr:rowOff>80753</xdr:rowOff>
    </xdr:to>
    <xdr:sp macro="" textlink="">
      <xdr:nvSpPr>
        <xdr:cNvPr id="433" name="楕円 432"/>
        <xdr:cNvSpPr/>
      </xdr:nvSpPr>
      <xdr:spPr>
        <a:xfrm>
          <a:off x="7810500" y="1215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97280</xdr:rowOff>
    </xdr:from>
    <xdr:ext cx="534377" cy="259045"/>
    <xdr:sp macro="" textlink="">
      <xdr:nvSpPr>
        <xdr:cNvPr id="434" name="テキスト ボックス 433"/>
        <xdr:cNvSpPr txBox="1"/>
      </xdr:nvSpPr>
      <xdr:spPr>
        <a:xfrm>
          <a:off x="7594111" y="1192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91967</xdr:rowOff>
    </xdr:from>
    <xdr:to>
      <xdr:col>36</xdr:col>
      <xdr:colOff>165100</xdr:colOff>
      <xdr:row>74</xdr:row>
      <xdr:rowOff>22117</xdr:rowOff>
    </xdr:to>
    <xdr:sp macro="" textlink="">
      <xdr:nvSpPr>
        <xdr:cNvPr id="435" name="楕円 434"/>
        <xdr:cNvSpPr/>
      </xdr:nvSpPr>
      <xdr:spPr>
        <a:xfrm>
          <a:off x="6921500" y="1260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38644</xdr:rowOff>
    </xdr:from>
    <xdr:ext cx="534377" cy="259045"/>
    <xdr:sp macro="" textlink="">
      <xdr:nvSpPr>
        <xdr:cNvPr id="436" name="テキスト ボックス 435"/>
        <xdr:cNvSpPr txBox="1"/>
      </xdr:nvSpPr>
      <xdr:spPr>
        <a:xfrm>
          <a:off x="6705111" y="1238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78511</xdr:rowOff>
    </xdr:from>
    <xdr:to>
      <xdr:col>54</xdr:col>
      <xdr:colOff>189865</xdr:colOff>
      <xdr:row>98</xdr:row>
      <xdr:rowOff>75616</xdr:rowOff>
    </xdr:to>
    <xdr:cxnSp macro="">
      <xdr:nvCxnSpPr>
        <xdr:cNvPr id="460" name="直線コネクタ 459"/>
        <xdr:cNvCxnSpPr/>
      </xdr:nvCxnSpPr>
      <xdr:spPr>
        <a:xfrm flipV="1">
          <a:off x="10475595" y="15680461"/>
          <a:ext cx="1270" cy="11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79443</xdr:rowOff>
    </xdr:from>
    <xdr:ext cx="469744" cy="259045"/>
    <xdr:sp macro="" textlink="">
      <xdr:nvSpPr>
        <xdr:cNvPr id="461" name="普通建設事業費 （ うち更新整備　）最小値テキスト"/>
        <xdr:cNvSpPr txBox="1"/>
      </xdr:nvSpPr>
      <xdr:spPr>
        <a:xfrm>
          <a:off x="10528300" y="1688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75616</xdr:rowOff>
    </xdr:from>
    <xdr:to>
      <xdr:col>55</xdr:col>
      <xdr:colOff>88900</xdr:colOff>
      <xdr:row>98</xdr:row>
      <xdr:rowOff>75616</xdr:rowOff>
    </xdr:to>
    <xdr:cxnSp macro="">
      <xdr:nvCxnSpPr>
        <xdr:cNvPr id="462" name="直線コネクタ 461"/>
        <xdr:cNvCxnSpPr/>
      </xdr:nvCxnSpPr>
      <xdr:spPr>
        <a:xfrm>
          <a:off x="10388600" y="1687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25188</xdr:rowOff>
    </xdr:from>
    <xdr:ext cx="534377" cy="259045"/>
    <xdr:sp macro="" textlink="">
      <xdr:nvSpPr>
        <xdr:cNvPr id="463" name="普通建設事業費 （ うち更新整備　）最大値テキスト"/>
        <xdr:cNvSpPr txBox="1"/>
      </xdr:nvSpPr>
      <xdr:spPr>
        <a:xfrm>
          <a:off x="10528300" y="1545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78511</xdr:rowOff>
    </xdr:from>
    <xdr:to>
      <xdr:col>55</xdr:col>
      <xdr:colOff>88900</xdr:colOff>
      <xdr:row>91</xdr:row>
      <xdr:rowOff>78511</xdr:rowOff>
    </xdr:to>
    <xdr:cxnSp macro="">
      <xdr:nvCxnSpPr>
        <xdr:cNvPr id="464" name="直線コネクタ 463"/>
        <xdr:cNvCxnSpPr/>
      </xdr:nvCxnSpPr>
      <xdr:spPr>
        <a:xfrm>
          <a:off x="10388600" y="15680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24961</xdr:rowOff>
    </xdr:from>
    <xdr:to>
      <xdr:col>55</xdr:col>
      <xdr:colOff>0</xdr:colOff>
      <xdr:row>96</xdr:row>
      <xdr:rowOff>107525</xdr:rowOff>
    </xdr:to>
    <xdr:cxnSp macro="">
      <xdr:nvCxnSpPr>
        <xdr:cNvPr id="465" name="直線コネクタ 464"/>
        <xdr:cNvCxnSpPr/>
      </xdr:nvCxnSpPr>
      <xdr:spPr>
        <a:xfrm>
          <a:off x="9639300" y="16484161"/>
          <a:ext cx="838200" cy="8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35958</xdr:rowOff>
    </xdr:from>
    <xdr:ext cx="534377" cy="259045"/>
    <xdr:sp macro="" textlink="">
      <xdr:nvSpPr>
        <xdr:cNvPr id="466" name="普通建設事業費 （ うち更新整備　）平均値テキスト"/>
        <xdr:cNvSpPr txBox="1"/>
      </xdr:nvSpPr>
      <xdr:spPr>
        <a:xfrm>
          <a:off x="10528300" y="16323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13081</xdr:rowOff>
    </xdr:from>
    <xdr:to>
      <xdr:col>55</xdr:col>
      <xdr:colOff>50800</xdr:colOff>
      <xdr:row>96</xdr:row>
      <xdr:rowOff>114681</xdr:rowOff>
    </xdr:to>
    <xdr:sp macro="" textlink="">
      <xdr:nvSpPr>
        <xdr:cNvPr id="467" name="フローチャート: 判断 466"/>
        <xdr:cNvSpPr/>
      </xdr:nvSpPr>
      <xdr:spPr>
        <a:xfrm>
          <a:off x="104267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24961</xdr:rowOff>
    </xdr:from>
    <xdr:to>
      <xdr:col>50</xdr:col>
      <xdr:colOff>114300</xdr:colOff>
      <xdr:row>96</xdr:row>
      <xdr:rowOff>137547</xdr:rowOff>
    </xdr:to>
    <xdr:cxnSp macro="">
      <xdr:nvCxnSpPr>
        <xdr:cNvPr id="468" name="直線コネクタ 467"/>
        <xdr:cNvCxnSpPr/>
      </xdr:nvCxnSpPr>
      <xdr:spPr>
        <a:xfrm flipV="1">
          <a:off x="8750300" y="16484161"/>
          <a:ext cx="889000" cy="11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32493</xdr:rowOff>
    </xdr:from>
    <xdr:to>
      <xdr:col>50</xdr:col>
      <xdr:colOff>165100</xdr:colOff>
      <xdr:row>96</xdr:row>
      <xdr:rowOff>134093</xdr:rowOff>
    </xdr:to>
    <xdr:sp macro="" textlink="">
      <xdr:nvSpPr>
        <xdr:cNvPr id="469" name="フローチャート: 判断 468"/>
        <xdr:cNvSpPr/>
      </xdr:nvSpPr>
      <xdr:spPr>
        <a:xfrm>
          <a:off x="9588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125220</xdr:rowOff>
    </xdr:from>
    <xdr:ext cx="534377" cy="259045"/>
    <xdr:sp macro="" textlink="">
      <xdr:nvSpPr>
        <xdr:cNvPr id="470" name="テキスト ボックス 469"/>
        <xdr:cNvSpPr txBox="1"/>
      </xdr:nvSpPr>
      <xdr:spPr>
        <a:xfrm>
          <a:off x="9372111" y="1658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137547</xdr:rowOff>
    </xdr:from>
    <xdr:to>
      <xdr:col>45</xdr:col>
      <xdr:colOff>177800</xdr:colOff>
      <xdr:row>97</xdr:row>
      <xdr:rowOff>142881</xdr:rowOff>
    </xdr:to>
    <xdr:cxnSp macro="">
      <xdr:nvCxnSpPr>
        <xdr:cNvPr id="471" name="直線コネクタ 470"/>
        <xdr:cNvCxnSpPr/>
      </xdr:nvCxnSpPr>
      <xdr:spPr>
        <a:xfrm flipV="1">
          <a:off x="7861300" y="16596747"/>
          <a:ext cx="889000" cy="17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69241</xdr:rowOff>
    </xdr:from>
    <xdr:to>
      <xdr:col>46</xdr:col>
      <xdr:colOff>38100</xdr:colOff>
      <xdr:row>96</xdr:row>
      <xdr:rowOff>170841</xdr:rowOff>
    </xdr:to>
    <xdr:sp macro="" textlink="">
      <xdr:nvSpPr>
        <xdr:cNvPr id="472" name="フローチャート: 判断 471"/>
        <xdr:cNvSpPr/>
      </xdr:nvSpPr>
      <xdr:spPr>
        <a:xfrm>
          <a:off x="8699500" y="165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15918</xdr:rowOff>
    </xdr:from>
    <xdr:ext cx="534377" cy="259045"/>
    <xdr:sp macro="" textlink="">
      <xdr:nvSpPr>
        <xdr:cNvPr id="473" name="テキスト ボックス 472"/>
        <xdr:cNvSpPr txBox="1"/>
      </xdr:nvSpPr>
      <xdr:spPr>
        <a:xfrm>
          <a:off x="8483111" y="1630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86227</xdr:rowOff>
    </xdr:from>
    <xdr:to>
      <xdr:col>41</xdr:col>
      <xdr:colOff>50800</xdr:colOff>
      <xdr:row>97</xdr:row>
      <xdr:rowOff>142881</xdr:rowOff>
    </xdr:to>
    <xdr:cxnSp macro="">
      <xdr:nvCxnSpPr>
        <xdr:cNvPr id="474" name="直線コネクタ 473"/>
        <xdr:cNvCxnSpPr/>
      </xdr:nvCxnSpPr>
      <xdr:spPr>
        <a:xfrm>
          <a:off x="6972300" y="16545427"/>
          <a:ext cx="889000" cy="22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76175</xdr:rowOff>
    </xdr:from>
    <xdr:to>
      <xdr:col>41</xdr:col>
      <xdr:colOff>101600</xdr:colOff>
      <xdr:row>97</xdr:row>
      <xdr:rowOff>6325</xdr:rowOff>
    </xdr:to>
    <xdr:sp macro="" textlink="">
      <xdr:nvSpPr>
        <xdr:cNvPr id="475" name="フローチャート: 判断 474"/>
        <xdr:cNvSpPr/>
      </xdr:nvSpPr>
      <xdr:spPr>
        <a:xfrm>
          <a:off x="7810500" y="165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22852</xdr:rowOff>
    </xdr:from>
    <xdr:ext cx="534377" cy="259045"/>
    <xdr:sp macro="" textlink="">
      <xdr:nvSpPr>
        <xdr:cNvPr id="476" name="テキスト ボックス 475"/>
        <xdr:cNvSpPr txBox="1"/>
      </xdr:nvSpPr>
      <xdr:spPr>
        <a:xfrm>
          <a:off x="7594111" y="1631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86995</xdr:rowOff>
    </xdr:from>
    <xdr:to>
      <xdr:col>36</xdr:col>
      <xdr:colOff>165100</xdr:colOff>
      <xdr:row>97</xdr:row>
      <xdr:rowOff>17145</xdr:rowOff>
    </xdr:to>
    <xdr:sp macro="" textlink="">
      <xdr:nvSpPr>
        <xdr:cNvPr id="477" name="フローチャート: 判断 476"/>
        <xdr:cNvSpPr/>
      </xdr:nvSpPr>
      <xdr:spPr>
        <a:xfrm>
          <a:off x="6921500" y="1654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8272</xdr:rowOff>
    </xdr:from>
    <xdr:ext cx="534377" cy="259045"/>
    <xdr:sp macro="" textlink="">
      <xdr:nvSpPr>
        <xdr:cNvPr id="478" name="テキスト ボックス 477"/>
        <xdr:cNvSpPr txBox="1"/>
      </xdr:nvSpPr>
      <xdr:spPr>
        <a:xfrm>
          <a:off x="6705111" y="1663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56725</xdr:rowOff>
    </xdr:from>
    <xdr:to>
      <xdr:col>55</xdr:col>
      <xdr:colOff>50800</xdr:colOff>
      <xdr:row>96</xdr:row>
      <xdr:rowOff>158325</xdr:rowOff>
    </xdr:to>
    <xdr:sp macro="" textlink="">
      <xdr:nvSpPr>
        <xdr:cNvPr id="484" name="楕円 483"/>
        <xdr:cNvSpPr/>
      </xdr:nvSpPr>
      <xdr:spPr>
        <a:xfrm>
          <a:off x="10426700" y="1651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35152</xdr:rowOff>
    </xdr:from>
    <xdr:ext cx="534377" cy="259045"/>
    <xdr:sp macro="" textlink="">
      <xdr:nvSpPr>
        <xdr:cNvPr id="485" name="普通建設事業費 （ うち更新整備　）該当値テキスト"/>
        <xdr:cNvSpPr txBox="1"/>
      </xdr:nvSpPr>
      <xdr:spPr>
        <a:xfrm>
          <a:off x="10528300" y="1649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145611</xdr:rowOff>
    </xdr:from>
    <xdr:to>
      <xdr:col>50</xdr:col>
      <xdr:colOff>165100</xdr:colOff>
      <xdr:row>96</xdr:row>
      <xdr:rowOff>75761</xdr:rowOff>
    </xdr:to>
    <xdr:sp macro="" textlink="">
      <xdr:nvSpPr>
        <xdr:cNvPr id="486" name="楕円 485"/>
        <xdr:cNvSpPr/>
      </xdr:nvSpPr>
      <xdr:spPr>
        <a:xfrm>
          <a:off x="9588500" y="1643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92288</xdr:rowOff>
    </xdr:from>
    <xdr:ext cx="534377" cy="259045"/>
    <xdr:sp macro="" textlink="">
      <xdr:nvSpPr>
        <xdr:cNvPr id="487" name="テキスト ボックス 486"/>
        <xdr:cNvSpPr txBox="1"/>
      </xdr:nvSpPr>
      <xdr:spPr>
        <a:xfrm>
          <a:off x="9372111" y="1620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86747</xdr:rowOff>
    </xdr:from>
    <xdr:to>
      <xdr:col>46</xdr:col>
      <xdr:colOff>38100</xdr:colOff>
      <xdr:row>97</xdr:row>
      <xdr:rowOff>16897</xdr:rowOff>
    </xdr:to>
    <xdr:sp macro="" textlink="">
      <xdr:nvSpPr>
        <xdr:cNvPr id="488" name="楕円 487"/>
        <xdr:cNvSpPr/>
      </xdr:nvSpPr>
      <xdr:spPr>
        <a:xfrm>
          <a:off x="8699500" y="1654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8024</xdr:rowOff>
    </xdr:from>
    <xdr:ext cx="534377" cy="259045"/>
    <xdr:sp macro="" textlink="">
      <xdr:nvSpPr>
        <xdr:cNvPr id="489" name="テキスト ボックス 488"/>
        <xdr:cNvSpPr txBox="1"/>
      </xdr:nvSpPr>
      <xdr:spPr>
        <a:xfrm>
          <a:off x="8483111" y="1663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92081</xdr:rowOff>
    </xdr:from>
    <xdr:to>
      <xdr:col>41</xdr:col>
      <xdr:colOff>101600</xdr:colOff>
      <xdr:row>98</xdr:row>
      <xdr:rowOff>22231</xdr:rowOff>
    </xdr:to>
    <xdr:sp macro="" textlink="">
      <xdr:nvSpPr>
        <xdr:cNvPr id="490" name="楕円 489"/>
        <xdr:cNvSpPr/>
      </xdr:nvSpPr>
      <xdr:spPr>
        <a:xfrm>
          <a:off x="7810500" y="1672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13358</xdr:rowOff>
    </xdr:from>
    <xdr:ext cx="534377" cy="259045"/>
    <xdr:sp macro="" textlink="">
      <xdr:nvSpPr>
        <xdr:cNvPr id="491" name="テキスト ボックス 490"/>
        <xdr:cNvSpPr txBox="1"/>
      </xdr:nvSpPr>
      <xdr:spPr>
        <a:xfrm>
          <a:off x="7594111" y="1681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35427</xdr:rowOff>
    </xdr:from>
    <xdr:to>
      <xdr:col>36</xdr:col>
      <xdr:colOff>165100</xdr:colOff>
      <xdr:row>96</xdr:row>
      <xdr:rowOff>137027</xdr:rowOff>
    </xdr:to>
    <xdr:sp macro="" textlink="">
      <xdr:nvSpPr>
        <xdr:cNvPr id="492" name="楕円 491"/>
        <xdr:cNvSpPr/>
      </xdr:nvSpPr>
      <xdr:spPr>
        <a:xfrm>
          <a:off x="6921500" y="164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153554</xdr:rowOff>
    </xdr:from>
    <xdr:ext cx="534377" cy="259045"/>
    <xdr:sp macro="" textlink="">
      <xdr:nvSpPr>
        <xdr:cNvPr id="493" name="テキスト ボックス 492"/>
        <xdr:cNvSpPr txBox="1"/>
      </xdr:nvSpPr>
      <xdr:spPr>
        <a:xfrm>
          <a:off x="6705111" y="162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99809</xdr:rowOff>
    </xdr:from>
    <xdr:to>
      <xdr:col>85</xdr:col>
      <xdr:colOff>126364</xdr:colOff>
      <xdr:row>39</xdr:row>
      <xdr:rowOff>44450</xdr:rowOff>
    </xdr:to>
    <xdr:cxnSp macro="">
      <xdr:nvCxnSpPr>
        <xdr:cNvPr id="517" name="直線コネクタ 516"/>
        <xdr:cNvCxnSpPr/>
      </xdr:nvCxnSpPr>
      <xdr:spPr>
        <a:xfrm flipV="1">
          <a:off x="16317595" y="5414759"/>
          <a:ext cx="1269" cy="1316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46486</xdr:rowOff>
    </xdr:from>
    <xdr:ext cx="534377" cy="259045"/>
    <xdr:sp macro="" textlink="">
      <xdr:nvSpPr>
        <xdr:cNvPr id="520" name="災害復旧事業費最大値テキスト"/>
        <xdr:cNvSpPr txBox="1"/>
      </xdr:nvSpPr>
      <xdr:spPr>
        <a:xfrm>
          <a:off x="16370300" y="518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99809</xdr:rowOff>
    </xdr:from>
    <xdr:to>
      <xdr:col>86</xdr:col>
      <xdr:colOff>25400</xdr:colOff>
      <xdr:row>31</xdr:row>
      <xdr:rowOff>99809</xdr:rowOff>
    </xdr:to>
    <xdr:cxnSp macro="">
      <xdr:nvCxnSpPr>
        <xdr:cNvPr id="521" name="直線コネクタ 520"/>
        <xdr:cNvCxnSpPr/>
      </xdr:nvCxnSpPr>
      <xdr:spPr>
        <a:xfrm>
          <a:off x="16230600" y="5414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111278</xdr:rowOff>
    </xdr:from>
    <xdr:to>
      <xdr:col>85</xdr:col>
      <xdr:colOff>127000</xdr:colOff>
      <xdr:row>39</xdr:row>
      <xdr:rowOff>25095</xdr:rowOff>
    </xdr:to>
    <xdr:cxnSp macro="">
      <xdr:nvCxnSpPr>
        <xdr:cNvPr id="522" name="直線コネクタ 521"/>
        <xdr:cNvCxnSpPr/>
      </xdr:nvCxnSpPr>
      <xdr:spPr>
        <a:xfrm flipV="1">
          <a:off x="15481300" y="6626378"/>
          <a:ext cx="838200" cy="8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61841</xdr:rowOff>
    </xdr:from>
    <xdr:ext cx="469744" cy="259045"/>
    <xdr:sp macro="" textlink="">
      <xdr:nvSpPr>
        <xdr:cNvPr id="523" name="災害復旧事業費平均値テキスト"/>
        <xdr:cNvSpPr txBox="1"/>
      </xdr:nvSpPr>
      <xdr:spPr>
        <a:xfrm>
          <a:off x="16370300" y="6576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83414</xdr:rowOff>
    </xdr:from>
    <xdr:to>
      <xdr:col>85</xdr:col>
      <xdr:colOff>177800</xdr:colOff>
      <xdr:row>39</xdr:row>
      <xdr:rowOff>13564</xdr:rowOff>
    </xdr:to>
    <xdr:sp macro="" textlink="">
      <xdr:nvSpPr>
        <xdr:cNvPr id="524" name="フローチャート: 判断 523"/>
        <xdr:cNvSpPr/>
      </xdr:nvSpPr>
      <xdr:spPr>
        <a:xfrm>
          <a:off x="162687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25095</xdr:rowOff>
    </xdr:from>
    <xdr:to>
      <xdr:col>81</xdr:col>
      <xdr:colOff>50800</xdr:colOff>
      <xdr:row>39</xdr:row>
      <xdr:rowOff>38850</xdr:rowOff>
    </xdr:to>
    <xdr:cxnSp macro="">
      <xdr:nvCxnSpPr>
        <xdr:cNvPr id="525" name="直線コネクタ 524"/>
        <xdr:cNvCxnSpPr/>
      </xdr:nvCxnSpPr>
      <xdr:spPr>
        <a:xfrm flipV="1">
          <a:off x="14592300" y="6711645"/>
          <a:ext cx="889000" cy="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112560</xdr:rowOff>
    </xdr:from>
    <xdr:to>
      <xdr:col>81</xdr:col>
      <xdr:colOff>101600</xdr:colOff>
      <xdr:row>39</xdr:row>
      <xdr:rowOff>42710</xdr:rowOff>
    </xdr:to>
    <xdr:sp macro="" textlink="">
      <xdr:nvSpPr>
        <xdr:cNvPr id="526" name="フローチャート: 判断 525"/>
        <xdr:cNvSpPr/>
      </xdr:nvSpPr>
      <xdr:spPr>
        <a:xfrm>
          <a:off x="15430500" y="66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59237</xdr:rowOff>
    </xdr:from>
    <xdr:ext cx="469744" cy="259045"/>
    <xdr:sp macro="" textlink="">
      <xdr:nvSpPr>
        <xdr:cNvPr id="527" name="テキスト ボックス 526"/>
        <xdr:cNvSpPr txBox="1"/>
      </xdr:nvSpPr>
      <xdr:spPr>
        <a:xfrm>
          <a:off x="15246428" y="64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38850</xdr:rowOff>
    </xdr:from>
    <xdr:to>
      <xdr:col>76</xdr:col>
      <xdr:colOff>114300</xdr:colOff>
      <xdr:row>39</xdr:row>
      <xdr:rowOff>40563</xdr:rowOff>
    </xdr:to>
    <xdr:cxnSp macro="">
      <xdr:nvCxnSpPr>
        <xdr:cNvPr id="528" name="直線コネクタ 527"/>
        <xdr:cNvCxnSpPr/>
      </xdr:nvCxnSpPr>
      <xdr:spPr>
        <a:xfrm flipV="1">
          <a:off x="13703300" y="6725400"/>
          <a:ext cx="889000" cy="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113017</xdr:rowOff>
    </xdr:from>
    <xdr:to>
      <xdr:col>76</xdr:col>
      <xdr:colOff>165100</xdr:colOff>
      <xdr:row>39</xdr:row>
      <xdr:rowOff>43167</xdr:rowOff>
    </xdr:to>
    <xdr:sp macro="" textlink="">
      <xdr:nvSpPr>
        <xdr:cNvPr id="529" name="フローチャート: 判断 528"/>
        <xdr:cNvSpPr/>
      </xdr:nvSpPr>
      <xdr:spPr>
        <a:xfrm>
          <a:off x="14541500" y="662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59694</xdr:rowOff>
    </xdr:from>
    <xdr:ext cx="469744" cy="259045"/>
    <xdr:sp macro="" textlink="">
      <xdr:nvSpPr>
        <xdr:cNvPr id="530" name="テキスト ボックス 529"/>
        <xdr:cNvSpPr txBox="1"/>
      </xdr:nvSpPr>
      <xdr:spPr>
        <a:xfrm>
          <a:off x="14357428" y="640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40563</xdr:rowOff>
    </xdr:from>
    <xdr:to>
      <xdr:col>71</xdr:col>
      <xdr:colOff>177800</xdr:colOff>
      <xdr:row>39</xdr:row>
      <xdr:rowOff>43497</xdr:rowOff>
    </xdr:to>
    <xdr:cxnSp macro="">
      <xdr:nvCxnSpPr>
        <xdr:cNvPr id="531" name="直線コネクタ 530"/>
        <xdr:cNvCxnSpPr/>
      </xdr:nvCxnSpPr>
      <xdr:spPr>
        <a:xfrm flipV="1">
          <a:off x="12814300" y="6727113"/>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125933</xdr:rowOff>
    </xdr:from>
    <xdr:to>
      <xdr:col>72</xdr:col>
      <xdr:colOff>38100</xdr:colOff>
      <xdr:row>39</xdr:row>
      <xdr:rowOff>56083</xdr:rowOff>
    </xdr:to>
    <xdr:sp macro="" textlink="">
      <xdr:nvSpPr>
        <xdr:cNvPr id="532" name="フローチャート: 判断 531"/>
        <xdr:cNvSpPr/>
      </xdr:nvSpPr>
      <xdr:spPr>
        <a:xfrm>
          <a:off x="13652500" y="6641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72610</xdr:rowOff>
    </xdr:from>
    <xdr:ext cx="469744" cy="259045"/>
    <xdr:sp macro="" textlink="">
      <xdr:nvSpPr>
        <xdr:cNvPr id="533" name="テキスト ボックス 532"/>
        <xdr:cNvSpPr txBox="1"/>
      </xdr:nvSpPr>
      <xdr:spPr>
        <a:xfrm>
          <a:off x="13468428" y="641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128333</xdr:rowOff>
    </xdr:from>
    <xdr:to>
      <xdr:col>67</xdr:col>
      <xdr:colOff>101600</xdr:colOff>
      <xdr:row>39</xdr:row>
      <xdr:rowOff>58483</xdr:rowOff>
    </xdr:to>
    <xdr:sp macro="" textlink="">
      <xdr:nvSpPr>
        <xdr:cNvPr id="534" name="フローチャート: 判断 533"/>
        <xdr:cNvSpPr/>
      </xdr:nvSpPr>
      <xdr:spPr>
        <a:xfrm>
          <a:off x="12763500" y="664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75011</xdr:rowOff>
    </xdr:from>
    <xdr:ext cx="378565" cy="259045"/>
    <xdr:sp macro="" textlink="">
      <xdr:nvSpPr>
        <xdr:cNvPr id="535" name="テキスト ボックス 534"/>
        <xdr:cNvSpPr txBox="1"/>
      </xdr:nvSpPr>
      <xdr:spPr>
        <a:xfrm>
          <a:off x="12625017" y="6418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60478</xdr:rowOff>
    </xdr:from>
    <xdr:to>
      <xdr:col>85</xdr:col>
      <xdr:colOff>177800</xdr:colOff>
      <xdr:row>38</xdr:row>
      <xdr:rowOff>162078</xdr:rowOff>
    </xdr:to>
    <xdr:sp macro="" textlink="">
      <xdr:nvSpPr>
        <xdr:cNvPr id="541" name="楕円 540"/>
        <xdr:cNvSpPr/>
      </xdr:nvSpPr>
      <xdr:spPr>
        <a:xfrm>
          <a:off x="16268700" y="657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19854</xdr:rowOff>
    </xdr:from>
    <xdr:ext cx="469744" cy="259045"/>
    <xdr:sp macro="" textlink="">
      <xdr:nvSpPr>
        <xdr:cNvPr id="542" name="災害復旧事業費該当値テキスト"/>
        <xdr:cNvSpPr txBox="1"/>
      </xdr:nvSpPr>
      <xdr:spPr>
        <a:xfrm>
          <a:off x="16370300" y="6363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145745</xdr:rowOff>
    </xdr:from>
    <xdr:to>
      <xdr:col>81</xdr:col>
      <xdr:colOff>101600</xdr:colOff>
      <xdr:row>39</xdr:row>
      <xdr:rowOff>75895</xdr:rowOff>
    </xdr:to>
    <xdr:sp macro="" textlink="">
      <xdr:nvSpPr>
        <xdr:cNvPr id="543" name="楕円 542"/>
        <xdr:cNvSpPr/>
      </xdr:nvSpPr>
      <xdr:spPr>
        <a:xfrm>
          <a:off x="15430500" y="66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67022</xdr:rowOff>
    </xdr:from>
    <xdr:ext cx="378565" cy="259045"/>
    <xdr:sp macro="" textlink="">
      <xdr:nvSpPr>
        <xdr:cNvPr id="544" name="テキスト ボックス 543"/>
        <xdr:cNvSpPr txBox="1"/>
      </xdr:nvSpPr>
      <xdr:spPr>
        <a:xfrm>
          <a:off x="15292017" y="6753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159500</xdr:rowOff>
    </xdr:from>
    <xdr:to>
      <xdr:col>76</xdr:col>
      <xdr:colOff>165100</xdr:colOff>
      <xdr:row>39</xdr:row>
      <xdr:rowOff>89650</xdr:rowOff>
    </xdr:to>
    <xdr:sp macro="" textlink="">
      <xdr:nvSpPr>
        <xdr:cNvPr id="545" name="楕円 544"/>
        <xdr:cNvSpPr/>
      </xdr:nvSpPr>
      <xdr:spPr>
        <a:xfrm>
          <a:off x="14541500" y="667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80777</xdr:rowOff>
    </xdr:from>
    <xdr:ext cx="378565" cy="259045"/>
    <xdr:sp macro="" textlink="">
      <xdr:nvSpPr>
        <xdr:cNvPr id="546" name="テキスト ボックス 545"/>
        <xdr:cNvSpPr txBox="1"/>
      </xdr:nvSpPr>
      <xdr:spPr>
        <a:xfrm>
          <a:off x="14403017" y="6767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161213</xdr:rowOff>
    </xdr:from>
    <xdr:to>
      <xdr:col>72</xdr:col>
      <xdr:colOff>38100</xdr:colOff>
      <xdr:row>39</xdr:row>
      <xdr:rowOff>91363</xdr:rowOff>
    </xdr:to>
    <xdr:sp macro="" textlink="">
      <xdr:nvSpPr>
        <xdr:cNvPr id="547" name="楕円 546"/>
        <xdr:cNvSpPr/>
      </xdr:nvSpPr>
      <xdr:spPr>
        <a:xfrm>
          <a:off x="13652500" y="667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82490</xdr:rowOff>
    </xdr:from>
    <xdr:ext cx="378565" cy="259045"/>
    <xdr:sp macro="" textlink="">
      <xdr:nvSpPr>
        <xdr:cNvPr id="548" name="テキスト ボックス 547"/>
        <xdr:cNvSpPr txBox="1"/>
      </xdr:nvSpPr>
      <xdr:spPr>
        <a:xfrm>
          <a:off x="13514017" y="6769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164147</xdr:rowOff>
    </xdr:from>
    <xdr:to>
      <xdr:col>67</xdr:col>
      <xdr:colOff>101600</xdr:colOff>
      <xdr:row>39</xdr:row>
      <xdr:rowOff>94297</xdr:rowOff>
    </xdr:to>
    <xdr:sp macro="" textlink="">
      <xdr:nvSpPr>
        <xdr:cNvPr id="549" name="楕円 548"/>
        <xdr:cNvSpPr/>
      </xdr:nvSpPr>
      <xdr:spPr>
        <a:xfrm>
          <a:off x="12763500" y="66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85424</xdr:rowOff>
    </xdr:from>
    <xdr:ext cx="313932" cy="259045"/>
    <xdr:sp macro="" textlink="">
      <xdr:nvSpPr>
        <xdr:cNvPr id="550" name="テキスト ボックス 549"/>
        <xdr:cNvSpPr txBox="1"/>
      </xdr:nvSpPr>
      <xdr:spPr>
        <a:xfrm>
          <a:off x="12657333" y="6771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2" name="テキスト ボックス 611"/>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6" name="テキスト ボックス 615"/>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83007</xdr:rowOff>
    </xdr:from>
    <xdr:to>
      <xdr:col>85</xdr:col>
      <xdr:colOff>126364</xdr:colOff>
      <xdr:row>78</xdr:row>
      <xdr:rowOff>143387</xdr:rowOff>
    </xdr:to>
    <xdr:cxnSp macro="">
      <xdr:nvCxnSpPr>
        <xdr:cNvPr id="620" name="直線コネクタ 619"/>
        <xdr:cNvCxnSpPr/>
      </xdr:nvCxnSpPr>
      <xdr:spPr>
        <a:xfrm flipV="1">
          <a:off x="16317595" y="12084507"/>
          <a:ext cx="1269" cy="1431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147214</xdr:rowOff>
    </xdr:from>
    <xdr:ext cx="534377" cy="259045"/>
    <xdr:sp macro="" textlink="">
      <xdr:nvSpPr>
        <xdr:cNvPr id="621" name="公債費最小値テキスト"/>
        <xdr:cNvSpPr txBox="1"/>
      </xdr:nvSpPr>
      <xdr:spPr>
        <a:xfrm>
          <a:off x="16370300" y="1352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143387</xdr:rowOff>
    </xdr:from>
    <xdr:to>
      <xdr:col>86</xdr:col>
      <xdr:colOff>25400</xdr:colOff>
      <xdr:row>78</xdr:row>
      <xdr:rowOff>143387</xdr:rowOff>
    </xdr:to>
    <xdr:cxnSp macro="">
      <xdr:nvCxnSpPr>
        <xdr:cNvPr id="622" name="直線コネクタ 621"/>
        <xdr:cNvCxnSpPr/>
      </xdr:nvCxnSpPr>
      <xdr:spPr>
        <a:xfrm>
          <a:off x="16230600" y="13516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29684</xdr:rowOff>
    </xdr:from>
    <xdr:ext cx="534377" cy="259045"/>
    <xdr:sp macro="" textlink="">
      <xdr:nvSpPr>
        <xdr:cNvPr id="623" name="公債費最大値テキスト"/>
        <xdr:cNvSpPr txBox="1"/>
      </xdr:nvSpPr>
      <xdr:spPr>
        <a:xfrm>
          <a:off x="16370300" y="1185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83007</xdr:rowOff>
    </xdr:from>
    <xdr:to>
      <xdr:col>86</xdr:col>
      <xdr:colOff>25400</xdr:colOff>
      <xdr:row>70</xdr:row>
      <xdr:rowOff>83007</xdr:rowOff>
    </xdr:to>
    <xdr:cxnSp macro="">
      <xdr:nvCxnSpPr>
        <xdr:cNvPr id="624" name="直線コネクタ 623"/>
        <xdr:cNvCxnSpPr/>
      </xdr:nvCxnSpPr>
      <xdr:spPr>
        <a:xfrm>
          <a:off x="16230600" y="1208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83521</xdr:rowOff>
    </xdr:from>
    <xdr:to>
      <xdr:col>85</xdr:col>
      <xdr:colOff>127000</xdr:colOff>
      <xdr:row>74</xdr:row>
      <xdr:rowOff>94437</xdr:rowOff>
    </xdr:to>
    <xdr:cxnSp macro="">
      <xdr:nvCxnSpPr>
        <xdr:cNvPr id="625" name="直線コネクタ 624"/>
        <xdr:cNvCxnSpPr/>
      </xdr:nvCxnSpPr>
      <xdr:spPr>
        <a:xfrm flipV="1">
          <a:off x="15481300" y="12770821"/>
          <a:ext cx="838200" cy="1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124391</xdr:rowOff>
    </xdr:from>
    <xdr:ext cx="534377" cy="259045"/>
    <xdr:sp macro="" textlink="">
      <xdr:nvSpPr>
        <xdr:cNvPr id="626" name="公債費平均値テキスト"/>
        <xdr:cNvSpPr txBox="1"/>
      </xdr:nvSpPr>
      <xdr:spPr>
        <a:xfrm>
          <a:off x="16370300" y="12811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145964</xdr:rowOff>
    </xdr:from>
    <xdr:to>
      <xdr:col>85</xdr:col>
      <xdr:colOff>177800</xdr:colOff>
      <xdr:row>75</xdr:row>
      <xdr:rowOff>76114</xdr:rowOff>
    </xdr:to>
    <xdr:sp macro="" textlink="">
      <xdr:nvSpPr>
        <xdr:cNvPr id="627" name="フローチャート: 判断 626"/>
        <xdr:cNvSpPr/>
      </xdr:nvSpPr>
      <xdr:spPr>
        <a:xfrm>
          <a:off x="162687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77150</xdr:rowOff>
    </xdr:from>
    <xdr:to>
      <xdr:col>81</xdr:col>
      <xdr:colOff>50800</xdr:colOff>
      <xdr:row>74</xdr:row>
      <xdr:rowOff>94437</xdr:rowOff>
    </xdr:to>
    <xdr:cxnSp macro="">
      <xdr:nvCxnSpPr>
        <xdr:cNvPr id="628" name="直線コネクタ 627"/>
        <xdr:cNvCxnSpPr/>
      </xdr:nvCxnSpPr>
      <xdr:spPr>
        <a:xfrm>
          <a:off x="14592300" y="12764450"/>
          <a:ext cx="889000" cy="1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144793</xdr:rowOff>
    </xdr:from>
    <xdr:to>
      <xdr:col>81</xdr:col>
      <xdr:colOff>101600</xdr:colOff>
      <xdr:row>75</xdr:row>
      <xdr:rowOff>74943</xdr:rowOff>
    </xdr:to>
    <xdr:sp macro="" textlink="">
      <xdr:nvSpPr>
        <xdr:cNvPr id="629" name="フローチャート: 判断 628"/>
        <xdr:cNvSpPr/>
      </xdr:nvSpPr>
      <xdr:spPr>
        <a:xfrm>
          <a:off x="15430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66070</xdr:rowOff>
    </xdr:from>
    <xdr:ext cx="534377" cy="259045"/>
    <xdr:sp macro="" textlink="">
      <xdr:nvSpPr>
        <xdr:cNvPr id="630" name="テキスト ボックス 629"/>
        <xdr:cNvSpPr txBox="1"/>
      </xdr:nvSpPr>
      <xdr:spPr>
        <a:xfrm>
          <a:off x="15214111" y="1292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77150</xdr:rowOff>
    </xdr:from>
    <xdr:to>
      <xdr:col>76</xdr:col>
      <xdr:colOff>114300</xdr:colOff>
      <xdr:row>74</xdr:row>
      <xdr:rowOff>139529</xdr:rowOff>
    </xdr:to>
    <xdr:cxnSp macro="">
      <xdr:nvCxnSpPr>
        <xdr:cNvPr id="631" name="直線コネクタ 630"/>
        <xdr:cNvCxnSpPr/>
      </xdr:nvCxnSpPr>
      <xdr:spPr>
        <a:xfrm flipV="1">
          <a:off x="13703300" y="12764450"/>
          <a:ext cx="889000" cy="6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134048</xdr:rowOff>
    </xdr:from>
    <xdr:to>
      <xdr:col>76</xdr:col>
      <xdr:colOff>165100</xdr:colOff>
      <xdr:row>75</xdr:row>
      <xdr:rowOff>64198</xdr:rowOff>
    </xdr:to>
    <xdr:sp macro="" textlink="">
      <xdr:nvSpPr>
        <xdr:cNvPr id="632" name="フローチャート: 判断 631"/>
        <xdr:cNvSpPr/>
      </xdr:nvSpPr>
      <xdr:spPr>
        <a:xfrm>
          <a:off x="145415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55325</xdr:rowOff>
    </xdr:from>
    <xdr:ext cx="534377" cy="259045"/>
    <xdr:sp macro="" textlink="">
      <xdr:nvSpPr>
        <xdr:cNvPr id="633" name="テキスト ボックス 632"/>
        <xdr:cNvSpPr txBox="1"/>
      </xdr:nvSpPr>
      <xdr:spPr>
        <a:xfrm>
          <a:off x="14325111" y="129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74492</xdr:rowOff>
    </xdr:from>
    <xdr:to>
      <xdr:col>71</xdr:col>
      <xdr:colOff>177800</xdr:colOff>
      <xdr:row>74</xdr:row>
      <xdr:rowOff>139529</xdr:rowOff>
    </xdr:to>
    <xdr:cxnSp macro="">
      <xdr:nvCxnSpPr>
        <xdr:cNvPr id="634" name="直線コネクタ 633"/>
        <xdr:cNvCxnSpPr/>
      </xdr:nvCxnSpPr>
      <xdr:spPr>
        <a:xfrm>
          <a:off x="12814300" y="12761792"/>
          <a:ext cx="889000" cy="6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129162</xdr:rowOff>
    </xdr:from>
    <xdr:to>
      <xdr:col>72</xdr:col>
      <xdr:colOff>38100</xdr:colOff>
      <xdr:row>75</xdr:row>
      <xdr:rowOff>59312</xdr:rowOff>
    </xdr:to>
    <xdr:sp macro="" textlink="">
      <xdr:nvSpPr>
        <xdr:cNvPr id="635" name="フローチャート: 判断 634"/>
        <xdr:cNvSpPr/>
      </xdr:nvSpPr>
      <xdr:spPr>
        <a:xfrm>
          <a:off x="13652500" y="1281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50439</xdr:rowOff>
    </xdr:from>
    <xdr:ext cx="534377" cy="259045"/>
    <xdr:sp macro="" textlink="">
      <xdr:nvSpPr>
        <xdr:cNvPr id="636" name="テキスト ボックス 635"/>
        <xdr:cNvSpPr txBox="1"/>
      </xdr:nvSpPr>
      <xdr:spPr>
        <a:xfrm>
          <a:off x="13436111" y="1290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65983</xdr:rowOff>
    </xdr:from>
    <xdr:to>
      <xdr:col>67</xdr:col>
      <xdr:colOff>101600</xdr:colOff>
      <xdr:row>74</xdr:row>
      <xdr:rowOff>167583</xdr:rowOff>
    </xdr:to>
    <xdr:sp macro="" textlink="">
      <xdr:nvSpPr>
        <xdr:cNvPr id="637" name="フローチャート: 判断 636"/>
        <xdr:cNvSpPr/>
      </xdr:nvSpPr>
      <xdr:spPr>
        <a:xfrm>
          <a:off x="12763500" y="1275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158710</xdr:rowOff>
    </xdr:from>
    <xdr:ext cx="534377" cy="259045"/>
    <xdr:sp macro="" textlink="">
      <xdr:nvSpPr>
        <xdr:cNvPr id="638" name="テキスト ボックス 637"/>
        <xdr:cNvSpPr txBox="1"/>
      </xdr:nvSpPr>
      <xdr:spPr>
        <a:xfrm>
          <a:off x="12547111" y="1284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32721</xdr:rowOff>
    </xdr:from>
    <xdr:to>
      <xdr:col>85</xdr:col>
      <xdr:colOff>177800</xdr:colOff>
      <xdr:row>74</xdr:row>
      <xdr:rowOff>134321</xdr:rowOff>
    </xdr:to>
    <xdr:sp macro="" textlink="">
      <xdr:nvSpPr>
        <xdr:cNvPr id="644" name="楕円 643"/>
        <xdr:cNvSpPr/>
      </xdr:nvSpPr>
      <xdr:spPr>
        <a:xfrm>
          <a:off x="16268700" y="1272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55598</xdr:rowOff>
    </xdr:from>
    <xdr:ext cx="534377" cy="259045"/>
    <xdr:sp macro="" textlink="">
      <xdr:nvSpPr>
        <xdr:cNvPr id="645" name="公債費該当値テキスト"/>
        <xdr:cNvSpPr txBox="1"/>
      </xdr:nvSpPr>
      <xdr:spPr>
        <a:xfrm>
          <a:off x="16370300" y="125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43637</xdr:rowOff>
    </xdr:from>
    <xdr:to>
      <xdr:col>81</xdr:col>
      <xdr:colOff>101600</xdr:colOff>
      <xdr:row>74</xdr:row>
      <xdr:rowOff>145237</xdr:rowOff>
    </xdr:to>
    <xdr:sp macro="" textlink="">
      <xdr:nvSpPr>
        <xdr:cNvPr id="646" name="楕円 645"/>
        <xdr:cNvSpPr/>
      </xdr:nvSpPr>
      <xdr:spPr>
        <a:xfrm>
          <a:off x="15430500" y="1273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161764</xdr:rowOff>
    </xdr:from>
    <xdr:ext cx="534377" cy="259045"/>
    <xdr:sp macro="" textlink="">
      <xdr:nvSpPr>
        <xdr:cNvPr id="647" name="テキスト ボックス 646"/>
        <xdr:cNvSpPr txBox="1"/>
      </xdr:nvSpPr>
      <xdr:spPr>
        <a:xfrm>
          <a:off x="15214111" y="1250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26350</xdr:rowOff>
    </xdr:from>
    <xdr:to>
      <xdr:col>76</xdr:col>
      <xdr:colOff>165100</xdr:colOff>
      <xdr:row>74</xdr:row>
      <xdr:rowOff>127950</xdr:rowOff>
    </xdr:to>
    <xdr:sp macro="" textlink="">
      <xdr:nvSpPr>
        <xdr:cNvPr id="648" name="楕円 647"/>
        <xdr:cNvSpPr/>
      </xdr:nvSpPr>
      <xdr:spPr>
        <a:xfrm>
          <a:off x="14541500" y="1271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144477</xdr:rowOff>
    </xdr:from>
    <xdr:ext cx="534377" cy="259045"/>
    <xdr:sp macro="" textlink="">
      <xdr:nvSpPr>
        <xdr:cNvPr id="649" name="テキスト ボックス 648"/>
        <xdr:cNvSpPr txBox="1"/>
      </xdr:nvSpPr>
      <xdr:spPr>
        <a:xfrm>
          <a:off x="14325111" y="1248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88729</xdr:rowOff>
    </xdr:from>
    <xdr:to>
      <xdr:col>72</xdr:col>
      <xdr:colOff>38100</xdr:colOff>
      <xdr:row>75</xdr:row>
      <xdr:rowOff>18879</xdr:rowOff>
    </xdr:to>
    <xdr:sp macro="" textlink="">
      <xdr:nvSpPr>
        <xdr:cNvPr id="650" name="楕円 649"/>
        <xdr:cNvSpPr/>
      </xdr:nvSpPr>
      <xdr:spPr>
        <a:xfrm>
          <a:off x="13652500" y="1277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35406</xdr:rowOff>
    </xdr:from>
    <xdr:ext cx="534377" cy="259045"/>
    <xdr:sp macro="" textlink="">
      <xdr:nvSpPr>
        <xdr:cNvPr id="651" name="テキスト ボックス 650"/>
        <xdr:cNvSpPr txBox="1"/>
      </xdr:nvSpPr>
      <xdr:spPr>
        <a:xfrm>
          <a:off x="13436111" y="1255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23692</xdr:rowOff>
    </xdr:from>
    <xdr:to>
      <xdr:col>67</xdr:col>
      <xdr:colOff>101600</xdr:colOff>
      <xdr:row>74</xdr:row>
      <xdr:rowOff>125292</xdr:rowOff>
    </xdr:to>
    <xdr:sp macro="" textlink="">
      <xdr:nvSpPr>
        <xdr:cNvPr id="652" name="楕円 651"/>
        <xdr:cNvSpPr/>
      </xdr:nvSpPr>
      <xdr:spPr>
        <a:xfrm>
          <a:off x="12763500" y="1271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141819</xdr:rowOff>
    </xdr:from>
    <xdr:ext cx="534377" cy="259045"/>
    <xdr:sp macro="" textlink="">
      <xdr:nvSpPr>
        <xdr:cNvPr id="653" name="テキスト ボックス 652"/>
        <xdr:cNvSpPr txBox="1"/>
      </xdr:nvSpPr>
      <xdr:spPr>
        <a:xfrm>
          <a:off x="12547111" y="1248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9" name="テキスト ボックス 668"/>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1" name="テキスト ボックス 670"/>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3" name="テキスト ボックス 67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159817</xdr:rowOff>
    </xdr:from>
    <xdr:to>
      <xdr:col>85</xdr:col>
      <xdr:colOff>126364</xdr:colOff>
      <xdr:row>98</xdr:row>
      <xdr:rowOff>120817</xdr:rowOff>
    </xdr:to>
    <xdr:cxnSp macro="">
      <xdr:nvCxnSpPr>
        <xdr:cNvPr id="675" name="直線コネクタ 674"/>
        <xdr:cNvCxnSpPr/>
      </xdr:nvCxnSpPr>
      <xdr:spPr>
        <a:xfrm flipV="1">
          <a:off x="16317595" y="15590317"/>
          <a:ext cx="1269" cy="1332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124644</xdr:rowOff>
    </xdr:from>
    <xdr:ext cx="378565" cy="259045"/>
    <xdr:sp macro="" textlink="">
      <xdr:nvSpPr>
        <xdr:cNvPr id="676" name="積立金最小値テキスト"/>
        <xdr:cNvSpPr txBox="1"/>
      </xdr:nvSpPr>
      <xdr:spPr>
        <a:xfrm>
          <a:off x="16370300" y="16926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120817</xdr:rowOff>
    </xdr:from>
    <xdr:to>
      <xdr:col>86</xdr:col>
      <xdr:colOff>25400</xdr:colOff>
      <xdr:row>98</xdr:row>
      <xdr:rowOff>120817</xdr:rowOff>
    </xdr:to>
    <xdr:cxnSp macro="">
      <xdr:nvCxnSpPr>
        <xdr:cNvPr id="677" name="直線コネクタ 676"/>
        <xdr:cNvCxnSpPr/>
      </xdr:nvCxnSpPr>
      <xdr:spPr>
        <a:xfrm>
          <a:off x="16230600" y="1692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106494</xdr:rowOff>
    </xdr:from>
    <xdr:ext cx="534377" cy="259045"/>
    <xdr:sp macro="" textlink="">
      <xdr:nvSpPr>
        <xdr:cNvPr id="678" name="積立金最大値テキスト"/>
        <xdr:cNvSpPr txBox="1"/>
      </xdr:nvSpPr>
      <xdr:spPr>
        <a:xfrm>
          <a:off x="16370300" y="1536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159817</xdr:rowOff>
    </xdr:from>
    <xdr:to>
      <xdr:col>86</xdr:col>
      <xdr:colOff>25400</xdr:colOff>
      <xdr:row>90</xdr:row>
      <xdr:rowOff>159817</xdr:rowOff>
    </xdr:to>
    <xdr:cxnSp macro="">
      <xdr:nvCxnSpPr>
        <xdr:cNvPr id="679" name="直線コネクタ 678"/>
        <xdr:cNvCxnSpPr/>
      </xdr:nvCxnSpPr>
      <xdr:spPr>
        <a:xfrm>
          <a:off x="16230600" y="1559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109296</xdr:rowOff>
    </xdr:from>
    <xdr:to>
      <xdr:col>85</xdr:col>
      <xdr:colOff>127000</xdr:colOff>
      <xdr:row>97</xdr:row>
      <xdr:rowOff>139334</xdr:rowOff>
    </xdr:to>
    <xdr:cxnSp macro="">
      <xdr:nvCxnSpPr>
        <xdr:cNvPr id="680" name="直線コネクタ 679"/>
        <xdr:cNvCxnSpPr/>
      </xdr:nvCxnSpPr>
      <xdr:spPr>
        <a:xfrm>
          <a:off x="15481300" y="16739946"/>
          <a:ext cx="838200" cy="3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12839</xdr:rowOff>
    </xdr:from>
    <xdr:ext cx="469744" cy="259045"/>
    <xdr:sp macro="" textlink="">
      <xdr:nvSpPr>
        <xdr:cNvPr id="681" name="積立金平均値テキスト"/>
        <xdr:cNvSpPr txBox="1"/>
      </xdr:nvSpPr>
      <xdr:spPr>
        <a:xfrm>
          <a:off x="16370300" y="16472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161412</xdr:rowOff>
    </xdr:from>
    <xdr:to>
      <xdr:col>85</xdr:col>
      <xdr:colOff>177800</xdr:colOff>
      <xdr:row>97</xdr:row>
      <xdr:rowOff>91562</xdr:rowOff>
    </xdr:to>
    <xdr:sp macro="" textlink="">
      <xdr:nvSpPr>
        <xdr:cNvPr id="682" name="フローチャート: 判断 681"/>
        <xdr:cNvSpPr/>
      </xdr:nvSpPr>
      <xdr:spPr>
        <a:xfrm>
          <a:off x="16268700" y="166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153096</xdr:rowOff>
    </xdr:from>
    <xdr:to>
      <xdr:col>81</xdr:col>
      <xdr:colOff>50800</xdr:colOff>
      <xdr:row>97</xdr:row>
      <xdr:rowOff>109296</xdr:rowOff>
    </xdr:to>
    <xdr:cxnSp macro="">
      <xdr:nvCxnSpPr>
        <xdr:cNvPr id="683" name="直線コネクタ 682"/>
        <xdr:cNvCxnSpPr/>
      </xdr:nvCxnSpPr>
      <xdr:spPr>
        <a:xfrm>
          <a:off x="14592300" y="16612296"/>
          <a:ext cx="889000" cy="12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2673</xdr:rowOff>
    </xdr:from>
    <xdr:to>
      <xdr:col>81</xdr:col>
      <xdr:colOff>101600</xdr:colOff>
      <xdr:row>97</xdr:row>
      <xdr:rowOff>104273</xdr:rowOff>
    </xdr:to>
    <xdr:sp macro="" textlink="">
      <xdr:nvSpPr>
        <xdr:cNvPr id="684" name="フローチャート: 判断 683"/>
        <xdr:cNvSpPr/>
      </xdr:nvSpPr>
      <xdr:spPr>
        <a:xfrm>
          <a:off x="154305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120800</xdr:rowOff>
    </xdr:from>
    <xdr:ext cx="469744" cy="259045"/>
    <xdr:sp macro="" textlink="">
      <xdr:nvSpPr>
        <xdr:cNvPr id="685" name="テキスト ボックス 684"/>
        <xdr:cNvSpPr txBox="1"/>
      </xdr:nvSpPr>
      <xdr:spPr>
        <a:xfrm>
          <a:off x="15246428" y="1640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153096</xdr:rowOff>
    </xdr:from>
    <xdr:to>
      <xdr:col>76</xdr:col>
      <xdr:colOff>114300</xdr:colOff>
      <xdr:row>97</xdr:row>
      <xdr:rowOff>30429</xdr:rowOff>
    </xdr:to>
    <xdr:cxnSp macro="">
      <xdr:nvCxnSpPr>
        <xdr:cNvPr id="686" name="直線コネクタ 685"/>
        <xdr:cNvCxnSpPr/>
      </xdr:nvCxnSpPr>
      <xdr:spPr>
        <a:xfrm flipV="1">
          <a:off x="13703300" y="16612296"/>
          <a:ext cx="889000" cy="4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139740</xdr:rowOff>
    </xdr:from>
    <xdr:to>
      <xdr:col>76</xdr:col>
      <xdr:colOff>165100</xdr:colOff>
      <xdr:row>97</xdr:row>
      <xdr:rowOff>69890</xdr:rowOff>
    </xdr:to>
    <xdr:sp macro="" textlink="">
      <xdr:nvSpPr>
        <xdr:cNvPr id="687" name="フローチャート: 判断 686"/>
        <xdr:cNvSpPr/>
      </xdr:nvSpPr>
      <xdr:spPr>
        <a:xfrm>
          <a:off x="14541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61017</xdr:rowOff>
    </xdr:from>
    <xdr:ext cx="469744" cy="259045"/>
    <xdr:sp macro="" textlink="">
      <xdr:nvSpPr>
        <xdr:cNvPr id="688" name="テキスト ボックス 687"/>
        <xdr:cNvSpPr txBox="1"/>
      </xdr:nvSpPr>
      <xdr:spPr>
        <a:xfrm>
          <a:off x="14357428" y="166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30429</xdr:rowOff>
    </xdr:from>
    <xdr:to>
      <xdr:col>71</xdr:col>
      <xdr:colOff>177800</xdr:colOff>
      <xdr:row>98</xdr:row>
      <xdr:rowOff>34086</xdr:rowOff>
    </xdr:to>
    <xdr:cxnSp macro="">
      <xdr:nvCxnSpPr>
        <xdr:cNvPr id="689" name="直線コネクタ 688"/>
        <xdr:cNvCxnSpPr/>
      </xdr:nvCxnSpPr>
      <xdr:spPr>
        <a:xfrm flipV="1">
          <a:off x="12814300" y="16661079"/>
          <a:ext cx="889000" cy="17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121362</xdr:rowOff>
    </xdr:from>
    <xdr:to>
      <xdr:col>72</xdr:col>
      <xdr:colOff>38100</xdr:colOff>
      <xdr:row>97</xdr:row>
      <xdr:rowOff>51512</xdr:rowOff>
    </xdr:to>
    <xdr:sp macro="" textlink="">
      <xdr:nvSpPr>
        <xdr:cNvPr id="690" name="フローチャート: 判断 689"/>
        <xdr:cNvSpPr/>
      </xdr:nvSpPr>
      <xdr:spPr>
        <a:xfrm>
          <a:off x="13652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68039</xdr:rowOff>
    </xdr:from>
    <xdr:ext cx="469744" cy="259045"/>
    <xdr:sp macro="" textlink="">
      <xdr:nvSpPr>
        <xdr:cNvPr id="691" name="テキスト ボックス 690"/>
        <xdr:cNvSpPr txBox="1"/>
      </xdr:nvSpPr>
      <xdr:spPr>
        <a:xfrm>
          <a:off x="13468428" y="163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40391</xdr:rowOff>
    </xdr:from>
    <xdr:to>
      <xdr:col>67</xdr:col>
      <xdr:colOff>101600</xdr:colOff>
      <xdr:row>96</xdr:row>
      <xdr:rowOff>141991</xdr:rowOff>
    </xdr:to>
    <xdr:sp macro="" textlink="">
      <xdr:nvSpPr>
        <xdr:cNvPr id="692" name="フローチャート: 判断 691"/>
        <xdr:cNvSpPr/>
      </xdr:nvSpPr>
      <xdr:spPr>
        <a:xfrm>
          <a:off x="12763500" y="1649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158518</xdr:rowOff>
    </xdr:from>
    <xdr:ext cx="469744" cy="259045"/>
    <xdr:sp macro="" textlink="">
      <xdr:nvSpPr>
        <xdr:cNvPr id="693" name="テキスト ボックス 692"/>
        <xdr:cNvSpPr txBox="1"/>
      </xdr:nvSpPr>
      <xdr:spPr>
        <a:xfrm>
          <a:off x="12579428" y="1627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88534</xdr:rowOff>
    </xdr:from>
    <xdr:to>
      <xdr:col>85</xdr:col>
      <xdr:colOff>177800</xdr:colOff>
      <xdr:row>98</xdr:row>
      <xdr:rowOff>18684</xdr:rowOff>
    </xdr:to>
    <xdr:sp macro="" textlink="">
      <xdr:nvSpPr>
        <xdr:cNvPr id="699" name="楕円 698"/>
        <xdr:cNvSpPr/>
      </xdr:nvSpPr>
      <xdr:spPr>
        <a:xfrm>
          <a:off x="16268700" y="1671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66961</xdr:rowOff>
    </xdr:from>
    <xdr:ext cx="469744" cy="259045"/>
    <xdr:sp macro="" textlink="">
      <xdr:nvSpPr>
        <xdr:cNvPr id="700" name="積立金該当値テキスト"/>
        <xdr:cNvSpPr txBox="1"/>
      </xdr:nvSpPr>
      <xdr:spPr>
        <a:xfrm>
          <a:off x="16370300" y="1669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58496</xdr:rowOff>
    </xdr:from>
    <xdr:to>
      <xdr:col>81</xdr:col>
      <xdr:colOff>101600</xdr:colOff>
      <xdr:row>97</xdr:row>
      <xdr:rowOff>160096</xdr:rowOff>
    </xdr:to>
    <xdr:sp macro="" textlink="">
      <xdr:nvSpPr>
        <xdr:cNvPr id="701" name="楕円 700"/>
        <xdr:cNvSpPr/>
      </xdr:nvSpPr>
      <xdr:spPr>
        <a:xfrm>
          <a:off x="15430500" y="1668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151223</xdr:rowOff>
    </xdr:from>
    <xdr:ext cx="469744" cy="259045"/>
    <xdr:sp macro="" textlink="">
      <xdr:nvSpPr>
        <xdr:cNvPr id="702" name="テキスト ボックス 701"/>
        <xdr:cNvSpPr txBox="1"/>
      </xdr:nvSpPr>
      <xdr:spPr>
        <a:xfrm>
          <a:off x="15246428" y="1678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102296</xdr:rowOff>
    </xdr:from>
    <xdr:to>
      <xdr:col>76</xdr:col>
      <xdr:colOff>165100</xdr:colOff>
      <xdr:row>97</xdr:row>
      <xdr:rowOff>32446</xdr:rowOff>
    </xdr:to>
    <xdr:sp macro="" textlink="">
      <xdr:nvSpPr>
        <xdr:cNvPr id="703" name="楕円 702"/>
        <xdr:cNvSpPr/>
      </xdr:nvSpPr>
      <xdr:spPr>
        <a:xfrm>
          <a:off x="14541500" y="1656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48973</xdr:rowOff>
    </xdr:from>
    <xdr:ext cx="469744" cy="259045"/>
    <xdr:sp macro="" textlink="">
      <xdr:nvSpPr>
        <xdr:cNvPr id="704" name="テキスト ボックス 703"/>
        <xdr:cNvSpPr txBox="1"/>
      </xdr:nvSpPr>
      <xdr:spPr>
        <a:xfrm>
          <a:off x="14357428" y="1633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151079</xdr:rowOff>
    </xdr:from>
    <xdr:to>
      <xdr:col>72</xdr:col>
      <xdr:colOff>38100</xdr:colOff>
      <xdr:row>97</xdr:row>
      <xdr:rowOff>81229</xdr:rowOff>
    </xdr:to>
    <xdr:sp macro="" textlink="">
      <xdr:nvSpPr>
        <xdr:cNvPr id="705" name="楕円 704"/>
        <xdr:cNvSpPr/>
      </xdr:nvSpPr>
      <xdr:spPr>
        <a:xfrm>
          <a:off x="13652500" y="1661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72356</xdr:rowOff>
    </xdr:from>
    <xdr:ext cx="469744" cy="259045"/>
    <xdr:sp macro="" textlink="">
      <xdr:nvSpPr>
        <xdr:cNvPr id="706" name="テキスト ボックス 705"/>
        <xdr:cNvSpPr txBox="1"/>
      </xdr:nvSpPr>
      <xdr:spPr>
        <a:xfrm>
          <a:off x="13468428" y="1670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154736</xdr:rowOff>
    </xdr:from>
    <xdr:to>
      <xdr:col>67</xdr:col>
      <xdr:colOff>101600</xdr:colOff>
      <xdr:row>98</xdr:row>
      <xdr:rowOff>84886</xdr:rowOff>
    </xdr:to>
    <xdr:sp macro="" textlink="">
      <xdr:nvSpPr>
        <xdr:cNvPr id="707" name="楕円 706"/>
        <xdr:cNvSpPr/>
      </xdr:nvSpPr>
      <xdr:spPr>
        <a:xfrm>
          <a:off x="12763500" y="1678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76013</xdr:rowOff>
    </xdr:from>
    <xdr:ext cx="469744" cy="259045"/>
    <xdr:sp macro="" textlink="">
      <xdr:nvSpPr>
        <xdr:cNvPr id="708" name="テキスト ボックス 707"/>
        <xdr:cNvSpPr txBox="1"/>
      </xdr:nvSpPr>
      <xdr:spPr>
        <a:xfrm>
          <a:off x="12579428" y="1687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67854</xdr:rowOff>
    </xdr:from>
    <xdr:to>
      <xdr:col>116</xdr:col>
      <xdr:colOff>62864</xdr:colOff>
      <xdr:row>39</xdr:row>
      <xdr:rowOff>98878</xdr:rowOff>
    </xdr:to>
    <xdr:cxnSp macro="">
      <xdr:nvCxnSpPr>
        <xdr:cNvPr id="734" name="直線コネクタ 733"/>
        <xdr:cNvCxnSpPr/>
      </xdr:nvCxnSpPr>
      <xdr:spPr>
        <a:xfrm flipV="1">
          <a:off x="22159595" y="5211354"/>
          <a:ext cx="1269"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14531</xdr:rowOff>
    </xdr:from>
    <xdr:ext cx="469744" cy="259045"/>
    <xdr:sp macro="" textlink="">
      <xdr:nvSpPr>
        <xdr:cNvPr id="737" name="投資及び出資金最大値テキスト"/>
        <xdr:cNvSpPr txBox="1"/>
      </xdr:nvSpPr>
      <xdr:spPr>
        <a:xfrm>
          <a:off x="22212300" y="498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67854</xdr:rowOff>
    </xdr:from>
    <xdr:to>
      <xdr:col>116</xdr:col>
      <xdr:colOff>152400</xdr:colOff>
      <xdr:row>30</xdr:row>
      <xdr:rowOff>67854</xdr:rowOff>
    </xdr:to>
    <xdr:cxnSp macro="">
      <xdr:nvCxnSpPr>
        <xdr:cNvPr id="738" name="直線コネクタ 737"/>
        <xdr:cNvCxnSpPr/>
      </xdr:nvCxnSpPr>
      <xdr:spPr>
        <a:xfrm>
          <a:off x="22072600" y="5211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133822</xdr:rowOff>
    </xdr:from>
    <xdr:to>
      <xdr:col>116</xdr:col>
      <xdr:colOff>63500</xdr:colOff>
      <xdr:row>38</xdr:row>
      <xdr:rowOff>151293</xdr:rowOff>
    </xdr:to>
    <xdr:cxnSp macro="">
      <xdr:nvCxnSpPr>
        <xdr:cNvPr id="739" name="直線コネクタ 738"/>
        <xdr:cNvCxnSpPr/>
      </xdr:nvCxnSpPr>
      <xdr:spPr>
        <a:xfrm>
          <a:off x="21323300" y="6648922"/>
          <a:ext cx="838200" cy="1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74058</xdr:rowOff>
    </xdr:from>
    <xdr:ext cx="469744" cy="259045"/>
    <xdr:sp macro="" textlink="">
      <xdr:nvSpPr>
        <xdr:cNvPr id="740" name="投資及び出資金平均値テキスト"/>
        <xdr:cNvSpPr txBox="1"/>
      </xdr:nvSpPr>
      <xdr:spPr>
        <a:xfrm>
          <a:off x="22212300" y="624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51181</xdr:rowOff>
    </xdr:from>
    <xdr:to>
      <xdr:col>116</xdr:col>
      <xdr:colOff>114300</xdr:colOff>
      <xdr:row>37</xdr:row>
      <xdr:rowOff>152781</xdr:rowOff>
    </xdr:to>
    <xdr:sp macro="" textlink="">
      <xdr:nvSpPr>
        <xdr:cNvPr id="741" name="フローチャート: 判断 740"/>
        <xdr:cNvSpPr/>
      </xdr:nvSpPr>
      <xdr:spPr>
        <a:xfrm>
          <a:off x="221107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133822</xdr:rowOff>
    </xdr:from>
    <xdr:to>
      <xdr:col>111</xdr:col>
      <xdr:colOff>177800</xdr:colOff>
      <xdr:row>38</xdr:row>
      <xdr:rowOff>150967</xdr:rowOff>
    </xdr:to>
    <xdr:cxnSp macro="">
      <xdr:nvCxnSpPr>
        <xdr:cNvPr id="742" name="直線コネクタ 741"/>
        <xdr:cNvCxnSpPr/>
      </xdr:nvCxnSpPr>
      <xdr:spPr>
        <a:xfrm flipV="1">
          <a:off x="20434300" y="6648922"/>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74531</xdr:rowOff>
    </xdr:from>
    <xdr:to>
      <xdr:col>112</xdr:col>
      <xdr:colOff>38100</xdr:colOff>
      <xdr:row>38</xdr:row>
      <xdr:rowOff>4680</xdr:rowOff>
    </xdr:to>
    <xdr:sp macro="" textlink="">
      <xdr:nvSpPr>
        <xdr:cNvPr id="743" name="フローチャート: 判断 742"/>
        <xdr:cNvSpPr/>
      </xdr:nvSpPr>
      <xdr:spPr>
        <a:xfrm>
          <a:off x="21272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21208</xdr:rowOff>
    </xdr:from>
    <xdr:ext cx="469744" cy="259045"/>
    <xdr:sp macro="" textlink="">
      <xdr:nvSpPr>
        <xdr:cNvPr id="744" name="テキスト ボックス 743"/>
        <xdr:cNvSpPr txBox="1"/>
      </xdr:nvSpPr>
      <xdr:spPr>
        <a:xfrm>
          <a:off x="21088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150967</xdr:rowOff>
    </xdr:from>
    <xdr:to>
      <xdr:col>107</xdr:col>
      <xdr:colOff>50800</xdr:colOff>
      <xdr:row>39</xdr:row>
      <xdr:rowOff>10378</xdr:rowOff>
    </xdr:to>
    <xdr:cxnSp macro="">
      <xdr:nvCxnSpPr>
        <xdr:cNvPr id="745" name="直線コネクタ 744"/>
        <xdr:cNvCxnSpPr/>
      </xdr:nvCxnSpPr>
      <xdr:spPr>
        <a:xfrm flipV="1">
          <a:off x="19545300" y="6666067"/>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79266</xdr:rowOff>
    </xdr:from>
    <xdr:to>
      <xdr:col>107</xdr:col>
      <xdr:colOff>101600</xdr:colOff>
      <xdr:row>38</xdr:row>
      <xdr:rowOff>9416</xdr:rowOff>
    </xdr:to>
    <xdr:sp macro="" textlink="">
      <xdr:nvSpPr>
        <xdr:cNvPr id="746" name="フローチャート: 判断 745"/>
        <xdr:cNvSpPr/>
      </xdr:nvSpPr>
      <xdr:spPr>
        <a:xfrm>
          <a:off x="203835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25943</xdr:rowOff>
    </xdr:from>
    <xdr:ext cx="469744" cy="259045"/>
    <xdr:sp macro="" textlink="">
      <xdr:nvSpPr>
        <xdr:cNvPr id="747" name="テキスト ボックス 746"/>
        <xdr:cNvSpPr txBox="1"/>
      </xdr:nvSpPr>
      <xdr:spPr>
        <a:xfrm>
          <a:off x="20199428" y="619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10378</xdr:rowOff>
    </xdr:from>
    <xdr:to>
      <xdr:col>102</xdr:col>
      <xdr:colOff>114300</xdr:colOff>
      <xdr:row>39</xdr:row>
      <xdr:rowOff>41239</xdr:rowOff>
    </xdr:to>
    <xdr:cxnSp macro="">
      <xdr:nvCxnSpPr>
        <xdr:cNvPr id="748" name="直線コネクタ 747"/>
        <xdr:cNvCxnSpPr/>
      </xdr:nvCxnSpPr>
      <xdr:spPr>
        <a:xfrm flipV="1">
          <a:off x="18656300" y="6696928"/>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91186</xdr:rowOff>
    </xdr:from>
    <xdr:to>
      <xdr:col>102</xdr:col>
      <xdr:colOff>165100</xdr:colOff>
      <xdr:row>38</xdr:row>
      <xdr:rowOff>21336</xdr:rowOff>
    </xdr:to>
    <xdr:sp macro="" textlink="">
      <xdr:nvSpPr>
        <xdr:cNvPr id="749" name="フローチャート: 判断 748"/>
        <xdr:cNvSpPr/>
      </xdr:nvSpPr>
      <xdr:spPr>
        <a:xfrm>
          <a:off x="19494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37863</xdr:rowOff>
    </xdr:from>
    <xdr:ext cx="469744" cy="259045"/>
    <xdr:sp macro="" textlink="">
      <xdr:nvSpPr>
        <xdr:cNvPr id="750" name="テキスト ボックス 749"/>
        <xdr:cNvSpPr txBox="1"/>
      </xdr:nvSpPr>
      <xdr:spPr>
        <a:xfrm>
          <a:off x="19310428" y="621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71918</xdr:rowOff>
    </xdr:from>
    <xdr:to>
      <xdr:col>98</xdr:col>
      <xdr:colOff>38100</xdr:colOff>
      <xdr:row>38</xdr:row>
      <xdr:rowOff>2068</xdr:rowOff>
    </xdr:to>
    <xdr:sp macro="" textlink="">
      <xdr:nvSpPr>
        <xdr:cNvPr id="751" name="フローチャート: 判断 750"/>
        <xdr:cNvSpPr/>
      </xdr:nvSpPr>
      <xdr:spPr>
        <a:xfrm>
          <a:off x="18605500" y="641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18595</xdr:rowOff>
    </xdr:from>
    <xdr:ext cx="469744" cy="259045"/>
    <xdr:sp macro="" textlink="">
      <xdr:nvSpPr>
        <xdr:cNvPr id="752" name="テキスト ボックス 751"/>
        <xdr:cNvSpPr txBox="1"/>
      </xdr:nvSpPr>
      <xdr:spPr>
        <a:xfrm>
          <a:off x="18421428" y="619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100493</xdr:rowOff>
    </xdr:from>
    <xdr:to>
      <xdr:col>116</xdr:col>
      <xdr:colOff>114300</xdr:colOff>
      <xdr:row>39</xdr:row>
      <xdr:rowOff>30643</xdr:rowOff>
    </xdr:to>
    <xdr:sp macro="" textlink="">
      <xdr:nvSpPr>
        <xdr:cNvPr id="758" name="楕円 757"/>
        <xdr:cNvSpPr/>
      </xdr:nvSpPr>
      <xdr:spPr>
        <a:xfrm>
          <a:off x="22110700" y="661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15420</xdr:rowOff>
    </xdr:from>
    <xdr:ext cx="378565" cy="259045"/>
    <xdr:sp macro="" textlink="">
      <xdr:nvSpPr>
        <xdr:cNvPr id="759" name="投資及び出資金該当値テキスト"/>
        <xdr:cNvSpPr txBox="1"/>
      </xdr:nvSpPr>
      <xdr:spPr>
        <a:xfrm>
          <a:off x="22212300" y="6530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83022</xdr:rowOff>
    </xdr:from>
    <xdr:to>
      <xdr:col>112</xdr:col>
      <xdr:colOff>38100</xdr:colOff>
      <xdr:row>39</xdr:row>
      <xdr:rowOff>13172</xdr:rowOff>
    </xdr:to>
    <xdr:sp macro="" textlink="">
      <xdr:nvSpPr>
        <xdr:cNvPr id="760" name="楕円 759"/>
        <xdr:cNvSpPr/>
      </xdr:nvSpPr>
      <xdr:spPr>
        <a:xfrm>
          <a:off x="21272500" y="659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4299</xdr:rowOff>
    </xdr:from>
    <xdr:ext cx="378565" cy="259045"/>
    <xdr:sp macro="" textlink="">
      <xdr:nvSpPr>
        <xdr:cNvPr id="761" name="テキスト ボックス 760"/>
        <xdr:cNvSpPr txBox="1"/>
      </xdr:nvSpPr>
      <xdr:spPr>
        <a:xfrm>
          <a:off x="21134017" y="6690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100167</xdr:rowOff>
    </xdr:from>
    <xdr:to>
      <xdr:col>107</xdr:col>
      <xdr:colOff>101600</xdr:colOff>
      <xdr:row>39</xdr:row>
      <xdr:rowOff>30317</xdr:rowOff>
    </xdr:to>
    <xdr:sp macro="" textlink="">
      <xdr:nvSpPr>
        <xdr:cNvPr id="762" name="楕円 761"/>
        <xdr:cNvSpPr/>
      </xdr:nvSpPr>
      <xdr:spPr>
        <a:xfrm>
          <a:off x="20383500" y="661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21444</xdr:rowOff>
    </xdr:from>
    <xdr:ext cx="378565" cy="259045"/>
    <xdr:sp macro="" textlink="">
      <xdr:nvSpPr>
        <xdr:cNvPr id="763" name="テキスト ボックス 762"/>
        <xdr:cNvSpPr txBox="1"/>
      </xdr:nvSpPr>
      <xdr:spPr>
        <a:xfrm>
          <a:off x="20245017" y="6707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131028</xdr:rowOff>
    </xdr:from>
    <xdr:to>
      <xdr:col>102</xdr:col>
      <xdr:colOff>165100</xdr:colOff>
      <xdr:row>39</xdr:row>
      <xdr:rowOff>61178</xdr:rowOff>
    </xdr:to>
    <xdr:sp macro="" textlink="">
      <xdr:nvSpPr>
        <xdr:cNvPr id="764" name="楕円 763"/>
        <xdr:cNvSpPr/>
      </xdr:nvSpPr>
      <xdr:spPr>
        <a:xfrm>
          <a:off x="19494500" y="66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52305</xdr:rowOff>
    </xdr:from>
    <xdr:ext cx="378565" cy="259045"/>
    <xdr:sp macro="" textlink="">
      <xdr:nvSpPr>
        <xdr:cNvPr id="765" name="テキスト ボックス 764"/>
        <xdr:cNvSpPr txBox="1"/>
      </xdr:nvSpPr>
      <xdr:spPr>
        <a:xfrm>
          <a:off x="19356017" y="6738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161889</xdr:rowOff>
    </xdr:from>
    <xdr:to>
      <xdr:col>98</xdr:col>
      <xdr:colOff>38100</xdr:colOff>
      <xdr:row>39</xdr:row>
      <xdr:rowOff>92039</xdr:rowOff>
    </xdr:to>
    <xdr:sp macro="" textlink="">
      <xdr:nvSpPr>
        <xdr:cNvPr id="766" name="楕円 765"/>
        <xdr:cNvSpPr/>
      </xdr:nvSpPr>
      <xdr:spPr>
        <a:xfrm>
          <a:off x="18605500" y="667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83166</xdr:rowOff>
    </xdr:from>
    <xdr:ext cx="378565" cy="259045"/>
    <xdr:sp macro="" textlink="">
      <xdr:nvSpPr>
        <xdr:cNvPr id="767" name="テキスト ボックス 766"/>
        <xdr:cNvSpPr txBox="1"/>
      </xdr:nvSpPr>
      <xdr:spPr>
        <a:xfrm>
          <a:off x="18467017" y="6769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8" name="直線コネクタ 777"/>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9" name="テキスト ボックス 778"/>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0" name="直線コネクタ 779"/>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1" name="テキスト ボックス 780"/>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2" name="直線コネクタ 781"/>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3" name="テキスト ボックス 782"/>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4" name="直線コネクタ 783"/>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5" name="テキスト ボックス 784"/>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6" name="直線コネクタ 785"/>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7" name="テキスト ボックス 786"/>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8" name="直線コネクタ 787"/>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9" name="テキスト ボックス 788"/>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35262</xdr:rowOff>
    </xdr:from>
    <xdr:to>
      <xdr:col>116</xdr:col>
      <xdr:colOff>62864</xdr:colOff>
      <xdr:row>59</xdr:row>
      <xdr:rowOff>96821</xdr:rowOff>
    </xdr:to>
    <xdr:cxnSp macro="">
      <xdr:nvCxnSpPr>
        <xdr:cNvPr id="793" name="直線コネクタ 792"/>
        <xdr:cNvCxnSpPr/>
      </xdr:nvCxnSpPr>
      <xdr:spPr>
        <a:xfrm flipV="1">
          <a:off x="22159595" y="8607762"/>
          <a:ext cx="1269" cy="1604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100648</xdr:rowOff>
    </xdr:from>
    <xdr:ext cx="313932" cy="259045"/>
    <xdr:sp macro="" textlink="">
      <xdr:nvSpPr>
        <xdr:cNvPr id="794" name="貸付金最小値テキスト"/>
        <xdr:cNvSpPr txBox="1"/>
      </xdr:nvSpPr>
      <xdr:spPr>
        <a:xfrm>
          <a:off x="22212300" y="10216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96821</xdr:rowOff>
    </xdr:from>
    <xdr:to>
      <xdr:col>116</xdr:col>
      <xdr:colOff>152400</xdr:colOff>
      <xdr:row>59</xdr:row>
      <xdr:rowOff>96821</xdr:rowOff>
    </xdr:to>
    <xdr:cxnSp macro="">
      <xdr:nvCxnSpPr>
        <xdr:cNvPr id="795" name="直線コネクタ 794"/>
        <xdr:cNvCxnSpPr/>
      </xdr:nvCxnSpPr>
      <xdr:spPr>
        <a:xfrm>
          <a:off x="22072600" y="1021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153389</xdr:rowOff>
    </xdr:from>
    <xdr:ext cx="534377" cy="259045"/>
    <xdr:sp macro="" textlink="">
      <xdr:nvSpPr>
        <xdr:cNvPr id="796" name="貸付金最大値テキスト"/>
        <xdr:cNvSpPr txBox="1"/>
      </xdr:nvSpPr>
      <xdr:spPr>
        <a:xfrm>
          <a:off x="22212300" y="83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35262</xdr:rowOff>
    </xdr:from>
    <xdr:to>
      <xdr:col>116</xdr:col>
      <xdr:colOff>152400</xdr:colOff>
      <xdr:row>50</xdr:row>
      <xdr:rowOff>35262</xdr:rowOff>
    </xdr:to>
    <xdr:cxnSp macro="">
      <xdr:nvCxnSpPr>
        <xdr:cNvPr id="797" name="直線コネクタ 796"/>
        <xdr:cNvCxnSpPr/>
      </xdr:nvCxnSpPr>
      <xdr:spPr>
        <a:xfrm>
          <a:off x="22072600" y="860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142346</xdr:rowOff>
    </xdr:from>
    <xdr:to>
      <xdr:col>116</xdr:col>
      <xdr:colOff>63500</xdr:colOff>
      <xdr:row>58</xdr:row>
      <xdr:rowOff>12957</xdr:rowOff>
    </xdr:to>
    <xdr:cxnSp macro="">
      <xdr:nvCxnSpPr>
        <xdr:cNvPr id="798" name="直線コネクタ 797"/>
        <xdr:cNvCxnSpPr/>
      </xdr:nvCxnSpPr>
      <xdr:spPr>
        <a:xfrm>
          <a:off x="21323300" y="9914996"/>
          <a:ext cx="838200" cy="4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150766</xdr:rowOff>
    </xdr:from>
    <xdr:ext cx="469744" cy="259045"/>
    <xdr:sp macro="" textlink="">
      <xdr:nvSpPr>
        <xdr:cNvPr id="799" name="貸付金平均値テキスト"/>
        <xdr:cNvSpPr txBox="1"/>
      </xdr:nvSpPr>
      <xdr:spPr>
        <a:xfrm>
          <a:off x="22212300" y="99234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xdr:rowOff>
    </xdr:from>
    <xdr:to>
      <xdr:col>116</xdr:col>
      <xdr:colOff>114300</xdr:colOff>
      <xdr:row>58</xdr:row>
      <xdr:rowOff>102489</xdr:rowOff>
    </xdr:to>
    <xdr:sp macro="" textlink="">
      <xdr:nvSpPr>
        <xdr:cNvPr id="800" name="フローチャート: 判断 799"/>
        <xdr:cNvSpPr/>
      </xdr:nvSpPr>
      <xdr:spPr>
        <a:xfrm>
          <a:off x="22110700" y="994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121673</xdr:rowOff>
    </xdr:from>
    <xdr:to>
      <xdr:col>111</xdr:col>
      <xdr:colOff>177800</xdr:colOff>
      <xdr:row>57</xdr:row>
      <xdr:rowOff>142346</xdr:rowOff>
    </xdr:to>
    <xdr:cxnSp macro="">
      <xdr:nvCxnSpPr>
        <xdr:cNvPr id="801" name="直線コネクタ 800"/>
        <xdr:cNvCxnSpPr/>
      </xdr:nvCxnSpPr>
      <xdr:spPr>
        <a:xfrm>
          <a:off x="20434300" y="9894323"/>
          <a:ext cx="889000" cy="2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158688</xdr:rowOff>
    </xdr:from>
    <xdr:to>
      <xdr:col>112</xdr:col>
      <xdr:colOff>38100</xdr:colOff>
      <xdr:row>58</xdr:row>
      <xdr:rowOff>88838</xdr:rowOff>
    </xdr:to>
    <xdr:sp macro="" textlink="">
      <xdr:nvSpPr>
        <xdr:cNvPr id="802" name="フローチャート: 判断 801"/>
        <xdr:cNvSpPr/>
      </xdr:nvSpPr>
      <xdr:spPr>
        <a:xfrm>
          <a:off x="21272500" y="993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79965</xdr:rowOff>
    </xdr:from>
    <xdr:ext cx="469744" cy="259045"/>
    <xdr:sp macro="" textlink="">
      <xdr:nvSpPr>
        <xdr:cNvPr id="803" name="テキスト ボックス 802"/>
        <xdr:cNvSpPr txBox="1"/>
      </xdr:nvSpPr>
      <xdr:spPr>
        <a:xfrm>
          <a:off x="21088428" y="10024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51722</xdr:rowOff>
    </xdr:from>
    <xdr:to>
      <xdr:col>107</xdr:col>
      <xdr:colOff>50800</xdr:colOff>
      <xdr:row>57</xdr:row>
      <xdr:rowOff>121673</xdr:rowOff>
    </xdr:to>
    <xdr:cxnSp macro="">
      <xdr:nvCxnSpPr>
        <xdr:cNvPr id="804" name="直線コネクタ 803"/>
        <xdr:cNvCxnSpPr/>
      </xdr:nvCxnSpPr>
      <xdr:spPr>
        <a:xfrm>
          <a:off x="19545300" y="9824372"/>
          <a:ext cx="889000" cy="6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133575</xdr:rowOff>
    </xdr:from>
    <xdr:to>
      <xdr:col>107</xdr:col>
      <xdr:colOff>101600</xdr:colOff>
      <xdr:row>58</xdr:row>
      <xdr:rowOff>63725</xdr:rowOff>
    </xdr:to>
    <xdr:sp macro="" textlink="">
      <xdr:nvSpPr>
        <xdr:cNvPr id="805" name="フローチャート: 判断 804"/>
        <xdr:cNvSpPr/>
      </xdr:nvSpPr>
      <xdr:spPr>
        <a:xfrm>
          <a:off x="20383500" y="990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54852</xdr:rowOff>
    </xdr:from>
    <xdr:ext cx="469744" cy="259045"/>
    <xdr:sp macro="" textlink="">
      <xdr:nvSpPr>
        <xdr:cNvPr id="806" name="テキスト ボックス 805"/>
        <xdr:cNvSpPr txBox="1"/>
      </xdr:nvSpPr>
      <xdr:spPr>
        <a:xfrm>
          <a:off x="20199428" y="999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96135</xdr:rowOff>
    </xdr:from>
    <xdr:to>
      <xdr:col>102</xdr:col>
      <xdr:colOff>114300</xdr:colOff>
      <xdr:row>57</xdr:row>
      <xdr:rowOff>51722</xdr:rowOff>
    </xdr:to>
    <xdr:cxnSp macro="">
      <xdr:nvCxnSpPr>
        <xdr:cNvPr id="807" name="直線コネクタ 806"/>
        <xdr:cNvCxnSpPr/>
      </xdr:nvCxnSpPr>
      <xdr:spPr>
        <a:xfrm>
          <a:off x="18656300" y="9697335"/>
          <a:ext cx="889000" cy="12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131714</xdr:rowOff>
    </xdr:from>
    <xdr:to>
      <xdr:col>102</xdr:col>
      <xdr:colOff>165100</xdr:colOff>
      <xdr:row>58</xdr:row>
      <xdr:rowOff>61864</xdr:rowOff>
    </xdr:to>
    <xdr:sp macro="" textlink="">
      <xdr:nvSpPr>
        <xdr:cNvPr id="808" name="フローチャート: 判断 807"/>
        <xdr:cNvSpPr/>
      </xdr:nvSpPr>
      <xdr:spPr>
        <a:xfrm>
          <a:off x="19494500" y="990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52991</xdr:rowOff>
    </xdr:from>
    <xdr:ext cx="469744" cy="259045"/>
    <xdr:sp macro="" textlink="">
      <xdr:nvSpPr>
        <xdr:cNvPr id="809" name="テキスト ボックス 808"/>
        <xdr:cNvSpPr txBox="1"/>
      </xdr:nvSpPr>
      <xdr:spPr>
        <a:xfrm>
          <a:off x="19310428" y="999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91251</xdr:rowOff>
    </xdr:from>
    <xdr:to>
      <xdr:col>98</xdr:col>
      <xdr:colOff>38100</xdr:colOff>
      <xdr:row>58</xdr:row>
      <xdr:rowOff>21401</xdr:rowOff>
    </xdr:to>
    <xdr:sp macro="" textlink="">
      <xdr:nvSpPr>
        <xdr:cNvPr id="810" name="フローチャート: 判断 809"/>
        <xdr:cNvSpPr/>
      </xdr:nvSpPr>
      <xdr:spPr>
        <a:xfrm>
          <a:off x="18605500" y="986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12528</xdr:rowOff>
    </xdr:from>
    <xdr:ext cx="469744" cy="259045"/>
    <xdr:sp macro="" textlink="">
      <xdr:nvSpPr>
        <xdr:cNvPr id="811" name="テキスト ボックス 810"/>
        <xdr:cNvSpPr txBox="1"/>
      </xdr:nvSpPr>
      <xdr:spPr>
        <a:xfrm>
          <a:off x="18421428" y="995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133607</xdr:rowOff>
    </xdr:from>
    <xdr:to>
      <xdr:col>116</xdr:col>
      <xdr:colOff>114300</xdr:colOff>
      <xdr:row>58</xdr:row>
      <xdr:rowOff>63757</xdr:rowOff>
    </xdr:to>
    <xdr:sp macro="" textlink="">
      <xdr:nvSpPr>
        <xdr:cNvPr id="817" name="楕円 816"/>
        <xdr:cNvSpPr/>
      </xdr:nvSpPr>
      <xdr:spPr>
        <a:xfrm>
          <a:off x="22110700" y="990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156484</xdr:rowOff>
    </xdr:from>
    <xdr:ext cx="469744" cy="259045"/>
    <xdr:sp macro="" textlink="">
      <xdr:nvSpPr>
        <xdr:cNvPr id="818" name="貸付金該当値テキスト"/>
        <xdr:cNvSpPr txBox="1"/>
      </xdr:nvSpPr>
      <xdr:spPr>
        <a:xfrm>
          <a:off x="22212300" y="9757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91546</xdr:rowOff>
    </xdr:from>
    <xdr:to>
      <xdr:col>112</xdr:col>
      <xdr:colOff>38100</xdr:colOff>
      <xdr:row>58</xdr:row>
      <xdr:rowOff>21696</xdr:rowOff>
    </xdr:to>
    <xdr:sp macro="" textlink="">
      <xdr:nvSpPr>
        <xdr:cNvPr id="819" name="楕円 818"/>
        <xdr:cNvSpPr/>
      </xdr:nvSpPr>
      <xdr:spPr>
        <a:xfrm>
          <a:off x="21272500" y="986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38223</xdr:rowOff>
    </xdr:from>
    <xdr:ext cx="469744" cy="259045"/>
    <xdr:sp macro="" textlink="">
      <xdr:nvSpPr>
        <xdr:cNvPr id="820" name="テキスト ボックス 819"/>
        <xdr:cNvSpPr txBox="1"/>
      </xdr:nvSpPr>
      <xdr:spPr>
        <a:xfrm>
          <a:off x="21088428" y="963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70873</xdr:rowOff>
    </xdr:from>
    <xdr:to>
      <xdr:col>107</xdr:col>
      <xdr:colOff>101600</xdr:colOff>
      <xdr:row>58</xdr:row>
      <xdr:rowOff>1023</xdr:rowOff>
    </xdr:to>
    <xdr:sp macro="" textlink="">
      <xdr:nvSpPr>
        <xdr:cNvPr id="821" name="楕円 820"/>
        <xdr:cNvSpPr/>
      </xdr:nvSpPr>
      <xdr:spPr>
        <a:xfrm>
          <a:off x="20383500" y="98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17550</xdr:rowOff>
    </xdr:from>
    <xdr:ext cx="469744" cy="259045"/>
    <xdr:sp macro="" textlink="">
      <xdr:nvSpPr>
        <xdr:cNvPr id="822" name="テキスト ボックス 821"/>
        <xdr:cNvSpPr txBox="1"/>
      </xdr:nvSpPr>
      <xdr:spPr>
        <a:xfrm>
          <a:off x="20199428" y="961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922</xdr:rowOff>
    </xdr:from>
    <xdr:to>
      <xdr:col>102</xdr:col>
      <xdr:colOff>165100</xdr:colOff>
      <xdr:row>57</xdr:row>
      <xdr:rowOff>102522</xdr:rowOff>
    </xdr:to>
    <xdr:sp macro="" textlink="">
      <xdr:nvSpPr>
        <xdr:cNvPr id="823" name="楕円 822"/>
        <xdr:cNvSpPr/>
      </xdr:nvSpPr>
      <xdr:spPr>
        <a:xfrm>
          <a:off x="19494500" y="977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119049</xdr:rowOff>
    </xdr:from>
    <xdr:ext cx="534377" cy="259045"/>
    <xdr:sp macro="" textlink="">
      <xdr:nvSpPr>
        <xdr:cNvPr id="824" name="テキスト ボックス 823"/>
        <xdr:cNvSpPr txBox="1"/>
      </xdr:nvSpPr>
      <xdr:spPr>
        <a:xfrm>
          <a:off x="19278111" y="954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45335</xdr:rowOff>
    </xdr:from>
    <xdr:to>
      <xdr:col>98</xdr:col>
      <xdr:colOff>38100</xdr:colOff>
      <xdr:row>56</xdr:row>
      <xdr:rowOff>146935</xdr:rowOff>
    </xdr:to>
    <xdr:sp macro="" textlink="">
      <xdr:nvSpPr>
        <xdr:cNvPr id="825" name="楕円 824"/>
        <xdr:cNvSpPr/>
      </xdr:nvSpPr>
      <xdr:spPr>
        <a:xfrm>
          <a:off x="18605500" y="964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163462</xdr:rowOff>
    </xdr:from>
    <xdr:ext cx="534377" cy="259045"/>
    <xdr:sp macro="" textlink="">
      <xdr:nvSpPr>
        <xdr:cNvPr id="826" name="テキスト ボックス 825"/>
        <xdr:cNvSpPr txBox="1"/>
      </xdr:nvSpPr>
      <xdr:spPr>
        <a:xfrm>
          <a:off x="18389111" y="942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168504</xdr:rowOff>
    </xdr:from>
    <xdr:to>
      <xdr:col>116</xdr:col>
      <xdr:colOff>62864</xdr:colOff>
      <xdr:row>78</xdr:row>
      <xdr:rowOff>133719</xdr:rowOff>
    </xdr:to>
    <xdr:cxnSp macro="">
      <xdr:nvCxnSpPr>
        <xdr:cNvPr id="851" name="直線コネクタ 850"/>
        <xdr:cNvCxnSpPr/>
      </xdr:nvCxnSpPr>
      <xdr:spPr>
        <a:xfrm flipV="1">
          <a:off x="22159595" y="12170004"/>
          <a:ext cx="1269" cy="133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137546</xdr:rowOff>
    </xdr:from>
    <xdr:ext cx="534377" cy="259045"/>
    <xdr:sp macro="" textlink="">
      <xdr:nvSpPr>
        <xdr:cNvPr id="852" name="繰出金最小値テキスト"/>
        <xdr:cNvSpPr txBox="1"/>
      </xdr:nvSpPr>
      <xdr:spPr>
        <a:xfrm>
          <a:off x="22212300" y="1351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133719</xdr:rowOff>
    </xdr:from>
    <xdr:to>
      <xdr:col>116</xdr:col>
      <xdr:colOff>152400</xdr:colOff>
      <xdr:row>78</xdr:row>
      <xdr:rowOff>133719</xdr:rowOff>
    </xdr:to>
    <xdr:cxnSp macro="">
      <xdr:nvCxnSpPr>
        <xdr:cNvPr id="853" name="直線コネクタ 852"/>
        <xdr:cNvCxnSpPr/>
      </xdr:nvCxnSpPr>
      <xdr:spPr>
        <a:xfrm>
          <a:off x="22072600" y="1350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115181</xdr:rowOff>
    </xdr:from>
    <xdr:ext cx="534377" cy="259045"/>
    <xdr:sp macro="" textlink="">
      <xdr:nvSpPr>
        <xdr:cNvPr id="854" name="繰出金最大値テキスト"/>
        <xdr:cNvSpPr txBox="1"/>
      </xdr:nvSpPr>
      <xdr:spPr>
        <a:xfrm>
          <a:off x="22212300" y="1194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168504</xdr:rowOff>
    </xdr:from>
    <xdr:to>
      <xdr:col>116</xdr:col>
      <xdr:colOff>152400</xdr:colOff>
      <xdr:row>70</xdr:row>
      <xdr:rowOff>168504</xdr:rowOff>
    </xdr:to>
    <xdr:cxnSp macro="">
      <xdr:nvCxnSpPr>
        <xdr:cNvPr id="855" name="直線コネクタ 854"/>
        <xdr:cNvCxnSpPr/>
      </xdr:nvCxnSpPr>
      <xdr:spPr>
        <a:xfrm>
          <a:off x="22072600" y="121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44526</xdr:rowOff>
    </xdr:from>
    <xdr:to>
      <xdr:col>116</xdr:col>
      <xdr:colOff>63500</xdr:colOff>
      <xdr:row>75</xdr:row>
      <xdr:rowOff>50394</xdr:rowOff>
    </xdr:to>
    <xdr:cxnSp macro="">
      <xdr:nvCxnSpPr>
        <xdr:cNvPr id="856" name="直線コネクタ 855"/>
        <xdr:cNvCxnSpPr/>
      </xdr:nvCxnSpPr>
      <xdr:spPr>
        <a:xfrm flipV="1">
          <a:off x="21323300" y="12903276"/>
          <a:ext cx="8382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61650</xdr:rowOff>
    </xdr:from>
    <xdr:ext cx="534377" cy="259045"/>
    <xdr:sp macro="" textlink="">
      <xdr:nvSpPr>
        <xdr:cNvPr id="857" name="繰出金平均値テキスト"/>
        <xdr:cNvSpPr txBox="1"/>
      </xdr:nvSpPr>
      <xdr:spPr>
        <a:xfrm>
          <a:off x="22212300" y="1292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83223</xdr:rowOff>
    </xdr:from>
    <xdr:to>
      <xdr:col>116</xdr:col>
      <xdr:colOff>114300</xdr:colOff>
      <xdr:row>76</xdr:row>
      <xdr:rowOff>13373</xdr:rowOff>
    </xdr:to>
    <xdr:sp macro="" textlink="">
      <xdr:nvSpPr>
        <xdr:cNvPr id="858" name="フローチャート: 判断 857"/>
        <xdr:cNvSpPr/>
      </xdr:nvSpPr>
      <xdr:spPr>
        <a:xfrm>
          <a:off x="221107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107086</xdr:rowOff>
    </xdr:from>
    <xdr:to>
      <xdr:col>111</xdr:col>
      <xdr:colOff>177800</xdr:colOff>
      <xdr:row>75</xdr:row>
      <xdr:rowOff>50394</xdr:rowOff>
    </xdr:to>
    <xdr:cxnSp macro="">
      <xdr:nvCxnSpPr>
        <xdr:cNvPr id="859" name="直線コネクタ 858"/>
        <xdr:cNvCxnSpPr/>
      </xdr:nvCxnSpPr>
      <xdr:spPr>
        <a:xfrm>
          <a:off x="20434300" y="12794386"/>
          <a:ext cx="889000" cy="11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52057</xdr:rowOff>
    </xdr:from>
    <xdr:to>
      <xdr:col>112</xdr:col>
      <xdr:colOff>38100</xdr:colOff>
      <xdr:row>75</xdr:row>
      <xdr:rowOff>153657</xdr:rowOff>
    </xdr:to>
    <xdr:sp macro="" textlink="">
      <xdr:nvSpPr>
        <xdr:cNvPr id="860" name="フローチャート: 判断 859"/>
        <xdr:cNvSpPr/>
      </xdr:nvSpPr>
      <xdr:spPr>
        <a:xfrm>
          <a:off x="21272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144784</xdr:rowOff>
    </xdr:from>
    <xdr:ext cx="534377" cy="259045"/>
    <xdr:sp macro="" textlink="">
      <xdr:nvSpPr>
        <xdr:cNvPr id="861" name="テキスト ボックス 860"/>
        <xdr:cNvSpPr txBox="1"/>
      </xdr:nvSpPr>
      <xdr:spPr>
        <a:xfrm>
          <a:off x="21056111" y="130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107086</xdr:rowOff>
    </xdr:from>
    <xdr:to>
      <xdr:col>107</xdr:col>
      <xdr:colOff>50800</xdr:colOff>
      <xdr:row>75</xdr:row>
      <xdr:rowOff>16523</xdr:rowOff>
    </xdr:to>
    <xdr:cxnSp macro="">
      <xdr:nvCxnSpPr>
        <xdr:cNvPr id="862" name="直線コネクタ 861"/>
        <xdr:cNvCxnSpPr/>
      </xdr:nvCxnSpPr>
      <xdr:spPr>
        <a:xfrm flipV="1">
          <a:off x="19545300" y="12794386"/>
          <a:ext cx="889000" cy="8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59830</xdr:rowOff>
    </xdr:from>
    <xdr:to>
      <xdr:col>107</xdr:col>
      <xdr:colOff>101600</xdr:colOff>
      <xdr:row>75</xdr:row>
      <xdr:rowOff>161429</xdr:rowOff>
    </xdr:to>
    <xdr:sp macro="" textlink="">
      <xdr:nvSpPr>
        <xdr:cNvPr id="863" name="フローチャート: 判断 862"/>
        <xdr:cNvSpPr/>
      </xdr:nvSpPr>
      <xdr:spPr>
        <a:xfrm>
          <a:off x="20383500" y="129185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152557</xdr:rowOff>
    </xdr:from>
    <xdr:ext cx="534377" cy="259045"/>
    <xdr:sp macro="" textlink="">
      <xdr:nvSpPr>
        <xdr:cNvPr id="864" name="テキスト ボックス 863"/>
        <xdr:cNvSpPr txBox="1"/>
      </xdr:nvSpPr>
      <xdr:spPr>
        <a:xfrm>
          <a:off x="20167111" y="1301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16523</xdr:rowOff>
    </xdr:from>
    <xdr:to>
      <xdr:col>102</xdr:col>
      <xdr:colOff>114300</xdr:colOff>
      <xdr:row>75</xdr:row>
      <xdr:rowOff>109944</xdr:rowOff>
    </xdr:to>
    <xdr:cxnSp macro="">
      <xdr:nvCxnSpPr>
        <xdr:cNvPr id="865" name="直線コネクタ 864"/>
        <xdr:cNvCxnSpPr/>
      </xdr:nvCxnSpPr>
      <xdr:spPr>
        <a:xfrm flipV="1">
          <a:off x="18656300" y="12875273"/>
          <a:ext cx="889000" cy="9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65163</xdr:rowOff>
    </xdr:from>
    <xdr:to>
      <xdr:col>102</xdr:col>
      <xdr:colOff>165100</xdr:colOff>
      <xdr:row>75</xdr:row>
      <xdr:rowOff>166763</xdr:rowOff>
    </xdr:to>
    <xdr:sp macro="" textlink="">
      <xdr:nvSpPr>
        <xdr:cNvPr id="866" name="フローチャート: 判断 865"/>
        <xdr:cNvSpPr/>
      </xdr:nvSpPr>
      <xdr:spPr>
        <a:xfrm>
          <a:off x="19494500" y="129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157890</xdr:rowOff>
    </xdr:from>
    <xdr:ext cx="534377" cy="259045"/>
    <xdr:sp macro="" textlink="">
      <xdr:nvSpPr>
        <xdr:cNvPr id="867" name="テキスト ボックス 866"/>
        <xdr:cNvSpPr txBox="1"/>
      </xdr:nvSpPr>
      <xdr:spPr>
        <a:xfrm>
          <a:off x="19278111" y="1301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160680</xdr:rowOff>
    </xdr:from>
    <xdr:to>
      <xdr:col>98</xdr:col>
      <xdr:colOff>38100</xdr:colOff>
      <xdr:row>76</xdr:row>
      <xdr:rowOff>90830</xdr:rowOff>
    </xdr:to>
    <xdr:sp macro="" textlink="">
      <xdr:nvSpPr>
        <xdr:cNvPr id="868" name="フローチャート: 判断 867"/>
        <xdr:cNvSpPr/>
      </xdr:nvSpPr>
      <xdr:spPr>
        <a:xfrm>
          <a:off x="18605500" y="130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81957</xdr:rowOff>
    </xdr:from>
    <xdr:ext cx="534377" cy="259045"/>
    <xdr:sp macro="" textlink="">
      <xdr:nvSpPr>
        <xdr:cNvPr id="869" name="テキスト ボックス 868"/>
        <xdr:cNvSpPr txBox="1"/>
      </xdr:nvSpPr>
      <xdr:spPr>
        <a:xfrm>
          <a:off x="18389111" y="1311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165176</xdr:rowOff>
    </xdr:from>
    <xdr:to>
      <xdr:col>116</xdr:col>
      <xdr:colOff>114300</xdr:colOff>
      <xdr:row>75</xdr:row>
      <xdr:rowOff>95326</xdr:rowOff>
    </xdr:to>
    <xdr:sp macro="" textlink="">
      <xdr:nvSpPr>
        <xdr:cNvPr id="875" name="楕円 874"/>
        <xdr:cNvSpPr/>
      </xdr:nvSpPr>
      <xdr:spPr>
        <a:xfrm>
          <a:off x="22110700" y="1285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16603</xdr:rowOff>
    </xdr:from>
    <xdr:ext cx="534377" cy="259045"/>
    <xdr:sp macro="" textlink="">
      <xdr:nvSpPr>
        <xdr:cNvPr id="876" name="繰出金該当値テキスト"/>
        <xdr:cNvSpPr txBox="1"/>
      </xdr:nvSpPr>
      <xdr:spPr>
        <a:xfrm>
          <a:off x="22212300" y="1270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171044</xdr:rowOff>
    </xdr:from>
    <xdr:to>
      <xdr:col>112</xdr:col>
      <xdr:colOff>38100</xdr:colOff>
      <xdr:row>75</xdr:row>
      <xdr:rowOff>101194</xdr:rowOff>
    </xdr:to>
    <xdr:sp macro="" textlink="">
      <xdr:nvSpPr>
        <xdr:cNvPr id="877" name="楕円 876"/>
        <xdr:cNvSpPr/>
      </xdr:nvSpPr>
      <xdr:spPr>
        <a:xfrm>
          <a:off x="21272500" y="1285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117721</xdr:rowOff>
    </xdr:from>
    <xdr:ext cx="534377" cy="259045"/>
    <xdr:sp macro="" textlink="">
      <xdr:nvSpPr>
        <xdr:cNvPr id="878" name="テキスト ボックス 877"/>
        <xdr:cNvSpPr txBox="1"/>
      </xdr:nvSpPr>
      <xdr:spPr>
        <a:xfrm>
          <a:off x="21056111" y="1263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56286</xdr:rowOff>
    </xdr:from>
    <xdr:to>
      <xdr:col>107</xdr:col>
      <xdr:colOff>101600</xdr:colOff>
      <xdr:row>74</xdr:row>
      <xdr:rowOff>157886</xdr:rowOff>
    </xdr:to>
    <xdr:sp macro="" textlink="">
      <xdr:nvSpPr>
        <xdr:cNvPr id="879" name="楕円 878"/>
        <xdr:cNvSpPr/>
      </xdr:nvSpPr>
      <xdr:spPr>
        <a:xfrm>
          <a:off x="20383500" y="1274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2963</xdr:rowOff>
    </xdr:from>
    <xdr:ext cx="534377" cy="259045"/>
    <xdr:sp macro="" textlink="">
      <xdr:nvSpPr>
        <xdr:cNvPr id="880" name="テキスト ボックス 879"/>
        <xdr:cNvSpPr txBox="1"/>
      </xdr:nvSpPr>
      <xdr:spPr>
        <a:xfrm>
          <a:off x="20167111" y="1251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137173</xdr:rowOff>
    </xdr:from>
    <xdr:to>
      <xdr:col>102</xdr:col>
      <xdr:colOff>165100</xdr:colOff>
      <xdr:row>75</xdr:row>
      <xdr:rowOff>67323</xdr:rowOff>
    </xdr:to>
    <xdr:sp macro="" textlink="">
      <xdr:nvSpPr>
        <xdr:cNvPr id="881" name="楕円 880"/>
        <xdr:cNvSpPr/>
      </xdr:nvSpPr>
      <xdr:spPr>
        <a:xfrm>
          <a:off x="19494500" y="1282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83850</xdr:rowOff>
    </xdr:from>
    <xdr:ext cx="534377" cy="259045"/>
    <xdr:sp macro="" textlink="">
      <xdr:nvSpPr>
        <xdr:cNvPr id="882" name="テキスト ボックス 881"/>
        <xdr:cNvSpPr txBox="1"/>
      </xdr:nvSpPr>
      <xdr:spPr>
        <a:xfrm>
          <a:off x="19278111" y="1259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59144</xdr:rowOff>
    </xdr:from>
    <xdr:to>
      <xdr:col>98</xdr:col>
      <xdr:colOff>38100</xdr:colOff>
      <xdr:row>75</xdr:row>
      <xdr:rowOff>160744</xdr:rowOff>
    </xdr:to>
    <xdr:sp macro="" textlink="">
      <xdr:nvSpPr>
        <xdr:cNvPr id="883" name="楕円 882"/>
        <xdr:cNvSpPr/>
      </xdr:nvSpPr>
      <xdr:spPr>
        <a:xfrm>
          <a:off x="18605500" y="1291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5821</xdr:rowOff>
    </xdr:from>
    <xdr:ext cx="534377" cy="259045"/>
    <xdr:sp macro="" textlink="">
      <xdr:nvSpPr>
        <xdr:cNvPr id="884" name="テキスト ボックス 883"/>
        <xdr:cNvSpPr txBox="1"/>
      </xdr:nvSpPr>
      <xdr:spPr>
        <a:xfrm>
          <a:off x="18389111" y="1269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普通建設事業費について、上津クリーンセンターの改修や総合武道館等の整備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の完了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に伴い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回る結果となっている。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人件費について、退職手当の増加に伴い、前年度を上回る結果となっている。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補助費等について、ふるさと・久留米応援事業の減少に伴い、前年度を下回る結果となっている。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災害復旧事業費について、平成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月豪雨等の対応に伴い、前年度を上回る結果となっている。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306,112
302,071
229.96
127,819,443
126,421,929
999,722
68,588,711
144,842,476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59690</xdr:rowOff>
    </xdr:from>
    <xdr:to>
      <xdr:col>24</xdr:col>
      <xdr:colOff>62865</xdr:colOff>
      <xdr:row>39</xdr:row>
      <xdr:rowOff>61867</xdr:rowOff>
    </xdr:to>
    <xdr:cxnSp macro="">
      <xdr:nvCxnSpPr>
        <xdr:cNvPr id="58" name="直線コネクタ 57"/>
        <xdr:cNvCxnSpPr/>
      </xdr:nvCxnSpPr>
      <xdr:spPr>
        <a:xfrm flipV="1">
          <a:off x="4633595" y="5374640"/>
          <a:ext cx="127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65694</xdr:rowOff>
    </xdr:from>
    <xdr:ext cx="469744" cy="259045"/>
    <xdr:sp macro="" textlink="">
      <xdr:nvSpPr>
        <xdr:cNvPr id="59" name="議会費最小値テキスト"/>
        <xdr:cNvSpPr txBox="1"/>
      </xdr:nvSpPr>
      <xdr:spPr>
        <a:xfrm>
          <a:off x="4686300" y="675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61867</xdr:rowOff>
    </xdr:from>
    <xdr:to>
      <xdr:col>24</xdr:col>
      <xdr:colOff>152400</xdr:colOff>
      <xdr:row>39</xdr:row>
      <xdr:rowOff>61867</xdr:rowOff>
    </xdr:to>
    <xdr:cxnSp macro="">
      <xdr:nvCxnSpPr>
        <xdr:cNvPr id="60" name="直線コネクタ 59"/>
        <xdr:cNvCxnSpPr/>
      </xdr:nvCxnSpPr>
      <xdr:spPr>
        <a:xfrm>
          <a:off x="4546600" y="674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6367</xdr:rowOff>
    </xdr:from>
    <xdr:ext cx="469744" cy="259045"/>
    <xdr:sp macro="" textlink="">
      <xdr:nvSpPr>
        <xdr:cNvPr id="61" name="議会費最大値テキスト"/>
        <xdr:cNvSpPr txBox="1"/>
      </xdr:nvSpPr>
      <xdr:spPr>
        <a:xfrm>
          <a:off x="4686300" y="51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59690</xdr:rowOff>
    </xdr:from>
    <xdr:to>
      <xdr:col>24</xdr:col>
      <xdr:colOff>152400</xdr:colOff>
      <xdr:row>31</xdr:row>
      <xdr:rowOff>59690</xdr:rowOff>
    </xdr:to>
    <xdr:cxnSp macro="">
      <xdr:nvCxnSpPr>
        <xdr:cNvPr id="62" name="直線コネクタ 61"/>
        <xdr:cNvCxnSpPr/>
      </xdr:nvCxnSpPr>
      <xdr:spPr>
        <a:xfrm>
          <a:off x="4546600" y="537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144599</xdr:rowOff>
    </xdr:from>
    <xdr:to>
      <xdr:col>24</xdr:col>
      <xdr:colOff>63500</xdr:colOff>
      <xdr:row>33</xdr:row>
      <xdr:rowOff>131536</xdr:rowOff>
    </xdr:to>
    <xdr:cxnSp macro="">
      <xdr:nvCxnSpPr>
        <xdr:cNvPr id="63" name="直線コネクタ 62"/>
        <xdr:cNvCxnSpPr/>
      </xdr:nvCxnSpPr>
      <xdr:spPr>
        <a:xfrm>
          <a:off x="3797300" y="5459549"/>
          <a:ext cx="838200" cy="32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1469</xdr:rowOff>
    </xdr:from>
    <xdr:ext cx="469744" cy="259045"/>
    <xdr:sp macro="" textlink="">
      <xdr:nvSpPr>
        <xdr:cNvPr id="64" name="議会費平均値テキスト"/>
        <xdr:cNvSpPr txBox="1"/>
      </xdr:nvSpPr>
      <xdr:spPr>
        <a:xfrm>
          <a:off x="4686300" y="6002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23042</xdr:rowOff>
    </xdr:from>
    <xdr:to>
      <xdr:col>24</xdr:col>
      <xdr:colOff>114300</xdr:colOff>
      <xdr:row>35</xdr:row>
      <xdr:rowOff>124642</xdr:rowOff>
    </xdr:to>
    <xdr:sp macro="" textlink="">
      <xdr:nvSpPr>
        <xdr:cNvPr id="65" name="フローチャート: 判断 64"/>
        <xdr:cNvSpPr/>
      </xdr:nvSpPr>
      <xdr:spPr>
        <a:xfrm>
          <a:off x="4584700" y="602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144599</xdr:rowOff>
    </xdr:from>
    <xdr:to>
      <xdr:col>19</xdr:col>
      <xdr:colOff>177800</xdr:colOff>
      <xdr:row>33</xdr:row>
      <xdr:rowOff>94524</xdr:rowOff>
    </xdr:to>
    <xdr:cxnSp macro="">
      <xdr:nvCxnSpPr>
        <xdr:cNvPr id="66" name="直線コネクタ 65"/>
        <xdr:cNvCxnSpPr/>
      </xdr:nvCxnSpPr>
      <xdr:spPr>
        <a:xfrm flipV="1">
          <a:off x="2908300" y="5459549"/>
          <a:ext cx="889000" cy="29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17599</xdr:rowOff>
    </xdr:from>
    <xdr:to>
      <xdr:col>20</xdr:col>
      <xdr:colOff>38100</xdr:colOff>
      <xdr:row>35</xdr:row>
      <xdr:rowOff>119199</xdr:rowOff>
    </xdr:to>
    <xdr:sp macro="" textlink="">
      <xdr:nvSpPr>
        <xdr:cNvPr id="67" name="フローチャート: 判断 66"/>
        <xdr:cNvSpPr/>
      </xdr:nvSpPr>
      <xdr:spPr>
        <a:xfrm>
          <a:off x="3746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110326</xdr:rowOff>
    </xdr:from>
    <xdr:ext cx="469744" cy="259045"/>
    <xdr:sp macro="" textlink="">
      <xdr:nvSpPr>
        <xdr:cNvPr id="68" name="テキスト ボックス 67"/>
        <xdr:cNvSpPr txBox="1"/>
      </xdr:nvSpPr>
      <xdr:spPr>
        <a:xfrm>
          <a:off x="3562428" y="611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109220</xdr:rowOff>
    </xdr:from>
    <xdr:to>
      <xdr:col>15</xdr:col>
      <xdr:colOff>50800</xdr:colOff>
      <xdr:row>33</xdr:row>
      <xdr:rowOff>94524</xdr:rowOff>
    </xdr:to>
    <xdr:cxnSp macro="">
      <xdr:nvCxnSpPr>
        <xdr:cNvPr id="69" name="直線コネクタ 68"/>
        <xdr:cNvCxnSpPr/>
      </xdr:nvCxnSpPr>
      <xdr:spPr>
        <a:xfrm>
          <a:off x="2019300" y="5595620"/>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17599</xdr:rowOff>
    </xdr:from>
    <xdr:to>
      <xdr:col>15</xdr:col>
      <xdr:colOff>101600</xdr:colOff>
      <xdr:row>35</xdr:row>
      <xdr:rowOff>119199</xdr:rowOff>
    </xdr:to>
    <xdr:sp macro="" textlink="">
      <xdr:nvSpPr>
        <xdr:cNvPr id="70" name="フローチャート: 判断 69"/>
        <xdr:cNvSpPr/>
      </xdr:nvSpPr>
      <xdr:spPr>
        <a:xfrm>
          <a:off x="2857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110326</xdr:rowOff>
    </xdr:from>
    <xdr:ext cx="469744" cy="259045"/>
    <xdr:sp macro="" textlink="">
      <xdr:nvSpPr>
        <xdr:cNvPr id="71" name="テキスト ボックス 70"/>
        <xdr:cNvSpPr txBox="1"/>
      </xdr:nvSpPr>
      <xdr:spPr>
        <a:xfrm>
          <a:off x="2673428" y="611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109220</xdr:rowOff>
    </xdr:from>
    <xdr:to>
      <xdr:col>10</xdr:col>
      <xdr:colOff>114300</xdr:colOff>
      <xdr:row>33</xdr:row>
      <xdr:rowOff>36830</xdr:rowOff>
    </xdr:to>
    <xdr:cxnSp macro="">
      <xdr:nvCxnSpPr>
        <xdr:cNvPr id="72" name="直線コネクタ 71"/>
        <xdr:cNvCxnSpPr/>
      </xdr:nvCxnSpPr>
      <xdr:spPr>
        <a:xfrm flipV="1">
          <a:off x="1130300" y="55956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51889</xdr:rowOff>
    </xdr:from>
    <xdr:to>
      <xdr:col>10</xdr:col>
      <xdr:colOff>165100</xdr:colOff>
      <xdr:row>34</xdr:row>
      <xdr:rowOff>153489</xdr:rowOff>
    </xdr:to>
    <xdr:sp macro="" textlink="">
      <xdr:nvSpPr>
        <xdr:cNvPr id="73" name="フローチャート: 判断 72"/>
        <xdr:cNvSpPr/>
      </xdr:nvSpPr>
      <xdr:spPr>
        <a:xfrm>
          <a:off x="1968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144616</xdr:rowOff>
    </xdr:from>
    <xdr:ext cx="469744" cy="259045"/>
    <xdr:sp macro="" textlink="">
      <xdr:nvSpPr>
        <xdr:cNvPr id="74" name="テキスト ボックス 73"/>
        <xdr:cNvSpPr txBox="1"/>
      </xdr:nvSpPr>
      <xdr:spPr>
        <a:xfrm>
          <a:off x="1784428" y="597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93254</xdr:rowOff>
    </xdr:from>
    <xdr:to>
      <xdr:col>6</xdr:col>
      <xdr:colOff>38100</xdr:colOff>
      <xdr:row>35</xdr:row>
      <xdr:rowOff>23404</xdr:rowOff>
    </xdr:to>
    <xdr:sp macro="" textlink="">
      <xdr:nvSpPr>
        <xdr:cNvPr id="75" name="フローチャート: 判断 74"/>
        <xdr:cNvSpPr/>
      </xdr:nvSpPr>
      <xdr:spPr>
        <a:xfrm>
          <a:off x="1079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14531</xdr:rowOff>
    </xdr:from>
    <xdr:ext cx="469744" cy="259045"/>
    <xdr:sp macro="" textlink="">
      <xdr:nvSpPr>
        <xdr:cNvPr id="76" name="テキスト ボックス 75"/>
        <xdr:cNvSpPr txBox="1"/>
      </xdr:nvSpPr>
      <xdr:spPr>
        <a:xfrm>
          <a:off x="895428" y="60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80736</xdr:rowOff>
    </xdr:from>
    <xdr:to>
      <xdr:col>24</xdr:col>
      <xdr:colOff>114300</xdr:colOff>
      <xdr:row>34</xdr:row>
      <xdr:rowOff>10886</xdr:rowOff>
    </xdr:to>
    <xdr:sp macro="" textlink="">
      <xdr:nvSpPr>
        <xdr:cNvPr id="82" name="楕円 81"/>
        <xdr:cNvSpPr/>
      </xdr:nvSpPr>
      <xdr:spPr>
        <a:xfrm>
          <a:off x="4584700" y="57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103613</xdr:rowOff>
    </xdr:from>
    <xdr:ext cx="469744" cy="259045"/>
    <xdr:sp macro="" textlink="">
      <xdr:nvSpPr>
        <xdr:cNvPr id="83" name="議会費該当値テキスト"/>
        <xdr:cNvSpPr txBox="1"/>
      </xdr:nvSpPr>
      <xdr:spPr>
        <a:xfrm>
          <a:off x="4686300" y="559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93799</xdr:rowOff>
    </xdr:from>
    <xdr:to>
      <xdr:col>20</xdr:col>
      <xdr:colOff>38100</xdr:colOff>
      <xdr:row>32</xdr:row>
      <xdr:rowOff>23949</xdr:rowOff>
    </xdr:to>
    <xdr:sp macro="" textlink="">
      <xdr:nvSpPr>
        <xdr:cNvPr id="84" name="楕円 83"/>
        <xdr:cNvSpPr/>
      </xdr:nvSpPr>
      <xdr:spPr>
        <a:xfrm>
          <a:off x="3746500" y="540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40476</xdr:rowOff>
    </xdr:from>
    <xdr:ext cx="469744" cy="259045"/>
    <xdr:sp macro="" textlink="">
      <xdr:nvSpPr>
        <xdr:cNvPr id="85" name="テキスト ボックス 84"/>
        <xdr:cNvSpPr txBox="1"/>
      </xdr:nvSpPr>
      <xdr:spPr>
        <a:xfrm>
          <a:off x="3562428" y="518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43724</xdr:rowOff>
    </xdr:from>
    <xdr:to>
      <xdr:col>15</xdr:col>
      <xdr:colOff>101600</xdr:colOff>
      <xdr:row>33</xdr:row>
      <xdr:rowOff>145324</xdr:rowOff>
    </xdr:to>
    <xdr:sp macro="" textlink="">
      <xdr:nvSpPr>
        <xdr:cNvPr id="86" name="楕円 85"/>
        <xdr:cNvSpPr/>
      </xdr:nvSpPr>
      <xdr:spPr>
        <a:xfrm>
          <a:off x="2857500" y="57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161851</xdr:rowOff>
    </xdr:from>
    <xdr:ext cx="469744" cy="259045"/>
    <xdr:sp macro="" textlink="">
      <xdr:nvSpPr>
        <xdr:cNvPr id="87" name="テキスト ボックス 86"/>
        <xdr:cNvSpPr txBox="1"/>
      </xdr:nvSpPr>
      <xdr:spPr>
        <a:xfrm>
          <a:off x="2673428" y="547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58420</xdr:rowOff>
    </xdr:from>
    <xdr:to>
      <xdr:col>10</xdr:col>
      <xdr:colOff>165100</xdr:colOff>
      <xdr:row>32</xdr:row>
      <xdr:rowOff>160020</xdr:rowOff>
    </xdr:to>
    <xdr:sp macro="" textlink="">
      <xdr:nvSpPr>
        <xdr:cNvPr id="88" name="楕円 87"/>
        <xdr:cNvSpPr/>
      </xdr:nvSpPr>
      <xdr:spPr>
        <a:xfrm>
          <a:off x="1968500" y="55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5097</xdr:rowOff>
    </xdr:from>
    <xdr:ext cx="469744" cy="259045"/>
    <xdr:sp macro="" textlink="">
      <xdr:nvSpPr>
        <xdr:cNvPr id="89" name="テキスト ボックス 88"/>
        <xdr:cNvSpPr txBox="1"/>
      </xdr:nvSpPr>
      <xdr:spPr>
        <a:xfrm>
          <a:off x="1784428" y="532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157480</xdr:rowOff>
    </xdr:from>
    <xdr:to>
      <xdr:col>6</xdr:col>
      <xdr:colOff>38100</xdr:colOff>
      <xdr:row>33</xdr:row>
      <xdr:rowOff>87630</xdr:rowOff>
    </xdr:to>
    <xdr:sp macro="" textlink="">
      <xdr:nvSpPr>
        <xdr:cNvPr id="90" name="楕円 89"/>
        <xdr:cNvSpPr/>
      </xdr:nvSpPr>
      <xdr:spPr>
        <a:xfrm>
          <a:off x="1079500" y="56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104157</xdr:rowOff>
    </xdr:from>
    <xdr:ext cx="469744" cy="259045"/>
    <xdr:sp macro="" textlink="">
      <xdr:nvSpPr>
        <xdr:cNvPr id="91" name="テキスト ボックス 90"/>
        <xdr:cNvSpPr txBox="1"/>
      </xdr:nvSpPr>
      <xdr:spPr>
        <a:xfrm>
          <a:off x="895428" y="541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73292</xdr:rowOff>
    </xdr:from>
    <xdr:to>
      <xdr:col>24</xdr:col>
      <xdr:colOff>62865</xdr:colOff>
      <xdr:row>58</xdr:row>
      <xdr:rowOff>114326</xdr:rowOff>
    </xdr:to>
    <xdr:cxnSp macro="">
      <xdr:nvCxnSpPr>
        <xdr:cNvPr id="114" name="直線コネクタ 113"/>
        <xdr:cNvCxnSpPr/>
      </xdr:nvCxnSpPr>
      <xdr:spPr>
        <a:xfrm flipV="1">
          <a:off x="4633595" y="8817242"/>
          <a:ext cx="1270" cy="1241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118153</xdr:rowOff>
    </xdr:from>
    <xdr:ext cx="534377" cy="259045"/>
    <xdr:sp macro="" textlink="">
      <xdr:nvSpPr>
        <xdr:cNvPr id="115" name="総務費最小値テキスト"/>
        <xdr:cNvSpPr txBox="1"/>
      </xdr:nvSpPr>
      <xdr:spPr>
        <a:xfrm>
          <a:off x="4686300" y="1006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114326</xdr:rowOff>
    </xdr:from>
    <xdr:to>
      <xdr:col>24</xdr:col>
      <xdr:colOff>152400</xdr:colOff>
      <xdr:row>58</xdr:row>
      <xdr:rowOff>114326</xdr:rowOff>
    </xdr:to>
    <xdr:cxnSp macro="">
      <xdr:nvCxnSpPr>
        <xdr:cNvPr id="116" name="直線コネクタ 115"/>
        <xdr:cNvCxnSpPr/>
      </xdr:nvCxnSpPr>
      <xdr:spPr>
        <a:xfrm>
          <a:off x="4546600" y="1005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19969</xdr:rowOff>
    </xdr:from>
    <xdr:ext cx="534377" cy="259045"/>
    <xdr:sp macro="" textlink="">
      <xdr:nvSpPr>
        <xdr:cNvPr id="117" name="総務費最大値テキスト"/>
        <xdr:cNvSpPr txBox="1"/>
      </xdr:nvSpPr>
      <xdr:spPr>
        <a:xfrm>
          <a:off x="4686300" y="859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73292</xdr:rowOff>
    </xdr:from>
    <xdr:to>
      <xdr:col>24</xdr:col>
      <xdr:colOff>152400</xdr:colOff>
      <xdr:row>51</xdr:row>
      <xdr:rowOff>73292</xdr:rowOff>
    </xdr:to>
    <xdr:cxnSp macro="">
      <xdr:nvCxnSpPr>
        <xdr:cNvPr id="118" name="直線コネクタ 117"/>
        <xdr:cNvCxnSpPr/>
      </xdr:nvCxnSpPr>
      <xdr:spPr>
        <a:xfrm>
          <a:off x="4546600" y="8817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115903</xdr:rowOff>
    </xdr:from>
    <xdr:to>
      <xdr:col>24</xdr:col>
      <xdr:colOff>63500</xdr:colOff>
      <xdr:row>56</xdr:row>
      <xdr:rowOff>138260</xdr:rowOff>
    </xdr:to>
    <xdr:cxnSp macro="">
      <xdr:nvCxnSpPr>
        <xdr:cNvPr id="119" name="直線コネクタ 118"/>
        <xdr:cNvCxnSpPr/>
      </xdr:nvCxnSpPr>
      <xdr:spPr>
        <a:xfrm flipV="1">
          <a:off x="3797300" y="9717103"/>
          <a:ext cx="838200" cy="2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50571</xdr:rowOff>
    </xdr:from>
    <xdr:ext cx="534377" cy="259045"/>
    <xdr:sp macro="" textlink="">
      <xdr:nvSpPr>
        <xdr:cNvPr id="120" name="総務費平均値テキスト"/>
        <xdr:cNvSpPr txBox="1"/>
      </xdr:nvSpPr>
      <xdr:spPr>
        <a:xfrm>
          <a:off x="4686300" y="9651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72144</xdr:rowOff>
    </xdr:from>
    <xdr:to>
      <xdr:col>24</xdr:col>
      <xdr:colOff>114300</xdr:colOff>
      <xdr:row>57</xdr:row>
      <xdr:rowOff>2294</xdr:rowOff>
    </xdr:to>
    <xdr:sp macro="" textlink="">
      <xdr:nvSpPr>
        <xdr:cNvPr id="121" name="フローチャート: 判断 120"/>
        <xdr:cNvSpPr/>
      </xdr:nvSpPr>
      <xdr:spPr>
        <a:xfrm>
          <a:off x="4584700" y="967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23617</xdr:rowOff>
    </xdr:from>
    <xdr:to>
      <xdr:col>19</xdr:col>
      <xdr:colOff>177800</xdr:colOff>
      <xdr:row>56</xdr:row>
      <xdr:rowOff>138260</xdr:rowOff>
    </xdr:to>
    <xdr:cxnSp macro="">
      <xdr:nvCxnSpPr>
        <xdr:cNvPr id="122" name="直線コネクタ 121"/>
        <xdr:cNvCxnSpPr/>
      </xdr:nvCxnSpPr>
      <xdr:spPr>
        <a:xfrm>
          <a:off x="2908300" y="9624817"/>
          <a:ext cx="889000" cy="11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91415</xdr:rowOff>
    </xdr:from>
    <xdr:to>
      <xdr:col>20</xdr:col>
      <xdr:colOff>38100</xdr:colOff>
      <xdr:row>57</xdr:row>
      <xdr:rowOff>21565</xdr:rowOff>
    </xdr:to>
    <xdr:sp macro="" textlink="">
      <xdr:nvSpPr>
        <xdr:cNvPr id="123" name="フローチャート: 判断 122"/>
        <xdr:cNvSpPr/>
      </xdr:nvSpPr>
      <xdr:spPr>
        <a:xfrm>
          <a:off x="3746500" y="969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12692</xdr:rowOff>
    </xdr:from>
    <xdr:ext cx="534377" cy="259045"/>
    <xdr:sp macro="" textlink="">
      <xdr:nvSpPr>
        <xdr:cNvPr id="124" name="テキスト ボックス 123"/>
        <xdr:cNvSpPr txBox="1"/>
      </xdr:nvSpPr>
      <xdr:spPr>
        <a:xfrm>
          <a:off x="3530111" y="978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23617</xdr:rowOff>
    </xdr:from>
    <xdr:to>
      <xdr:col>15</xdr:col>
      <xdr:colOff>50800</xdr:colOff>
      <xdr:row>56</xdr:row>
      <xdr:rowOff>73703</xdr:rowOff>
    </xdr:to>
    <xdr:cxnSp macro="">
      <xdr:nvCxnSpPr>
        <xdr:cNvPr id="125" name="直線コネクタ 124"/>
        <xdr:cNvCxnSpPr/>
      </xdr:nvCxnSpPr>
      <xdr:spPr>
        <a:xfrm flipV="1">
          <a:off x="2019300" y="9624817"/>
          <a:ext cx="889000" cy="5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52781</xdr:rowOff>
    </xdr:from>
    <xdr:to>
      <xdr:col>15</xdr:col>
      <xdr:colOff>101600</xdr:colOff>
      <xdr:row>56</xdr:row>
      <xdr:rowOff>154381</xdr:rowOff>
    </xdr:to>
    <xdr:sp macro="" textlink="">
      <xdr:nvSpPr>
        <xdr:cNvPr id="126" name="フローチャート: 判断 125"/>
        <xdr:cNvSpPr/>
      </xdr:nvSpPr>
      <xdr:spPr>
        <a:xfrm>
          <a:off x="2857500" y="965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145508</xdr:rowOff>
    </xdr:from>
    <xdr:ext cx="534377" cy="259045"/>
    <xdr:sp macro="" textlink="">
      <xdr:nvSpPr>
        <xdr:cNvPr id="127" name="テキスト ボックス 126"/>
        <xdr:cNvSpPr txBox="1"/>
      </xdr:nvSpPr>
      <xdr:spPr>
        <a:xfrm>
          <a:off x="2641111" y="974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73703</xdr:rowOff>
    </xdr:from>
    <xdr:to>
      <xdr:col>10</xdr:col>
      <xdr:colOff>114300</xdr:colOff>
      <xdr:row>56</xdr:row>
      <xdr:rowOff>169258</xdr:rowOff>
    </xdr:to>
    <xdr:cxnSp macro="">
      <xdr:nvCxnSpPr>
        <xdr:cNvPr id="128" name="直線コネクタ 127"/>
        <xdr:cNvCxnSpPr/>
      </xdr:nvCxnSpPr>
      <xdr:spPr>
        <a:xfrm flipV="1">
          <a:off x="1130300" y="9674903"/>
          <a:ext cx="889000" cy="9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35682</xdr:rowOff>
    </xdr:from>
    <xdr:to>
      <xdr:col>10</xdr:col>
      <xdr:colOff>165100</xdr:colOff>
      <xdr:row>56</xdr:row>
      <xdr:rowOff>137282</xdr:rowOff>
    </xdr:to>
    <xdr:sp macro="" textlink="">
      <xdr:nvSpPr>
        <xdr:cNvPr id="129" name="フローチャート: 判断 128"/>
        <xdr:cNvSpPr/>
      </xdr:nvSpPr>
      <xdr:spPr>
        <a:xfrm>
          <a:off x="1968500" y="963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128409</xdr:rowOff>
    </xdr:from>
    <xdr:ext cx="534377" cy="259045"/>
    <xdr:sp macro="" textlink="">
      <xdr:nvSpPr>
        <xdr:cNvPr id="130" name="テキスト ボックス 129"/>
        <xdr:cNvSpPr txBox="1"/>
      </xdr:nvSpPr>
      <xdr:spPr>
        <a:xfrm>
          <a:off x="1752111" y="972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31728</xdr:rowOff>
    </xdr:from>
    <xdr:to>
      <xdr:col>6</xdr:col>
      <xdr:colOff>38100</xdr:colOff>
      <xdr:row>56</xdr:row>
      <xdr:rowOff>133328</xdr:rowOff>
    </xdr:to>
    <xdr:sp macro="" textlink="">
      <xdr:nvSpPr>
        <xdr:cNvPr id="131" name="フローチャート: 判断 130"/>
        <xdr:cNvSpPr/>
      </xdr:nvSpPr>
      <xdr:spPr>
        <a:xfrm>
          <a:off x="1079500" y="963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149855</xdr:rowOff>
    </xdr:from>
    <xdr:ext cx="534377" cy="259045"/>
    <xdr:sp macro="" textlink="">
      <xdr:nvSpPr>
        <xdr:cNvPr id="132" name="テキスト ボックス 131"/>
        <xdr:cNvSpPr txBox="1"/>
      </xdr:nvSpPr>
      <xdr:spPr>
        <a:xfrm>
          <a:off x="863111" y="940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65103</xdr:rowOff>
    </xdr:from>
    <xdr:to>
      <xdr:col>24</xdr:col>
      <xdr:colOff>114300</xdr:colOff>
      <xdr:row>56</xdr:row>
      <xdr:rowOff>166703</xdr:rowOff>
    </xdr:to>
    <xdr:sp macro="" textlink="">
      <xdr:nvSpPr>
        <xdr:cNvPr id="138" name="楕円 137"/>
        <xdr:cNvSpPr/>
      </xdr:nvSpPr>
      <xdr:spPr>
        <a:xfrm>
          <a:off x="4584700" y="966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87980</xdr:rowOff>
    </xdr:from>
    <xdr:ext cx="534377" cy="259045"/>
    <xdr:sp macro="" textlink="">
      <xdr:nvSpPr>
        <xdr:cNvPr id="139" name="総務費該当値テキスト"/>
        <xdr:cNvSpPr txBox="1"/>
      </xdr:nvSpPr>
      <xdr:spPr>
        <a:xfrm>
          <a:off x="4686300" y="951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87460</xdr:rowOff>
    </xdr:from>
    <xdr:to>
      <xdr:col>20</xdr:col>
      <xdr:colOff>38100</xdr:colOff>
      <xdr:row>57</xdr:row>
      <xdr:rowOff>17610</xdr:rowOff>
    </xdr:to>
    <xdr:sp macro="" textlink="">
      <xdr:nvSpPr>
        <xdr:cNvPr id="140" name="楕円 139"/>
        <xdr:cNvSpPr/>
      </xdr:nvSpPr>
      <xdr:spPr>
        <a:xfrm>
          <a:off x="3746500" y="968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34137</xdr:rowOff>
    </xdr:from>
    <xdr:ext cx="534377" cy="259045"/>
    <xdr:sp macro="" textlink="">
      <xdr:nvSpPr>
        <xdr:cNvPr id="141" name="テキスト ボックス 140"/>
        <xdr:cNvSpPr txBox="1"/>
      </xdr:nvSpPr>
      <xdr:spPr>
        <a:xfrm>
          <a:off x="3530111" y="946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144267</xdr:rowOff>
    </xdr:from>
    <xdr:to>
      <xdr:col>15</xdr:col>
      <xdr:colOff>101600</xdr:colOff>
      <xdr:row>56</xdr:row>
      <xdr:rowOff>74417</xdr:rowOff>
    </xdr:to>
    <xdr:sp macro="" textlink="">
      <xdr:nvSpPr>
        <xdr:cNvPr id="142" name="楕円 141"/>
        <xdr:cNvSpPr/>
      </xdr:nvSpPr>
      <xdr:spPr>
        <a:xfrm>
          <a:off x="2857500" y="957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90944</xdr:rowOff>
    </xdr:from>
    <xdr:ext cx="534377" cy="259045"/>
    <xdr:sp macro="" textlink="">
      <xdr:nvSpPr>
        <xdr:cNvPr id="143" name="テキスト ボックス 142"/>
        <xdr:cNvSpPr txBox="1"/>
      </xdr:nvSpPr>
      <xdr:spPr>
        <a:xfrm>
          <a:off x="2641111" y="934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22903</xdr:rowOff>
    </xdr:from>
    <xdr:to>
      <xdr:col>10</xdr:col>
      <xdr:colOff>165100</xdr:colOff>
      <xdr:row>56</xdr:row>
      <xdr:rowOff>124503</xdr:rowOff>
    </xdr:to>
    <xdr:sp macro="" textlink="">
      <xdr:nvSpPr>
        <xdr:cNvPr id="144" name="楕円 143"/>
        <xdr:cNvSpPr/>
      </xdr:nvSpPr>
      <xdr:spPr>
        <a:xfrm>
          <a:off x="1968500" y="962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141030</xdr:rowOff>
    </xdr:from>
    <xdr:ext cx="534377" cy="259045"/>
    <xdr:sp macro="" textlink="">
      <xdr:nvSpPr>
        <xdr:cNvPr id="145" name="テキスト ボックス 144"/>
        <xdr:cNvSpPr txBox="1"/>
      </xdr:nvSpPr>
      <xdr:spPr>
        <a:xfrm>
          <a:off x="1752111" y="939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118458</xdr:rowOff>
    </xdr:from>
    <xdr:to>
      <xdr:col>6</xdr:col>
      <xdr:colOff>38100</xdr:colOff>
      <xdr:row>57</xdr:row>
      <xdr:rowOff>48608</xdr:rowOff>
    </xdr:to>
    <xdr:sp macro="" textlink="">
      <xdr:nvSpPr>
        <xdr:cNvPr id="146" name="楕円 145"/>
        <xdr:cNvSpPr/>
      </xdr:nvSpPr>
      <xdr:spPr>
        <a:xfrm>
          <a:off x="1079500" y="971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39735</xdr:rowOff>
    </xdr:from>
    <xdr:ext cx="534377" cy="259045"/>
    <xdr:sp macro="" textlink="">
      <xdr:nvSpPr>
        <xdr:cNvPr id="147" name="テキスト ボックス 146"/>
        <xdr:cNvSpPr txBox="1"/>
      </xdr:nvSpPr>
      <xdr:spPr>
        <a:xfrm>
          <a:off x="863111" y="981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16599</xdr:rowOff>
    </xdr:from>
    <xdr:to>
      <xdr:col>24</xdr:col>
      <xdr:colOff>62865</xdr:colOff>
      <xdr:row>79</xdr:row>
      <xdr:rowOff>101358</xdr:rowOff>
    </xdr:to>
    <xdr:cxnSp macro="">
      <xdr:nvCxnSpPr>
        <xdr:cNvPr id="172" name="直線コネクタ 171"/>
        <xdr:cNvCxnSpPr/>
      </xdr:nvCxnSpPr>
      <xdr:spPr>
        <a:xfrm flipV="1">
          <a:off x="4633595" y="12189549"/>
          <a:ext cx="1270" cy="1456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105185</xdr:rowOff>
    </xdr:from>
    <xdr:ext cx="599010" cy="259045"/>
    <xdr:sp macro="" textlink="">
      <xdr:nvSpPr>
        <xdr:cNvPr id="173" name="民生費最小値テキスト"/>
        <xdr:cNvSpPr txBox="1"/>
      </xdr:nvSpPr>
      <xdr:spPr>
        <a:xfrm>
          <a:off x="4686300" y="13649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101358</xdr:rowOff>
    </xdr:from>
    <xdr:to>
      <xdr:col>24</xdr:col>
      <xdr:colOff>152400</xdr:colOff>
      <xdr:row>79</xdr:row>
      <xdr:rowOff>101358</xdr:rowOff>
    </xdr:to>
    <xdr:cxnSp macro="">
      <xdr:nvCxnSpPr>
        <xdr:cNvPr id="174" name="直線コネクタ 173"/>
        <xdr:cNvCxnSpPr/>
      </xdr:nvCxnSpPr>
      <xdr:spPr>
        <a:xfrm>
          <a:off x="4546600" y="13645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134726</xdr:rowOff>
    </xdr:from>
    <xdr:ext cx="599010" cy="259045"/>
    <xdr:sp macro="" textlink="">
      <xdr:nvSpPr>
        <xdr:cNvPr id="175" name="民生費最大値テキスト"/>
        <xdr:cNvSpPr txBox="1"/>
      </xdr:nvSpPr>
      <xdr:spPr>
        <a:xfrm>
          <a:off x="4686300" y="1196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230,193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16599</xdr:rowOff>
    </xdr:from>
    <xdr:to>
      <xdr:col>24</xdr:col>
      <xdr:colOff>152400</xdr:colOff>
      <xdr:row>71</xdr:row>
      <xdr:rowOff>16599</xdr:rowOff>
    </xdr:to>
    <xdr:cxnSp macro="">
      <xdr:nvCxnSpPr>
        <xdr:cNvPr id="176" name="直線コネクタ 175"/>
        <xdr:cNvCxnSpPr/>
      </xdr:nvCxnSpPr>
      <xdr:spPr>
        <a:xfrm>
          <a:off x="4546600" y="12189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58280</xdr:rowOff>
    </xdr:from>
    <xdr:to>
      <xdr:col>24</xdr:col>
      <xdr:colOff>63500</xdr:colOff>
      <xdr:row>74</xdr:row>
      <xdr:rowOff>71692</xdr:rowOff>
    </xdr:to>
    <xdr:cxnSp macro="">
      <xdr:nvCxnSpPr>
        <xdr:cNvPr id="177" name="直線コネクタ 176"/>
        <xdr:cNvCxnSpPr/>
      </xdr:nvCxnSpPr>
      <xdr:spPr>
        <a:xfrm>
          <a:off x="3797300" y="12745580"/>
          <a:ext cx="838200" cy="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107675</xdr:rowOff>
    </xdr:from>
    <xdr:ext cx="599010" cy="259045"/>
    <xdr:sp macro="" textlink="">
      <xdr:nvSpPr>
        <xdr:cNvPr id="178" name="民生費平均値テキスト"/>
        <xdr:cNvSpPr txBox="1"/>
      </xdr:nvSpPr>
      <xdr:spPr>
        <a:xfrm>
          <a:off x="4686300" y="12966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129248</xdr:rowOff>
    </xdr:from>
    <xdr:to>
      <xdr:col>24</xdr:col>
      <xdr:colOff>114300</xdr:colOff>
      <xdr:row>76</xdr:row>
      <xdr:rowOff>59398</xdr:rowOff>
    </xdr:to>
    <xdr:sp macro="" textlink="">
      <xdr:nvSpPr>
        <xdr:cNvPr id="179" name="フローチャート: 判断 178"/>
        <xdr:cNvSpPr/>
      </xdr:nvSpPr>
      <xdr:spPr>
        <a:xfrm>
          <a:off x="4584700" y="129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50953</xdr:rowOff>
    </xdr:from>
    <xdr:to>
      <xdr:col>19</xdr:col>
      <xdr:colOff>177800</xdr:colOff>
      <xdr:row>74</xdr:row>
      <xdr:rowOff>58280</xdr:rowOff>
    </xdr:to>
    <xdr:cxnSp macro="">
      <xdr:nvCxnSpPr>
        <xdr:cNvPr id="180" name="直線コネクタ 179"/>
        <xdr:cNvCxnSpPr/>
      </xdr:nvCxnSpPr>
      <xdr:spPr>
        <a:xfrm>
          <a:off x="2908300" y="12738253"/>
          <a:ext cx="889000" cy="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139979</xdr:rowOff>
    </xdr:from>
    <xdr:to>
      <xdr:col>20</xdr:col>
      <xdr:colOff>38100</xdr:colOff>
      <xdr:row>76</xdr:row>
      <xdr:rowOff>70129</xdr:rowOff>
    </xdr:to>
    <xdr:sp macro="" textlink="">
      <xdr:nvSpPr>
        <xdr:cNvPr id="181" name="フローチャート: 判断 180"/>
        <xdr:cNvSpPr/>
      </xdr:nvSpPr>
      <xdr:spPr>
        <a:xfrm>
          <a:off x="37465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61256</xdr:rowOff>
    </xdr:from>
    <xdr:ext cx="599010" cy="259045"/>
    <xdr:sp macro="" textlink="">
      <xdr:nvSpPr>
        <xdr:cNvPr id="182" name="テキスト ボックス 181"/>
        <xdr:cNvSpPr txBox="1"/>
      </xdr:nvSpPr>
      <xdr:spPr>
        <a:xfrm>
          <a:off x="3497795" y="1309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50953</xdr:rowOff>
    </xdr:from>
    <xdr:to>
      <xdr:col>15</xdr:col>
      <xdr:colOff>50800</xdr:colOff>
      <xdr:row>74</xdr:row>
      <xdr:rowOff>148933</xdr:rowOff>
    </xdr:to>
    <xdr:cxnSp macro="">
      <xdr:nvCxnSpPr>
        <xdr:cNvPr id="183" name="直線コネクタ 182"/>
        <xdr:cNvCxnSpPr/>
      </xdr:nvCxnSpPr>
      <xdr:spPr>
        <a:xfrm flipV="1">
          <a:off x="2019300" y="12738253"/>
          <a:ext cx="889000" cy="9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152882</xdr:rowOff>
    </xdr:from>
    <xdr:to>
      <xdr:col>15</xdr:col>
      <xdr:colOff>101600</xdr:colOff>
      <xdr:row>76</xdr:row>
      <xdr:rowOff>83032</xdr:rowOff>
    </xdr:to>
    <xdr:sp macro="" textlink="">
      <xdr:nvSpPr>
        <xdr:cNvPr id="184" name="フローチャート: 判断 183"/>
        <xdr:cNvSpPr/>
      </xdr:nvSpPr>
      <xdr:spPr>
        <a:xfrm>
          <a:off x="2857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74159</xdr:rowOff>
    </xdr:from>
    <xdr:ext cx="599010" cy="259045"/>
    <xdr:sp macro="" textlink="">
      <xdr:nvSpPr>
        <xdr:cNvPr id="185" name="テキスト ボックス 184"/>
        <xdr:cNvSpPr txBox="1"/>
      </xdr:nvSpPr>
      <xdr:spPr>
        <a:xfrm>
          <a:off x="2608795" y="1310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148933</xdr:rowOff>
    </xdr:from>
    <xdr:to>
      <xdr:col>10</xdr:col>
      <xdr:colOff>114300</xdr:colOff>
      <xdr:row>75</xdr:row>
      <xdr:rowOff>74308</xdr:rowOff>
    </xdr:to>
    <xdr:cxnSp macro="">
      <xdr:nvCxnSpPr>
        <xdr:cNvPr id="186" name="直線コネクタ 185"/>
        <xdr:cNvCxnSpPr/>
      </xdr:nvCxnSpPr>
      <xdr:spPr>
        <a:xfrm flipV="1">
          <a:off x="1130300" y="12836233"/>
          <a:ext cx="889000" cy="9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63182</xdr:rowOff>
    </xdr:from>
    <xdr:to>
      <xdr:col>10</xdr:col>
      <xdr:colOff>165100</xdr:colOff>
      <xdr:row>76</xdr:row>
      <xdr:rowOff>164782</xdr:rowOff>
    </xdr:to>
    <xdr:sp macro="" textlink="">
      <xdr:nvSpPr>
        <xdr:cNvPr id="187" name="フローチャート: 判断 186"/>
        <xdr:cNvSpPr/>
      </xdr:nvSpPr>
      <xdr:spPr>
        <a:xfrm>
          <a:off x="1968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155909</xdr:rowOff>
    </xdr:from>
    <xdr:ext cx="599010" cy="259045"/>
    <xdr:sp macro="" textlink="">
      <xdr:nvSpPr>
        <xdr:cNvPr id="188" name="テキスト ボックス 187"/>
        <xdr:cNvSpPr txBox="1"/>
      </xdr:nvSpPr>
      <xdr:spPr>
        <a:xfrm>
          <a:off x="1719795" y="1318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101955</xdr:rowOff>
    </xdr:from>
    <xdr:to>
      <xdr:col>6</xdr:col>
      <xdr:colOff>38100</xdr:colOff>
      <xdr:row>77</xdr:row>
      <xdr:rowOff>32105</xdr:rowOff>
    </xdr:to>
    <xdr:sp macro="" textlink="">
      <xdr:nvSpPr>
        <xdr:cNvPr id="189" name="フローチャート: 判断 188"/>
        <xdr:cNvSpPr/>
      </xdr:nvSpPr>
      <xdr:spPr>
        <a:xfrm>
          <a:off x="1079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23232</xdr:rowOff>
    </xdr:from>
    <xdr:ext cx="599010" cy="259045"/>
    <xdr:sp macro="" textlink="">
      <xdr:nvSpPr>
        <xdr:cNvPr id="190" name="テキスト ボックス 189"/>
        <xdr:cNvSpPr txBox="1"/>
      </xdr:nvSpPr>
      <xdr:spPr>
        <a:xfrm>
          <a:off x="830795" y="1322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20892</xdr:rowOff>
    </xdr:from>
    <xdr:to>
      <xdr:col>24</xdr:col>
      <xdr:colOff>114300</xdr:colOff>
      <xdr:row>74</xdr:row>
      <xdr:rowOff>122492</xdr:rowOff>
    </xdr:to>
    <xdr:sp macro="" textlink="">
      <xdr:nvSpPr>
        <xdr:cNvPr id="196" name="楕円 195"/>
        <xdr:cNvSpPr/>
      </xdr:nvSpPr>
      <xdr:spPr>
        <a:xfrm>
          <a:off x="4584700" y="1270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43769</xdr:rowOff>
    </xdr:from>
    <xdr:ext cx="599010" cy="259045"/>
    <xdr:sp macro="" textlink="">
      <xdr:nvSpPr>
        <xdr:cNvPr id="197" name="民生費該当値テキスト"/>
        <xdr:cNvSpPr txBox="1"/>
      </xdr:nvSpPr>
      <xdr:spPr>
        <a:xfrm>
          <a:off x="4686300" y="12559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7480</xdr:rowOff>
    </xdr:from>
    <xdr:to>
      <xdr:col>20</xdr:col>
      <xdr:colOff>38100</xdr:colOff>
      <xdr:row>74</xdr:row>
      <xdr:rowOff>109080</xdr:rowOff>
    </xdr:to>
    <xdr:sp macro="" textlink="">
      <xdr:nvSpPr>
        <xdr:cNvPr id="198" name="楕円 197"/>
        <xdr:cNvSpPr/>
      </xdr:nvSpPr>
      <xdr:spPr>
        <a:xfrm>
          <a:off x="3746500" y="126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125607</xdr:rowOff>
    </xdr:from>
    <xdr:ext cx="599010" cy="259045"/>
    <xdr:sp macro="" textlink="">
      <xdr:nvSpPr>
        <xdr:cNvPr id="199" name="テキスト ボックス 198"/>
        <xdr:cNvSpPr txBox="1"/>
      </xdr:nvSpPr>
      <xdr:spPr>
        <a:xfrm>
          <a:off x="3497795" y="12470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153</xdr:rowOff>
    </xdr:from>
    <xdr:to>
      <xdr:col>15</xdr:col>
      <xdr:colOff>101600</xdr:colOff>
      <xdr:row>74</xdr:row>
      <xdr:rowOff>101753</xdr:rowOff>
    </xdr:to>
    <xdr:sp macro="" textlink="">
      <xdr:nvSpPr>
        <xdr:cNvPr id="200" name="楕円 199"/>
        <xdr:cNvSpPr/>
      </xdr:nvSpPr>
      <xdr:spPr>
        <a:xfrm>
          <a:off x="2857500" y="1268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118280</xdr:rowOff>
    </xdr:from>
    <xdr:ext cx="599010" cy="259045"/>
    <xdr:sp macro="" textlink="">
      <xdr:nvSpPr>
        <xdr:cNvPr id="201" name="テキスト ボックス 200"/>
        <xdr:cNvSpPr txBox="1"/>
      </xdr:nvSpPr>
      <xdr:spPr>
        <a:xfrm>
          <a:off x="2608795" y="1246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98133</xdr:rowOff>
    </xdr:from>
    <xdr:to>
      <xdr:col>10</xdr:col>
      <xdr:colOff>165100</xdr:colOff>
      <xdr:row>75</xdr:row>
      <xdr:rowOff>28283</xdr:rowOff>
    </xdr:to>
    <xdr:sp macro="" textlink="">
      <xdr:nvSpPr>
        <xdr:cNvPr id="202" name="楕円 201"/>
        <xdr:cNvSpPr/>
      </xdr:nvSpPr>
      <xdr:spPr>
        <a:xfrm>
          <a:off x="1968500" y="1278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44810</xdr:rowOff>
    </xdr:from>
    <xdr:ext cx="599010" cy="259045"/>
    <xdr:sp macro="" textlink="">
      <xdr:nvSpPr>
        <xdr:cNvPr id="203" name="テキスト ボックス 202"/>
        <xdr:cNvSpPr txBox="1"/>
      </xdr:nvSpPr>
      <xdr:spPr>
        <a:xfrm>
          <a:off x="1719795" y="1256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23508</xdr:rowOff>
    </xdr:from>
    <xdr:to>
      <xdr:col>6</xdr:col>
      <xdr:colOff>38100</xdr:colOff>
      <xdr:row>75</xdr:row>
      <xdr:rowOff>125108</xdr:rowOff>
    </xdr:to>
    <xdr:sp macro="" textlink="">
      <xdr:nvSpPr>
        <xdr:cNvPr id="204" name="楕円 203"/>
        <xdr:cNvSpPr/>
      </xdr:nvSpPr>
      <xdr:spPr>
        <a:xfrm>
          <a:off x="1079500" y="1288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141635</xdr:rowOff>
    </xdr:from>
    <xdr:ext cx="599010" cy="259045"/>
    <xdr:sp macro="" textlink="">
      <xdr:nvSpPr>
        <xdr:cNvPr id="205" name="テキスト ボックス 204"/>
        <xdr:cNvSpPr txBox="1"/>
      </xdr:nvSpPr>
      <xdr:spPr>
        <a:xfrm>
          <a:off x="830795" y="1265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6" name="テキスト ボックス 225"/>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8" name="テキスト ボックス 227"/>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27849</xdr:rowOff>
    </xdr:from>
    <xdr:to>
      <xdr:col>24</xdr:col>
      <xdr:colOff>62865</xdr:colOff>
      <xdr:row>99</xdr:row>
      <xdr:rowOff>51133</xdr:rowOff>
    </xdr:to>
    <xdr:cxnSp macro="">
      <xdr:nvCxnSpPr>
        <xdr:cNvPr id="232" name="直線コネクタ 231"/>
        <xdr:cNvCxnSpPr/>
      </xdr:nvCxnSpPr>
      <xdr:spPr>
        <a:xfrm flipV="1">
          <a:off x="4633595" y="15458349"/>
          <a:ext cx="1270" cy="1566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54960</xdr:rowOff>
    </xdr:from>
    <xdr:ext cx="534377" cy="259045"/>
    <xdr:sp macro="" textlink="">
      <xdr:nvSpPr>
        <xdr:cNvPr id="233" name="衛生費最小値テキスト"/>
        <xdr:cNvSpPr txBox="1"/>
      </xdr:nvSpPr>
      <xdr:spPr>
        <a:xfrm>
          <a:off x="4686300" y="1702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51133</xdr:rowOff>
    </xdr:from>
    <xdr:to>
      <xdr:col>24</xdr:col>
      <xdr:colOff>152400</xdr:colOff>
      <xdr:row>99</xdr:row>
      <xdr:rowOff>51133</xdr:rowOff>
    </xdr:to>
    <xdr:cxnSp macro="">
      <xdr:nvCxnSpPr>
        <xdr:cNvPr id="234" name="直線コネクタ 233"/>
        <xdr:cNvCxnSpPr/>
      </xdr:nvCxnSpPr>
      <xdr:spPr>
        <a:xfrm>
          <a:off x="4546600" y="170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145976</xdr:rowOff>
    </xdr:from>
    <xdr:ext cx="534377" cy="259045"/>
    <xdr:sp macro="" textlink="">
      <xdr:nvSpPr>
        <xdr:cNvPr id="235" name="衛生費最大値テキスト"/>
        <xdr:cNvSpPr txBox="1"/>
      </xdr:nvSpPr>
      <xdr:spPr>
        <a:xfrm>
          <a:off x="4686300" y="1523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27849</xdr:rowOff>
    </xdr:from>
    <xdr:to>
      <xdr:col>24</xdr:col>
      <xdr:colOff>152400</xdr:colOff>
      <xdr:row>90</xdr:row>
      <xdr:rowOff>27849</xdr:rowOff>
    </xdr:to>
    <xdr:cxnSp macro="">
      <xdr:nvCxnSpPr>
        <xdr:cNvPr id="236" name="直線コネクタ 235"/>
        <xdr:cNvCxnSpPr/>
      </xdr:nvCxnSpPr>
      <xdr:spPr>
        <a:xfrm>
          <a:off x="4546600" y="1545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149596</xdr:rowOff>
    </xdr:from>
    <xdr:to>
      <xdr:col>24</xdr:col>
      <xdr:colOff>63500</xdr:colOff>
      <xdr:row>98</xdr:row>
      <xdr:rowOff>18771</xdr:rowOff>
    </xdr:to>
    <xdr:cxnSp macro="">
      <xdr:nvCxnSpPr>
        <xdr:cNvPr id="237" name="直線コネクタ 236"/>
        <xdr:cNvCxnSpPr/>
      </xdr:nvCxnSpPr>
      <xdr:spPr>
        <a:xfrm>
          <a:off x="3797300" y="16608796"/>
          <a:ext cx="838200" cy="21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118733</xdr:rowOff>
    </xdr:from>
    <xdr:ext cx="534377" cy="259045"/>
    <xdr:sp macro="" textlink="">
      <xdr:nvSpPr>
        <xdr:cNvPr id="238" name="衛生費平均値テキスト"/>
        <xdr:cNvSpPr txBox="1"/>
      </xdr:nvSpPr>
      <xdr:spPr>
        <a:xfrm>
          <a:off x="4686300" y="16406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95856</xdr:rowOff>
    </xdr:from>
    <xdr:to>
      <xdr:col>24</xdr:col>
      <xdr:colOff>114300</xdr:colOff>
      <xdr:row>97</xdr:row>
      <xdr:rowOff>26006</xdr:rowOff>
    </xdr:to>
    <xdr:sp macro="" textlink="">
      <xdr:nvSpPr>
        <xdr:cNvPr id="239" name="フローチャート: 判断 238"/>
        <xdr:cNvSpPr/>
      </xdr:nvSpPr>
      <xdr:spPr>
        <a:xfrm>
          <a:off x="4584700" y="1655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149596</xdr:rowOff>
    </xdr:from>
    <xdr:to>
      <xdr:col>19</xdr:col>
      <xdr:colOff>177800</xdr:colOff>
      <xdr:row>97</xdr:row>
      <xdr:rowOff>114587</xdr:rowOff>
    </xdr:to>
    <xdr:cxnSp macro="">
      <xdr:nvCxnSpPr>
        <xdr:cNvPr id="240" name="直線コネクタ 239"/>
        <xdr:cNvCxnSpPr/>
      </xdr:nvCxnSpPr>
      <xdr:spPr>
        <a:xfrm flipV="1">
          <a:off x="2908300" y="16608796"/>
          <a:ext cx="889000" cy="13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155456</xdr:rowOff>
    </xdr:from>
    <xdr:to>
      <xdr:col>20</xdr:col>
      <xdr:colOff>38100</xdr:colOff>
      <xdr:row>97</xdr:row>
      <xdr:rowOff>85606</xdr:rowOff>
    </xdr:to>
    <xdr:sp macro="" textlink="">
      <xdr:nvSpPr>
        <xdr:cNvPr id="241" name="フローチャート: 判断 240"/>
        <xdr:cNvSpPr/>
      </xdr:nvSpPr>
      <xdr:spPr>
        <a:xfrm>
          <a:off x="3746500" y="16614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76733</xdr:rowOff>
    </xdr:from>
    <xdr:ext cx="534377" cy="259045"/>
    <xdr:sp macro="" textlink="">
      <xdr:nvSpPr>
        <xdr:cNvPr id="242" name="テキスト ボックス 241"/>
        <xdr:cNvSpPr txBox="1"/>
      </xdr:nvSpPr>
      <xdr:spPr>
        <a:xfrm>
          <a:off x="3530111" y="1670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104953</xdr:rowOff>
    </xdr:from>
    <xdr:to>
      <xdr:col>15</xdr:col>
      <xdr:colOff>50800</xdr:colOff>
      <xdr:row>97</xdr:row>
      <xdr:rowOff>114587</xdr:rowOff>
    </xdr:to>
    <xdr:cxnSp macro="">
      <xdr:nvCxnSpPr>
        <xdr:cNvPr id="243" name="直線コネクタ 242"/>
        <xdr:cNvCxnSpPr/>
      </xdr:nvCxnSpPr>
      <xdr:spPr>
        <a:xfrm>
          <a:off x="2019300" y="15878353"/>
          <a:ext cx="889000" cy="86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154736</xdr:rowOff>
    </xdr:from>
    <xdr:to>
      <xdr:col>15</xdr:col>
      <xdr:colOff>101600</xdr:colOff>
      <xdr:row>97</xdr:row>
      <xdr:rowOff>84886</xdr:rowOff>
    </xdr:to>
    <xdr:sp macro="" textlink="">
      <xdr:nvSpPr>
        <xdr:cNvPr id="244" name="フローチャート: 判断 243"/>
        <xdr:cNvSpPr/>
      </xdr:nvSpPr>
      <xdr:spPr>
        <a:xfrm>
          <a:off x="2857500" y="1661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101413</xdr:rowOff>
    </xdr:from>
    <xdr:ext cx="534377" cy="259045"/>
    <xdr:sp macro="" textlink="">
      <xdr:nvSpPr>
        <xdr:cNvPr id="245" name="テキスト ボックス 244"/>
        <xdr:cNvSpPr txBox="1"/>
      </xdr:nvSpPr>
      <xdr:spPr>
        <a:xfrm>
          <a:off x="2641111" y="1638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104953</xdr:rowOff>
    </xdr:from>
    <xdr:to>
      <xdr:col>10</xdr:col>
      <xdr:colOff>114300</xdr:colOff>
      <xdr:row>96</xdr:row>
      <xdr:rowOff>22461</xdr:rowOff>
    </xdr:to>
    <xdr:cxnSp macro="">
      <xdr:nvCxnSpPr>
        <xdr:cNvPr id="246" name="直線コネクタ 245"/>
        <xdr:cNvCxnSpPr/>
      </xdr:nvCxnSpPr>
      <xdr:spPr>
        <a:xfrm flipV="1">
          <a:off x="1130300" y="15878353"/>
          <a:ext cx="889000" cy="603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112478</xdr:rowOff>
    </xdr:from>
    <xdr:to>
      <xdr:col>10</xdr:col>
      <xdr:colOff>165100</xdr:colOff>
      <xdr:row>97</xdr:row>
      <xdr:rowOff>42628</xdr:rowOff>
    </xdr:to>
    <xdr:sp macro="" textlink="">
      <xdr:nvSpPr>
        <xdr:cNvPr id="247" name="フローチャート: 判断 246"/>
        <xdr:cNvSpPr/>
      </xdr:nvSpPr>
      <xdr:spPr>
        <a:xfrm>
          <a:off x="1968500" y="165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33755</xdr:rowOff>
    </xdr:from>
    <xdr:ext cx="534377" cy="259045"/>
    <xdr:sp macro="" textlink="">
      <xdr:nvSpPr>
        <xdr:cNvPr id="248" name="テキスト ボックス 247"/>
        <xdr:cNvSpPr txBox="1"/>
      </xdr:nvSpPr>
      <xdr:spPr>
        <a:xfrm>
          <a:off x="1752111" y="1666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xdr:rowOff>
    </xdr:from>
    <xdr:to>
      <xdr:col>6</xdr:col>
      <xdr:colOff>38100</xdr:colOff>
      <xdr:row>97</xdr:row>
      <xdr:rowOff>101673</xdr:rowOff>
    </xdr:to>
    <xdr:sp macro="" textlink="">
      <xdr:nvSpPr>
        <xdr:cNvPr id="249" name="フローチャート: 判断 248"/>
        <xdr:cNvSpPr/>
      </xdr:nvSpPr>
      <xdr:spPr>
        <a:xfrm>
          <a:off x="1079500" y="1663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92800</xdr:rowOff>
    </xdr:from>
    <xdr:ext cx="534377" cy="259045"/>
    <xdr:sp macro="" textlink="">
      <xdr:nvSpPr>
        <xdr:cNvPr id="250" name="テキスト ボックス 249"/>
        <xdr:cNvSpPr txBox="1"/>
      </xdr:nvSpPr>
      <xdr:spPr>
        <a:xfrm>
          <a:off x="863111" y="1672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139421</xdr:rowOff>
    </xdr:from>
    <xdr:to>
      <xdr:col>24</xdr:col>
      <xdr:colOff>114300</xdr:colOff>
      <xdr:row>98</xdr:row>
      <xdr:rowOff>69571</xdr:rowOff>
    </xdr:to>
    <xdr:sp macro="" textlink="">
      <xdr:nvSpPr>
        <xdr:cNvPr id="256" name="楕円 255"/>
        <xdr:cNvSpPr/>
      </xdr:nvSpPr>
      <xdr:spPr>
        <a:xfrm>
          <a:off x="4584700" y="1677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117848</xdr:rowOff>
    </xdr:from>
    <xdr:ext cx="534377" cy="259045"/>
    <xdr:sp macro="" textlink="">
      <xdr:nvSpPr>
        <xdr:cNvPr id="257" name="衛生費該当値テキスト"/>
        <xdr:cNvSpPr txBox="1"/>
      </xdr:nvSpPr>
      <xdr:spPr>
        <a:xfrm>
          <a:off x="4686300" y="1674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98796</xdr:rowOff>
    </xdr:from>
    <xdr:to>
      <xdr:col>20</xdr:col>
      <xdr:colOff>38100</xdr:colOff>
      <xdr:row>97</xdr:row>
      <xdr:rowOff>28946</xdr:rowOff>
    </xdr:to>
    <xdr:sp macro="" textlink="">
      <xdr:nvSpPr>
        <xdr:cNvPr id="258" name="楕円 257"/>
        <xdr:cNvSpPr/>
      </xdr:nvSpPr>
      <xdr:spPr>
        <a:xfrm>
          <a:off x="3746500" y="1655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45473</xdr:rowOff>
    </xdr:from>
    <xdr:ext cx="534377" cy="259045"/>
    <xdr:sp macro="" textlink="">
      <xdr:nvSpPr>
        <xdr:cNvPr id="259" name="テキスト ボックス 258"/>
        <xdr:cNvSpPr txBox="1"/>
      </xdr:nvSpPr>
      <xdr:spPr>
        <a:xfrm>
          <a:off x="3530111" y="1633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63787</xdr:rowOff>
    </xdr:from>
    <xdr:to>
      <xdr:col>15</xdr:col>
      <xdr:colOff>101600</xdr:colOff>
      <xdr:row>97</xdr:row>
      <xdr:rowOff>165387</xdr:rowOff>
    </xdr:to>
    <xdr:sp macro="" textlink="">
      <xdr:nvSpPr>
        <xdr:cNvPr id="260" name="楕円 259"/>
        <xdr:cNvSpPr/>
      </xdr:nvSpPr>
      <xdr:spPr>
        <a:xfrm>
          <a:off x="2857500" y="166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156514</xdr:rowOff>
    </xdr:from>
    <xdr:ext cx="534377" cy="259045"/>
    <xdr:sp macro="" textlink="">
      <xdr:nvSpPr>
        <xdr:cNvPr id="261" name="テキスト ボックス 260"/>
        <xdr:cNvSpPr txBox="1"/>
      </xdr:nvSpPr>
      <xdr:spPr>
        <a:xfrm>
          <a:off x="2641111" y="1678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54153</xdr:rowOff>
    </xdr:from>
    <xdr:to>
      <xdr:col>10</xdr:col>
      <xdr:colOff>165100</xdr:colOff>
      <xdr:row>92</xdr:row>
      <xdr:rowOff>155753</xdr:rowOff>
    </xdr:to>
    <xdr:sp macro="" textlink="">
      <xdr:nvSpPr>
        <xdr:cNvPr id="262" name="楕円 261"/>
        <xdr:cNvSpPr/>
      </xdr:nvSpPr>
      <xdr:spPr>
        <a:xfrm>
          <a:off x="1968500" y="1582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830</xdr:rowOff>
    </xdr:from>
    <xdr:ext cx="534377" cy="259045"/>
    <xdr:sp macro="" textlink="">
      <xdr:nvSpPr>
        <xdr:cNvPr id="263" name="テキスト ボックス 262"/>
        <xdr:cNvSpPr txBox="1"/>
      </xdr:nvSpPr>
      <xdr:spPr>
        <a:xfrm>
          <a:off x="1752111" y="156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143111</xdr:rowOff>
    </xdr:from>
    <xdr:to>
      <xdr:col>6</xdr:col>
      <xdr:colOff>38100</xdr:colOff>
      <xdr:row>96</xdr:row>
      <xdr:rowOff>73261</xdr:rowOff>
    </xdr:to>
    <xdr:sp macro="" textlink="">
      <xdr:nvSpPr>
        <xdr:cNvPr id="264" name="楕円 263"/>
        <xdr:cNvSpPr/>
      </xdr:nvSpPr>
      <xdr:spPr>
        <a:xfrm>
          <a:off x="1079500" y="1643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89788</xdr:rowOff>
    </xdr:from>
    <xdr:ext cx="534377" cy="259045"/>
    <xdr:sp macro="" textlink="">
      <xdr:nvSpPr>
        <xdr:cNvPr id="265" name="テキスト ボックス 264"/>
        <xdr:cNvSpPr txBox="1"/>
      </xdr:nvSpPr>
      <xdr:spPr>
        <a:xfrm>
          <a:off x="863111" y="1620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133299</xdr:rowOff>
    </xdr:from>
    <xdr:to>
      <xdr:col>54</xdr:col>
      <xdr:colOff>189865</xdr:colOff>
      <xdr:row>38</xdr:row>
      <xdr:rowOff>139700</xdr:rowOff>
    </xdr:to>
    <xdr:cxnSp macro="">
      <xdr:nvCxnSpPr>
        <xdr:cNvPr id="287" name="直線コネクタ 286"/>
        <xdr:cNvCxnSpPr/>
      </xdr:nvCxnSpPr>
      <xdr:spPr>
        <a:xfrm flipV="1">
          <a:off x="10475595" y="5448249"/>
          <a:ext cx="1270" cy="1206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79976</xdr:rowOff>
    </xdr:from>
    <xdr:ext cx="469744" cy="259045"/>
    <xdr:sp macro="" textlink="">
      <xdr:nvSpPr>
        <xdr:cNvPr id="290" name="労働費最大値テキスト"/>
        <xdr:cNvSpPr txBox="1"/>
      </xdr:nvSpPr>
      <xdr:spPr>
        <a:xfrm>
          <a:off x="10528300" y="522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133299</xdr:rowOff>
    </xdr:from>
    <xdr:to>
      <xdr:col>55</xdr:col>
      <xdr:colOff>88900</xdr:colOff>
      <xdr:row>31</xdr:row>
      <xdr:rowOff>133299</xdr:rowOff>
    </xdr:to>
    <xdr:cxnSp macro="">
      <xdr:nvCxnSpPr>
        <xdr:cNvPr id="291" name="直線コネクタ 290"/>
        <xdr:cNvCxnSpPr/>
      </xdr:nvCxnSpPr>
      <xdr:spPr>
        <a:xfrm>
          <a:off x="10388600" y="544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163931</xdr:rowOff>
    </xdr:from>
    <xdr:to>
      <xdr:col>55</xdr:col>
      <xdr:colOff>0</xdr:colOff>
      <xdr:row>35</xdr:row>
      <xdr:rowOff>169418</xdr:rowOff>
    </xdr:to>
    <xdr:cxnSp macro="">
      <xdr:nvCxnSpPr>
        <xdr:cNvPr id="292" name="直線コネクタ 291"/>
        <xdr:cNvCxnSpPr/>
      </xdr:nvCxnSpPr>
      <xdr:spPr>
        <a:xfrm flipV="1">
          <a:off x="9639300" y="6164681"/>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113047</xdr:rowOff>
    </xdr:from>
    <xdr:ext cx="378565" cy="259045"/>
    <xdr:sp macro="" textlink="">
      <xdr:nvSpPr>
        <xdr:cNvPr id="293" name="労働費平均値テキスト"/>
        <xdr:cNvSpPr txBox="1"/>
      </xdr:nvSpPr>
      <xdr:spPr>
        <a:xfrm>
          <a:off x="10528300" y="6285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134620</xdr:rowOff>
    </xdr:from>
    <xdr:to>
      <xdr:col>55</xdr:col>
      <xdr:colOff>50800</xdr:colOff>
      <xdr:row>37</xdr:row>
      <xdr:rowOff>64770</xdr:rowOff>
    </xdr:to>
    <xdr:sp macro="" textlink="">
      <xdr:nvSpPr>
        <xdr:cNvPr id="294" name="フローチャート: 判断 293"/>
        <xdr:cNvSpPr/>
      </xdr:nvSpPr>
      <xdr:spPr>
        <a:xfrm>
          <a:off x="104267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148844</xdr:rowOff>
    </xdr:from>
    <xdr:to>
      <xdr:col>50</xdr:col>
      <xdr:colOff>114300</xdr:colOff>
      <xdr:row>35</xdr:row>
      <xdr:rowOff>169418</xdr:rowOff>
    </xdr:to>
    <xdr:cxnSp macro="">
      <xdr:nvCxnSpPr>
        <xdr:cNvPr id="295" name="直線コネクタ 294"/>
        <xdr:cNvCxnSpPr/>
      </xdr:nvCxnSpPr>
      <xdr:spPr>
        <a:xfrm>
          <a:off x="8750300" y="614959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129134</xdr:rowOff>
    </xdr:from>
    <xdr:to>
      <xdr:col>50</xdr:col>
      <xdr:colOff>165100</xdr:colOff>
      <xdr:row>37</xdr:row>
      <xdr:rowOff>59284</xdr:rowOff>
    </xdr:to>
    <xdr:sp macro="" textlink="">
      <xdr:nvSpPr>
        <xdr:cNvPr id="296" name="フローチャート: 判断 295"/>
        <xdr:cNvSpPr/>
      </xdr:nvSpPr>
      <xdr:spPr>
        <a:xfrm>
          <a:off x="9588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50411</xdr:rowOff>
    </xdr:from>
    <xdr:ext cx="378565" cy="259045"/>
    <xdr:sp macro="" textlink="">
      <xdr:nvSpPr>
        <xdr:cNvPr id="297" name="テキスト ボックス 296"/>
        <xdr:cNvSpPr txBox="1"/>
      </xdr:nvSpPr>
      <xdr:spPr>
        <a:xfrm>
          <a:off x="9450017" y="639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112268</xdr:rowOff>
    </xdr:from>
    <xdr:to>
      <xdr:col>45</xdr:col>
      <xdr:colOff>177800</xdr:colOff>
      <xdr:row>35</xdr:row>
      <xdr:rowOff>148844</xdr:rowOff>
    </xdr:to>
    <xdr:cxnSp macro="">
      <xdr:nvCxnSpPr>
        <xdr:cNvPr id="298" name="直線コネクタ 297"/>
        <xdr:cNvCxnSpPr/>
      </xdr:nvCxnSpPr>
      <xdr:spPr>
        <a:xfrm>
          <a:off x="7861300" y="611301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117246</xdr:rowOff>
    </xdr:from>
    <xdr:to>
      <xdr:col>46</xdr:col>
      <xdr:colOff>38100</xdr:colOff>
      <xdr:row>37</xdr:row>
      <xdr:rowOff>47396</xdr:rowOff>
    </xdr:to>
    <xdr:sp macro="" textlink="">
      <xdr:nvSpPr>
        <xdr:cNvPr id="299" name="フローチャート: 判断 298"/>
        <xdr:cNvSpPr/>
      </xdr:nvSpPr>
      <xdr:spPr>
        <a:xfrm>
          <a:off x="8699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38523</xdr:rowOff>
    </xdr:from>
    <xdr:ext cx="378565" cy="259045"/>
    <xdr:sp macro="" textlink="">
      <xdr:nvSpPr>
        <xdr:cNvPr id="300" name="テキスト ボックス 299"/>
        <xdr:cNvSpPr txBox="1"/>
      </xdr:nvSpPr>
      <xdr:spPr>
        <a:xfrm>
          <a:off x="8561017" y="6382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97181</xdr:rowOff>
    </xdr:from>
    <xdr:to>
      <xdr:col>41</xdr:col>
      <xdr:colOff>50800</xdr:colOff>
      <xdr:row>35</xdr:row>
      <xdr:rowOff>112268</xdr:rowOff>
    </xdr:to>
    <xdr:cxnSp macro="">
      <xdr:nvCxnSpPr>
        <xdr:cNvPr id="301" name="直線コネクタ 300"/>
        <xdr:cNvCxnSpPr/>
      </xdr:nvCxnSpPr>
      <xdr:spPr>
        <a:xfrm>
          <a:off x="6972300" y="5755031"/>
          <a:ext cx="889000" cy="35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76098</xdr:rowOff>
    </xdr:from>
    <xdr:to>
      <xdr:col>41</xdr:col>
      <xdr:colOff>101600</xdr:colOff>
      <xdr:row>37</xdr:row>
      <xdr:rowOff>6248</xdr:rowOff>
    </xdr:to>
    <xdr:sp macro="" textlink="">
      <xdr:nvSpPr>
        <xdr:cNvPr id="302" name="フローチャート: 判断 301"/>
        <xdr:cNvSpPr/>
      </xdr:nvSpPr>
      <xdr:spPr>
        <a:xfrm>
          <a:off x="7810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168825</xdr:rowOff>
    </xdr:from>
    <xdr:ext cx="378565" cy="259045"/>
    <xdr:sp macro="" textlink="">
      <xdr:nvSpPr>
        <xdr:cNvPr id="303" name="テキスト ボックス 302"/>
        <xdr:cNvSpPr txBox="1"/>
      </xdr:nvSpPr>
      <xdr:spPr>
        <a:xfrm>
          <a:off x="7672017" y="6341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165710</xdr:rowOff>
    </xdr:from>
    <xdr:to>
      <xdr:col>36</xdr:col>
      <xdr:colOff>165100</xdr:colOff>
      <xdr:row>36</xdr:row>
      <xdr:rowOff>95860</xdr:rowOff>
    </xdr:to>
    <xdr:sp macro="" textlink="">
      <xdr:nvSpPr>
        <xdr:cNvPr id="304" name="フローチャート: 判断 303"/>
        <xdr:cNvSpPr/>
      </xdr:nvSpPr>
      <xdr:spPr>
        <a:xfrm>
          <a:off x="6921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86987</xdr:rowOff>
    </xdr:from>
    <xdr:ext cx="378565" cy="259045"/>
    <xdr:sp macro="" textlink="">
      <xdr:nvSpPr>
        <xdr:cNvPr id="305" name="テキスト ボックス 304"/>
        <xdr:cNvSpPr txBox="1"/>
      </xdr:nvSpPr>
      <xdr:spPr>
        <a:xfrm>
          <a:off x="6783017" y="6259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113131</xdr:rowOff>
    </xdr:from>
    <xdr:to>
      <xdr:col>55</xdr:col>
      <xdr:colOff>50800</xdr:colOff>
      <xdr:row>36</xdr:row>
      <xdr:rowOff>43281</xdr:rowOff>
    </xdr:to>
    <xdr:sp macro="" textlink="">
      <xdr:nvSpPr>
        <xdr:cNvPr id="311" name="楕円 310"/>
        <xdr:cNvSpPr/>
      </xdr:nvSpPr>
      <xdr:spPr>
        <a:xfrm>
          <a:off x="10426700" y="61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136008</xdr:rowOff>
    </xdr:from>
    <xdr:ext cx="469744" cy="259045"/>
    <xdr:sp macro="" textlink="">
      <xdr:nvSpPr>
        <xdr:cNvPr id="312" name="労働費該当値テキスト"/>
        <xdr:cNvSpPr txBox="1"/>
      </xdr:nvSpPr>
      <xdr:spPr>
        <a:xfrm>
          <a:off x="10528300" y="596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118618</xdr:rowOff>
    </xdr:from>
    <xdr:to>
      <xdr:col>50</xdr:col>
      <xdr:colOff>165100</xdr:colOff>
      <xdr:row>36</xdr:row>
      <xdr:rowOff>48768</xdr:rowOff>
    </xdr:to>
    <xdr:sp macro="" textlink="">
      <xdr:nvSpPr>
        <xdr:cNvPr id="313" name="楕円 312"/>
        <xdr:cNvSpPr/>
      </xdr:nvSpPr>
      <xdr:spPr>
        <a:xfrm>
          <a:off x="9588500" y="611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65295</xdr:rowOff>
    </xdr:from>
    <xdr:ext cx="469744" cy="259045"/>
    <xdr:sp macro="" textlink="">
      <xdr:nvSpPr>
        <xdr:cNvPr id="314" name="テキスト ボックス 313"/>
        <xdr:cNvSpPr txBox="1"/>
      </xdr:nvSpPr>
      <xdr:spPr>
        <a:xfrm>
          <a:off x="9404428" y="58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98044</xdr:rowOff>
    </xdr:from>
    <xdr:to>
      <xdr:col>46</xdr:col>
      <xdr:colOff>38100</xdr:colOff>
      <xdr:row>36</xdr:row>
      <xdr:rowOff>28194</xdr:rowOff>
    </xdr:to>
    <xdr:sp macro="" textlink="">
      <xdr:nvSpPr>
        <xdr:cNvPr id="315" name="楕円 314"/>
        <xdr:cNvSpPr/>
      </xdr:nvSpPr>
      <xdr:spPr>
        <a:xfrm>
          <a:off x="8699500" y="609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44721</xdr:rowOff>
    </xdr:from>
    <xdr:ext cx="469744" cy="259045"/>
    <xdr:sp macro="" textlink="">
      <xdr:nvSpPr>
        <xdr:cNvPr id="316" name="テキスト ボックス 315"/>
        <xdr:cNvSpPr txBox="1"/>
      </xdr:nvSpPr>
      <xdr:spPr>
        <a:xfrm>
          <a:off x="8515428" y="587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61468</xdr:rowOff>
    </xdr:from>
    <xdr:to>
      <xdr:col>41</xdr:col>
      <xdr:colOff>101600</xdr:colOff>
      <xdr:row>35</xdr:row>
      <xdr:rowOff>163068</xdr:rowOff>
    </xdr:to>
    <xdr:sp macro="" textlink="">
      <xdr:nvSpPr>
        <xdr:cNvPr id="317" name="楕円 316"/>
        <xdr:cNvSpPr/>
      </xdr:nvSpPr>
      <xdr:spPr>
        <a:xfrm>
          <a:off x="7810500" y="606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8145</xdr:rowOff>
    </xdr:from>
    <xdr:ext cx="469744" cy="259045"/>
    <xdr:sp macro="" textlink="">
      <xdr:nvSpPr>
        <xdr:cNvPr id="318" name="テキスト ボックス 317"/>
        <xdr:cNvSpPr txBox="1"/>
      </xdr:nvSpPr>
      <xdr:spPr>
        <a:xfrm>
          <a:off x="7626428" y="583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46381</xdr:rowOff>
    </xdr:from>
    <xdr:to>
      <xdr:col>36</xdr:col>
      <xdr:colOff>165100</xdr:colOff>
      <xdr:row>33</xdr:row>
      <xdr:rowOff>147981</xdr:rowOff>
    </xdr:to>
    <xdr:sp macro="" textlink="">
      <xdr:nvSpPr>
        <xdr:cNvPr id="319" name="楕円 318"/>
        <xdr:cNvSpPr/>
      </xdr:nvSpPr>
      <xdr:spPr>
        <a:xfrm>
          <a:off x="6921500" y="57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164508</xdr:rowOff>
    </xdr:from>
    <xdr:ext cx="469744" cy="259045"/>
    <xdr:sp macro="" textlink="">
      <xdr:nvSpPr>
        <xdr:cNvPr id="320" name="テキスト ボックス 319"/>
        <xdr:cNvSpPr txBox="1"/>
      </xdr:nvSpPr>
      <xdr:spPr>
        <a:xfrm>
          <a:off x="6737428" y="547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129413</xdr:rowOff>
    </xdr:from>
    <xdr:to>
      <xdr:col>54</xdr:col>
      <xdr:colOff>189865</xdr:colOff>
      <xdr:row>58</xdr:row>
      <xdr:rowOff>134854</xdr:rowOff>
    </xdr:to>
    <xdr:cxnSp macro="">
      <xdr:nvCxnSpPr>
        <xdr:cNvPr id="342" name="直線コネクタ 341"/>
        <xdr:cNvCxnSpPr/>
      </xdr:nvCxnSpPr>
      <xdr:spPr>
        <a:xfrm flipV="1">
          <a:off x="10475595" y="8873363"/>
          <a:ext cx="1270" cy="120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138681</xdr:rowOff>
    </xdr:from>
    <xdr:ext cx="378565" cy="259045"/>
    <xdr:sp macro="" textlink="">
      <xdr:nvSpPr>
        <xdr:cNvPr id="343" name="農林水産業費最小値テキスト"/>
        <xdr:cNvSpPr txBox="1"/>
      </xdr:nvSpPr>
      <xdr:spPr>
        <a:xfrm>
          <a:off x="10528300" y="10082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134854</xdr:rowOff>
    </xdr:from>
    <xdr:to>
      <xdr:col>55</xdr:col>
      <xdr:colOff>88900</xdr:colOff>
      <xdr:row>58</xdr:row>
      <xdr:rowOff>134854</xdr:rowOff>
    </xdr:to>
    <xdr:cxnSp macro="">
      <xdr:nvCxnSpPr>
        <xdr:cNvPr id="344" name="直線コネクタ 343"/>
        <xdr:cNvCxnSpPr/>
      </xdr:nvCxnSpPr>
      <xdr:spPr>
        <a:xfrm>
          <a:off x="10388600" y="1007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76090</xdr:rowOff>
    </xdr:from>
    <xdr:ext cx="534377" cy="259045"/>
    <xdr:sp macro="" textlink="">
      <xdr:nvSpPr>
        <xdr:cNvPr id="345" name="農林水産業費最大値テキスト"/>
        <xdr:cNvSpPr txBox="1"/>
      </xdr:nvSpPr>
      <xdr:spPr>
        <a:xfrm>
          <a:off x="10528300" y="864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129413</xdr:rowOff>
    </xdr:from>
    <xdr:to>
      <xdr:col>55</xdr:col>
      <xdr:colOff>88900</xdr:colOff>
      <xdr:row>51</xdr:row>
      <xdr:rowOff>129413</xdr:rowOff>
    </xdr:to>
    <xdr:cxnSp macro="">
      <xdr:nvCxnSpPr>
        <xdr:cNvPr id="346" name="直線コネクタ 345"/>
        <xdr:cNvCxnSpPr/>
      </xdr:nvCxnSpPr>
      <xdr:spPr>
        <a:xfrm>
          <a:off x="10388600" y="887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94528</xdr:rowOff>
    </xdr:from>
    <xdr:to>
      <xdr:col>55</xdr:col>
      <xdr:colOff>0</xdr:colOff>
      <xdr:row>55</xdr:row>
      <xdr:rowOff>166904</xdr:rowOff>
    </xdr:to>
    <xdr:cxnSp macro="">
      <xdr:nvCxnSpPr>
        <xdr:cNvPr id="347" name="直線コネクタ 346"/>
        <xdr:cNvCxnSpPr/>
      </xdr:nvCxnSpPr>
      <xdr:spPr>
        <a:xfrm>
          <a:off x="9639300" y="9524278"/>
          <a:ext cx="838200" cy="7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167865</xdr:rowOff>
    </xdr:from>
    <xdr:ext cx="469744" cy="259045"/>
    <xdr:sp macro="" textlink="">
      <xdr:nvSpPr>
        <xdr:cNvPr id="348" name="農林水産業費平均値テキスト"/>
        <xdr:cNvSpPr txBox="1"/>
      </xdr:nvSpPr>
      <xdr:spPr>
        <a:xfrm>
          <a:off x="10528300" y="9769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17988</xdr:rowOff>
    </xdr:from>
    <xdr:to>
      <xdr:col>55</xdr:col>
      <xdr:colOff>50800</xdr:colOff>
      <xdr:row>57</xdr:row>
      <xdr:rowOff>119588</xdr:rowOff>
    </xdr:to>
    <xdr:sp macro="" textlink="">
      <xdr:nvSpPr>
        <xdr:cNvPr id="349" name="フローチャート: 判断 348"/>
        <xdr:cNvSpPr/>
      </xdr:nvSpPr>
      <xdr:spPr>
        <a:xfrm>
          <a:off x="10426700" y="979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94528</xdr:rowOff>
    </xdr:from>
    <xdr:to>
      <xdr:col>50</xdr:col>
      <xdr:colOff>114300</xdr:colOff>
      <xdr:row>56</xdr:row>
      <xdr:rowOff>16987</xdr:rowOff>
    </xdr:to>
    <xdr:cxnSp macro="">
      <xdr:nvCxnSpPr>
        <xdr:cNvPr id="350" name="直線コネクタ 349"/>
        <xdr:cNvCxnSpPr/>
      </xdr:nvCxnSpPr>
      <xdr:spPr>
        <a:xfrm flipV="1">
          <a:off x="8750300" y="9524278"/>
          <a:ext cx="889000" cy="9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38745</xdr:rowOff>
    </xdr:from>
    <xdr:to>
      <xdr:col>50</xdr:col>
      <xdr:colOff>165100</xdr:colOff>
      <xdr:row>57</xdr:row>
      <xdr:rowOff>140345</xdr:rowOff>
    </xdr:to>
    <xdr:sp macro="" textlink="">
      <xdr:nvSpPr>
        <xdr:cNvPr id="351" name="フローチャート: 判断 350"/>
        <xdr:cNvSpPr/>
      </xdr:nvSpPr>
      <xdr:spPr>
        <a:xfrm>
          <a:off x="9588500" y="981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131472</xdr:rowOff>
    </xdr:from>
    <xdr:ext cx="469744" cy="259045"/>
    <xdr:sp macro="" textlink="">
      <xdr:nvSpPr>
        <xdr:cNvPr id="352" name="テキスト ボックス 351"/>
        <xdr:cNvSpPr txBox="1"/>
      </xdr:nvSpPr>
      <xdr:spPr>
        <a:xfrm>
          <a:off x="9404428" y="990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16987</xdr:rowOff>
    </xdr:from>
    <xdr:to>
      <xdr:col>45</xdr:col>
      <xdr:colOff>177800</xdr:colOff>
      <xdr:row>56</xdr:row>
      <xdr:rowOff>33264</xdr:rowOff>
    </xdr:to>
    <xdr:cxnSp macro="">
      <xdr:nvCxnSpPr>
        <xdr:cNvPr id="353" name="直線コネクタ 352"/>
        <xdr:cNvCxnSpPr/>
      </xdr:nvCxnSpPr>
      <xdr:spPr>
        <a:xfrm flipV="1">
          <a:off x="7861300" y="9618187"/>
          <a:ext cx="889000" cy="1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31384</xdr:rowOff>
    </xdr:from>
    <xdr:to>
      <xdr:col>46</xdr:col>
      <xdr:colOff>38100</xdr:colOff>
      <xdr:row>57</xdr:row>
      <xdr:rowOff>132984</xdr:rowOff>
    </xdr:to>
    <xdr:sp macro="" textlink="">
      <xdr:nvSpPr>
        <xdr:cNvPr id="354" name="フローチャート: 判断 353"/>
        <xdr:cNvSpPr/>
      </xdr:nvSpPr>
      <xdr:spPr>
        <a:xfrm>
          <a:off x="8699500" y="980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124111</xdr:rowOff>
    </xdr:from>
    <xdr:ext cx="469744" cy="259045"/>
    <xdr:sp macro="" textlink="">
      <xdr:nvSpPr>
        <xdr:cNvPr id="355" name="テキスト ボックス 354"/>
        <xdr:cNvSpPr txBox="1"/>
      </xdr:nvSpPr>
      <xdr:spPr>
        <a:xfrm>
          <a:off x="8515428" y="989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33264</xdr:rowOff>
    </xdr:from>
    <xdr:to>
      <xdr:col>41</xdr:col>
      <xdr:colOff>50800</xdr:colOff>
      <xdr:row>56</xdr:row>
      <xdr:rowOff>43276</xdr:rowOff>
    </xdr:to>
    <xdr:cxnSp macro="">
      <xdr:nvCxnSpPr>
        <xdr:cNvPr id="356" name="直線コネクタ 355"/>
        <xdr:cNvCxnSpPr/>
      </xdr:nvCxnSpPr>
      <xdr:spPr>
        <a:xfrm flipV="1">
          <a:off x="6972300" y="9634464"/>
          <a:ext cx="889000" cy="1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38974</xdr:rowOff>
    </xdr:from>
    <xdr:to>
      <xdr:col>41</xdr:col>
      <xdr:colOff>101600</xdr:colOff>
      <xdr:row>57</xdr:row>
      <xdr:rowOff>140574</xdr:rowOff>
    </xdr:to>
    <xdr:sp macro="" textlink="">
      <xdr:nvSpPr>
        <xdr:cNvPr id="357" name="フローチャート: 判断 356"/>
        <xdr:cNvSpPr/>
      </xdr:nvSpPr>
      <xdr:spPr>
        <a:xfrm>
          <a:off x="7810500" y="981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131701</xdr:rowOff>
    </xdr:from>
    <xdr:ext cx="469744" cy="259045"/>
    <xdr:sp macro="" textlink="">
      <xdr:nvSpPr>
        <xdr:cNvPr id="358" name="テキスト ボックス 357"/>
        <xdr:cNvSpPr txBox="1"/>
      </xdr:nvSpPr>
      <xdr:spPr>
        <a:xfrm>
          <a:off x="7626428" y="990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34493</xdr:rowOff>
    </xdr:from>
    <xdr:to>
      <xdr:col>36</xdr:col>
      <xdr:colOff>165100</xdr:colOff>
      <xdr:row>57</xdr:row>
      <xdr:rowOff>136093</xdr:rowOff>
    </xdr:to>
    <xdr:sp macro="" textlink="">
      <xdr:nvSpPr>
        <xdr:cNvPr id="359" name="フローチャート: 判断 358"/>
        <xdr:cNvSpPr/>
      </xdr:nvSpPr>
      <xdr:spPr>
        <a:xfrm>
          <a:off x="6921500" y="980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127220</xdr:rowOff>
    </xdr:from>
    <xdr:ext cx="469744" cy="259045"/>
    <xdr:sp macro="" textlink="">
      <xdr:nvSpPr>
        <xdr:cNvPr id="360" name="テキスト ボックス 359"/>
        <xdr:cNvSpPr txBox="1"/>
      </xdr:nvSpPr>
      <xdr:spPr>
        <a:xfrm>
          <a:off x="6737428" y="989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116104</xdr:rowOff>
    </xdr:from>
    <xdr:to>
      <xdr:col>55</xdr:col>
      <xdr:colOff>50800</xdr:colOff>
      <xdr:row>56</xdr:row>
      <xdr:rowOff>46254</xdr:rowOff>
    </xdr:to>
    <xdr:sp macro="" textlink="">
      <xdr:nvSpPr>
        <xdr:cNvPr id="366" name="楕円 365"/>
        <xdr:cNvSpPr/>
      </xdr:nvSpPr>
      <xdr:spPr>
        <a:xfrm>
          <a:off x="10426700" y="954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138981</xdr:rowOff>
    </xdr:from>
    <xdr:ext cx="534377" cy="259045"/>
    <xdr:sp macro="" textlink="">
      <xdr:nvSpPr>
        <xdr:cNvPr id="367" name="農林水産業費該当値テキスト"/>
        <xdr:cNvSpPr txBox="1"/>
      </xdr:nvSpPr>
      <xdr:spPr>
        <a:xfrm>
          <a:off x="10528300" y="939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43728</xdr:rowOff>
    </xdr:from>
    <xdr:to>
      <xdr:col>50</xdr:col>
      <xdr:colOff>165100</xdr:colOff>
      <xdr:row>55</xdr:row>
      <xdr:rowOff>145328</xdr:rowOff>
    </xdr:to>
    <xdr:sp macro="" textlink="">
      <xdr:nvSpPr>
        <xdr:cNvPr id="368" name="楕円 367"/>
        <xdr:cNvSpPr/>
      </xdr:nvSpPr>
      <xdr:spPr>
        <a:xfrm>
          <a:off x="9588500" y="947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161855</xdr:rowOff>
    </xdr:from>
    <xdr:ext cx="534377" cy="259045"/>
    <xdr:sp macro="" textlink="">
      <xdr:nvSpPr>
        <xdr:cNvPr id="369" name="テキスト ボックス 368"/>
        <xdr:cNvSpPr txBox="1"/>
      </xdr:nvSpPr>
      <xdr:spPr>
        <a:xfrm>
          <a:off x="9372111" y="924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137637</xdr:rowOff>
    </xdr:from>
    <xdr:to>
      <xdr:col>46</xdr:col>
      <xdr:colOff>38100</xdr:colOff>
      <xdr:row>56</xdr:row>
      <xdr:rowOff>67787</xdr:rowOff>
    </xdr:to>
    <xdr:sp macro="" textlink="">
      <xdr:nvSpPr>
        <xdr:cNvPr id="370" name="楕円 369"/>
        <xdr:cNvSpPr/>
      </xdr:nvSpPr>
      <xdr:spPr>
        <a:xfrm>
          <a:off x="8699500" y="956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84314</xdr:rowOff>
    </xdr:from>
    <xdr:ext cx="534377" cy="259045"/>
    <xdr:sp macro="" textlink="">
      <xdr:nvSpPr>
        <xdr:cNvPr id="371" name="テキスト ボックス 370"/>
        <xdr:cNvSpPr txBox="1"/>
      </xdr:nvSpPr>
      <xdr:spPr>
        <a:xfrm>
          <a:off x="8483111" y="934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153914</xdr:rowOff>
    </xdr:from>
    <xdr:to>
      <xdr:col>41</xdr:col>
      <xdr:colOff>101600</xdr:colOff>
      <xdr:row>56</xdr:row>
      <xdr:rowOff>84064</xdr:rowOff>
    </xdr:to>
    <xdr:sp macro="" textlink="">
      <xdr:nvSpPr>
        <xdr:cNvPr id="372" name="楕円 371"/>
        <xdr:cNvSpPr/>
      </xdr:nvSpPr>
      <xdr:spPr>
        <a:xfrm>
          <a:off x="7810500" y="958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100591</xdr:rowOff>
    </xdr:from>
    <xdr:ext cx="469744" cy="259045"/>
    <xdr:sp macro="" textlink="">
      <xdr:nvSpPr>
        <xdr:cNvPr id="373" name="テキスト ボックス 372"/>
        <xdr:cNvSpPr txBox="1"/>
      </xdr:nvSpPr>
      <xdr:spPr>
        <a:xfrm>
          <a:off x="7626428" y="9358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163926</xdr:rowOff>
    </xdr:from>
    <xdr:to>
      <xdr:col>36</xdr:col>
      <xdr:colOff>165100</xdr:colOff>
      <xdr:row>56</xdr:row>
      <xdr:rowOff>94076</xdr:rowOff>
    </xdr:to>
    <xdr:sp macro="" textlink="">
      <xdr:nvSpPr>
        <xdr:cNvPr id="374" name="楕円 373"/>
        <xdr:cNvSpPr/>
      </xdr:nvSpPr>
      <xdr:spPr>
        <a:xfrm>
          <a:off x="6921500" y="959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110603</xdr:rowOff>
    </xdr:from>
    <xdr:ext cx="469744" cy="259045"/>
    <xdr:sp macro="" textlink="">
      <xdr:nvSpPr>
        <xdr:cNvPr id="375" name="テキスト ボックス 374"/>
        <xdr:cNvSpPr txBox="1"/>
      </xdr:nvSpPr>
      <xdr:spPr>
        <a:xfrm>
          <a:off x="6737428" y="936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164000</xdr:rowOff>
    </xdr:from>
    <xdr:to>
      <xdr:col>54</xdr:col>
      <xdr:colOff>189865</xdr:colOff>
      <xdr:row>78</xdr:row>
      <xdr:rowOff>125047</xdr:rowOff>
    </xdr:to>
    <xdr:cxnSp macro="">
      <xdr:nvCxnSpPr>
        <xdr:cNvPr id="397" name="直線コネクタ 396"/>
        <xdr:cNvCxnSpPr/>
      </xdr:nvCxnSpPr>
      <xdr:spPr>
        <a:xfrm flipV="1">
          <a:off x="10475595" y="12165500"/>
          <a:ext cx="1270" cy="133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128874</xdr:rowOff>
    </xdr:from>
    <xdr:ext cx="378565" cy="259045"/>
    <xdr:sp macro="" textlink="">
      <xdr:nvSpPr>
        <xdr:cNvPr id="398" name="商工費最小値テキスト"/>
        <xdr:cNvSpPr txBox="1"/>
      </xdr:nvSpPr>
      <xdr:spPr>
        <a:xfrm>
          <a:off x="10528300" y="13501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125047</xdr:rowOff>
    </xdr:from>
    <xdr:to>
      <xdr:col>55</xdr:col>
      <xdr:colOff>88900</xdr:colOff>
      <xdr:row>78</xdr:row>
      <xdr:rowOff>125047</xdr:rowOff>
    </xdr:to>
    <xdr:cxnSp macro="">
      <xdr:nvCxnSpPr>
        <xdr:cNvPr id="399" name="直線コネクタ 398"/>
        <xdr:cNvCxnSpPr/>
      </xdr:nvCxnSpPr>
      <xdr:spPr>
        <a:xfrm>
          <a:off x="10388600" y="1349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110677</xdr:rowOff>
    </xdr:from>
    <xdr:ext cx="534377" cy="259045"/>
    <xdr:sp macro="" textlink="">
      <xdr:nvSpPr>
        <xdr:cNvPr id="400" name="商工費最大値テキスト"/>
        <xdr:cNvSpPr txBox="1"/>
      </xdr:nvSpPr>
      <xdr:spPr>
        <a:xfrm>
          <a:off x="10528300" y="1194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164000</xdr:rowOff>
    </xdr:from>
    <xdr:to>
      <xdr:col>55</xdr:col>
      <xdr:colOff>88900</xdr:colOff>
      <xdr:row>70</xdr:row>
      <xdr:rowOff>164000</xdr:rowOff>
    </xdr:to>
    <xdr:cxnSp macro="">
      <xdr:nvCxnSpPr>
        <xdr:cNvPr id="401" name="直線コネクタ 400"/>
        <xdr:cNvCxnSpPr/>
      </xdr:nvCxnSpPr>
      <xdr:spPr>
        <a:xfrm>
          <a:off x="10388600" y="1216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77749</xdr:rowOff>
    </xdr:from>
    <xdr:to>
      <xdr:col>55</xdr:col>
      <xdr:colOff>0</xdr:colOff>
      <xdr:row>76</xdr:row>
      <xdr:rowOff>157417</xdr:rowOff>
    </xdr:to>
    <xdr:cxnSp macro="">
      <xdr:nvCxnSpPr>
        <xdr:cNvPr id="402" name="直線コネクタ 401"/>
        <xdr:cNvCxnSpPr/>
      </xdr:nvCxnSpPr>
      <xdr:spPr>
        <a:xfrm>
          <a:off x="9639300" y="13107949"/>
          <a:ext cx="838200" cy="7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691</xdr:rowOff>
    </xdr:from>
    <xdr:ext cx="534377" cy="259045"/>
    <xdr:sp macro="" textlink="">
      <xdr:nvSpPr>
        <xdr:cNvPr id="403" name="商工費平均値テキスト"/>
        <xdr:cNvSpPr txBox="1"/>
      </xdr:nvSpPr>
      <xdr:spPr>
        <a:xfrm>
          <a:off x="10528300" y="13202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22264</xdr:rowOff>
    </xdr:from>
    <xdr:to>
      <xdr:col>55</xdr:col>
      <xdr:colOff>50800</xdr:colOff>
      <xdr:row>77</xdr:row>
      <xdr:rowOff>123864</xdr:rowOff>
    </xdr:to>
    <xdr:sp macro="" textlink="">
      <xdr:nvSpPr>
        <xdr:cNvPr id="404" name="フローチャート: 判断 403"/>
        <xdr:cNvSpPr/>
      </xdr:nvSpPr>
      <xdr:spPr>
        <a:xfrm>
          <a:off x="10426700" y="132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77749</xdr:rowOff>
    </xdr:from>
    <xdr:to>
      <xdr:col>50</xdr:col>
      <xdr:colOff>114300</xdr:colOff>
      <xdr:row>76</xdr:row>
      <xdr:rowOff>133986</xdr:rowOff>
    </xdr:to>
    <xdr:cxnSp macro="">
      <xdr:nvCxnSpPr>
        <xdr:cNvPr id="405" name="直線コネクタ 404"/>
        <xdr:cNvCxnSpPr/>
      </xdr:nvCxnSpPr>
      <xdr:spPr>
        <a:xfrm flipV="1">
          <a:off x="8750300" y="13107949"/>
          <a:ext cx="889000" cy="5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16205</xdr:rowOff>
    </xdr:from>
    <xdr:to>
      <xdr:col>50</xdr:col>
      <xdr:colOff>165100</xdr:colOff>
      <xdr:row>77</xdr:row>
      <xdr:rowOff>117805</xdr:rowOff>
    </xdr:to>
    <xdr:sp macro="" textlink="">
      <xdr:nvSpPr>
        <xdr:cNvPr id="406" name="フローチャート: 判断 405"/>
        <xdr:cNvSpPr/>
      </xdr:nvSpPr>
      <xdr:spPr>
        <a:xfrm>
          <a:off x="9588500" y="132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108932</xdr:rowOff>
    </xdr:from>
    <xdr:ext cx="534377" cy="259045"/>
    <xdr:sp macro="" textlink="">
      <xdr:nvSpPr>
        <xdr:cNvPr id="407" name="テキスト ボックス 406"/>
        <xdr:cNvSpPr txBox="1"/>
      </xdr:nvSpPr>
      <xdr:spPr>
        <a:xfrm>
          <a:off x="9372111" y="1331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61976</xdr:rowOff>
    </xdr:from>
    <xdr:to>
      <xdr:col>45</xdr:col>
      <xdr:colOff>177800</xdr:colOff>
      <xdr:row>76</xdr:row>
      <xdr:rowOff>133986</xdr:rowOff>
    </xdr:to>
    <xdr:cxnSp macro="">
      <xdr:nvCxnSpPr>
        <xdr:cNvPr id="408" name="直線コネクタ 407"/>
        <xdr:cNvCxnSpPr/>
      </xdr:nvCxnSpPr>
      <xdr:spPr>
        <a:xfrm>
          <a:off x="7861300" y="13092176"/>
          <a:ext cx="889000" cy="7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3792</xdr:rowOff>
    </xdr:from>
    <xdr:to>
      <xdr:col>46</xdr:col>
      <xdr:colOff>38100</xdr:colOff>
      <xdr:row>77</xdr:row>
      <xdr:rowOff>105392</xdr:rowOff>
    </xdr:to>
    <xdr:sp macro="" textlink="">
      <xdr:nvSpPr>
        <xdr:cNvPr id="409" name="フローチャート: 判断 408"/>
        <xdr:cNvSpPr/>
      </xdr:nvSpPr>
      <xdr:spPr>
        <a:xfrm>
          <a:off x="8699500" y="1320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96519</xdr:rowOff>
    </xdr:from>
    <xdr:ext cx="534377" cy="259045"/>
    <xdr:sp macro="" textlink="">
      <xdr:nvSpPr>
        <xdr:cNvPr id="410" name="テキスト ボックス 409"/>
        <xdr:cNvSpPr txBox="1"/>
      </xdr:nvSpPr>
      <xdr:spPr>
        <a:xfrm>
          <a:off x="8483111" y="1329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13308</xdr:rowOff>
    </xdr:from>
    <xdr:to>
      <xdr:col>41</xdr:col>
      <xdr:colOff>50800</xdr:colOff>
      <xdr:row>76</xdr:row>
      <xdr:rowOff>61976</xdr:rowOff>
    </xdr:to>
    <xdr:cxnSp macro="">
      <xdr:nvCxnSpPr>
        <xdr:cNvPr id="411" name="直線コネクタ 410"/>
        <xdr:cNvCxnSpPr/>
      </xdr:nvCxnSpPr>
      <xdr:spPr>
        <a:xfrm>
          <a:off x="6972300" y="13043508"/>
          <a:ext cx="889000" cy="4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149273</xdr:rowOff>
    </xdr:from>
    <xdr:to>
      <xdr:col>41</xdr:col>
      <xdr:colOff>101600</xdr:colOff>
      <xdr:row>77</xdr:row>
      <xdr:rowOff>79423</xdr:rowOff>
    </xdr:to>
    <xdr:sp macro="" textlink="">
      <xdr:nvSpPr>
        <xdr:cNvPr id="412" name="フローチャート: 判断 411"/>
        <xdr:cNvSpPr/>
      </xdr:nvSpPr>
      <xdr:spPr>
        <a:xfrm>
          <a:off x="7810500" y="1317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70550</xdr:rowOff>
    </xdr:from>
    <xdr:ext cx="534377" cy="259045"/>
    <xdr:sp macro="" textlink="">
      <xdr:nvSpPr>
        <xdr:cNvPr id="413" name="テキスト ボックス 412"/>
        <xdr:cNvSpPr txBox="1"/>
      </xdr:nvSpPr>
      <xdr:spPr>
        <a:xfrm>
          <a:off x="7594111" y="1327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153068</xdr:rowOff>
    </xdr:from>
    <xdr:to>
      <xdr:col>36</xdr:col>
      <xdr:colOff>165100</xdr:colOff>
      <xdr:row>77</xdr:row>
      <xdr:rowOff>83218</xdr:rowOff>
    </xdr:to>
    <xdr:sp macro="" textlink="">
      <xdr:nvSpPr>
        <xdr:cNvPr id="414" name="フローチャート: 判断 413"/>
        <xdr:cNvSpPr/>
      </xdr:nvSpPr>
      <xdr:spPr>
        <a:xfrm>
          <a:off x="6921500" y="131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74345</xdr:rowOff>
    </xdr:from>
    <xdr:ext cx="534377" cy="259045"/>
    <xdr:sp macro="" textlink="">
      <xdr:nvSpPr>
        <xdr:cNvPr id="415" name="テキスト ボックス 414"/>
        <xdr:cNvSpPr txBox="1"/>
      </xdr:nvSpPr>
      <xdr:spPr>
        <a:xfrm>
          <a:off x="6705111" y="1327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106617</xdr:rowOff>
    </xdr:from>
    <xdr:to>
      <xdr:col>55</xdr:col>
      <xdr:colOff>50800</xdr:colOff>
      <xdr:row>77</xdr:row>
      <xdr:rowOff>36767</xdr:rowOff>
    </xdr:to>
    <xdr:sp macro="" textlink="">
      <xdr:nvSpPr>
        <xdr:cNvPr id="421" name="楕円 420"/>
        <xdr:cNvSpPr/>
      </xdr:nvSpPr>
      <xdr:spPr>
        <a:xfrm>
          <a:off x="10426700" y="1313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129494</xdr:rowOff>
    </xdr:from>
    <xdr:ext cx="534377" cy="259045"/>
    <xdr:sp macro="" textlink="">
      <xdr:nvSpPr>
        <xdr:cNvPr id="422" name="商工費該当値テキスト"/>
        <xdr:cNvSpPr txBox="1"/>
      </xdr:nvSpPr>
      <xdr:spPr>
        <a:xfrm>
          <a:off x="10528300" y="1298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26949</xdr:rowOff>
    </xdr:from>
    <xdr:to>
      <xdr:col>50</xdr:col>
      <xdr:colOff>165100</xdr:colOff>
      <xdr:row>76</xdr:row>
      <xdr:rowOff>128549</xdr:rowOff>
    </xdr:to>
    <xdr:sp macro="" textlink="">
      <xdr:nvSpPr>
        <xdr:cNvPr id="423" name="楕円 422"/>
        <xdr:cNvSpPr/>
      </xdr:nvSpPr>
      <xdr:spPr>
        <a:xfrm>
          <a:off x="9588500" y="1305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145077</xdr:rowOff>
    </xdr:from>
    <xdr:ext cx="534377" cy="259045"/>
    <xdr:sp macro="" textlink="">
      <xdr:nvSpPr>
        <xdr:cNvPr id="424" name="テキスト ボックス 423"/>
        <xdr:cNvSpPr txBox="1"/>
      </xdr:nvSpPr>
      <xdr:spPr>
        <a:xfrm>
          <a:off x="9372111" y="1283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83186</xdr:rowOff>
    </xdr:from>
    <xdr:to>
      <xdr:col>46</xdr:col>
      <xdr:colOff>38100</xdr:colOff>
      <xdr:row>77</xdr:row>
      <xdr:rowOff>13336</xdr:rowOff>
    </xdr:to>
    <xdr:sp macro="" textlink="">
      <xdr:nvSpPr>
        <xdr:cNvPr id="425" name="楕円 424"/>
        <xdr:cNvSpPr/>
      </xdr:nvSpPr>
      <xdr:spPr>
        <a:xfrm>
          <a:off x="8699500" y="1311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29862</xdr:rowOff>
    </xdr:from>
    <xdr:ext cx="534377" cy="259045"/>
    <xdr:sp macro="" textlink="">
      <xdr:nvSpPr>
        <xdr:cNvPr id="426" name="テキスト ボックス 425"/>
        <xdr:cNvSpPr txBox="1"/>
      </xdr:nvSpPr>
      <xdr:spPr>
        <a:xfrm>
          <a:off x="8483111" y="1288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11176</xdr:rowOff>
    </xdr:from>
    <xdr:to>
      <xdr:col>41</xdr:col>
      <xdr:colOff>101600</xdr:colOff>
      <xdr:row>76</xdr:row>
      <xdr:rowOff>112776</xdr:rowOff>
    </xdr:to>
    <xdr:sp macro="" textlink="">
      <xdr:nvSpPr>
        <xdr:cNvPr id="427" name="楕円 426"/>
        <xdr:cNvSpPr/>
      </xdr:nvSpPr>
      <xdr:spPr>
        <a:xfrm>
          <a:off x="7810500" y="1304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129303</xdr:rowOff>
    </xdr:from>
    <xdr:ext cx="534377" cy="259045"/>
    <xdr:sp macro="" textlink="">
      <xdr:nvSpPr>
        <xdr:cNvPr id="428" name="テキスト ボックス 427"/>
        <xdr:cNvSpPr txBox="1"/>
      </xdr:nvSpPr>
      <xdr:spPr>
        <a:xfrm>
          <a:off x="7594111" y="1281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133957</xdr:rowOff>
    </xdr:from>
    <xdr:to>
      <xdr:col>36</xdr:col>
      <xdr:colOff>165100</xdr:colOff>
      <xdr:row>76</xdr:row>
      <xdr:rowOff>64108</xdr:rowOff>
    </xdr:to>
    <xdr:sp macro="" textlink="">
      <xdr:nvSpPr>
        <xdr:cNvPr id="429" name="楕円 428"/>
        <xdr:cNvSpPr/>
      </xdr:nvSpPr>
      <xdr:spPr>
        <a:xfrm>
          <a:off x="6921500" y="1299270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80634</xdr:rowOff>
    </xdr:from>
    <xdr:ext cx="534377" cy="259045"/>
    <xdr:sp macro="" textlink="">
      <xdr:nvSpPr>
        <xdr:cNvPr id="430" name="テキスト ボックス 429"/>
        <xdr:cNvSpPr txBox="1"/>
      </xdr:nvSpPr>
      <xdr:spPr>
        <a:xfrm>
          <a:off x="6705111" y="1276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108362</xdr:rowOff>
    </xdr:from>
    <xdr:to>
      <xdr:col>54</xdr:col>
      <xdr:colOff>189865</xdr:colOff>
      <xdr:row>98</xdr:row>
      <xdr:rowOff>113849</xdr:rowOff>
    </xdr:to>
    <xdr:cxnSp macro="">
      <xdr:nvCxnSpPr>
        <xdr:cNvPr id="455" name="直線コネクタ 454"/>
        <xdr:cNvCxnSpPr/>
      </xdr:nvCxnSpPr>
      <xdr:spPr>
        <a:xfrm flipV="1">
          <a:off x="10475595" y="15710312"/>
          <a:ext cx="1270" cy="1205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117676</xdr:rowOff>
    </xdr:from>
    <xdr:ext cx="534377" cy="259045"/>
    <xdr:sp macro="" textlink="">
      <xdr:nvSpPr>
        <xdr:cNvPr id="456" name="土木費最小値テキスト"/>
        <xdr:cNvSpPr txBox="1"/>
      </xdr:nvSpPr>
      <xdr:spPr>
        <a:xfrm>
          <a:off x="10528300" y="1691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113849</xdr:rowOff>
    </xdr:from>
    <xdr:to>
      <xdr:col>55</xdr:col>
      <xdr:colOff>88900</xdr:colOff>
      <xdr:row>98</xdr:row>
      <xdr:rowOff>113849</xdr:rowOff>
    </xdr:to>
    <xdr:cxnSp macro="">
      <xdr:nvCxnSpPr>
        <xdr:cNvPr id="457" name="直線コネクタ 456"/>
        <xdr:cNvCxnSpPr/>
      </xdr:nvCxnSpPr>
      <xdr:spPr>
        <a:xfrm>
          <a:off x="10388600" y="1691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55039</xdr:rowOff>
    </xdr:from>
    <xdr:ext cx="534377" cy="259045"/>
    <xdr:sp macro="" textlink="">
      <xdr:nvSpPr>
        <xdr:cNvPr id="458" name="土木費最大値テキスト"/>
        <xdr:cNvSpPr txBox="1"/>
      </xdr:nvSpPr>
      <xdr:spPr>
        <a:xfrm>
          <a:off x="10528300" y="1548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88,645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108362</xdr:rowOff>
    </xdr:from>
    <xdr:to>
      <xdr:col>55</xdr:col>
      <xdr:colOff>88900</xdr:colOff>
      <xdr:row>91</xdr:row>
      <xdr:rowOff>108362</xdr:rowOff>
    </xdr:to>
    <xdr:cxnSp macro="">
      <xdr:nvCxnSpPr>
        <xdr:cNvPr id="459" name="直線コネクタ 458"/>
        <xdr:cNvCxnSpPr/>
      </xdr:nvCxnSpPr>
      <xdr:spPr>
        <a:xfrm>
          <a:off x="10388600" y="1571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127699</xdr:rowOff>
    </xdr:from>
    <xdr:to>
      <xdr:col>55</xdr:col>
      <xdr:colOff>0</xdr:colOff>
      <xdr:row>98</xdr:row>
      <xdr:rowOff>2006</xdr:rowOff>
    </xdr:to>
    <xdr:cxnSp macro="">
      <xdr:nvCxnSpPr>
        <xdr:cNvPr id="460" name="直線コネクタ 459"/>
        <xdr:cNvCxnSpPr/>
      </xdr:nvCxnSpPr>
      <xdr:spPr>
        <a:xfrm>
          <a:off x="9639300" y="16758349"/>
          <a:ext cx="838200" cy="4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86592</xdr:rowOff>
    </xdr:from>
    <xdr:ext cx="534377" cy="259045"/>
    <xdr:sp macro="" textlink="">
      <xdr:nvSpPr>
        <xdr:cNvPr id="461" name="土木費平均値テキスト"/>
        <xdr:cNvSpPr txBox="1"/>
      </xdr:nvSpPr>
      <xdr:spPr>
        <a:xfrm>
          <a:off x="10528300" y="16374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63715</xdr:rowOff>
    </xdr:from>
    <xdr:to>
      <xdr:col>55</xdr:col>
      <xdr:colOff>50800</xdr:colOff>
      <xdr:row>96</xdr:row>
      <xdr:rowOff>165315</xdr:rowOff>
    </xdr:to>
    <xdr:sp macro="" textlink="">
      <xdr:nvSpPr>
        <xdr:cNvPr id="462" name="フローチャート: 判断 461"/>
        <xdr:cNvSpPr/>
      </xdr:nvSpPr>
      <xdr:spPr>
        <a:xfrm>
          <a:off x="104267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127699</xdr:rowOff>
    </xdr:from>
    <xdr:to>
      <xdr:col>50</xdr:col>
      <xdr:colOff>114300</xdr:colOff>
      <xdr:row>97</xdr:row>
      <xdr:rowOff>151054</xdr:rowOff>
    </xdr:to>
    <xdr:cxnSp macro="">
      <xdr:nvCxnSpPr>
        <xdr:cNvPr id="463" name="直線コネクタ 462"/>
        <xdr:cNvCxnSpPr/>
      </xdr:nvCxnSpPr>
      <xdr:spPr>
        <a:xfrm flipV="1">
          <a:off x="8750300" y="16758349"/>
          <a:ext cx="8890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45371</xdr:rowOff>
    </xdr:from>
    <xdr:to>
      <xdr:col>50</xdr:col>
      <xdr:colOff>165100</xdr:colOff>
      <xdr:row>96</xdr:row>
      <xdr:rowOff>146971</xdr:rowOff>
    </xdr:to>
    <xdr:sp macro="" textlink="">
      <xdr:nvSpPr>
        <xdr:cNvPr id="464" name="フローチャート: 判断 463"/>
        <xdr:cNvSpPr/>
      </xdr:nvSpPr>
      <xdr:spPr>
        <a:xfrm>
          <a:off x="9588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163498</xdr:rowOff>
    </xdr:from>
    <xdr:ext cx="534377" cy="259045"/>
    <xdr:sp macro="" textlink="">
      <xdr:nvSpPr>
        <xdr:cNvPr id="465" name="テキスト ボックス 464"/>
        <xdr:cNvSpPr txBox="1"/>
      </xdr:nvSpPr>
      <xdr:spPr>
        <a:xfrm>
          <a:off x="9372111" y="162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167266</xdr:rowOff>
    </xdr:from>
    <xdr:to>
      <xdr:col>45</xdr:col>
      <xdr:colOff>177800</xdr:colOff>
      <xdr:row>97</xdr:row>
      <xdr:rowOff>151054</xdr:rowOff>
    </xdr:to>
    <xdr:cxnSp macro="">
      <xdr:nvCxnSpPr>
        <xdr:cNvPr id="466" name="直線コネクタ 465"/>
        <xdr:cNvCxnSpPr/>
      </xdr:nvCxnSpPr>
      <xdr:spPr>
        <a:xfrm>
          <a:off x="7861300" y="16626466"/>
          <a:ext cx="889000" cy="15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59677</xdr:rowOff>
    </xdr:from>
    <xdr:to>
      <xdr:col>46</xdr:col>
      <xdr:colOff>38100</xdr:colOff>
      <xdr:row>96</xdr:row>
      <xdr:rowOff>161277</xdr:rowOff>
    </xdr:to>
    <xdr:sp macro="" textlink="">
      <xdr:nvSpPr>
        <xdr:cNvPr id="467" name="フローチャート: 判断 466"/>
        <xdr:cNvSpPr/>
      </xdr:nvSpPr>
      <xdr:spPr>
        <a:xfrm>
          <a:off x="8699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6354</xdr:rowOff>
    </xdr:from>
    <xdr:ext cx="534377" cy="259045"/>
    <xdr:sp macro="" textlink="">
      <xdr:nvSpPr>
        <xdr:cNvPr id="468" name="テキスト ボックス 467"/>
        <xdr:cNvSpPr txBox="1"/>
      </xdr:nvSpPr>
      <xdr:spPr>
        <a:xfrm>
          <a:off x="8483111" y="162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150825</xdr:rowOff>
    </xdr:from>
    <xdr:to>
      <xdr:col>41</xdr:col>
      <xdr:colOff>50800</xdr:colOff>
      <xdr:row>96</xdr:row>
      <xdr:rowOff>167266</xdr:rowOff>
    </xdr:to>
    <xdr:cxnSp macro="">
      <xdr:nvCxnSpPr>
        <xdr:cNvPr id="469" name="直線コネクタ 468"/>
        <xdr:cNvCxnSpPr/>
      </xdr:nvCxnSpPr>
      <xdr:spPr>
        <a:xfrm>
          <a:off x="6972300" y="16610025"/>
          <a:ext cx="889000" cy="1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73013</xdr:rowOff>
    </xdr:from>
    <xdr:to>
      <xdr:col>41</xdr:col>
      <xdr:colOff>101600</xdr:colOff>
      <xdr:row>97</xdr:row>
      <xdr:rowOff>3163</xdr:rowOff>
    </xdr:to>
    <xdr:sp macro="" textlink="">
      <xdr:nvSpPr>
        <xdr:cNvPr id="470" name="フローチャート: 判断 469"/>
        <xdr:cNvSpPr/>
      </xdr:nvSpPr>
      <xdr:spPr>
        <a:xfrm>
          <a:off x="7810500" y="1653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19690</xdr:rowOff>
    </xdr:from>
    <xdr:ext cx="534377" cy="259045"/>
    <xdr:sp macro="" textlink="">
      <xdr:nvSpPr>
        <xdr:cNvPr id="471" name="テキスト ボックス 470"/>
        <xdr:cNvSpPr txBox="1"/>
      </xdr:nvSpPr>
      <xdr:spPr>
        <a:xfrm>
          <a:off x="7594111" y="1630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9709</xdr:rowOff>
    </xdr:from>
    <xdr:to>
      <xdr:col>36</xdr:col>
      <xdr:colOff>165100</xdr:colOff>
      <xdr:row>96</xdr:row>
      <xdr:rowOff>111309</xdr:rowOff>
    </xdr:to>
    <xdr:sp macro="" textlink="">
      <xdr:nvSpPr>
        <xdr:cNvPr id="472" name="フローチャート: 判断 471"/>
        <xdr:cNvSpPr/>
      </xdr:nvSpPr>
      <xdr:spPr>
        <a:xfrm>
          <a:off x="6921500" y="164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127836</xdr:rowOff>
    </xdr:from>
    <xdr:ext cx="534377" cy="259045"/>
    <xdr:sp macro="" textlink="">
      <xdr:nvSpPr>
        <xdr:cNvPr id="473" name="テキスト ボックス 472"/>
        <xdr:cNvSpPr txBox="1"/>
      </xdr:nvSpPr>
      <xdr:spPr>
        <a:xfrm>
          <a:off x="6705111" y="1624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122656</xdr:rowOff>
    </xdr:from>
    <xdr:to>
      <xdr:col>55</xdr:col>
      <xdr:colOff>50800</xdr:colOff>
      <xdr:row>98</xdr:row>
      <xdr:rowOff>52806</xdr:rowOff>
    </xdr:to>
    <xdr:sp macro="" textlink="">
      <xdr:nvSpPr>
        <xdr:cNvPr id="479" name="楕円 478"/>
        <xdr:cNvSpPr/>
      </xdr:nvSpPr>
      <xdr:spPr>
        <a:xfrm>
          <a:off x="10426700" y="1675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37583</xdr:rowOff>
    </xdr:from>
    <xdr:ext cx="534377" cy="259045"/>
    <xdr:sp macro="" textlink="">
      <xdr:nvSpPr>
        <xdr:cNvPr id="480" name="土木費該当値テキスト"/>
        <xdr:cNvSpPr txBox="1"/>
      </xdr:nvSpPr>
      <xdr:spPr>
        <a:xfrm>
          <a:off x="10528300" y="1666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76899</xdr:rowOff>
    </xdr:from>
    <xdr:to>
      <xdr:col>50</xdr:col>
      <xdr:colOff>165100</xdr:colOff>
      <xdr:row>98</xdr:row>
      <xdr:rowOff>7049</xdr:rowOff>
    </xdr:to>
    <xdr:sp macro="" textlink="">
      <xdr:nvSpPr>
        <xdr:cNvPr id="481" name="楕円 480"/>
        <xdr:cNvSpPr/>
      </xdr:nvSpPr>
      <xdr:spPr>
        <a:xfrm>
          <a:off x="9588500" y="1670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169626</xdr:rowOff>
    </xdr:from>
    <xdr:ext cx="534377" cy="259045"/>
    <xdr:sp macro="" textlink="">
      <xdr:nvSpPr>
        <xdr:cNvPr id="482" name="テキスト ボックス 481"/>
        <xdr:cNvSpPr txBox="1"/>
      </xdr:nvSpPr>
      <xdr:spPr>
        <a:xfrm>
          <a:off x="9372111" y="1680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100254</xdr:rowOff>
    </xdr:from>
    <xdr:to>
      <xdr:col>46</xdr:col>
      <xdr:colOff>38100</xdr:colOff>
      <xdr:row>98</xdr:row>
      <xdr:rowOff>30404</xdr:rowOff>
    </xdr:to>
    <xdr:sp macro="" textlink="">
      <xdr:nvSpPr>
        <xdr:cNvPr id="483" name="楕円 482"/>
        <xdr:cNvSpPr/>
      </xdr:nvSpPr>
      <xdr:spPr>
        <a:xfrm>
          <a:off x="8699500" y="1673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21531</xdr:rowOff>
    </xdr:from>
    <xdr:ext cx="534377" cy="259045"/>
    <xdr:sp macro="" textlink="">
      <xdr:nvSpPr>
        <xdr:cNvPr id="484" name="テキスト ボックス 483"/>
        <xdr:cNvSpPr txBox="1"/>
      </xdr:nvSpPr>
      <xdr:spPr>
        <a:xfrm>
          <a:off x="8483111" y="1682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116466</xdr:rowOff>
    </xdr:from>
    <xdr:to>
      <xdr:col>41</xdr:col>
      <xdr:colOff>101600</xdr:colOff>
      <xdr:row>97</xdr:row>
      <xdr:rowOff>46616</xdr:rowOff>
    </xdr:to>
    <xdr:sp macro="" textlink="">
      <xdr:nvSpPr>
        <xdr:cNvPr id="485" name="楕円 484"/>
        <xdr:cNvSpPr/>
      </xdr:nvSpPr>
      <xdr:spPr>
        <a:xfrm>
          <a:off x="7810500" y="1657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37743</xdr:rowOff>
    </xdr:from>
    <xdr:ext cx="534377" cy="259045"/>
    <xdr:sp macro="" textlink="">
      <xdr:nvSpPr>
        <xdr:cNvPr id="486" name="テキスト ボックス 485"/>
        <xdr:cNvSpPr txBox="1"/>
      </xdr:nvSpPr>
      <xdr:spPr>
        <a:xfrm>
          <a:off x="7594111" y="1666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100025</xdr:rowOff>
    </xdr:from>
    <xdr:to>
      <xdr:col>36</xdr:col>
      <xdr:colOff>165100</xdr:colOff>
      <xdr:row>97</xdr:row>
      <xdr:rowOff>30175</xdr:rowOff>
    </xdr:to>
    <xdr:sp macro="" textlink="">
      <xdr:nvSpPr>
        <xdr:cNvPr id="487" name="楕円 486"/>
        <xdr:cNvSpPr/>
      </xdr:nvSpPr>
      <xdr:spPr>
        <a:xfrm>
          <a:off x="6921500" y="1655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21302</xdr:rowOff>
    </xdr:from>
    <xdr:ext cx="534377" cy="259045"/>
    <xdr:sp macro="" textlink="">
      <xdr:nvSpPr>
        <xdr:cNvPr id="488" name="テキスト ボックス 487"/>
        <xdr:cNvSpPr txBox="1"/>
      </xdr:nvSpPr>
      <xdr:spPr>
        <a:xfrm>
          <a:off x="6705111" y="1665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9834</xdr:rowOff>
    </xdr:from>
    <xdr:to>
      <xdr:col>85</xdr:col>
      <xdr:colOff>126364</xdr:colOff>
      <xdr:row>39</xdr:row>
      <xdr:rowOff>126855</xdr:rowOff>
    </xdr:to>
    <xdr:cxnSp macro="">
      <xdr:nvCxnSpPr>
        <xdr:cNvPr id="515" name="直線コネクタ 514"/>
        <xdr:cNvCxnSpPr/>
      </xdr:nvCxnSpPr>
      <xdr:spPr>
        <a:xfrm flipV="1">
          <a:off x="16317595" y="5324784"/>
          <a:ext cx="1269" cy="1488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130682</xdr:rowOff>
    </xdr:from>
    <xdr:ext cx="469744" cy="259045"/>
    <xdr:sp macro="" textlink="">
      <xdr:nvSpPr>
        <xdr:cNvPr id="516" name="消防費最小値テキスト"/>
        <xdr:cNvSpPr txBox="1"/>
      </xdr:nvSpPr>
      <xdr:spPr>
        <a:xfrm>
          <a:off x="16370300" y="6817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126855</xdr:rowOff>
    </xdr:from>
    <xdr:to>
      <xdr:col>86</xdr:col>
      <xdr:colOff>25400</xdr:colOff>
      <xdr:row>39</xdr:row>
      <xdr:rowOff>126855</xdr:rowOff>
    </xdr:to>
    <xdr:cxnSp macro="">
      <xdr:nvCxnSpPr>
        <xdr:cNvPr id="517" name="直線コネクタ 516"/>
        <xdr:cNvCxnSpPr/>
      </xdr:nvCxnSpPr>
      <xdr:spPr>
        <a:xfrm>
          <a:off x="16230600" y="681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127961</xdr:rowOff>
    </xdr:from>
    <xdr:ext cx="534377" cy="259045"/>
    <xdr:sp macro="" textlink="">
      <xdr:nvSpPr>
        <xdr:cNvPr id="518" name="消防費最大値テキスト"/>
        <xdr:cNvSpPr txBox="1"/>
      </xdr:nvSpPr>
      <xdr:spPr>
        <a:xfrm>
          <a:off x="16370300" y="510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9834</xdr:rowOff>
    </xdr:from>
    <xdr:to>
      <xdr:col>86</xdr:col>
      <xdr:colOff>25400</xdr:colOff>
      <xdr:row>31</xdr:row>
      <xdr:rowOff>9834</xdr:rowOff>
    </xdr:to>
    <xdr:cxnSp macro="">
      <xdr:nvCxnSpPr>
        <xdr:cNvPr id="519" name="直線コネクタ 518"/>
        <xdr:cNvCxnSpPr/>
      </xdr:nvCxnSpPr>
      <xdr:spPr>
        <a:xfrm>
          <a:off x="16230600" y="532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30081</xdr:rowOff>
    </xdr:from>
    <xdr:to>
      <xdr:col>85</xdr:col>
      <xdr:colOff>127000</xdr:colOff>
      <xdr:row>38</xdr:row>
      <xdr:rowOff>93327</xdr:rowOff>
    </xdr:to>
    <xdr:cxnSp macro="">
      <xdr:nvCxnSpPr>
        <xdr:cNvPr id="520" name="直線コネクタ 519"/>
        <xdr:cNvCxnSpPr/>
      </xdr:nvCxnSpPr>
      <xdr:spPr>
        <a:xfrm flipV="1">
          <a:off x="15481300" y="6545181"/>
          <a:ext cx="8382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90114</xdr:rowOff>
    </xdr:from>
    <xdr:ext cx="534377" cy="259045"/>
    <xdr:sp macro="" textlink="">
      <xdr:nvSpPr>
        <xdr:cNvPr id="521" name="消防費平均値テキスト"/>
        <xdr:cNvSpPr txBox="1"/>
      </xdr:nvSpPr>
      <xdr:spPr>
        <a:xfrm>
          <a:off x="16370300" y="6262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67237</xdr:rowOff>
    </xdr:from>
    <xdr:to>
      <xdr:col>85</xdr:col>
      <xdr:colOff>177800</xdr:colOff>
      <xdr:row>37</xdr:row>
      <xdr:rowOff>168838</xdr:rowOff>
    </xdr:to>
    <xdr:sp macro="" textlink="">
      <xdr:nvSpPr>
        <xdr:cNvPr id="522" name="フローチャート: 判断 521"/>
        <xdr:cNvSpPr/>
      </xdr:nvSpPr>
      <xdr:spPr>
        <a:xfrm>
          <a:off x="162687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64480</xdr:rowOff>
    </xdr:from>
    <xdr:to>
      <xdr:col>81</xdr:col>
      <xdr:colOff>50800</xdr:colOff>
      <xdr:row>38</xdr:row>
      <xdr:rowOff>93327</xdr:rowOff>
    </xdr:to>
    <xdr:cxnSp macro="">
      <xdr:nvCxnSpPr>
        <xdr:cNvPr id="523" name="直線コネクタ 522"/>
        <xdr:cNvCxnSpPr/>
      </xdr:nvCxnSpPr>
      <xdr:spPr>
        <a:xfrm>
          <a:off x="14592300" y="6579580"/>
          <a:ext cx="8890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74422</xdr:rowOff>
    </xdr:from>
    <xdr:to>
      <xdr:col>81</xdr:col>
      <xdr:colOff>101600</xdr:colOff>
      <xdr:row>38</xdr:row>
      <xdr:rowOff>4572</xdr:rowOff>
    </xdr:to>
    <xdr:sp macro="" textlink="">
      <xdr:nvSpPr>
        <xdr:cNvPr id="524" name="フローチャート: 判断 523"/>
        <xdr:cNvSpPr/>
      </xdr:nvSpPr>
      <xdr:spPr>
        <a:xfrm>
          <a:off x="15430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21099</xdr:rowOff>
    </xdr:from>
    <xdr:ext cx="534377" cy="259045"/>
    <xdr:sp macro="" textlink="">
      <xdr:nvSpPr>
        <xdr:cNvPr id="525" name="テキスト ボックス 524"/>
        <xdr:cNvSpPr txBox="1"/>
      </xdr:nvSpPr>
      <xdr:spPr>
        <a:xfrm>
          <a:off x="15214111" y="619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64480</xdr:rowOff>
    </xdr:from>
    <xdr:to>
      <xdr:col>76</xdr:col>
      <xdr:colOff>114300</xdr:colOff>
      <xdr:row>39</xdr:row>
      <xdr:rowOff>19848</xdr:rowOff>
    </xdr:to>
    <xdr:cxnSp macro="">
      <xdr:nvCxnSpPr>
        <xdr:cNvPr id="526" name="直線コネクタ 525"/>
        <xdr:cNvCxnSpPr/>
      </xdr:nvCxnSpPr>
      <xdr:spPr>
        <a:xfrm flipV="1">
          <a:off x="13703300" y="6579580"/>
          <a:ext cx="889000" cy="12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89227</xdr:rowOff>
    </xdr:from>
    <xdr:to>
      <xdr:col>76</xdr:col>
      <xdr:colOff>165100</xdr:colOff>
      <xdr:row>38</xdr:row>
      <xdr:rowOff>19377</xdr:rowOff>
    </xdr:to>
    <xdr:sp macro="" textlink="">
      <xdr:nvSpPr>
        <xdr:cNvPr id="527" name="フローチャート: 判断 526"/>
        <xdr:cNvSpPr/>
      </xdr:nvSpPr>
      <xdr:spPr>
        <a:xfrm>
          <a:off x="14541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35904</xdr:rowOff>
    </xdr:from>
    <xdr:ext cx="534377" cy="259045"/>
    <xdr:sp macro="" textlink="">
      <xdr:nvSpPr>
        <xdr:cNvPr id="528" name="テキスト ボックス 527"/>
        <xdr:cNvSpPr txBox="1"/>
      </xdr:nvSpPr>
      <xdr:spPr>
        <a:xfrm>
          <a:off x="14325111" y="620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19848</xdr:rowOff>
    </xdr:from>
    <xdr:to>
      <xdr:col>71</xdr:col>
      <xdr:colOff>177800</xdr:colOff>
      <xdr:row>39</xdr:row>
      <xdr:rowOff>23985</xdr:rowOff>
    </xdr:to>
    <xdr:cxnSp macro="">
      <xdr:nvCxnSpPr>
        <xdr:cNvPr id="529" name="直線コネクタ 528"/>
        <xdr:cNvCxnSpPr/>
      </xdr:nvCxnSpPr>
      <xdr:spPr>
        <a:xfrm flipV="1">
          <a:off x="12814300" y="6706398"/>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68652</xdr:rowOff>
    </xdr:from>
    <xdr:to>
      <xdr:col>72</xdr:col>
      <xdr:colOff>38100</xdr:colOff>
      <xdr:row>37</xdr:row>
      <xdr:rowOff>170252</xdr:rowOff>
    </xdr:to>
    <xdr:sp macro="" textlink="">
      <xdr:nvSpPr>
        <xdr:cNvPr id="530" name="フローチャート: 判断 529"/>
        <xdr:cNvSpPr/>
      </xdr:nvSpPr>
      <xdr:spPr>
        <a:xfrm>
          <a:off x="13652500" y="64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15329</xdr:rowOff>
    </xdr:from>
    <xdr:ext cx="534377" cy="259045"/>
    <xdr:sp macro="" textlink="">
      <xdr:nvSpPr>
        <xdr:cNvPr id="531" name="テキスト ボックス 530"/>
        <xdr:cNvSpPr txBox="1"/>
      </xdr:nvSpPr>
      <xdr:spPr>
        <a:xfrm>
          <a:off x="13436111" y="618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50691</xdr:rowOff>
    </xdr:from>
    <xdr:to>
      <xdr:col>67</xdr:col>
      <xdr:colOff>101600</xdr:colOff>
      <xdr:row>37</xdr:row>
      <xdr:rowOff>152291</xdr:rowOff>
    </xdr:to>
    <xdr:sp macro="" textlink="">
      <xdr:nvSpPr>
        <xdr:cNvPr id="532" name="フローチャート: 判断 531"/>
        <xdr:cNvSpPr/>
      </xdr:nvSpPr>
      <xdr:spPr>
        <a:xfrm>
          <a:off x="12763500" y="63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168818</xdr:rowOff>
    </xdr:from>
    <xdr:ext cx="534377" cy="259045"/>
    <xdr:sp macro="" textlink="">
      <xdr:nvSpPr>
        <xdr:cNvPr id="533" name="テキスト ボックス 532"/>
        <xdr:cNvSpPr txBox="1"/>
      </xdr:nvSpPr>
      <xdr:spPr>
        <a:xfrm>
          <a:off x="12547111" y="616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150731</xdr:rowOff>
    </xdr:from>
    <xdr:to>
      <xdr:col>85</xdr:col>
      <xdr:colOff>177800</xdr:colOff>
      <xdr:row>38</xdr:row>
      <xdr:rowOff>80880</xdr:rowOff>
    </xdr:to>
    <xdr:sp macro="" textlink="">
      <xdr:nvSpPr>
        <xdr:cNvPr id="539" name="楕円 538"/>
        <xdr:cNvSpPr/>
      </xdr:nvSpPr>
      <xdr:spPr>
        <a:xfrm>
          <a:off x="16268700" y="64943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129158</xdr:rowOff>
    </xdr:from>
    <xdr:ext cx="534377" cy="259045"/>
    <xdr:sp macro="" textlink="">
      <xdr:nvSpPr>
        <xdr:cNvPr id="540" name="消防費該当値テキスト"/>
        <xdr:cNvSpPr txBox="1"/>
      </xdr:nvSpPr>
      <xdr:spPr>
        <a:xfrm>
          <a:off x="16370300" y="647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42527</xdr:rowOff>
    </xdr:from>
    <xdr:to>
      <xdr:col>81</xdr:col>
      <xdr:colOff>101600</xdr:colOff>
      <xdr:row>38</xdr:row>
      <xdr:rowOff>144127</xdr:rowOff>
    </xdr:to>
    <xdr:sp macro="" textlink="">
      <xdr:nvSpPr>
        <xdr:cNvPr id="541" name="楕円 540"/>
        <xdr:cNvSpPr/>
      </xdr:nvSpPr>
      <xdr:spPr>
        <a:xfrm>
          <a:off x="15430500" y="655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135254</xdr:rowOff>
    </xdr:from>
    <xdr:ext cx="534377" cy="259045"/>
    <xdr:sp macro="" textlink="">
      <xdr:nvSpPr>
        <xdr:cNvPr id="542" name="テキスト ボックス 541"/>
        <xdr:cNvSpPr txBox="1"/>
      </xdr:nvSpPr>
      <xdr:spPr>
        <a:xfrm>
          <a:off x="15214111" y="665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13680</xdr:rowOff>
    </xdr:from>
    <xdr:to>
      <xdr:col>76</xdr:col>
      <xdr:colOff>165100</xdr:colOff>
      <xdr:row>38</xdr:row>
      <xdr:rowOff>115280</xdr:rowOff>
    </xdr:to>
    <xdr:sp macro="" textlink="">
      <xdr:nvSpPr>
        <xdr:cNvPr id="543" name="楕円 542"/>
        <xdr:cNvSpPr/>
      </xdr:nvSpPr>
      <xdr:spPr>
        <a:xfrm>
          <a:off x="14541500" y="652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106407</xdr:rowOff>
    </xdr:from>
    <xdr:ext cx="534377" cy="259045"/>
    <xdr:sp macro="" textlink="">
      <xdr:nvSpPr>
        <xdr:cNvPr id="544" name="テキスト ボックス 543"/>
        <xdr:cNvSpPr txBox="1"/>
      </xdr:nvSpPr>
      <xdr:spPr>
        <a:xfrm>
          <a:off x="14325111" y="662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140498</xdr:rowOff>
    </xdr:from>
    <xdr:to>
      <xdr:col>72</xdr:col>
      <xdr:colOff>38100</xdr:colOff>
      <xdr:row>39</xdr:row>
      <xdr:rowOff>70648</xdr:rowOff>
    </xdr:to>
    <xdr:sp macro="" textlink="">
      <xdr:nvSpPr>
        <xdr:cNvPr id="545" name="楕円 544"/>
        <xdr:cNvSpPr/>
      </xdr:nvSpPr>
      <xdr:spPr>
        <a:xfrm>
          <a:off x="13652500" y="665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61775</xdr:rowOff>
    </xdr:from>
    <xdr:ext cx="469744" cy="259045"/>
    <xdr:sp macro="" textlink="">
      <xdr:nvSpPr>
        <xdr:cNvPr id="546" name="テキスト ボックス 545"/>
        <xdr:cNvSpPr txBox="1"/>
      </xdr:nvSpPr>
      <xdr:spPr>
        <a:xfrm>
          <a:off x="13468428" y="674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144635</xdr:rowOff>
    </xdr:from>
    <xdr:to>
      <xdr:col>67</xdr:col>
      <xdr:colOff>101600</xdr:colOff>
      <xdr:row>39</xdr:row>
      <xdr:rowOff>74785</xdr:rowOff>
    </xdr:to>
    <xdr:sp macro="" textlink="">
      <xdr:nvSpPr>
        <xdr:cNvPr id="547" name="楕円 546"/>
        <xdr:cNvSpPr/>
      </xdr:nvSpPr>
      <xdr:spPr>
        <a:xfrm>
          <a:off x="12763500" y="665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65912</xdr:rowOff>
    </xdr:from>
    <xdr:ext cx="469744" cy="259045"/>
    <xdr:sp macro="" textlink="">
      <xdr:nvSpPr>
        <xdr:cNvPr id="548" name="テキスト ボックス 547"/>
        <xdr:cNvSpPr txBox="1"/>
      </xdr:nvSpPr>
      <xdr:spPr>
        <a:xfrm>
          <a:off x="12579428" y="675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1" name="テキスト ボックス 560"/>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3" name="テキスト ボックス 562"/>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5" name="テキスト ボックス 564"/>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7" name="テキスト ボックス 566"/>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69" name="テキスト ボックス 568"/>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1" name="テキスト ボックス 570"/>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3" name="テキスト ボックス 572"/>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152143</xdr:rowOff>
    </xdr:from>
    <xdr:to>
      <xdr:col>85</xdr:col>
      <xdr:colOff>126364</xdr:colOff>
      <xdr:row>58</xdr:row>
      <xdr:rowOff>65503</xdr:rowOff>
    </xdr:to>
    <xdr:cxnSp macro="">
      <xdr:nvCxnSpPr>
        <xdr:cNvPr id="575" name="直線コネクタ 574"/>
        <xdr:cNvCxnSpPr/>
      </xdr:nvCxnSpPr>
      <xdr:spPr>
        <a:xfrm flipV="1">
          <a:off x="16317595" y="8553193"/>
          <a:ext cx="1269" cy="1456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69330</xdr:rowOff>
    </xdr:from>
    <xdr:ext cx="534377" cy="259045"/>
    <xdr:sp macro="" textlink="">
      <xdr:nvSpPr>
        <xdr:cNvPr id="576" name="教育費最小値テキスト"/>
        <xdr:cNvSpPr txBox="1"/>
      </xdr:nvSpPr>
      <xdr:spPr>
        <a:xfrm>
          <a:off x="16370300" y="100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65503</xdr:rowOff>
    </xdr:from>
    <xdr:to>
      <xdr:col>86</xdr:col>
      <xdr:colOff>25400</xdr:colOff>
      <xdr:row>58</xdr:row>
      <xdr:rowOff>65503</xdr:rowOff>
    </xdr:to>
    <xdr:cxnSp macro="">
      <xdr:nvCxnSpPr>
        <xdr:cNvPr id="577" name="直線コネクタ 576"/>
        <xdr:cNvCxnSpPr/>
      </xdr:nvCxnSpPr>
      <xdr:spPr>
        <a:xfrm>
          <a:off x="16230600" y="1000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98820</xdr:rowOff>
    </xdr:from>
    <xdr:ext cx="534377" cy="259045"/>
    <xdr:sp macro="" textlink="">
      <xdr:nvSpPr>
        <xdr:cNvPr id="578" name="教育費最大値テキスト"/>
        <xdr:cNvSpPr txBox="1"/>
      </xdr:nvSpPr>
      <xdr:spPr>
        <a:xfrm>
          <a:off x="16370300" y="83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152143</xdr:rowOff>
    </xdr:from>
    <xdr:to>
      <xdr:col>86</xdr:col>
      <xdr:colOff>25400</xdr:colOff>
      <xdr:row>49</xdr:row>
      <xdr:rowOff>152143</xdr:rowOff>
    </xdr:to>
    <xdr:cxnSp macro="">
      <xdr:nvCxnSpPr>
        <xdr:cNvPr id="579" name="直線コネクタ 578"/>
        <xdr:cNvCxnSpPr/>
      </xdr:nvCxnSpPr>
      <xdr:spPr>
        <a:xfrm>
          <a:off x="16230600" y="8553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109525</xdr:rowOff>
    </xdr:from>
    <xdr:to>
      <xdr:col>85</xdr:col>
      <xdr:colOff>127000</xdr:colOff>
      <xdr:row>54</xdr:row>
      <xdr:rowOff>19555</xdr:rowOff>
    </xdr:to>
    <xdr:cxnSp macro="">
      <xdr:nvCxnSpPr>
        <xdr:cNvPr id="580" name="直線コネクタ 579"/>
        <xdr:cNvCxnSpPr/>
      </xdr:nvCxnSpPr>
      <xdr:spPr>
        <a:xfrm>
          <a:off x="15481300" y="9196375"/>
          <a:ext cx="838200" cy="8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59686</xdr:rowOff>
    </xdr:from>
    <xdr:ext cx="534377" cy="259045"/>
    <xdr:sp macro="" textlink="">
      <xdr:nvSpPr>
        <xdr:cNvPr id="581" name="教育費平均値テキスト"/>
        <xdr:cNvSpPr txBox="1"/>
      </xdr:nvSpPr>
      <xdr:spPr>
        <a:xfrm>
          <a:off x="16370300" y="9489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81259</xdr:rowOff>
    </xdr:from>
    <xdr:to>
      <xdr:col>85</xdr:col>
      <xdr:colOff>177800</xdr:colOff>
      <xdr:row>56</xdr:row>
      <xdr:rowOff>11409</xdr:rowOff>
    </xdr:to>
    <xdr:sp macro="" textlink="">
      <xdr:nvSpPr>
        <xdr:cNvPr id="582" name="フローチャート: 判断 581"/>
        <xdr:cNvSpPr/>
      </xdr:nvSpPr>
      <xdr:spPr>
        <a:xfrm>
          <a:off x="16268700" y="951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109525</xdr:rowOff>
    </xdr:from>
    <xdr:to>
      <xdr:col>81</xdr:col>
      <xdr:colOff>50800</xdr:colOff>
      <xdr:row>54</xdr:row>
      <xdr:rowOff>38659</xdr:rowOff>
    </xdr:to>
    <xdr:cxnSp macro="">
      <xdr:nvCxnSpPr>
        <xdr:cNvPr id="583" name="直線コネクタ 582"/>
        <xdr:cNvCxnSpPr/>
      </xdr:nvCxnSpPr>
      <xdr:spPr>
        <a:xfrm flipV="1">
          <a:off x="14592300" y="9196375"/>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33546</xdr:rowOff>
    </xdr:from>
    <xdr:to>
      <xdr:col>81</xdr:col>
      <xdr:colOff>101600</xdr:colOff>
      <xdr:row>55</xdr:row>
      <xdr:rowOff>135146</xdr:rowOff>
    </xdr:to>
    <xdr:sp macro="" textlink="">
      <xdr:nvSpPr>
        <xdr:cNvPr id="584" name="フローチャート: 判断 583"/>
        <xdr:cNvSpPr/>
      </xdr:nvSpPr>
      <xdr:spPr>
        <a:xfrm>
          <a:off x="15430500" y="946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126273</xdr:rowOff>
    </xdr:from>
    <xdr:ext cx="534377" cy="259045"/>
    <xdr:sp macro="" textlink="">
      <xdr:nvSpPr>
        <xdr:cNvPr id="585" name="テキスト ボックス 584"/>
        <xdr:cNvSpPr txBox="1"/>
      </xdr:nvSpPr>
      <xdr:spPr>
        <a:xfrm>
          <a:off x="15214111" y="955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7700</xdr:rowOff>
    </xdr:from>
    <xdr:to>
      <xdr:col>76</xdr:col>
      <xdr:colOff>114300</xdr:colOff>
      <xdr:row>54</xdr:row>
      <xdr:rowOff>38659</xdr:rowOff>
    </xdr:to>
    <xdr:cxnSp macro="">
      <xdr:nvCxnSpPr>
        <xdr:cNvPr id="586" name="直線コネクタ 585"/>
        <xdr:cNvCxnSpPr/>
      </xdr:nvCxnSpPr>
      <xdr:spPr>
        <a:xfrm>
          <a:off x="13703300" y="8580200"/>
          <a:ext cx="889000" cy="71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71886</xdr:rowOff>
    </xdr:from>
    <xdr:to>
      <xdr:col>76</xdr:col>
      <xdr:colOff>165100</xdr:colOff>
      <xdr:row>56</xdr:row>
      <xdr:rowOff>2036</xdr:rowOff>
    </xdr:to>
    <xdr:sp macro="" textlink="">
      <xdr:nvSpPr>
        <xdr:cNvPr id="587" name="フローチャート: 判断 586"/>
        <xdr:cNvSpPr/>
      </xdr:nvSpPr>
      <xdr:spPr>
        <a:xfrm>
          <a:off x="14541500" y="950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164613</xdr:rowOff>
    </xdr:from>
    <xdr:ext cx="534377" cy="259045"/>
    <xdr:sp macro="" textlink="">
      <xdr:nvSpPr>
        <xdr:cNvPr id="588" name="テキスト ボックス 587"/>
        <xdr:cNvSpPr txBox="1"/>
      </xdr:nvSpPr>
      <xdr:spPr>
        <a:xfrm>
          <a:off x="14325111" y="959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7700</xdr:rowOff>
    </xdr:from>
    <xdr:to>
      <xdr:col>71</xdr:col>
      <xdr:colOff>177800</xdr:colOff>
      <xdr:row>50</xdr:row>
      <xdr:rowOff>82746</xdr:rowOff>
    </xdr:to>
    <xdr:cxnSp macro="">
      <xdr:nvCxnSpPr>
        <xdr:cNvPr id="589" name="直線コネクタ 588"/>
        <xdr:cNvCxnSpPr/>
      </xdr:nvCxnSpPr>
      <xdr:spPr>
        <a:xfrm flipV="1">
          <a:off x="12814300" y="8580200"/>
          <a:ext cx="889000" cy="7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155945</xdr:rowOff>
    </xdr:from>
    <xdr:to>
      <xdr:col>72</xdr:col>
      <xdr:colOff>38100</xdr:colOff>
      <xdr:row>55</xdr:row>
      <xdr:rowOff>86095</xdr:rowOff>
    </xdr:to>
    <xdr:sp macro="" textlink="">
      <xdr:nvSpPr>
        <xdr:cNvPr id="590" name="フローチャート: 判断 589"/>
        <xdr:cNvSpPr/>
      </xdr:nvSpPr>
      <xdr:spPr>
        <a:xfrm>
          <a:off x="13652500" y="941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77222</xdr:rowOff>
    </xdr:from>
    <xdr:ext cx="534377" cy="259045"/>
    <xdr:sp macro="" textlink="">
      <xdr:nvSpPr>
        <xdr:cNvPr id="591" name="テキスト ボックス 590"/>
        <xdr:cNvSpPr txBox="1"/>
      </xdr:nvSpPr>
      <xdr:spPr>
        <a:xfrm>
          <a:off x="13436111" y="950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34951</xdr:rowOff>
    </xdr:from>
    <xdr:to>
      <xdr:col>67</xdr:col>
      <xdr:colOff>101600</xdr:colOff>
      <xdr:row>55</xdr:row>
      <xdr:rowOff>136551</xdr:rowOff>
    </xdr:to>
    <xdr:sp macro="" textlink="">
      <xdr:nvSpPr>
        <xdr:cNvPr id="592" name="フローチャート: 判断 591"/>
        <xdr:cNvSpPr/>
      </xdr:nvSpPr>
      <xdr:spPr>
        <a:xfrm>
          <a:off x="12763500" y="946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127678</xdr:rowOff>
    </xdr:from>
    <xdr:ext cx="534377" cy="259045"/>
    <xdr:sp macro="" textlink="">
      <xdr:nvSpPr>
        <xdr:cNvPr id="593" name="テキスト ボックス 592"/>
        <xdr:cNvSpPr txBox="1"/>
      </xdr:nvSpPr>
      <xdr:spPr>
        <a:xfrm>
          <a:off x="12547111" y="955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140205</xdr:rowOff>
    </xdr:from>
    <xdr:to>
      <xdr:col>85</xdr:col>
      <xdr:colOff>177800</xdr:colOff>
      <xdr:row>54</xdr:row>
      <xdr:rowOff>70355</xdr:rowOff>
    </xdr:to>
    <xdr:sp macro="" textlink="">
      <xdr:nvSpPr>
        <xdr:cNvPr id="599" name="楕円 598"/>
        <xdr:cNvSpPr/>
      </xdr:nvSpPr>
      <xdr:spPr>
        <a:xfrm>
          <a:off x="16268700" y="922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163082</xdr:rowOff>
    </xdr:from>
    <xdr:ext cx="534377" cy="259045"/>
    <xdr:sp macro="" textlink="">
      <xdr:nvSpPr>
        <xdr:cNvPr id="600" name="教育費該当値テキスト"/>
        <xdr:cNvSpPr txBox="1"/>
      </xdr:nvSpPr>
      <xdr:spPr>
        <a:xfrm>
          <a:off x="16370300" y="90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58725</xdr:rowOff>
    </xdr:from>
    <xdr:to>
      <xdr:col>81</xdr:col>
      <xdr:colOff>101600</xdr:colOff>
      <xdr:row>53</xdr:row>
      <xdr:rowOff>160325</xdr:rowOff>
    </xdr:to>
    <xdr:sp macro="" textlink="">
      <xdr:nvSpPr>
        <xdr:cNvPr id="601" name="楕円 600"/>
        <xdr:cNvSpPr/>
      </xdr:nvSpPr>
      <xdr:spPr>
        <a:xfrm>
          <a:off x="15430500" y="914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5402</xdr:rowOff>
    </xdr:from>
    <xdr:ext cx="534377" cy="259045"/>
    <xdr:sp macro="" textlink="">
      <xdr:nvSpPr>
        <xdr:cNvPr id="602" name="テキスト ボックス 601"/>
        <xdr:cNvSpPr txBox="1"/>
      </xdr:nvSpPr>
      <xdr:spPr>
        <a:xfrm>
          <a:off x="15214111" y="892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159309</xdr:rowOff>
    </xdr:from>
    <xdr:to>
      <xdr:col>76</xdr:col>
      <xdr:colOff>165100</xdr:colOff>
      <xdr:row>54</xdr:row>
      <xdr:rowOff>89459</xdr:rowOff>
    </xdr:to>
    <xdr:sp macro="" textlink="">
      <xdr:nvSpPr>
        <xdr:cNvPr id="603" name="楕円 602"/>
        <xdr:cNvSpPr/>
      </xdr:nvSpPr>
      <xdr:spPr>
        <a:xfrm>
          <a:off x="14541500" y="924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105986</xdr:rowOff>
    </xdr:from>
    <xdr:ext cx="534377" cy="259045"/>
    <xdr:sp macro="" textlink="">
      <xdr:nvSpPr>
        <xdr:cNvPr id="604" name="テキスト ボックス 603"/>
        <xdr:cNvSpPr txBox="1"/>
      </xdr:nvSpPr>
      <xdr:spPr>
        <a:xfrm>
          <a:off x="14325111" y="902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49</xdr:row>
      <xdr:rowOff>128350</xdr:rowOff>
    </xdr:from>
    <xdr:to>
      <xdr:col>72</xdr:col>
      <xdr:colOff>38100</xdr:colOff>
      <xdr:row>50</xdr:row>
      <xdr:rowOff>58500</xdr:rowOff>
    </xdr:to>
    <xdr:sp macro="" textlink="">
      <xdr:nvSpPr>
        <xdr:cNvPr id="605" name="楕円 604"/>
        <xdr:cNvSpPr/>
      </xdr:nvSpPr>
      <xdr:spPr>
        <a:xfrm>
          <a:off x="13652500" y="85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48</xdr:row>
      <xdr:rowOff>75027</xdr:rowOff>
    </xdr:from>
    <xdr:ext cx="534377" cy="259045"/>
    <xdr:sp macro="" textlink="">
      <xdr:nvSpPr>
        <xdr:cNvPr id="606" name="テキスト ボックス 605"/>
        <xdr:cNvSpPr txBox="1"/>
      </xdr:nvSpPr>
      <xdr:spPr>
        <a:xfrm>
          <a:off x="13436111" y="830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31946</xdr:rowOff>
    </xdr:from>
    <xdr:to>
      <xdr:col>67</xdr:col>
      <xdr:colOff>101600</xdr:colOff>
      <xdr:row>50</xdr:row>
      <xdr:rowOff>133546</xdr:rowOff>
    </xdr:to>
    <xdr:sp macro="" textlink="">
      <xdr:nvSpPr>
        <xdr:cNvPr id="607" name="楕円 606"/>
        <xdr:cNvSpPr/>
      </xdr:nvSpPr>
      <xdr:spPr>
        <a:xfrm>
          <a:off x="12763500" y="860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48</xdr:row>
      <xdr:rowOff>150073</xdr:rowOff>
    </xdr:from>
    <xdr:ext cx="534377" cy="259045"/>
    <xdr:sp macro="" textlink="">
      <xdr:nvSpPr>
        <xdr:cNvPr id="608" name="テキスト ボックス 607"/>
        <xdr:cNvSpPr txBox="1"/>
      </xdr:nvSpPr>
      <xdr:spPr>
        <a:xfrm>
          <a:off x="12547111" y="837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99809</xdr:rowOff>
    </xdr:from>
    <xdr:to>
      <xdr:col>85</xdr:col>
      <xdr:colOff>126364</xdr:colOff>
      <xdr:row>79</xdr:row>
      <xdr:rowOff>44450</xdr:rowOff>
    </xdr:to>
    <xdr:cxnSp macro="">
      <xdr:nvCxnSpPr>
        <xdr:cNvPr id="632" name="直線コネクタ 631"/>
        <xdr:cNvCxnSpPr/>
      </xdr:nvCxnSpPr>
      <xdr:spPr>
        <a:xfrm flipV="1">
          <a:off x="16317595" y="12272759"/>
          <a:ext cx="1269" cy="1316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46486</xdr:rowOff>
    </xdr:from>
    <xdr:ext cx="534377" cy="259045"/>
    <xdr:sp macro="" textlink="">
      <xdr:nvSpPr>
        <xdr:cNvPr id="635" name="災害復旧費最大値テキスト"/>
        <xdr:cNvSpPr txBox="1"/>
      </xdr:nvSpPr>
      <xdr:spPr>
        <a:xfrm>
          <a:off x="16370300" y="1204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99809</xdr:rowOff>
    </xdr:from>
    <xdr:to>
      <xdr:col>86</xdr:col>
      <xdr:colOff>25400</xdr:colOff>
      <xdr:row>71</xdr:row>
      <xdr:rowOff>99809</xdr:rowOff>
    </xdr:to>
    <xdr:cxnSp macro="">
      <xdr:nvCxnSpPr>
        <xdr:cNvPr id="636" name="直線コネクタ 635"/>
        <xdr:cNvCxnSpPr/>
      </xdr:nvCxnSpPr>
      <xdr:spPr>
        <a:xfrm>
          <a:off x="16230600" y="12272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111277</xdr:rowOff>
    </xdr:from>
    <xdr:to>
      <xdr:col>85</xdr:col>
      <xdr:colOff>127000</xdr:colOff>
      <xdr:row>79</xdr:row>
      <xdr:rowOff>25095</xdr:rowOff>
    </xdr:to>
    <xdr:cxnSp macro="">
      <xdr:nvCxnSpPr>
        <xdr:cNvPr id="637" name="直線コネクタ 636"/>
        <xdr:cNvCxnSpPr/>
      </xdr:nvCxnSpPr>
      <xdr:spPr>
        <a:xfrm flipV="1">
          <a:off x="15481300" y="13484377"/>
          <a:ext cx="838200" cy="8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61841</xdr:rowOff>
    </xdr:from>
    <xdr:ext cx="469744" cy="259045"/>
    <xdr:sp macro="" textlink="">
      <xdr:nvSpPr>
        <xdr:cNvPr id="638" name="災害復旧費平均値テキスト"/>
        <xdr:cNvSpPr txBox="1"/>
      </xdr:nvSpPr>
      <xdr:spPr>
        <a:xfrm>
          <a:off x="16370300" y="13434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83414</xdr:rowOff>
    </xdr:from>
    <xdr:to>
      <xdr:col>85</xdr:col>
      <xdr:colOff>177800</xdr:colOff>
      <xdr:row>79</xdr:row>
      <xdr:rowOff>13564</xdr:rowOff>
    </xdr:to>
    <xdr:sp macro="" textlink="">
      <xdr:nvSpPr>
        <xdr:cNvPr id="639" name="フローチャート: 判断 638"/>
        <xdr:cNvSpPr/>
      </xdr:nvSpPr>
      <xdr:spPr>
        <a:xfrm>
          <a:off x="16268700" y="1345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25095</xdr:rowOff>
    </xdr:from>
    <xdr:to>
      <xdr:col>81</xdr:col>
      <xdr:colOff>50800</xdr:colOff>
      <xdr:row>79</xdr:row>
      <xdr:rowOff>38849</xdr:rowOff>
    </xdr:to>
    <xdr:cxnSp macro="">
      <xdr:nvCxnSpPr>
        <xdr:cNvPr id="640" name="直線コネクタ 639"/>
        <xdr:cNvCxnSpPr/>
      </xdr:nvCxnSpPr>
      <xdr:spPr>
        <a:xfrm flipV="1">
          <a:off x="14592300" y="13569645"/>
          <a:ext cx="8890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112561</xdr:rowOff>
    </xdr:from>
    <xdr:to>
      <xdr:col>81</xdr:col>
      <xdr:colOff>101600</xdr:colOff>
      <xdr:row>79</xdr:row>
      <xdr:rowOff>42711</xdr:rowOff>
    </xdr:to>
    <xdr:sp macro="" textlink="">
      <xdr:nvSpPr>
        <xdr:cNvPr id="641" name="フローチャート: 判断 640"/>
        <xdr:cNvSpPr/>
      </xdr:nvSpPr>
      <xdr:spPr>
        <a:xfrm>
          <a:off x="15430500" y="1348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59238</xdr:rowOff>
    </xdr:from>
    <xdr:ext cx="469744" cy="259045"/>
    <xdr:sp macro="" textlink="">
      <xdr:nvSpPr>
        <xdr:cNvPr id="642" name="テキスト ボックス 641"/>
        <xdr:cNvSpPr txBox="1"/>
      </xdr:nvSpPr>
      <xdr:spPr>
        <a:xfrm>
          <a:off x="15246428" y="1326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38849</xdr:rowOff>
    </xdr:from>
    <xdr:to>
      <xdr:col>76</xdr:col>
      <xdr:colOff>114300</xdr:colOff>
      <xdr:row>79</xdr:row>
      <xdr:rowOff>40563</xdr:rowOff>
    </xdr:to>
    <xdr:cxnSp macro="">
      <xdr:nvCxnSpPr>
        <xdr:cNvPr id="643" name="直線コネクタ 642"/>
        <xdr:cNvCxnSpPr/>
      </xdr:nvCxnSpPr>
      <xdr:spPr>
        <a:xfrm flipV="1">
          <a:off x="13703300" y="13583399"/>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113018</xdr:rowOff>
    </xdr:from>
    <xdr:to>
      <xdr:col>76</xdr:col>
      <xdr:colOff>165100</xdr:colOff>
      <xdr:row>79</xdr:row>
      <xdr:rowOff>43168</xdr:rowOff>
    </xdr:to>
    <xdr:sp macro="" textlink="">
      <xdr:nvSpPr>
        <xdr:cNvPr id="644" name="フローチャート: 判断 643"/>
        <xdr:cNvSpPr/>
      </xdr:nvSpPr>
      <xdr:spPr>
        <a:xfrm>
          <a:off x="14541500" y="1348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59695</xdr:rowOff>
    </xdr:from>
    <xdr:ext cx="469744" cy="259045"/>
    <xdr:sp macro="" textlink="">
      <xdr:nvSpPr>
        <xdr:cNvPr id="645" name="テキスト ボックス 644"/>
        <xdr:cNvSpPr txBox="1"/>
      </xdr:nvSpPr>
      <xdr:spPr>
        <a:xfrm>
          <a:off x="14357428" y="1326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40563</xdr:rowOff>
    </xdr:from>
    <xdr:to>
      <xdr:col>71</xdr:col>
      <xdr:colOff>177800</xdr:colOff>
      <xdr:row>79</xdr:row>
      <xdr:rowOff>43498</xdr:rowOff>
    </xdr:to>
    <xdr:cxnSp macro="">
      <xdr:nvCxnSpPr>
        <xdr:cNvPr id="646" name="直線コネクタ 645"/>
        <xdr:cNvCxnSpPr/>
      </xdr:nvCxnSpPr>
      <xdr:spPr>
        <a:xfrm flipV="1">
          <a:off x="12814300" y="13585113"/>
          <a:ext cx="889000" cy="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125933</xdr:rowOff>
    </xdr:from>
    <xdr:to>
      <xdr:col>72</xdr:col>
      <xdr:colOff>38100</xdr:colOff>
      <xdr:row>79</xdr:row>
      <xdr:rowOff>56083</xdr:rowOff>
    </xdr:to>
    <xdr:sp macro="" textlink="">
      <xdr:nvSpPr>
        <xdr:cNvPr id="647" name="フローチャート: 判断 646"/>
        <xdr:cNvSpPr/>
      </xdr:nvSpPr>
      <xdr:spPr>
        <a:xfrm>
          <a:off x="13652500" y="1349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72610</xdr:rowOff>
    </xdr:from>
    <xdr:ext cx="469744" cy="259045"/>
    <xdr:sp macro="" textlink="">
      <xdr:nvSpPr>
        <xdr:cNvPr id="648" name="テキスト ボックス 647"/>
        <xdr:cNvSpPr txBox="1"/>
      </xdr:nvSpPr>
      <xdr:spPr>
        <a:xfrm>
          <a:off x="13468428" y="13274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128333</xdr:rowOff>
    </xdr:from>
    <xdr:to>
      <xdr:col>67</xdr:col>
      <xdr:colOff>101600</xdr:colOff>
      <xdr:row>79</xdr:row>
      <xdr:rowOff>58483</xdr:rowOff>
    </xdr:to>
    <xdr:sp macro="" textlink="">
      <xdr:nvSpPr>
        <xdr:cNvPr id="649" name="フローチャート: 判断 648"/>
        <xdr:cNvSpPr/>
      </xdr:nvSpPr>
      <xdr:spPr>
        <a:xfrm>
          <a:off x="12763500" y="1350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75010</xdr:rowOff>
    </xdr:from>
    <xdr:ext cx="378565" cy="259045"/>
    <xdr:sp macro="" textlink="">
      <xdr:nvSpPr>
        <xdr:cNvPr id="650" name="テキスト ボックス 649"/>
        <xdr:cNvSpPr txBox="1"/>
      </xdr:nvSpPr>
      <xdr:spPr>
        <a:xfrm>
          <a:off x="12625017" y="13276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60477</xdr:rowOff>
    </xdr:from>
    <xdr:to>
      <xdr:col>85</xdr:col>
      <xdr:colOff>177800</xdr:colOff>
      <xdr:row>78</xdr:row>
      <xdr:rowOff>162077</xdr:rowOff>
    </xdr:to>
    <xdr:sp macro="" textlink="">
      <xdr:nvSpPr>
        <xdr:cNvPr id="656" name="楕円 655"/>
        <xdr:cNvSpPr/>
      </xdr:nvSpPr>
      <xdr:spPr>
        <a:xfrm>
          <a:off x="16268700" y="1343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19854</xdr:rowOff>
    </xdr:from>
    <xdr:ext cx="469744" cy="259045"/>
    <xdr:sp macro="" textlink="">
      <xdr:nvSpPr>
        <xdr:cNvPr id="657" name="災害復旧費該当値テキスト"/>
        <xdr:cNvSpPr txBox="1"/>
      </xdr:nvSpPr>
      <xdr:spPr>
        <a:xfrm>
          <a:off x="16370300" y="1322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145745</xdr:rowOff>
    </xdr:from>
    <xdr:to>
      <xdr:col>81</xdr:col>
      <xdr:colOff>101600</xdr:colOff>
      <xdr:row>79</xdr:row>
      <xdr:rowOff>75895</xdr:rowOff>
    </xdr:to>
    <xdr:sp macro="" textlink="">
      <xdr:nvSpPr>
        <xdr:cNvPr id="658" name="楕円 657"/>
        <xdr:cNvSpPr/>
      </xdr:nvSpPr>
      <xdr:spPr>
        <a:xfrm>
          <a:off x="15430500" y="1351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67022</xdr:rowOff>
    </xdr:from>
    <xdr:ext cx="378565" cy="259045"/>
    <xdr:sp macro="" textlink="">
      <xdr:nvSpPr>
        <xdr:cNvPr id="659" name="テキスト ボックス 658"/>
        <xdr:cNvSpPr txBox="1"/>
      </xdr:nvSpPr>
      <xdr:spPr>
        <a:xfrm>
          <a:off x="15292017" y="13611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159499</xdr:rowOff>
    </xdr:from>
    <xdr:to>
      <xdr:col>76</xdr:col>
      <xdr:colOff>165100</xdr:colOff>
      <xdr:row>79</xdr:row>
      <xdr:rowOff>89649</xdr:rowOff>
    </xdr:to>
    <xdr:sp macro="" textlink="">
      <xdr:nvSpPr>
        <xdr:cNvPr id="660" name="楕円 659"/>
        <xdr:cNvSpPr/>
      </xdr:nvSpPr>
      <xdr:spPr>
        <a:xfrm>
          <a:off x="14541500" y="135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80776</xdr:rowOff>
    </xdr:from>
    <xdr:ext cx="378565" cy="259045"/>
    <xdr:sp macro="" textlink="">
      <xdr:nvSpPr>
        <xdr:cNvPr id="661" name="テキスト ボックス 660"/>
        <xdr:cNvSpPr txBox="1"/>
      </xdr:nvSpPr>
      <xdr:spPr>
        <a:xfrm>
          <a:off x="14403017" y="13625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161213</xdr:rowOff>
    </xdr:from>
    <xdr:to>
      <xdr:col>72</xdr:col>
      <xdr:colOff>38100</xdr:colOff>
      <xdr:row>79</xdr:row>
      <xdr:rowOff>91363</xdr:rowOff>
    </xdr:to>
    <xdr:sp macro="" textlink="">
      <xdr:nvSpPr>
        <xdr:cNvPr id="662" name="楕円 661"/>
        <xdr:cNvSpPr/>
      </xdr:nvSpPr>
      <xdr:spPr>
        <a:xfrm>
          <a:off x="13652500" y="1353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82490</xdr:rowOff>
    </xdr:from>
    <xdr:ext cx="378565" cy="259045"/>
    <xdr:sp macro="" textlink="">
      <xdr:nvSpPr>
        <xdr:cNvPr id="663" name="テキスト ボックス 662"/>
        <xdr:cNvSpPr txBox="1"/>
      </xdr:nvSpPr>
      <xdr:spPr>
        <a:xfrm>
          <a:off x="13514017" y="1362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164148</xdr:rowOff>
    </xdr:from>
    <xdr:to>
      <xdr:col>67</xdr:col>
      <xdr:colOff>101600</xdr:colOff>
      <xdr:row>79</xdr:row>
      <xdr:rowOff>94298</xdr:rowOff>
    </xdr:to>
    <xdr:sp macro="" textlink="">
      <xdr:nvSpPr>
        <xdr:cNvPr id="664" name="楕円 663"/>
        <xdr:cNvSpPr/>
      </xdr:nvSpPr>
      <xdr:spPr>
        <a:xfrm>
          <a:off x="12763500" y="1353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85425</xdr:rowOff>
    </xdr:from>
    <xdr:ext cx="313932" cy="259045"/>
    <xdr:sp macro="" textlink="">
      <xdr:nvSpPr>
        <xdr:cNvPr id="665" name="テキスト ボックス 664"/>
        <xdr:cNvSpPr txBox="1"/>
      </xdr:nvSpPr>
      <xdr:spPr>
        <a:xfrm>
          <a:off x="12657333" y="136299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1" name="直線コネクタ 680"/>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2" name="テキスト ボックス 681"/>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82978</xdr:rowOff>
    </xdr:from>
    <xdr:to>
      <xdr:col>85</xdr:col>
      <xdr:colOff>126364</xdr:colOff>
      <xdr:row>98</xdr:row>
      <xdr:rowOff>143387</xdr:rowOff>
    </xdr:to>
    <xdr:cxnSp macro="">
      <xdr:nvCxnSpPr>
        <xdr:cNvPr id="686" name="直線コネクタ 685"/>
        <xdr:cNvCxnSpPr/>
      </xdr:nvCxnSpPr>
      <xdr:spPr>
        <a:xfrm flipV="1">
          <a:off x="16317595" y="15513478"/>
          <a:ext cx="1269" cy="143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147214</xdr:rowOff>
    </xdr:from>
    <xdr:ext cx="534377" cy="259045"/>
    <xdr:sp macro="" textlink="">
      <xdr:nvSpPr>
        <xdr:cNvPr id="687" name="公債費最小値テキスト"/>
        <xdr:cNvSpPr txBox="1"/>
      </xdr:nvSpPr>
      <xdr:spPr>
        <a:xfrm>
          <a:off x="16370300" y="1694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143387</xdr:rowOff>
    </xdr:from>
    <xdr:to>
      <xdr:col>86</xdr:col>
      <xdr:colOff>25400</xdr:colOff>
      <xdr:row>98</xdr:row>
      <xdr:rowOff>143387</xdr:rowOff>
    </xdr:to>
    <xdr:cxnSp macro="">
      <xdr:nvCxnSpPr>
        <xdr:cNvPr id="688" name="直線コネクタ 687"/>
        <xdr:cNvCxnSpPr/>
      </xdr:nvCxnSpPr>
      <xdr:spPr>
        <a:xfrm>
          <a:off x="16230600" y="169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29655</xdr:rowOff>
    </xdr:from>
    <xdr:ext cx="534377" cy="259045"/>
    <xdr:sp macro="" textlink="">
      <xdr:nvSpPr>
        <xdr:cNvPr id="689" name="公債費最大値テキスト"/>
        <xdr:cNvSpPr txBox="1"/>
      </xdr:nvSpPr>
      <xdr:spPr>
        <a:xfrm>
          <a:off x="16370300" y="1528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82978</xdr:rowOff>
    </xdr:from>
    <xdr:to>
      <xdr:col>86</xdr:col>
      <xdr:colOff>25400</xdr:colOff>
      <xdr:row>90</xdr:row>
      <xdr:rowOff>82978</xdr:rowOff>
    </xdr:to>
    <xdr:cxnSp macro="">
      <xdr:nvCxnSpPr>
        <xdr:cNvPr id="690" name="直線コネクタ 689"/>
        <xdr:cNvCxnSpPr/>
      </xdr:nvCxnSpPr>
      <xdr:spPr>
        <a:xfrm>
          <a:off x="16230600" y="1551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83522</xdr:rowOff>
    </xdr:from>
    <xdr:to>
      <xdr:col>85</xdr:col>
      <xdr:colOff>127000</xdr:colOff>
      <xdr:row>94</xdr:row>
      <xdr:rowOff>94438</xdr:rowOff>
    </xdr:to>
    <xdr:cxnSp macro="">
      <xdr:nvCxnSpPr>
        <xdr:cNvPr id="691" name="直線コネクタ 690"/>
        <xdr:cNvCxnSpPr/>
      </xdr:nvCxnSpPr>
      <xdr:spPr>
        <a:xfrm flipV="1">
          <a:off x="15481300" y="16199822"/>
          <a:ext cx="838200" cy="1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124220</xdr:rowOff>
    </xdr:from>
    <xdr:ext cx="534377" cy="259045"/>
    <xdr:sp macro="" textlink="">
      <xdr:nvSpPr>
        <xdr:cNvPr id="692" name="公債費平均値テキスト"/>
        <xdr:cNvSpPr txBox="1"/>
      </xdr:nvSpPr>
      <xdr:spPr>
        <a:xfrm>
          <a:off x="16370300" y="16240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145793</xdr:rowOff>
    </xdr:from>
    <xdr:to>
      <xdr:col>85</xdr:col>
      <xdr:colOff>177800</xdr:colOff>
      <xdr:row>95</xdr:row>
      <xdr:rowOff>75943</xdr:rowOff>
    </xdr:to>
    <xdr:sp macro="" textlink="">
      <xdr:nvSpPr>
        <xdr:cNvPr id="693" name="フローチャート: 判断 692"/>
        <xdr:cNvSpPr/>
      </xdr:nvSpPr>
      <xdr:spPr>
        <a:xfrm>
          <a:off x="162687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77149</xdr:rowOff>
    </xdr:from>
    <xdr:to>
      <xdr:col>81</xdr:col>
      <xdr:colOff>50800</xdr:colOff>
      <xdr:row>94</xdr:row>
      <xdr:rowOff>94438</xdr:rowOff>
    </xdr:to>
    <xdr:cxnSp macro="">
      <xdr:nvCxnSpPr>
        <xdr:cNvPr id="694" name="直線コネクタ 693"/>
        <xdr:cNvCxnSpPr/>
      </xdr:nvCxnSpPr>
      <xdr:spPr>
        <a:xfrm>
          <a:off x="14592300" y="16193449"/>
          <a:ext cx="889000" cy="1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144765</xdr:rowOff>
    </xdr:from>
    <xdr:to>
      <xdr:col>81</xdr:col>
      <xdr:colOff>101600</xdr:colOff>
      <xdr:row>95</xdr:row>
      <xdr:rowOff>74915</xdr:rowOff>
    </xdr:to>
    <xdr:sp macro="" textlink="">
      <xdr:nvSpPr>
        <xdr:cNvPr id="695" name="フローチャート: 判断 694"/>
        <xdr:cNvSpPr/>
      </xdr:nvSpPr>
      <xdr:spPr>
        <a:xfrm>
          <a:off x="15430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66042</xdr:rowOff>
    </xdr:from>
    <xdr:ext cx="534377" cy="259045"/>
    <xdr:sp macro="" textlink="">
      <xdr:nvSpPr>
        <xdr:cNvPr id="696" name="テキスト ボックス 695"/>
        <xdr:cNvSpPr txBox="1"/>
      </xdr:nvSpPr>
      <xdr:spPr>
        <a:xfrm>
          <a:off x="15214111" y="1635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77149</xdr:rowOff>
    </xdr:from>
    <xdr:to>
      <xdr:col>76</xdr:col>
      <xdr:colOff>114300</xdr:colOff>
      <xdr:row>94</xdr:row>
      <xdr:rowOff>139528</xdr:rowOff>
    </xdr:to>
    <xdr:cxnSp macro="">
      <xdr:nvCxnSpPr>
        <xdr:cNvPr id="697" name="直線コネクタ 696"/>
        <xdr:cNvCxnSpPr/>
      </xdr:nvCxnSpPr>
      <xdr:spPr>
        <a:xfrm flipV="1">
          <a:off x="13703300" y="16193449"/>
          <a:ext cx="889000" cy="6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134020</xdr:rowOff>
    </xdr:from>
    <xdr:to>
      <xdr:col>76</xdr:col>
      <xdr:colOff>165100</xdr:colOff>
      <xdr:row>95</xdr:row>
      <xdr:rowOff>64170</xdr:rowOff>
    </xdr:to>
    <xdr:sp macro="" textlink="">
      <xdr:nvSpPr>
        <xdr:cNvPr id="698" name="フローチャート: 判断 697"/>
        <xdr:cNvSpPr/>
      </xdr:nvSpPr>
      <xdr:spPr>
        <a:xfrm>
          <a:off x="14541500" y="162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55297</xdr:rowOff>
    </xdr:from>
    <xdr:ext cx="534377" cy="259045"/>
    <xdr:sp macro="" textlink="">
      <xdr:nvSpPr>
        <xdr:cNvPr id="699" name="テキスト ボックス 698"/>
        <xdr:cNvSpPr txBox="1"/>
      </xdr:nvSpPr>
      <xdr:spPr>
        <a:xfrm>
          <a:off x="14325111" y="1634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74492</xdr:rowOff>
    </xdr:from>
    <xdr:to>
      <xdr:col>71</xdr:col>
      <xdr:colOff>177800</xdr:colOff>
      <xdr:row>94</xdr:row>
      <xdr:rowOff>139528</xdr:rowOff>
    </xdr:to>
    <xdr:cxnSp macro="">
      <xdr:nvCxnSpPr>
        <xdr:cNvPr id="700" name="直線コネクタ 699"/>
        <xdr:cNvCxnSpPr/>
      </xdr:nvCxnSpPr>
      <xdr:spPr>
        <a:xfrm>
          <a:off x="12814300" y="16190792"/>
          <a:ext cx="889000" cy="6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129048</xdr:rowOff>
    </xdr:from>
    <xdr:to>
      <xdr:col>72</xdr:col>
      <xdr:colOff>38100</xdr:colOff>
      <xdr:row>95</xdr:row>
      <xdr:rowOff>59198</xdr:rowOff>
    </xdr:to>
    <xdr:sp macro="" textlink="">
      <xdr:nvSpPr>
        <xdr:cNvPr id="701" name="フローチャート: 判断 700"/>
        <xdr:cNvSpPr/>
      </xdr:nvSpPr>
      <xdr:spPr>
        <a:xfrm>
          <a:off x="13652500" y="1624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50325</xdr:rowOff>
    </xdr:from>
    <xdr:ext cx="534377" cy="259045"/>
    <xdr:sp macro="" textlink="">
      <xdr:nvSpPr>
        <xdr:cNvPr id="702" name="テキスト ボックス 701"/>
        <xdr:cNvSpPr txBox="1"/>
      </xdr:nvSpPr>
      <xdr:spPr>
        <a:xfrm>
          <a:off x="13436111" y="1633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65926</xdr:rowOff>
    </xdr:from>
    <xdr:to>
      <xdr:col>67</xdr:col>
      <xdr:colOff>101600</xdr:colOff>
      <xdr:row>94</xdr:row>
      <xdr:rowOff>167526</xdr:rowOff>
    </xdr:to>
    <xdr:sp macro="" textlink="">
      <xdr:nvSpPr>
        <xdr:cNvPr id="703" name="フローチャート: 判断 702"/>
        <xdr:cNvSpPr/>
      </xdr:nvSpPr>
      <xdr:spPr>
        <a:xfrm>
          <a:off x="12763500" y="1618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158653</xdr:rowOff>
    </xdr:from>
    <xdr:ext cx="534377" cy="259045"/>
    <xdr:sp macro="" textlink="">
      <xdr:nvSpPr>
        <xdr:cNvPr id="704" name="テキスト ボックス 703"/>
        <xdr:cNvSpPr txBox="1"/>
      </xdr:nvSpPr>
      <xdr:spPr>
        <a:xfrm>
          <a:off x="12547111" y="1627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32722</xdr:rowOff>
    </xdr:from>
    <xdr:to>
      <xdr:col>85</xdr:col>
      <xdr:colOff>177800</xdr:colOff>
      <xdr:row>94</xdr:row>
      <xdr:rowOff>134322</xdr:rowOff>
    </xdr:to>
    <xdr:sp macro="" textlink="">
      <xdr:nvSpPr>
        <xdr:cNvPr id="710" name="楕円 709"/>
        <xdr:cNvSpPr/>
      </xdr:nvSpPr>
      <xdr:spPr>
        <a:xfrm>
          <a:off x="16268700" y="1614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55599</xdr:rowOff>
    </xdr:from>
    <xdr:ext cx="534377" cy="259045"/>
    <xdr:sp macro="" textlink="">
      <xdr:nvSpPr>
        <xdr:cNvPr id="711" name="公債費該当値テキスト"/>
        <xdr:cNvSpPr txBox="1"/>
      </xdr:nvSpPr>
      <xdr:spPr>
        <a:xfrm>
          <a:off x="16370300" y="1600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43638</xdr:rowOff>
    </xdr:from>
    <xdr:to>
      <xdr:col>81</xdr:col>
      <xdr:colOff>101600</xdr:colOff>
      <xdr:row>94</xdr:row>
      <xdr:rowOff>145238</xdr:rowOff>
    </xdr:to>
    <xdr:sp macro="" textlink="">
      <xdr:nvSpPr>
        <xdr:cNvPr id="712" name="楕円 711"/>
        <xdr:cNvSpPr/>
      </xdr:nvSpPr>
      <xdr:spPr>
        <a:xfrm>
          <a:off x="15430500" y="1615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161765</xdr:rowOff>
    </xdr:from>
    <xdr:ext cx="534377" cy="259045"/>
    <xdr:sp macro="" textlink="">
      <xdr:nvSpPr>
        <xdr:cNvPr id="713" name="テキスト ボックス 712"/>
        <xdr:cNvSpPr txBox="1"/>
      </xdr:nvSpPr>
      <xdr:spPr>
        <a:xfrm>
          <a:off x="15214111" y="1593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26349</xdr:rowOff>
    </xdr:from>
    <xdr:to>
      <xdr:col>76</xdr:col>
      <xdr:colOff>165100</xdr:colOff>
      <xdr:row>94</xdr:row>
      <xdr:rowOff>127949</xdr:rowOff>
    </xdr:to>
    <xdr:sp macro="" textlink="">
      <xdr:nvSpPr>
        <xdr:cNvPr id="714" name="楕円 713"/>
        <xdr:cNvSpPr/>
      </xdr:nvSpPr>
      <xdr:spPr>
        <a:xfrm>
          <a:off x="14541500" y="1614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144476</xdr:rowOff>
    </xdr:from>
    <xdr:ext cx="534377" cy="259045"/>
    <xdr:sp macro="" textlink="">
      <xdr:nvSpPr>
        <xdr:cNvPr id="715" name="テキスト ボックス 714"/>
        <xdr:cNvSpPr txBox="1"/>
      </xdr:nvSpPr>
      <xdr:spPr>
        <a:xfrm>
          <a:off x="14325111" y="1591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88728</xdr:rowOff>
    </xdr:from>
    <xdr:to>
      <xdr:col>72</xdr:col>
      <xdr:colOff>38100</xdr:colOff>
      <xdr:row>95</xdr:row>
      <xdr:rowOff>18878</xdr:rowOff>
    </xdr:to>
    <xdr:sp macro="" textlink="">
      <xdr:nvSpPr>
        <xdr:cNvPr id="716" name="楕円 715"/>
        <xdr:cNvSpPr/>
      </xdr:nvSpPr>
      <xdr:spPr>
        <a:xfrm>
          <a:off x="13652500" y="1620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35405</xdr:rowOff>
    </xdr:from>
    <xdr:ext cx="534377" cy="259045"/>
    <xdr:sp macro="" textlink="">
      <xdr:nvSpPr>
        <xdr:cNvPr id="717" name="テキスト ボックス 716"/>
        <xdr:cNvSpPr txBox="1"/>
      </xdr:nvSpPr>
      <xdr:spPr>
        <a:xfrm>
          <a:off x="13436111" y="1598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23692</xdr:rowOff>
    </xdr:from>
    <xdr:to>
      <xdr:col>67</xdr:col>
      <xdr:colOff>101600</xdr:colOff>
      <xdr:row>94</xdr:row>
      <xdr:rowOff>125292</xdr:rowOff>
    </xdr:to>
    <xdr:sp macro="" textlink="">
      <xdr:nvSpPr>
        <xdr:cNvPr id="718" name="楕円 717"/>
        <xdr:cNvSpPr/>
      </xdr:nvSpPr>
      <xdr:spPr>
        <a:xfrm>
          <a:off x="12763500" y="161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141819</xdr:rowOff>
    </xdr:from>
    <xdr:ext cx="534377" cy="259045"/>
    <xdr:sp macro="" textlink="">
      <xdr:nvSpPr>
        <xdr:cNvPr id="719" name="テキスト ボックス 718"/>
        <xdr:cNvSpPr txBox="1"/>
      </xdr:nvSpPr>
      <xdr:spPr>
        <a:xfrm>
          <a:off x="12547111" y="159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167894</xdr:rowOff>
    </xdr:from>
    <xdr:to>
      <xdr:col>116</xdr:col>
      <xdr:colOff>62864</xdr:colOff>
      <xdr:row>39</xdr:row>
      <xdr:rowOff>44450</xdr:rowOff>
    </xdr:to>
    <xdr:cxnSp macro="">
      <xdr:nvCxnSpPr>
        <xdr:cNvPr id="743" name="直線コネクタ 742"/>
        <xdr:cNvCxnSpPr/>
      </xdr:nvCxnSpPr>
      <xdr:spPr>
        <a:xfrm flipV="1">
          <a:off x="22159595" y="5139944"/>
          <a:ext cx="1269" cy="1591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114571</xdr:rowOff>
    </xdr:from>
    <xdr:ext cx="469744" cy="259045"/>
    <xdr:sp macro="" textlink="">
      <xdr:nvSpPr>
        <xdr:cNvPr id="746" name="諸支出金最大値テキスト"/>
        <xdr:cNvSpPr txBox="1"/>
      </xdr:nvSpPr>
      <xdr:spPr>
        <a:xfrm>
          <a:off x="22212300" y="491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167894</xdr:rowOff>
    </xdr:from>
    <xdr:to>
      <xdr:col>116</xdr:col>
      <xdr:colOff>152400</xdr:colOff>
      <xdr:row>29</xdr:row>
      <xdr:rowOff>167894</xdr:rowOff>
    </xdr:to>
    <xdr:cxnSp macro="">
      <xdr:nvCxnSpPr>
        <xdr:cNvPr id="747" name="直線コネクタ 746"/>
        <xdr:cNvCxnSpPr/>
      </xdr:nvCxnSpPr>
      <xdr:spPr>
        <a:xfrm>
          <a:off x="22072600" y="513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76725</xdr:rowOff>
    </xdr:from>
    <xdr:ext cx="378565" cy="259045"/>
    <xdr:sp macro="" textlink="">
      <xdr:nvSpPr>
        <xdr:cNvPr id="749" name="諸支出金平均値テキスト"/>
        <xdr:cNvSpPr txBox="1"/>
      </xdr:nvSpPr>
      <xdr:spPr>
        <a:xfrm>
          <a:off x="22212300" y="64203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53848</xdr:rowOff>
    </xdr:from>
    <xdr:to>
      <xdr:col>116</xdr:col>
      <xdr:colOff>114300</xdr:colOff>
      <xdr:row>38</xdr:row>
      <xdr:rowOff>155448</xdr:rowOff>
    </xdr:to>
    <xdr:sp macro="" textlink="">
      <xdr:nvSpPr>
        <xdr:cNvPr id="750" name="フローチャート: 判断 749"/>
        <xdr:cNvSpPr/>
      </xdr:nvSpPr>
      <xdr:spPr>
        <a:xfrm>
          <a:off x="221107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168910</xdr:rowOff>
    </xdr:from>
    <xdr:to>
      <xdr:col>112</xdr:col>
      <xdr:colOff>38100</xdr:colOff>
      <xdr:row>38</xdr:row>
      <xdr:rowOff>99060</xdr:rowOff>
    </xdr:to>
    <xdr:sp macro="" textlink="">
      <xdr:nvSpPr>
        <xdr:cNvPr id="752" name="フローチャート: 判断 751"/>
        <xdr:cNvSpPr/>
      </xdr:nvSpPr>
      <xdr:spPr>
        <a:xfrm>
          <a:off x="21272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115587</xdr:rowOff>
    </xdr:from>
    <xdr:ext cx="378565" cy="259045"/>
    <xdr:sp macro="" textlink="">
      <xdr:nvSpPr>
        <xdr:cNvPr id="753" name="テキスト ボックス 752"/>
        <xdr:cNvSpPr txBox="1"/>
      </xdr:nvSpPr>
      <xdr:spPr>
        <a:xfrm>
          <a:off x="21134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55" name="フローチャート: 判断 754"/>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12717</xdr:rowOff>
    </xdr:from>
    <xdr:ext cx="378565" cy="259045"/>
    <xdr:sp macro="" textlink="">
      <xdr:nvSpPr>
        <xdr:cNvPr id="756" name="テキスト ボックス 755"/>
        <xdr:cNvSpPr txBox="1"/>
      </xdr:nvSpPr>
      <xdr:spPr>
        <a:xfrm>
          <a:off x="20245017" y="63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12319</xdr:rowOff>
    </xdr:from>
    <xdr:to>
      <xdr:col>102</xdr:col>
      <xdr:colOff>165100</xdr:colOff>
      <xdr:row>38</xdr:row>
      <xdr:rowOff>113919</xdr:rowOff>
    </xdr:to>
    <xdr:sp macro="" textlink="">
      <xdr:nvSpPr>
        <xdr:cNvPr id="758" name="フローチャート: 判断 757"/>
        <xdr:cNvSpPr/>
      </xdr:nvSpPr>
      <xdr:spPr>
        <a:xfrm>
          <a:off x="19494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130446</xdr:rowOff>
    </xdr:from>
    <xdr:ext cx="378565" cy="259045"/>
    <xdr:sp macro="" textlink="">
      <xdr:nvSpPr>
        <xdr:cNvPr id="759" name="テキスト ボックス 758"/>
        <xdr:cNvSpPr txBox="1"/>
      </xdr:nvSpPr>
      <xdr:spPr>
        <a:xfrm>
          <a:off x="19356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50800</xdr:rowOff>
    </xdr:from>
    <xdr:to>
      <xdr:col>98</xdr:col>
      <xdr:colOff>38100</xdr:colOff>
      <xdr:row>37</xdr:row>
      <xdr:rowOff>152400</xdr:rowOff>
    </xdr:to>
    <xdr:sp macro="" textlink="">
      <xdr:nvSpPr>
        <xdr:cNvPr id="760" name="フローチャート: 判断 759"/>
        <xdr:cNvSpPr/>
      </xdr:nvSpPr>
      <xdr:spPr>
        <a:xfrm>
          <a:off x="18605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168927</xdr:rowOff>
    </xdr:from>
    <xdr:ext cx="378565" cy="259045"/>
    <xdr:sp macro="" textlink="">
      <xdr:nvSpPr>
        <xdr:cNvPr id="761" name="テキスト ボックス 760"/>
        <xdr:cNvSpPr txBox="1"/>
      </xdr:nvSpPr>
      <xdr:spPr>
        <a:xfrm>
          <a:off x="18467017" y="6169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議会</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議会設備改修事業にかかる経費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がその主な要因である。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衛生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27,703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円で</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しており、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上津クリーンセンター改修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事業にかかる経費の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がその主な要因である。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48,679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しており、総合武道館整備にかかる経費の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がその主な要因である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福岡県久留米市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前年度と比較し、実質収支額が約</a:t>
          </a:r>
          <a:r>
            <a:rPr kumimoji="1" lang="en-US" altLang="ja-JP" sz="1300">
              <a:latin typeface="ＭＳ Ｐゴシック" panose="020B0600070205080204" pitchFamily="50" charset="-128"/>
              <a:ea typeface="ＭＳ Ｐゴシック" panose="020B0600070205080204" pitchFamily="50" charset="-128"/>
            </a:rPr>
            <a:t>35,000</a:t>
          </a:r>
          <a:r>
            <a:rPr kumimoji="1" lang="ja-JP" altLang="en-US" sz="1300">
              <a:latin typeface="ＭＳ Ｐゴシック" panose="020B0600070205080204" pitchFamily="50" charset="-128"/>
              <a:ea typeface="ＭＳ Ｐゴシック" panose="020B0600070205080204" pitchFamily="50" charset="-128"/>
            </a:rPr>
            <a:t>千円の減、標準財政規模が増加したことにより実質収支比率は</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ポイントの減となり、実質単年度収支も標準財政規模に占める割合では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ポイントの減となっている。 </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財政調整基金は取崩しを回避しており、前年度とほぼ同額を維持している。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福岡県久留米市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年度は、連結実質赤字比率はない。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02036_&#20037;&#30041;&#31859;&#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CF51">
            <v>20.399999999999999</v>
          </cell>
          <cell r="CN51">
            <v>26.5</v>
          </cell>
          <cell r="CV51">
            <v>27.9</v>
          </cell>
        </row>
        <row r="53">
          <cell r="CF53">
            <v>50.7</v>
          </cell>
          <cell r="CN53">
            <v>51.8</v>
          </cell>
          <cell r="CV53">
            <v>53.1</v>
          </cell>
        </row>
        <row r="55">
          <cell r="AN55" t="str">
            <v>類似団体内平均値</v>
          </cell>
          <cell r="CF55">
            <v>38.9</v>
          </cell>
          <cell r="CN55">
            <v>37.6</v>
          </cell>
          <cell r="CV55">
            <v>34</v>
          </cell>
        </row>
        <row r="57">
          <cell r="CF57">
            <v>59.3</v>
          </cell>
          <cell r="CN57">
            <v>60</v>
          </cell>
          <cell r="CV57">
            <v>60.8</v>
          </cell>
        </row>
        <row r="72">
          <cell r="BP72" t="str">
            <v>H26</v>
          </cell>
          <cell r="BX72" t="str">
            <v>H27</v>
          </cell>
          <cell r="CF72" t="str">
            <v>H28</v>
          </cell>
          <cell r="CN72" t="str">
            <v>H29</v>
          </cell>
          <cell r="CV72" t="str">
            <v>H30</v>
          </cell>
        </row>
        <row r="73">
          <cell r="AN73" t="str">
            <v>当該団体値</v>
          </cell>
          <cell r="BP73">
            <v>6.7</v>
          </cell>
          <cell r="BX73">
            <v>21.6</v>
          </cell>
          <cell r="CF73">
            <v>20.399999999999999</v>
          </cell>
          <cell r="CN73">
            <v>26.5</v>
          </cell>
          <cell r="CV73">
            <v>27.9</v>
          </cell>
        </row>
        <row r="75">
          <cell r="BP75">
            <v>3.5</v>
          </cell>
          <cell r="BX75">
            <v>3.7</v>
          </cell>
          <cell r="CF75">
            <v>3.6</v>
          </cell>
          <cell r="CN75">
            <v>3.6</v>
          </cell>
          <cell r="CV75">
            <v>3.3</v>
          </cell>
        </row>
        <row r="77">
          <cell r="AN77" t="str">
            <v>類似団体内平均値</v>
          </cell>
          <cell r="BP77">
            <v>47</v>
          </cell>
          <cell r="BX77">
            <v>41.4</v>
          </cell>
          <cell r="CF77">
            <v>38.9</v>
          </cell>
          <cell r="CN77">
            <v>37.6</v>
          </cell>
          <cell r="CV77">
            <v>34</v>
          </cell>
        </row>
        <row r="79">
          <cell r="BP79">
            <v>7.3</v>
          </cell>
          <cell r="BX79">
            <v>6.7</v>
          </cell>
          <cell r="CF79">
            <v>6.4</v>
          </cell>
          <cell r="CN79">
            <v>6.1</v>
          </cell>
          <cell r="CV79">
            <v>5.9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 zeroHeight="1" x14ac:dyDescent="0.2"/>
  <cols>
    <col min="1" max="11" width="2.08984375" style="187" customWidth="1"/>
    <col min="12" max="12" width="2.26953125" style="187" customWidth="1"/>
    <col min="13" max="17" width="2.36328125" style="187" customWidth="1"/>
    <col min="18" max="119" width="2.08984375" style="187" customWidth="1"/>
    <col min="120" max="16384" width="0" style="187" hidden="1"/>
  </cols>
  <sheetData>
    <row r="1" spans="1:119" ht="33" customHeight="1" x14ac:dyDescent="0.2">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 thickBot="1" x14ac:dyDescent="0.25">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x14ac:dyDescent="0.2">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127819443</v>
      </c>
      <c r="BO4" s="392"/>
      <c r="BP4" s="392"/>
      <c r="BQ4" s="392"/>
      <c r="BR4" s="392"/>
      <c r="BS4" s="392"/>
      <c r="BT4" s="392"/>
      <c r="BU4" s="393"/>
      <c r="BV4" s="391">
        <v>132020443</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1.5</v>
      </c>
      <c r="CU4" s="398"/>
      <c r="CV4" s="398"/>
      <c r="CW4" s="398"/>
      <c r="CX4" s="398"/>
      <c r="CY4" s="398"/>
      <c r="CZ4" s="398"/>
      <c r="DA4" s="399"/>
      <c r="DB4" s="397">
        <v>1.5</v>
      </c>
      <c r="DC4" s="398"/>
      <c r="DD4" s="398"/>
      <c r="DE4" s="398"/>
      <c r="DF4" s="398"/>
      <c r="DG4" s="398"/>
      <c r="DH4" s="398"/>
      <c r="DI4" s="399"/>
      <c r="DJ4" s="185"/>
      <c r="DK4" s="185"/>
      <c r="DL4" s="185"/>
      <c r="DM4" s="185"/>
      <c r="DN4" s="185"/>
      <c r="DO4" s="185"/>
    </row>
    <row r="5" spans="1:119" ht="18.75" customHeight="1" x14ac:dyDescent="0.2">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126421929</v>
      </c>
      <c r="BO5" s="429"/>
      <c r="BP5" s="429"/>
      <c r="BQ5" s="429"/>
      <c r="BR5" s="429"/>
      <c r="BS5" s="429"/>
      <c r="BT5" s="429"/>
      <c r="BU5" s="430"/>
      <c r="BV5" s="428">
        <v>130741675</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95.9</v>
      </c>
      <c r="CU5" s="426"/>
      <c r="CV5" s="426"/>
      <c r="CW5" s="426"/>
      <c r="CX5" s="426"/>
      <c r="CY5" s="426"/>
      <c r="CZ5" s="426"/>
      <c r="DA5" s="427"/>
      <c r="DB5" s="425">
        <v>95.3</v>
      </c>
      <c r="DC5" s="426"/>
      <c r="DD5" s="426"/>
      <c r="DE5" s="426"/>
      <c r="DF5" s="426"/>
      <c r="DG5" s="426"/>
      <c r="DH5" s="426"/>
      <c r="DI5" s="427"/>
      <c r="DJ5" s="185"/>
      <c r="DK5" s="185"/>
      <c r="DL5" s="185"/>
      <c r="DM5" s="185"/>
      <c r="DN5" s="185"/>
      <c r="DO5" s="185"/>
    </row>
    <row r="6" spans="1:119" ht="18.75" customHeight="1" x14ac:dyDescent="0.2">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94</v>
      </c>
      <c r="AV6" s="461"/>
      <c r="AW6" s="461"/>
      <c r="AX6" s="461"/>
      <c r="AY6" s="462" t="s">
        <v>102</v>
      </c>
      <c r="AZ6" s="463"/>
      <c r="BA6" s="463"/>
      <c r="BB6" s="463"/>
      <c r="BC6" s="463"/>
      <c r="BD6" s="463"/>
      <c r="BE6" s="463"/>
      <c r="BF6" s="463"/>
      <c r="BG6" s="463"/>
      <c r="BH6" s="463"/>
      <c r="BI6" s="463"/>
      <c r="BJ6" s="463"/>
      <c r="BK6" s="463"/>
      <c r="BL6" s="463"/>
      <c r="BM6" s="464"/>
      <c r="BN6" s="428">
        <v>1397514</v>
      </c>
      <c r="BO6" s="429"/>
      <c r="BP6" s="429"/>
      <c r="BQ6" s="429"/>
      <c r="BR6" s="429"/>
      <c r="BS6" s="429"/>
      <c r="BT6" s="429"/>
      <c r="BU6" s="430"/>
      <c r="BV6" s="428">
        <v>1278768</v>
      </c>
      <c r="BW6" s="429"/>
      <c r="BX6" s="429"/>
      <c r="BY6" s="429"/>
      <c r="BZ6" s="429"/>
      <c r="CA6" s="429"/>
      <c r="CB6" s="429"/>
      <c r="CC6" s="430"/>
      <c r="CD6" s="431" t="s">
        <v>103</v>
      </c>
      <c r="CE6" s="432"/>
      <c r="CF6" s="432"/>
      <c r="CG6" s="432"/>
      <c r="CH6" s="432"/>
      <c r="CI6" s="432"/>
      <c r="CJ6" s="432"/>
      <c r="CK6" s="432"/>
      <c r="CL6" s="432"/>
      <c r="CM6" s="432"/>
      <c r="CN6" s="432"/>
      <c r="CO6" s="432"/>
      <c r="CP6" s="432"/>
      <c r="CQ6" s="432"/>
      <c r="CR6" s="432"/>
      <c r="CS6" s="433"/>
      <c r="CT6" s="465">
        <v>103.2</v>
      </c>
      <c r="CU6" s="466"/>
      <c r="CV6" s="466"/>
      <c r="CW6" s="466"/>
      <c r="CX6" s="466"/>
      <c r="CY6" s="466"/>
      <c r="CZ6" s="466"/>
      <c r="DA6" s="467"/>
      <c r="DB6" s="465">
        <v>102.2</v>
      </c>
      <c r="DC6" s="466"/>
      <c r="DD6" s="466"/>
      <c r="DE6" s="466"/>
      <c r="DF6" s="466"/>
      <c r="DG6" s="466"/>
      <c r="DH6" s="466"/>
      <c r="DI6" s="467"/>
      <c r="DJ6" s="185"/>
      <c r="DK6" s="185"/>
      <c r="DL6" s="185"/>
      <c r="DM6" s="185"/>
      <c r="DN6" s="185"/>
      <c r="DO6" s="185"/>
    </row>
    <row r="7" spans="1:119" ht="18.75" customHeight="1" x14ac:dyDescent="0.2">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104</v>
      </c>
      <c r="AN7" s="458"/>
      <c r="AO7" s="458"/>
      <c r="AP7" s="458"/>
      <c r="AQ7" s="458"/>
      <c r="AR7" s="458"/>
      <c r="AS7" s="458"/>
      <c r="AT7" s="459"/>
      <c r="AU7" s="460" t="s">
        <v>105</v>
      </c>
      <c r="AV7" s="461"/>
      <c r="AW7" s="461"/>
      <c r="AX7" s="461"/>
      <c r="AY7" s="462" t="s">
        <v>106</v>
      </c>
      <c r="AZ7" s="463"/>
      <c r="BA7" s="463"/>
      <c r="BB7" s="463"/>
      <c r="BC7" s="463"/>
      <c r="BD7" s="463"/>
      <c r="BE7" s="463"/>
      <c r="BF7" s="463"/>
      <c r="BG7" s="463"/>
      <c r="BH7" s="463"/>
      <c r="BI7" s="463"/>
      <c r="BJ7" s="463"/>
      <c r="BK7" s="463"/>
      <c r="BL7" s="463"/>
      <c r="BM7" s="464"/>
      <c r="BN7" s="428">
        <v>397792</v>
      </c>
      <c r="BO7" s="429"/>
      <c r="BP7" s="429"/>
      <c r="BQ7" s="429"/>
      <c r="BR7" s="429"/>
      <c r="BS7" s="429"/>
      <c r="BT7" s="429"/>
      <c r="BU7" s="430"/>
      <c r="BV7" s="428">
        <v>243914</v>
      </c>
      <c r="BW7" s="429"/>
      <c r="BX7" s="429"/>
      <c r="BY7" s="429"/>
      <c r="BZ7" s="429"/>
      <c r="CA7" s="429"/>
      <c r="CB7" s="429"/>
      <c r="CC7" s="430"/>
      <c r="CD7" s="431" t="s">
        <v>107</v>
      </c>
      <c r="CE7" s="432"/>
      <c r="CF7" s="432"/>
      <c r="CG7" s="432"/>
      <c r="CH7" s="432"/>
      <c r="CI7" s="432"/>
      <c r="CJ7" s="432"/>
      <c r="CK7" s="432"/>
      <c r="CL7" s="432"/>
      <c r="CM7" s="432"/>
      <c r="CN7" s="432"/>
      <c r="CO7" s="432"/>
      <c r="CP7" s="432"/>
      <c r="CQ7" s="432"/>
      <c r="CR7" s="432"/>
      <c r="CS7" s="433"/>
      <c r="CT7" s="428">
        <v>68588711</v>
      </c>
      <c r="CU7" s="429"/>
      <c r="CV7" s="429"/>
      <c r="CW7" s="429"/>
      <c r="CX7" s="429"/>
      <c r="CY7" s="429"/>
      <c r="CZ7" s="429"/>
      <c r="DA7" s="430"/>
      <c r="DB7" s="428">
        <v>68300632</v>
      </c>
      <c r="DC7" s="429"/>
      <c r="DD7" s="429"/>
      <c r="DE7" s="429"/>
      <c r="DF7" s="429"/>
      <c r="DG7" s="429"/>
      <c r="DH7" s="429"/>
      <c r="DI7" s="430"/>
      <c r="DJ7" s="185"/>
      <c r="DK7" s="185"/>
      <c r="DL7" s="185"/>
      <c r="DM7" s="185"/>
      <c r="DN7" s="185"/>
      <c r="DO7" s="185"/>
    </row>
    <row r="8" spans="1:119" ht="18.75" customHeight="1" thickBot="1" x14ac:dyDescent="0.25">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108</v>
      </c>
      <c r="AN8" s="458"/>
      <c r="AO8" s="458"/>
      <c r="AP8" s="458"/>
      <c r="AQ8" s="458"/>
      <c r="AR8" s="458"/>
      <c r="AS8" s="458"/>
      <c r="AT8" s="459"/>
      <c r="AU8" s="460" t="s">
        <v>94</v>
      </c>
      <c r="AV8" s="461"/>
      <c r="AW8" s="461"/>
      <c r="AX8" s="461"/>
      <c r="AY8" s="462" t="s">
        <v>109</v>
      </c>
      <c r="AZ8" s="463"/>
      <c r="BA8" s="463"/>
      <c r="BB8" s="463"/>
      <c r="BC8" s="463"/>
      <c r="BD8" s="463"/>
      <c r="BE8" s="463"/>
      <c r="BF8" s="463"/>
      <c r="BG8" s="463"/>
      <c r="BH8" s="463"/>
      <c r="BI8" s="463"/>
      <c r="BJ8" s="463"/>
      <c r="BK8" s="463"/>
      <c r="BL8" s="463"/>
      <c r="BM8" s="464"/>
      <c r="BN8" s="428">
        <v>999722</v>
      </c>
      <c r="BO8" s="429"/>
      <c r="BP8" s="429"/>
      <c r="BQ8" s="429"/>
      <c r="BR8" s="429"/>
      <c r="BS8" s="429"/>
      <c r="BT8" s="429"/>
      <c r="BU8" s="430"/>
      <c r="BV8" s="428">
        <v>1034854</v>
      </c>
      <c r="BW8" s="429"/>
      <c r="BX8" s="429"/>
      <c r="BY8" s="429"/>
      <c r="BZ8" s="429"/>
      <c r="CA8" s="429"/>
      <c r="CB8" s="429"/>
      <c r="CC8" s="430"/>
      <c r="CD8" s="431" t="s">
        <v>110</v>
      </c>
      <c r="CE8" s="432"/>
      <c r="CF8" s="432"/>
      <c r="CG8" s="432"/>
      <c r="CH8" s="432"/>
      <c r="CI8" s="432"/>
      <c r="CJ8" s="432"/>
      <c r="CK8" s="432"/>
      <c r="CL8" s="432"/>
      <c r="CM8" s="432"/>
      <c r="CN8" s="432"/>
      <c r="CO8" s="432"/>
      <c r="CP8" s="432"/>
      <c r="CQ8" s="432"/>
      <c r="CR8" s="432"/>
      <c r="CS8" s="433"/>
      <c r="CT8" s="468">
        <v>0.67</v>
      </c>
      <c r="CU8" s="469"/>
      <c r="CV8" s="469"/>
      <c r="CW8" s="469"/>
      <c r="CX8" s="469"/>
      <c r="CY8" s="469"/>
      <c r="CZ8" s="469"/>
      <c r="DA8" s="470"/>
      <c r="DB8" s="468">
        <v>0.66</v>
      </c>
      <c r="DC8" s="469"/>
      <c r="DD8" s="469"/>
      <c r="DE8" s="469"/>
      <c r="DF8" s="469"/>
      <c r="DG8" s="469"/>
      <c r="DH8" s="469"/>
      <c r="DI8" s="470"/>
      <c r="DJ8" s="185"/>
      <c r="DK8" s="185"/>
      <c r="DL8" s="185"/>
      <c r="DM8" s="185"/>
      <c r="DN8" s="185"/>
      <c r="DO8" s="185"/>
    </row>
    <row r="9" spans="1:119" ht="18.75" customHeight="1" thickBot="1" x14ac:dyDescent="0.25">
      <c r="A9" s="186"/>
      <c r="B9" s="422" t="s">
        <v>111</v>
      </c>
      <c r="C9" s="423"/>
      <c r="D9" s="423"/>
      <c r="E9" s="423"/>
      <c r="F9" s="423"/>
      <c r="G9" s="423"/>
      <c r="H9" s="423"/>
      <c r="I9" s="423"/>
      <c r="J9" s="423"/>
      <c r="K9" s="471"/>
      <c r="L9" s="472" t="s">
        <v>112</v>
      </c>
      <c r="M9" s="473"/>
      <c r="N9" s="473"/>
      <c r="O9" s="473"/>
      <c r="P9" s="473"/>
      <c r="Q9" s="474"/>
      <c r="R9" s="475">
        <v>304552</v>
      </c>
      <c r="S9" s="476"/>
      <c r="T9" s="476"/>
      <c r="U9" s="476"/>
      <c r="V9" s="477"/>
      <c r="W9" s="385" t="s">
        <v>113</v>
      </c>
      <c r="X9" s="386"/>
      <c r="Y9" s="386"/>
      <c r="Z9" s="386"/>
      <c r="AA9" s="386"/>
      <c r="AB9" s="386"/>
      <c r="AC9" s="386"/>
      <c r="AD9" s="386"/>
      <c r="AE9" s="386"/>
      <c r="AF9" s="386"/>
      <c r="AG9" s="386"/>
      <c r="AH9" s="386"/>
      <c r="AI9" s="386"/>
      <c r="AJ9" s="386"/>
      <c r="AK9" s="386"/>
      <c r="AL9" s="387"/>
      <c r="AM9" s="457" t="s">
        <v>114</v>
      </c>
      <c r="AN9" s="458"/>
      <c r="AO9" s="458"/>
      <c r="AP9" s="458"/>
      <c r="AQ9" s="458"/>
      <c r="AR9" s="458"/>
      <c r="AS9" s="458"/>
      <c r="AT9" s="459"/>
      <c r="AU9" s="460" t="s">
        <v>115</v>
      </c>
      <c r="AV9" s="461"/>
      <c r="AW9" s="461"/>
      <c r="AX9" s="461"/>
      <c r="AY9" s="462" t="s">
        <v>116</v>
      </c>
      <c r="AZ9" s="463"/>
      <c r="BA9" s="463"/>
      <c r="BB9" s="463"/>
      <c r="BC9" s="463"/>
      <c r="BD9" s="463"/>
      <c r="BE9" s="463"/>
      <c r="BF9" s="463"/>
      <c r="BG9" s="463"/>
      <c r="BH9" s="463"/>
      <c r="BI9" s="463"/>
      <c r="BJ9" s="463"/>
      <c r="BK9" s="463"/>
      <c r="BL9" s="463"/>
      <c r="BM9" s="464"/>
      <c r="BN9" s="428">
        <v>-35132</v>
      </c>
      <c r="BO9" s="429"/>
      <c r="BP9" s="429"/>
      <c r="BQ9" s="429"/>
      <c r="BR9" s="429"/>
      <c r="BS9" s="429"/>
      <c r="BT9" s="429"/>
      <c r="BU9" s="430"/>
      <c r="BV9" s="428">
        <v>30123</v>
      </c>
      <c r="BW9" s="429"/>
      <c r="BX9" s="429"/>
      <c r="BY9" s="429"/>
      <c r="BZ9" s="429"/>
      <c r="CA9" s="429"/>
      <c r="CB9" s="429"/>
      <c r="CC9" s="430"/>
      <c r="CD9" s="431" t="s">
        <v>117</v>
      </c>
      <c r="CE9" s="432"/>
      <c r="CF9" s="432"/>
      <c r="CG9" s="432"/>
      <c r="CH9" s="432"/>
      <c r="CI9" s="432"/>
      <c r="CJ9" s="432"/>
      <c r="CK9" s="432"/>
      <c r="CL9" s="432"/>
      <c r="CM9" s="432"/>
      <c r="CN9" s="432"/>
      <c r="CO9" s="432"/>
      <c r="CP9" s="432"/>
      <c r="CQ9" s="432"/>
      <c r="CR9" s="432"/>
      <c r="CS9" s="433"/>
      <c r="CT9" s="425">
        <v>16.100000000000001</v>
      </c>
      <c r="CU9" s="426"/>
      <c r="CV9" s="426"/>
      <c r="CW9" s="426"/>
      <c r="CX9" s="426"/>
      <c r="CY9" s="426"/>
      <c r="CZ9" s="426"/>
      <c r="DA9" s="427"/>
      <c r="DB9" s="425">
        <v>16.2</v>
      </c>
      <c r="DC9" s="426"/>
      <c r="DD9" s="426"/>
      <c r="DE9" s="426"/>
      <c r="DF9" s="426"/>
      <c r="DG9" s="426"/>
      <c r="DH9" s="426"/>
      <c r="DI9" s="427"/>
      <c r="DJ9" s="185"/>
      <c r="DK9" s="185"/>
      <c r="DL9" s="185"/>
      <c r="DM9" s="185"/>
      <c r="DN9" s="185"/>
      <c r="DO9" s="185"/>
    </row>
    <row r="10" spans="1:119" ht="18.75" customHeight="1" thickBot="1" x14ac:dyDescent="0.25">
      <c r="A10" s="186"/>
      <c r="B10" s="422"/>
      <c r="C10" s="423"/>
      <c r="D10" s="423"/>
      <c r="E10" s="423"/>
      <c r="F10" s="423"/>
      <c r="G10" s="423"/>
      <c r="H10" s="423"/>
      <c r="I10" s="423"/>
      <c r="J10" s="423"/>
      <c r="K10" s="471"/>
      <c r="L10" s="478" t="s">
        <v>118</v>
      </c>
      <c r="M10" s="458"/>
      <c r="N10" s="458"/>
      <c r="O10" s="458"/>
      <c r="P10" s="458"/>
      <c r="Q10" s="459"/>
      <c r="R10" s="479">
        <v>302402</v>
      </c>
      <c r="S10" s="480"/>
      <c r="T10" s="480"/>
      <c r="U10" s="480"/>
      <c r="V10" s="481"/>
      <c r="W10" s="416"/>
      <c r="X10" s="417"/>
      <c r="Y10" s="417"/>
      <c r="Z10" s="417"/>
      <c r="AA10" s="417"/>
      <c r="AB10" s="417"/>
      <c r="AC10" s="417"/>
      <c r="AD10" s="417"/>
      <c r="AE10" s="417"/>
      <c r="AF10" s="417"/>
      <c r="AG10" s="417"/>
      <c r="AH10" s="417"/>
      <c r="AI10" s="417"/>
      <c r="AJ10" s="417"/>
      <c r="AK10" s="417"/>
      <c r="AL10" s="420"/>
      <c r="AM10" s="457" t="s">
        <v>119</v>
      </c>
      <c r="AN10" s="458"/>
      <c r="AO10" s="458"/>
      <c r="AP10" s="458"/>
      <c r="AQ10" s="458"/>
      <c r="AR10" s="458"/>
      <c r="AS10" s="458"/>
      <c r="AT10" s="459"/>
      <c r="AU10" s="460" t="s">
        <v>120</v>
      </c>
      <c r="AV10" s="461"/>
      <c r="AW10" s="461"/>
      <c r="AX10" s="461"/>
      <c r="AY10" s="462" t="s">
        <v>121</v>
      </c>
      <c r="AZ10" s="463"/>
      <c r="BA10" s="463"/>
      <c r="BB10" s="463"/>
      <c r="BC10" s="463"/>
      <c r="BD10" s="463"/>
      <c r="BE10" s="463"/>
      <c r="BF10" s="463"/>
      <c r="BG10" s="463"/>
      <c r="BH10" s="463"/>
      <c r="BI10" s="463"/>
      <c r="BJ10" s="463"/>
      <c r="BK10" s="463"/>
      <c r="BL10" s="463"/>
      <c r="BM10" s="464"/>
      <c r="BN10" s="428">
        <v>24571</v>
      </c>
      <c r="BO10" s="429"/>
      <c r="BP10" s="429"/>
      <c r="BQ10" s="429"/>
      <c r="BR10" s="429"/>
      <c r="BS10" s="429"/>
      <c r="BT10" s="429"/>
      <c r="BU10" s="430"/>
      <c r="BV10" s="428">
        <v>27099</v>
      </c>
      <c r="BW10" s="429"/>
      <c r="BX10" s="429"/>
      <c r="BY10" s="429"/>
      <c r="BZ10" s="429"/>
      <c r="CA10" s="429"/>
      <c r="CB10" s="429"/>
      <c r="CC10" s="430"/>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422"/>
      <c r="C11" s="423"/>
      <c r="D11" s="423"/>
      <c r="E11" s="423"/>
      <c r="F11" s="423"/>
      <c r="G11" s="423"/>
      <c r="H11" s="423"/>
      <c r="I11" s="423"/>
      <c r="J11" s="423"/>
      <c r="K11" s="471"/>
      <c r="L11" s="482" t="s">
        <v>123</v>
      </c>
      <c r="M11" s="483"/>
      <c r="N11" s="483"/>
      <c r="O11" s="483"/>
      <c r="P11" s="483"/>
      <c r="Q11" s="484"/>
      <c r="R11" s="485" t="s">
        <v>124</v>
      </c>
      <c r="S11" s="486"/>
      <c r="T11" s="486"/>
      <c r="U11" s="486"/>
      <c r="V11" s="487"/>
      <c r="W11" s="416"/>
      <c r="X11" s="417"/>
      <c r="Y11" s="417"/>
      <c r="Z11" s="417"/>
      <c r="AA11" s="417"/>
      <c r="AB11" s="417"/>
      <c r="AC11" s="417"/>
      <c r="AD11" s="417"/>
      <c r="AE11" s="417"/>
      <c r="AF11" s="417"/>
      <c r="AG11" s="417"/>
      <c r="AH11" s="417"/>
      <c r="AI11" s="417"/>
      <c r="AJ11" s="417"/>
      <c r="AK11" s="417"/>
      <c r="AL11" s="420"/>
      <c r="AM11" s="457" t="s">
        <v>125</v>
      </c>
      <c r="AN11" s="458"/>
      <c r="AO11" s="458"/>
      <c r="AP11" s="458"/>
      <c r="AQ11" s="458"/>
      <c r="AR11" s="458"/>
      <c r="AS11" s="458"/>
      <c r="AT11" s="459"/>
      <c r="AU11" s="460" t="s">
        <v>126</v>
      </c>
      <c r="AV11" s="461"/>
      <c r="AW11" s="461"/>
      <c r="AX11" s="461"/>
      <c r="AY11" s="462" t="s">
        <v>127</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128</v>
      </c>
      <c r="CE11" s="432"/>
      <c r="CF11" s="432"/>
      <c r="CG11" s="432"/>
      <c r="CH11" s="432"/>
      <c r="CI11" s="432"/>
      <c r="CJ11" s="432"/>
      <c r="CK11" s="432"/>
      <c r="CL11" s="432"/>
      <c r="CM11" s="432"/>
      <c r="CN11" s="432"/>
      <c r="CO11" s="432"/>
      <c r="CP11" s="432"/>
      <c r="CQ11" s="432"/>
      <c r="CR11" s="432"/>
      <c r="CS11" s="433"/>
      <c r="CT11" s="468" t="s">
        <v>129</v>
      </c>
      <c r="CU11" s="469"/>
      <c r="CV11" s="469"/>
      <c r="CW11" s="469"/>
      <c r="CX11" s="469"/>
      <c r="CY11" s="469"/>
      <c r="CZ11" s="469"/>
      <c r="DA11" s="470"/>
      <c r="DB11" s="468" t="s">
        <v>129</v>
      </c>
      <c r="DC11" s="469"/>
      <c r="DD11" s="469"/>
      <c r="DE11" s="469"/>
      <c r="DF11" s="469"/>
      <c r="DG11" s="469"/>
      <c r="DH11" s="469"/>
      <c r="DI11" s="470"/>
      <c r="DJ11" s="185"/>
      <c r="DK11" s="185"/>
      <c r="DL11" s="185"/>
      <c r="DM11" s="185"/>
      <c r="DN11" s="185"/>
      <c r="DO11" s="185"/>
    </row>
    <row r="12" spans="1:119" ht="18.75" customHeight="1" x14ac:dyDescent="0.2">
      <c r="A12" s="186"/>
      <c r="B12" s="488" t="s">
        <v>130</v>
      </c>
      <c r="C12" s="489"/>
      <c r="D12" s="489"/>
      <c r="E12" s="489"/>
      <c r="F12" s="489"/>
      <c r="G12" s="489"/>
      <c r="H12" s="489"/>
      <c r="I12" s="489"/>
      <c r="J12" s="489"/>
      <c r="K12" s="490"/>
      <c r="L12" s="497" t="s">
        <v>131</v>
      </c>
      <c r="M12" s="498"/>
      <c r="N12" s="498"/>
      <c r="O12" s="498"/>
      <c r="P12" s="498"/>
      <c r="Q12" s="499"/>
      <c r="R12" s="500">
        <v>306112</v>
      </c>
      <c r="S12" s="501"/>
      <c r="T12" s="501"/>
      <c r="U12" s="501"/>
      <c r="V12" s="502"/>
      <c r="W12" s="503" t="s">
        <v>1</v>
      </c>
      <c r="X12" s="461"/>
      <c r="Y12" s="461"/>
      <c r="Z12" s="461"/>
      <c r="AA12" s="461"/>
      <c r="AB12" s="504"/>
      <c r="AC12" s="460" t="s">
        <v>132</v>
      </c>
      <c r="AD12" s="461"/>
      <c r="AE12" s="461"/>
      <c r="AF12" s="461"/>
      <c r="AG12" s="504"/>
      <c r="AH12" s="460" t="s">
        <v>133</v>
      </c>
      <c r="AI12" s="461"/>
      <c r="AJ12" s="461"/>
      <c r="AK12" s="461"/>
      <c r="AL12" s="505"/>
      <c r="AM12" s="457" t="s">
        <v>134</v>
      </c>
      <c r="AN12" s="458"/>
      <c r="AO12" s="458"/>
      <c r="AP12" s="458"/>
      <c r="AQ12" s="458"/>
      <c r="AR12" s="458"/>
      <c r="AS12" s="458"/>
      <c r="AT12" s="459"/>
      <c r="AU12" s="460" t="s">
        <v>135</v>
      </c>
      <c r="AV12" s="461"/>
      <c r="AW12" s="461"/>
      <c r="AX12" s="461"/>
      <c r="AY12" s="462" t="s">
        <v>136</v>
      </c>
      <c r="AZ12" s="463"/>
      <c r="BA12" s="463"/>
      <c r="BB12" s="463"/>
      <c r="BC12" s="463"/>
      <c r="BD12" s="463"/>
      <c r="BE12" s="463"/>
      <c r="BF12" s="463"/>
      <c r="BG12" s="463"/>
      <c r="BH12" s="463"/>
      <c r="BI12" s="463"/>
      <c r="BJ12" s="463"/>
      <c r="BK12" s="463"/>
      <c r="BL12" s="463"/>
      <c r="BM12" s="464"/>
      <c r="BN12" s="428">
        <v>0</v>
      </c>
      <c r="BO12" s="429"/>
      <c r="BP12" s="429"/>
      <c r="BQ12" s="429"/>
      <c r="BR12" s="429"/>
      <c r="BS12" s="429"/>
      <c r="BT12" s="429"/>
      <c r="BU12" s="430"/>
      <c r="BV12" s="428">
        <v>0</v>
      </c>
      <c r="BW12" s="429"/>
      <c r="BX12" s="429"/>
      <c r="BY12" s="429"/>
      <c r="BZ12" s="429"/>
      <c r="CA12" s="429"/>
      <c r="CB12" s="429"/>
      <c r="CC12" s="430"/>
      <c r="CD12" s="431" t="s">
        <v>137</v>
      </c>
      <c r="CE12" s="432"/>
      <c r="CF12" s="432"/>
      <c r="CG12" s="432"/>
      <c r="CH12" s="432"/>
      <c r="CI12" s="432"/>
      <c r="CJ12" s="432"/>
      <c r="CK12" s="432"/>
      <c r="CL12" s="432"/>
      <c r="CM12" s="432"/>
      <c r="CN12" s="432"/>
      <c r="CO12" s="432"/>
      <c r="CP12" s="432"/>
      <c r="CQ12" s="432"/>
      <c r="CR12" s="432"/>
      <c r="CS12" s="433"/>
      <c r="CT12" s="468" t="s">
        <v>138</v>
      </c>
      <c r="CU12" s="469"/>
      <c r="CV12" s="469"/>
      <c r="CW12" s="469"/>
      <c r="CX12" s="469"/>
      <c r="CY12" s="469"/>
      <c r="CZ12" s="469"/>
      <c r="DA12" s="470"/>
      <c r="DB12" s="468" t="s">
        <v>129</v>
      </c>
      <c r="DC12" s="469"/>
      <c r="DD12" s="469"/>
      <c r="DE12" s="469"/>
      <c r="DF12" s="469"/>
      <c r="DG12" s="469"/>
      <c r="DH12" s="469"/>
      <c r="DI12" s="470"/>
      <c r="DJ12" s="185"/>
      <c r="DK12" s="185"/>
      <c r="DL12" s="185"/>
      <c r="DM12" s="185"/>
      <c r="DN12" s="185"/>
      <c r="DO12" s="185"/>
    </row>
    <row r="13" spans="1:119" ht="18.75" customHeight="1" x14ac:dyDescent="0.2">
      <c r="A13" s="186"/>
      <c r="B13" s="491"/>
      <c r="C13" s="492"/>
      <c r="D13" s="492"/>
      <c r="E13" s="492"/>
      <c r="F13" s="492"/>
      <c r="G13" s="492"/>
      <c r="H13" s="492"/>
      <c r="I13" s="492"/>
      <c r="J13" s="492"/>
      <c r="K13" s="493"/>
      <c r="L13" s="196"/>
      <c r="M13" s="516" t="s">
        <v>139</v>
      </c>
      <c r="N13" s="517"/>
      <c r="O13" s="517"/>
      <c r="P13" s="517"/>
      <c r="Q13" s="518"/>
      <c r="R13" s="509">
        <v>302071</v>
      </c>
      <c r="S13" s="510"/>
      <c r="T13" s="510"/>
      <c r="U13" s="510"/>
      <c r="V13" s="511"/>
      <c r="W13" s="444" t="s">
        <v>140</v>
      </c>
      <c r="X13" s="445"/>
      <c r="Y13" s="445"/>
      <c r="Z13" s="445"/>
      <c r="AA13" s="445"/>
      <c r="AB13" s="435"/>
      <c r="AC13" s="479">
        <v>7769</v>
      </c>
      <c r="AD13" s="480"/>
      <c r="AE13" s="480"/>
      <c r="AF13" s="480"/>
      <c r="AG13" s="519"/>
      <c r="AH13" s="479">
        <v>7999</v>
      </c>
      <c r="AI13" s="480"/>
      <c r="AJ13" s="480"/>
      <c r="AK13" s="480"/>
      <c r="AL13" s="481"/>
      <c r="AM13" s="457" t="s">
        <v>141</v>
      </c>
      <c r="AN13" s="458"/>
      <c r="AO13" s="458"/>
      <c r="AP13" s="458"/>
      <c r="AQ13" s="458"/>
      <c r="AR13" s="458"/>
      <c r="AS13" s="458"/>
      <c r="AT13" s="459"/>
      <c r="AU13" s="460" t="s">
        <v>142</v>
      </c>
      <c r="AV13" s="461"/>
      <c r="AW13" s="461"/>
      <c r="AX13" s="461"/>
      <c r="AY13" s="462" t="s">
        <v>143</v>
      </c>
      <c r="AZ13" s="463"/>
      <c r="BA13" s="463"/>
      <c r="BB13" s="463"/>
      <c r="BC13" s="463"/>
      <c r="BD13" s="463"/>
      <c r="BE13" s="463"/>
      <c r="BF13" s="463"/>
      <c r="BG13" s="463"/>
      <c r="BH13" s="463"/>
      <c r="BI13" s="463"/>
      <c r="BJ13" s="463"/>
      <c r="BK13" s="463"/>
      <c r="BL13" s="463"/>
      <c r="BM13" s="464"/>
      <c r="BN13" s="428">
        <v>-10561</v>
      </c>
      <c r="BO13" s="429"/>
      <c r="BP13" s="429"/>
      <c r="BQ13" s="429"/>
      <c r="BR13" s="429"/>
      <c r="BS13" s="429"/>
      <c r="BT13" s="429"/>
      <c r="BU13" s="430"/>
      <c r="BV13" s="428">
        <v>57222</v>
      </c>
      <c r="BW13" s="429"/>
      <c r="BX13" s="429"/>
      <c r="BY13" s="429"/>
      <c r="BZ13" s="429"/>
      <c r="CA13" s="429"/>
      <c r="CB13" s="429"/>
      <c r="CC13" s="430"/>
      <c r="CD13" s="431" t="s">
        <v>144</v>
      </c>
      <c r="CE13" s="432"/>
      <c r="CF13" s="432"/>
      <c r="CG13" s="432"/>
      <c r="CH13" s="432"/>
      <c r="CI13" s="432"/>
      <c r="CJ13" s="432"/>
      <c r="CK13" s="432"/>
      <c r="CL13" s="432"/>
      <c r="CM13" s="432"/>
      <c r="CN13" s="432"/>
      <c r="CO13" s="432"/>
      <c r="CP13" s="432"/>
      <c r="CQ13" s="432"/>
      <c r="CR13" s="432"/>
      <c r="CS13" s="433"/>
      <c r="CT13" s="425">
        <v>3.3</v>
      </c>
      <c r="CU13" s="426"/>
      <c r="CV13" s="426"/>
      <c r="CW13" s="426"/>
      <c r="CX13" s="426"/>
      <c r="CY13" s="426"/>
      <c r="CZ13" s="426"/>
      <c r="DA13" s="427"/>
      <c r="DB13" s="425">
        <v>3.6</v>
      </c>
      <c r="DC13" s="426"/>
      <c r="DD13" s="426"/>
      <c r="DE13" s="426"/>
      <c r="DF13" s="426"/>
      <c r="DG13" s="426"/>
      <c r="DH13" s="426"/>
      <c r="DI13" s="427"/>
      <c r="DJ13" s="185"/>
      <c r="DK13" s="185"/>
      <c r="DL13" s="185"/>
      <c r="DM13" s="185"/>
      <c r="DN13" s="185"/>
      <c r="DO13" s="185"/>
    </row>
    <row r="14" spans="1:119" ht="18.75" customHeight="1" thickBot="1" x14ac:dyDescent="0.25">
      <c r="A14" s="186"/>
      <c r="B14" s="491"/>
      <c r="C14" s="492"/>
      <c r="D14" s="492"/>
      <c r="E14" s="492"/>
      <c r="F14" s="492"/>
      <c r="G14" s="492"/>
      <c r="H14" s="492"/>
      <c r="I14" s="492"/>
      <c r="J14" s="492"/>
      <c r="K14" s="493"/>
      <c r="L14" s="506" t="s">
        <v>145</v>
      </c>
      <c r="M14" s="507"/>
      <c r="N14" s="507"/>
      <c r="O14" s="507"/>
      <c r="P14" s="507"/>
      <c r="Q14" s="508"/>
      <c r="R14" s="509">
        <v>306461</v>
      </c>
      <c r="S14" s="510"/>
      <c r="T14" s="510"/>
      <c r="U14" s="510"/>
      <c r="V14" s="511"/>
      <c r="W14" s="418"/>
      <c r="X14" s="419"/>
      <c r="Y14" s="419"/>
      <c r="Z14" s="419"/>
      <c r="AA14" s="419"/>
      <c r="AB14" s="408"/>
      <c r="AC14" s="512">
        <v>5.8</v>
      </c>
      <c r="AD14" s="513"/>
      <c r="AE14" s="513"/>
      <c r="AF14" s="513"/>
      <c r="AG14" s="514"/>
      <c r="AH14" s="512">
        <v>6</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146</v>
      </c>
      <c r="CE14" s="521"/>
      <c r="CF14" s="521"/>
      <c r="CG14" s="521"/>
      <c r="CH14" s="521"/>
      <c r="CI14" s="521"/>
      <c r="CJ14" s="521"/>
      <c r="CK14" s="521"/>
      <c r="CL14" s="521"/>
      <c r="CM14" s="521"/>
      <c r="CN14" s="521"/>
      <c r="CO14" s="521"/>
      <c r="CP14" s="521"/>
      <c r="CQ14" s="521"/>
      <c r="CR14" s="521"/>
      <c r="CS14" s="522"/>
      <c r="CT14" s="523">
        <v>27.9</v>
      </c>
      <c r="CU14" s="524"/>
      <c r="CV14" s="524"/>
      <c r="CW14" s="524"/>
      <c r="CX14" s="524"/>
      <c r="CY14" s="524"/>
      <c r="CZ14" s="524"/>
      <c r="DA14" s="525"/>
      <c r="DB14" s="523">
        <v>26.5</v>
      </c>
      <c r="DC14" s="524"/>
      <c r="DD14" s="524"/>
      <c r="DE14" s="524"/>
      <c r="DF14" s="524"/>
      <c r="DG14" s="524"/>
      <c r="DH14" s="524"/>
      <c r="DI14" s="525"/>
      <c r="DJ14" s="185"/>
      <c r="DK14" s="185"/>
      <c r="DL14" s="185"/>
      <c r="DM14" s="185"/>
      <c r="DN14" s="185"/>
      <c r="DO14" s="185"/>
    </row>
    <row r="15" spans="1:119" ht="18.75" customHeight="1" x14ac:dyDescent="0.2">
      <c r="A15" s="186"/>
      <c r="B15" s="491"/>
      <c r="C15" s="492"/>
      <c r="D15" s="492"/>
      <c r="E15" s="492"/>
      <c r="F15" s="492"/>
      <c r="G15" s="492"/>
      <c r="H15" s="492"/>
      <c r="I15" s="492"/>
      <c r="J15" s="492"/>
      <c r="K15" s="493"/>
      <c r="L15" s="196"/>
      <c r="M15" s="516" t="s">
        <v>139</v>
      </c>
      <c r="N15" s="517"/>
      <c r="O15" s="517"/>
      <c r="P15" s="517"/>
      <c r="Q15" s="518"/>
      <c r="R15" s="509">
        <v>302673</v>
      </c>
      <c r="S15" s="510"/>
      <c r="T15" s="510"/>
      <c r="U15" s="510"/>
      <c r="V15" s="511"/>
      <c r="W15" s="444" t="s">
        <v>147</v>
      </c>
      <c r="X15" s="445"/>
      <c r="Y15" s="445"/>
      <c r="Z15" s="445"/>
      <c r="AA15" s="445"/>
      <c r="AB15" s="435"/>
      <c r="AC15" s="479">
        <v>27388</v>
      </c>
      <c r="AD15" s="480"/>
      <c r="AE15" s="480"/>
      <c r="AF15" s="480"/>
      <c r="AG15" s="519"/>
      <c r="AH15" s="479">
        <v>26392</v>
      </c>
      <c r="AI15" s="480"/>
      <c r="AJ15" s="480"/>
      <c r="AK15" s="480"/>
      <c r="AL15" s="481"/>
      <c r="AM15" s="457"/>
      <c r="AN15" s="458"/>
      <c r="AO15" s="458"/>
      <c r="AP15" s="458"/>
      <c r="AQ15" s="458"/>
      <c r="AR15" s="458"/>
      <c r="AS15" s="458"/>
      <c r="AT15" s="459"/>
      <c r="AU15" s="460"/>
      <c r="AV15" s="461"/>
      <c r="AW15" s="461"/>
      <c r="AX15" s="461"/>
      <c r="AY15" s="388" t="s">
        <v>148</v>
      </c>
      <c r="AZ15" s="389"/>
      <c r="BA15" s="389"/>
      <c r="BB15" s="389"/>
      <c r="BC15" s="389"/>
      <c r="BD15" s="389"/>
      <c r="BE15" s="389"/>
      <c r="BF15" s="389"/>
      <c r="BG15" s="389"/>
      <c r="BH15" s="389"/>
      <c r="BI15" s="389"/>
      <c r="BJ15" s="389"/>
      <c r="BK15" s="389"/>
      <c r="BL15" s="389"/>
      <c r="BM15" s="390"/>
      <c r="BN15" s="391">
        <v>35348533</v>
      </c>
      <c r="BO15" s="392"/>
      <c r="BP15" s="392"/>
      <c r="BQ15" s="392"/>
      <c r="BR15" s="392"/>
      <c r="BS15" s="392"/>
      <c r="BT15" s="392"/>
      <c r="BU15" s="393"/>
      <c r="BV15" s="391">
        <v>34796818</v>
      </c>
      <c r="BW15" s="392"/>
      <c r="BX15" s="392"/>
      <c r="BY15" s="392"/>
      <c r="BZ15" s="392"/>
      <c r="CA15" s="392"/>
      <c r="CB15" s="392"/>
      <c r="CC15" s="393"/>
      <c r="CD15" s="526" t="s">
        <v>149</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491"/>
      <c r="C16" s="492"/>
      <c r="D16" s="492"/>
      <c r="E16" s="492"/>
      <c r="F16" s="492"/>
      <c r="G16" s="492"/>
      <c r="H16" s="492"/>
      <c r="I16" s="492"/>
      <c r="J16" s="492"/>
      <c r="K16" s="493"/>
      <c r="L16" s="506" t="s">
        <v>150</v>
      </c>
      <c r="M16" s="537"/>
      <c r="N16" s="537"/>
      <c r="O16" s="537"/>
      <c r="P16" s="537"/>
      <c r="Q16" s="538"/>
      <c r="R16" s="529" t="s">
        <v>151</v>
      </c>
      <c r="S16" s="530"/>
      <c r="T16" s="530"/>
      <c r="U16" s="530"/>
      <c r="V16" s="531"/>
      <c r="W16" s="418"/>
      <c r="X16" s="419"/>
      <c r="Y16" s="419"/>
      <c r="Z16" s="419"/>
      <c r="AA16" s="419"/>
      <c r="AB16" s="408"/>
      <c r="AC16" s="512">
        <v>20.399999999999999</v>
      </c>
      <c r="AD16" s="513"/>
      <c r="AE16" s="513"/>
      <c r="AF16" s="513"/>
      <c r="AG16" s="514"/>
      <c r="AH16" s="512">
        <v>19.8</v>
      </c>
      <c r="AI16" s="513"/>
      <c r="AJ16" s="513"/>
      <c r="AK16" s="513"/>
      <c r="AL16" s="515"/>
      <c r="AM16" s="457"/>
      <c r="AN16" s="458"/>
      <c r="AO16" s="458"/>
      <c r="AP16" s="458"/>
      <c r="AQ16" s="458"/>
      <c r="AR16" s="458"/>
      <c r="AS16" s="458"/>
      <c r="AT16" s="459"/>
      <c r="AU16" s="460"/>
      <c r="AV16" s="461"/>
      <c r="AW16" s="461"/>
      <c r="AX16" s="461"/>
      <c r="AY16" s="462" t="s">
        <v>152</v>
      </c>
      <c r="AZ16" s="463"/>
      <c r="BA16" s="463"/>
      <c r="BB16" s="463"/>
      <c r="BC16" s="463"/>
      <c r="BD16" s="463"/>
      <c r="BE16" s="463"/>
      <c r="BF16" s="463"/>
      <c r="BG16" s="463"/>
      <c r="BH16" s="463"/>
      <c r="BI16" s="463"/>
      <c r="BJ16" s="463"/>
      <c r="BK16" s="463"/>
      <c r="BL16" s="463"/>
      <c r="BM16" s="464"/>
      <c r="BN16" s="428">
        <v>52770784</v>
      </c>
      <c r="BO16" s="429"/>
      <c r="BP16" s="429"/>
      <c r="BQ16" s="429"/>
      <c r="BR16" s="429"/>
      <c r="BS16" s="429"/>
      <c r="BT16" s="429"/>
      <c r="BU16" s="430"/>
      <c r="BV16" s="428">
        <v>52402226</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5">
      <c r="A17" s="186"/>
      <c r="B17" s="494"/>
      <c r="C17" s="495"/>
      <c r="D17" s="495"/>
      <c r="E17" s="495"/>
      <c r="F17" s="495"/>
      <c r="G17" s="495"/>
      <c r="H17" s="495"/>
      <c r="I17" s="495"/>
      <c r="J17" s="495"/>
      <c r="K17" s="496"/>
      <c r="L17" s="201"/>
      <c r="M17" s="532" t="s">
        <v>153</v>
      </c>
      <c r="N17" s="533"/>
      <c r="O17" s="533"/>
      <c r="P17" s="533"/>
      <c r="Q17" s="534"/>
      <c r="R17" s="529" t="s">
        <v>154</v>
      </c>
      <c r="S17" s="530"/>
      <c r="T17" s="530"/>
      <c r="U17" s="530"/>
      <c r="V17" s="531"/>
      <c r="W17" s="444" t="s">
        <v>155</v>
      </c>
      <c r="X17" s="445"/>
      <c r="Y17" s="445"/>
      <c r="Z17" s="445"/>
      <c r="AA17" s="445"/>
      <c r="AB17" s="435"/>
      <c r="AC17" s="479">
        <v>98781</v>
      </c>
      <c r="AD17" s="480"/>
      <c r="AE17" s="480"/>
      <c r="AF17" s="480"/>
      <c r="AG17" s="519"/>
      <c r="AH17" s="479">
        <v>99026</v>
      </c>
      <c r="AI17" s="480"/>
      <c r="AJ17" s="480"/>
      <c r="AK17" s="480"/>
      <c r="AL17" s="481"/>
      <c r="AM17" s="457"/>
      <c r="AN17" s="458"/>
      <c r="AO17" s="458"/>
      <c r="AP17" s="458"/>
      <c r="AQ17" s="458"/>
      <c r="AR17" s="458"/>
      <c r="AS17" s="458"/>
      <c r="AT17" s="459"/>
      <c r="AU17" s="460"/>
      <c r="AV17" s="461"/>
      <c r="AW17" s="461"/>
      <c r="AX17" s="461"/>
      <c r="AY17" s="462" t="s">
        <v>156</v>
      </c>
      <c r="AZ17" s="463"/>
      <c r="BA17" s="463"/>
      <c r="BB17" s="463"/>
      <c r="BC17" s="463"/>
      <c r="BD17" s="463"/>
      <c r="BE17" s="463"/>
      <c r="BF17" s="463"/>
      <c r="BG17" s="463"/>
      <c r="BH17" s="463"/>
      <c r="BI17" s="463"/>
      <c r="BJ17" s="463"/>
      <c r="BK17" s="463"/>
      <c r="BL17" s="463"/>
      <c r="BM17" s="464"/>
      <c r="BN17" s="428">
        <v>45424003</v>
      </c>
      <c r="BO17" s="429"/>
      <c r="BP17" s="429"/>
      <c r="BQ17" s="429"/>
      <c r="BR17" s="429"/>
      <c r="BS17" s="429"/>
      <c r="BT17" s="429"/>
      <c r="BU17" s="430"/>
      <c r="BV17" s="428">
        <v>44751294</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5">
      <c r="A18" s="186"/>
      <c r="B18" s="539" t="s">
        <v>157</v>
      </c>
      <c r="C18" s="471"/>
      <c r="D18" s="471"/>
      <c r="E18" s="540"/>
      <c r="F18" s="540"/>
      <c r="G18" s="540"/>
      <c r="H18" s="540"/>
      <c r="I18" s="540"/>
      <c r="J18" s="540"/>
      <c r="K18" s="540"/>
      <c r="L18" s="541">
        <v>229.96</v>
      </c>
      <c r="M18" s="541"/>
      <c r="N18" s="541"/>
      <c r="O18" s="541"/>
      <c r="P18" s="541"/>
      <c r="Q18" s="541"/>
      <c r="R18" s="542"/>
      <c r="S18" s="542"/>
      <c r="T18" s="542"/>
      <c r="U18" s="542"/>
      <c r="V18" s="543"/>
      <c r="W18" s="446"/>
      <c r="X18" s="447"/>
      <c r="Y18" s="447"/>
      <c r="Z18" s="447"/>
      <c r="AA18" s="447"/>
      <c r="AB18" s="438"/>
      <c r="AC18" s="544">
        <v>73.8</v>
      </c>
      <c r="AD18" s="545"/>
      <c r="AE18" s="545"/>
      <c r="AF18" s="545"/>
      <c r="AG18" s="546"/>
      <c r="AH18" s="544">
        <v>74.2</v>
      </c>
      <c r="AI18" s="545"/>
      <c r="AJ18" s="545"/>
      <c r="AK18" s="545"/>
      <c r="AL18" s="547"/>
      <c r="AM18" s="457"/>
      <c r="AN18" s="458"/>
      <c r="AO18" s="458"/>
      <c r="AP18" s="458"/>
      <c r="AQ18" s="458"/>
      <c r="AR18" s="458"/>
      <c r="AS18" s="458"/>
      <c r="AT18" s="459"/>
      <c r="AU18" s="460"/>
      <c r="AV18" s="461"/>
      <c r="AW18" s="461"/>
      <c r="AX18" s="461"/>
      <c r="AY18" s="462" t="s">
        <v>158</v>
      </c>
      <c r="AZ18" s="463"/>
      <c r="BA18" s="463"/>
      <c r="BB18" s="463"/>
      <c r="BC18" s="463"/>
      <c r="BD18" s="463"/>
      <c r="BE18" s="463"/>
      <c r="BF18" s="463"/>
      <c r="BG18" s="463"/>
      <c r="BH18" s="463"/>
      <c r="BI18" s="463"/>
      <c r="BJ18" s="463"/>
      <c r="BK18" s="463"/>
      <c r="BL18" s="463"/>
      <c r="BM18" s="464"/>
      <c r="BN18" s="428">
        <v>67889889</v>
      </c>
      <c r="BO18" s="429"/>
      <c r="BP18" s="429"/>
      <c r="BQ18" s="429"/>
      <c r="BR18" s="429"/>
      <c r="BS18" s="429"/>
      <c r="BT18" s="429"/>
      <c r="BU18" s="430"/>
      <c r="BV18" s="428">
        <v>66495063</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5">
      <c r="A19" s="186"/>
      <c r="B19" s="539" t="s">
        <v>159</v>
      </c>
      <c r="C19" s="471"/>
      <c r="D19" s="471"/>
      <c r="E19" s="540"/>
      <c r="F19" s="540"/>
      <c r="G19" s="540"/>
      <c r="H19" s="540"/>
      <c r="I19" s="540"/>
      <c r="J19" s="540"/>
      <c r="K19" s="540"/>
      <c r="L19" s="548">
        <v>1324</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160</v>
      </c>
      <c r="AZ19" s="463"/>
      <c r="BA19" s="463"/>
      <c r="BB19" s="463"/>
      <c r="BC19" s="463"/>
      <c r="BD19" s="463"/>
      <c r="BE19" s="463"/>
      <c r="BF19" s="463"/>
      <c r="BG19" s="463"/>
      <c r="BH19" s="463"/>
      <c r="BI19" s="463"/>
      <c r="BJ19" s="463"/>
      <c r="BK19" s="463"/>
      <c r="BL19" s="463"/>
      <c r="BM19" s="464"/>
      <c r="BN19" s="428">
        <v>76823577</v>
      </c>
      <c r="BO19" s="429"/>
      <c r="BP19" s="429"/>
      <c r="BQ19" s="429"/>
      <c r="BR19" s="429"/>
      <c r="BS19" s="429"/>
      <c r="BT19" s="429"/>
      <c r="BU19" s="430"/>
      <c r="BV19" s="428">
        <v>75675872</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5">
      <c r="A20" s="186"/>
      <c r="B20" s="539" t="s">
        <v>161</v>
      </c>
      <c r="C20" s="471"/>
      <c r="D20" s="471"/>
      <c r="E20" s="540"/>
      <c r="F20" s="540"/>
      <c r="G20" s="540"/>
      <c r="H20" s="540"/>
      <c r="I20" s="540"/>
      <c r="J20" s="540"/>
      <c r="K20" s="540"/>
      <c r="L20" s="548">
        <v>121913</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2">
      <c r="A21" s="186"/>
      <c r="B21" s="559" t="s">
        <v>162</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5">
      <c r="A22" s="186"/>
      <c r="B22" s="562" t="s">
        <v>163</v>
      </c>
      <c r="C22" s="563"/>
      <c r="D22" s="564"/>
      <c r="E22" s="440" t="s">
        <v>1</v>
      </c>
      <c r="F22" s="445"/>
      <c r="G22" s="445"/>
      <c r="H22" s="445"/>
      <c r="I22" s="445"/>
      <c r="J22" s="445"/>
      <c r="K22" s="435"/>
      <c r="L22" s="440" t="s">
        <v>164</v>
      </c>
      <c r="M22" s="445"/>
      <c r="N22" s="445"/>
      <c r="O22" s="445"/>
      <c r="P22" s="435"/>
      <c r="Q22" s="571" t="s">
        <v>165</v>
      </c>
      <c r="R22" s="572"/>
      <c r="S22" s="572"/>
      <c r="T22" s="572"/>
      <c r="U22" s="572"/>
      <c r="V22" s="573"/>
      <c r="W22" s="577" t="s">
        <v>166</v>
      </c>
      <c r="X22" s="563"/>
      <c r="Y22" s="564"/>
      <c r="Z22" s="440" t="s">
        <v>1</v>
      </c>
      <c r="AA22" s="445"/>
      <c r="AB22" s="445"/>
      <c r="AC22" s="445"/>
      <c r="AD22" s="445"/>
      <c r="AE22" s="445"/>
      <c r="AF22" s="445"/>
      <c r="AG22" s="435"/>
      <c r="AH22" s="590" t="s">
        <v>167</v>
      </c>
      <c r="AI22" s="445"/>
      <c r="AJ22" s="445"/>
      <c r="AK22" s="445"/>
      <c r="AL22" s="435"/>
      <c r="AM22" s="590" t="s">
        <v>168</v>
      </c>
      <c r="AN22" s="591"/>
      <c r="AO22" s="591"/>
      <c r="AP22" s="591"/>
      <c r="AQ22" s="591"/>
      <c r="AR22" s="592"/>
      <c r="AS22" s="571" t="s">
        <v>165</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2">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169</v>
      </c>
      <c r="AZ23" s="389"/>
      <c r="BA23" s="389"/>
      <c r="BB23" s="389"/>
      <c r="BC23" s="389"/>
      <c r="BD23" s="389"/>
      <c r="BE23" s="389"/>
      <c r="BF23" s="389"/>
      <c r="BG23" s="389"/>
      <c r="BH23" s="389"/>
      <c r="BI23" s="389"/>
      <c r="BJ23" s="389"/>
      <c r="BK23" s="389"/>
      <c r="BL23" s="389"/>
      <c r="BM23" s="390"/>
      <c r="BN23" s="428">
        <v>144842476</v>
      </c>
      <c r="BO23" s="429"/>
      <c r="BP23" s="429"/>
      <c r="BQ23" s="429"/>
      <c r="BR23" s="429"/>
      <c r="BS23" s="429"/>
      <c r="BT23" s="429"/>
      <c r="BU23" s="430"/>
      <c r="BV23" s="428">
        <v>145522929</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5">
      <c r="A24" s="186"/>
      <c r="B24" s="565"/>
      <c r="C24" s="566"/>
      <c r="D24" s="567"/>
      <c r="E24" s="478" t="s">
        <v>170</v>
      </c>
      <c r="F24" s="458"/>
      <c r="G24" s="458"/>
      <c r="H24" s="458"/>
      <c r="I24" s="458"/>
      <c r="J24" s="458"/>
      <c r="K24" s="459"/>
      <c r="L24" s="479">
        <v>1</v>
      </c>
      <c r="M24" s="480"/>
      <c r="N24" s="480"/>
      <c r="O24" s="480"/>
      <c r="P24" s="519"/>
      <c r="Q24" s="479">
        <v>10970</v>
      </c>
      <c r="R24" s="480"/>
      <c r="S24" s="480"/>
      <c r="T24" s="480"/>
      <c r="U24" s="480"/>
      <c r="V24" s="519"/>
      <c r="W24" s="578"/>
      <c r="X24" s="566"/>
      <c r="Y24" s="567"/>
      <c r="Z24" s="478" t="s">
        <v>171</v>
      </c>
      <c r="AA24" s="458"/>
      <c r="AB24" s="458"/>
      <c r="AC24" s="458"/>
      <c r="AD24" s="458"/>
      <c r="AE24" s="458"/>
      <c r="AF24" s="458"/>
      <c r="AG24" s="459"/>
      <c r="AH24" s="479">
        <v>1547</v>
      </c>
      <c r="AI24" s="480"/>
      <c r="AJ24" s="480"/>
      <c r="AK24" s="480"/>
      <c r="AL24" s="519"/>
      <c r="AM24" s="479">
        <v>4972058</v>
      </c>
      <c r="AN24" s="480"/>
      <c r="AO24" s="480"/>
      <c r="AP24" s="480"/>
      <c r="AQ24" s="480"/>
      <c r="AR24" s="519"/>
      <c r="AS24" s="479">
        <v>3214</v>
      </c>
      <c r="AT24" s="480"/>
      <c r="AU24" s="480"/>
      <c r="AV24" s="480"/>
      <c r="AW24" s="480"/>
      <c r="AX24" s="481"/>
      <c r="AY24" s="598" t="s">
        <v>172</v>
      </c>
      <c r="AZ24" s="599"/>
      <c r="BA24" s="599"/>
      <c r="BB24" s="599"/>
      <c r="BC24" s="599"/>
      <c r="BD24" s="599"/>
      <c r="BE24" s="599"/>
      <c r="BF24" s="599"/>
      <c r="BG24" s="599"/>
      <c r="BH24" s="599"/>
      <c r="BI24" s="599"/>
      <c r="BJ24" s="599"/>
      <c r="BK24" s="599"/>
      <c r="BL24" s="599"/>
      <c r="BM24" s="600"/>
      <c r="BN24" s="428">
        <v>110907076</v>
      </c>
      <c r="BO24" s="429"/>
      <c r="BP24" s="429"/>
      <c r="BQ24" s="429"/>
      <c r="BR24" s="429"/>
      <c r="BS24" s="429"/>
      <c r="BT24" s="429"/>
      <c r="BU24" s="430"/>
      <c r="BV24" s="428">
        <v>110530277</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2">
      <c r="A25" s="186"/>
      <c r="B25" s="565"/>
      <c r="C25" s="566"/>
      <c r="D25" s="567"/>
      <c r="E25" s="478" t="s">
        <v>173</v>
      </c>
      <c r="F25" s="458"/>
      <c r="G25" s="458"/>
      <c r="H25" s="458"/>
      <c r="I25" s="458"/>
      <c r="J25" s="458"/>
      <c r="K25" s="459"/>
      <c r="L25" s="479">
        <v>2</v>
      </c>
      <c r="M25" s="480"/>
      <c r="N25" s="480"/>
      <c r="O25" s="480"/>
      <c r="P25" s="519"/>
      <c r="Q25" s="479">
        <v>8970</v>
      </c>
      <c r="R25" s="480"/>
      <c r="S25" s="480"/>
      <c r="T25" s="480"/>
      <c r="U25" s="480"/>
      <c r="V25" s="519"/>
      <c r="W25" s="578"/>
      <c r="X25" s="566"/>
      <c r="Y25" s="567"/>
      <c r="Z25" s="478" t="s">
        <v>174</v>
      </c>
      <c r="AA25" s="458"/>
      <c r="AB25" s="458"/>
      <c r="AC25" s="458"/>
      <c r="AD25" s="458"/>
      <c r="AE25" s="458"/>
      <c r="AF25" s="458"/>
      <c r="AG25" s="459"/>
      <c r="AH25" s="479" t="s">
        <v>175</v>
      </c>
      <c r="AI25" s="480"/>
      <c r="AJ25" s="480"/>
      <c r="AK25" s="480"/>
      <c r="AL25" s="519"/>
      <c r="AM25" s="479" t="s">
        <v>176</v>
      </c>
      <c r="AN25" s="480"/>
      <c r="AO25" s="480"/>
      <c r="AP25" s="480"/>
      <c r="AQ25" s="480"/>
      <c r="AR25" s="519"/>
      <c r="AS25" s="479" t="s">
        <v>129</v>
      </c>
      <c r="AT25" s="480"/>
      <c r="AU25" s="480"/>
      <c r="AV25" s="480"/>
      <c r="AW25" s="480"/>
      <c r="AX25" s="481"/>
      <c r="AY25" s="388" t="s">
        <v>177</v>
      </c>
      <c r="AZ25" s="389"/>
      <c r="BA25" s="389"/>
      <c r="BB25" s="389"/>
      <c r="BC25" s="389"/>
      <c r="BD25" s="389"/>
      <c r="BE25" s="389"/>
      <c r="BF25" s="389"/>
      <c r="BG25" s="389"/>
      <c r="BH25" s="389"/>
      <c r="BI25" s="389"/>
      <c r="BJ25" s="389"/>
      <c r="BK25" s="389"/>
      <c r="BL25" s="389"/>
      <c r="BM25" s="390"/>
      <c r="BN25" s="391">
        <v>31150552</v>
      </c>
      <c r="BO25" s="392"/>
      <c r="BP25" s="392"/>
      <c r="BQ25" s="392"/>
      <c r="BR25" s="392"/>
      <c r="BS25" s="392"/>
      <c r="BT25" s="392"/>
      <c r="BU25" s="393"/>
      <c r="BV25" s="391">
        <v>26211512</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2">
      <c r="A26" s="186"/>
      <c r="B26" s="565"/>
      <c r="C26" s="566"/>
      <c r="D26" s="567"/>
      <c r="E26" s="478" t="s">
        <v>178</v>
      </c>
      <c r="F26" s="458"/>
      <c r="G26" s="458"/>
      <c r="H26" s="458"/>
      <c r="I26" s="458"/>
      <c r="J26" s="458"/>
      <c r="K26" s="459"/>
      <c r="L26" s="479">
        <v>1</v>
      </c>
      <c r="M26" s="480"/>
      <c r="N26" s="480"/>
      <c r="O26" s="480"/>
      <c r="P26" s="519"/>
      <c r="Q26" s="479">
        <v>6860</v>
      </c>
      <c r="R26" s="480"/>
      <c r="S26" s="480"/>
      <c r="T26" s="480"/>
      <c r="U26" s="480"/>
      <c r="V26" s="519"/>
      <c r="W26" s="578"/>
      <c r="X26" s="566"/>
      <c r="Y26" s="567"/>
      <c r="Z26" s="478" t="s">
        <v>179</v>
      </c>
      <c r="AA26" s="588"/>
      <c r="AB26" s="588"/>
      <c r="AC26" s="588"/>
      <c r="AD26" s="588"/>
      <c r="AE26" s="588"/>
      <c r="AF26" s="588"/>
      <c r="AG26" s="589"/>
      <c r="AH26" s="479">
        <v>5</v>
      </c>
      <c r="AI26" s="480"/>
      <c r="AJ26" s="480"/>
      <c r="AK26" s="480"/>
      <c r="AL26" s="519"/>
      <c r="AM26" s="479">
        <v>15895</v>
      </c>
      <c r="AN26" s="480"/>
      <c r="AO26" s="480"/>
      <c r="AP26" s="480"/>
      <c r="AQ26" s="480"/>
      <c r="AR26" s="519"/>
      <c r="AS26" s="479">
        <v>3179</v>
      </c>
      <c r="AT26" s="480"/>
      <c r="AU26" s="480"/>
      <c r="AV26" s="480"/>
      <c r="AW26" s="480"/>
      <c r="AX26" s="481"/>
      <c r="AY26" s="431" t="s">
        <v>180</v>
      </c>
      <c r="AZ26" s="432"/>
      <c r="BA26" s="432"/>
      <c r="BB26" s="432"/>
      <c r="BC26" s="432"/>
      <c r="BD26" s="432"/>
      <c r="BE26" s="432"/>
      <c r="BF26" s="432"/>
      <c r="BG26" s="432"/>
      <c r="BH26" s="432"/>
      <c r="BI26" s="432"/>
      <c r="BJ26" s="432"/>
      <c r="BK26" s="432"/>
      <c r="BL26" s="432"/>
      <c r="BM26" s="433"/>
      <c r="BN26" s="428">
        <v>150000</v>
      </c>
      <c r="BO26" s="429"/>
      <c r="BP26" s="429"/>
      <c r="BQ26" s="429"/>
      <c r="BR26" s="429"/>
      <c r="BS26" s="429"/>
      <c r="BT26" s="429"/>
      <c r="BU26" s="430"/>
      <c r="BV26" s="428">
        <v>150000</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5">
      <c r="A27" s="186"/>
      <c r="B27" s="565"/>
      <c r="C27" s="566"/>
      <c r="D27" s="567"/>
      <c r="E27" s="478" t="s">
        <v>181</v>
      </c>
      <c r="F27" s="458"/>
      <c r="G27" s="458"/>
      <c r="H27" s="458"/>
      <c r="I27" s="458"/>
      <c r="J27" s="458"/>
      <c r="K27" s="459"/>
      <c r="L27" s="479">
        <v>1</v>
      </c>
      <c r="M27" s="480"/>
      <c r="N27" s="480"/>
      <c r="O27" s="480"/>
      <c r="P27" s="519"/>
      <c r="Q27" s="479">
        <v>6830</v>
      </c>
      <c r="R27" s="480"/>
      <c r="S27" s="480"/>
      <c r="T27" s="480"/>
      <c r="U27" s="480"/>
      <c r="V27" s="519"/>
      <c r="W27" s="578"/>
      <c r="X27" s="566"/>
      <c r="Y27" s="567"/>
      <c r="Z27" s="478" t="s">
        <v>182</v>
      </c>
      <c r="AA27" s="458"/>
      <c r="AB27" s="458"/>
      <c r="AC27" s="458"/>
      <c r="AD27" s="458"/>
      <c r="AE27" s="458"/>
      <c r="AF27" s="458"/>
      <c r="AG27" s="459"/>
      <c r="AH27" s="479">
        <v>112</v>
      </c>
      <c r="AI27" s="480"/>
      <c r="AJ27" s="480"/>
      <c r="AK27" s="480"/>
      <c r="AL27" s="519"/>
      <c r="AM27" s="479">
        <v>435757</v>
      </c>
      <c r="AN27" s="480"/>
      <c r="AO27" s="480"/>
      <c r="AP27" s="480"/>
      <c r="AQ27" s="480"/>
      <c r="AR27" s="519"/>
      <c r="AS27" s="479">
        <v>3891</v>
      </c>
      <c r="AT27" s="480"/>
      <c r="AU27" s="480"/>
      <c r="AV27" s="480"/>
      <c r="AW27" s="480"/>
      <c r="AX27" s="481"/>
      <c r="AY27" s="520" t="s">
        <v>183</v>
      </c>
      <c r="AZ27" s="521"/>
      <c r="BA27" s="521"/>
      <c r="BB27" s="521"/>
      <c r="BC27" s="521"/>
      <c r="BD27" s="521"/>
      <c r="BE27" s="521"/>
      <c r="BF27" s="521"/>
      <c r="BG27" s="521"/>
      <c r="BH27" s="521"/>
      <c r="BI27" s="521"/>
      <c r="BJ27" s="521"/>
      <c r="BK27" s="521"/>
      <c r="BL27" s="521"/>
      <c r="BM27" s="522"/>
      <c r="BN27" s="601">
        <v>2919971</v>
      </c>
      <c r="BO27" s="602"/>
      <c r="BP27" s="602"/>
      <c r="BQ27" s="602"/>
      <c r="BR27" s="602"/>
      <c r="BS27" s="602"/>
      <c r="BT27" s="602"/>
      <c r="BU27" s="603"/>
      <c r="BV27" s="601">
        <v>2915366</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2">
      <c r="A28" s="186"/>
      <c r="B28" s="565"/>
      <c r="C28" s="566"/>
      <c r="D28" s="567"/>
      <c r="E28" s="478" t="s">
        <v>184</v>
      </c>
      <c r="F28" s="458"/>
      <c r="G28" s="458"/>
      <c r="H28" s="458"/>
      <c r="I28" s="458"/>
      <c r="J28" s="458"/>
      <c r="K28" s="459"/>
      <c r="L28" s="479">
        <v>1</v>
      </c>
      <c r="M28" s="480"/>
      <c r="N28" s="480"/>
      <c r="O28" s="480"/>
      <c r="P28" s="519"/>
      <c r="Q28" s="479">
        <v>6160</v>
      </c>
      <c r="R28" s="480"/>
      <c r="S28" s="480"/>
      <c r="T28" s="480"/>
      <c r="U28" s="480"/>
      <c r="V28" s="519"/>
      <c r="W28" s="578"/>
      <c r="X28" s="566"/>
      <c r="Y28" s="567"/>
      <c r="Z28" s="478" t="s">
        <v>185</v>
      </c>
      <c r="AA28" s="458"/>
      <c r="AB28" s="458"/>
      <c r="AC28" s="458"/>
      <c r="AD28" s="458"/>
      <c r="AE28" s="458"/>
      <c r="AF28" s="458"/>
      <c r="AG28" s="459"/>
      <c r="AH28" s="479" t="s">
        <v>129</v>
      </c>
      <c r="AI28" s="480"/>
      <c r="AJ28" s="480"/>
      <c r="AK28" s="480"/>
      <c r="AL28" s="519"/>
      <c r="AM28" s="479" t="s">
        <v>175</v>
      </c>
      <c r="AN28" s="480"/>
      <c r="AO28" s="480"/>
      <c r="AP28" s="480"/>
      <c r="AQ28" s="480"/>
      <c r="AR28" s="519"/>
      <c r="AS28" s="479" t="s">
        <v>176</v>
      </c>
      <c r="AT28" s="480"/>
      <c r="AU28" s="480"/>
      <c r="AV28" s="480"/>
      <c r="AW28" s="480"/>
      <c r="AX28" s="481"/>
      <c r="AY28" s="604" t="s">
        <v>186</v>
      </c>
      <c r="AZ28" s="605"/>
      <c r="BA28" s="605"/>
      <c r="BB28" s="606"/>
      <c r="BC28" s="388" t="s">
        <v>48</v>
      </c>
      <c r="BD28" s="389"/>
      <c r="BE28" s="389"/>
      <c r="BF28" s="389"/>
      <c r="BG28" s="389"/>
      <c r="BH28" s="389"/>
      <c r="BI28" s="389"/>
      <c r="BJ28" s="389"/>
      <c r="BK28" s="389"/>
      <c r="BL28" s="389"/>
      <c r="BM28" s="390"/>
      <c r="BN28" s="391">
        <v>7617041</v>
      </c>
      <c r="BO28" s="392"/>
      <c r="BP28" s="392"/>
      <c r="BQ28" s="392"/>
      <c r="BR28" s="392"/>
      <c r="BS28" s="392"/>
      <c r="BT28" s="392"/>
      <c r="BU28" s="393"/>
      <c r="BV28" s="391">
        <v>7592470</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2">
      <c r="A29" s="186"/>
      <c r="B29" s="565"/>
      <c r="C29" s="566"/>
      <c r="D29" s="567"/>
      <c r="E29" s="478" t="s">
        <v>187</v>
      </c>
      <c r="F29" s="458"/>
      <c r="G29" s="458"/>
      <c r="H29" s="458"/>
      <c r="I29" s="458"/>
      <c r="J29" s="458"/>
      <c r="K29" s="459"/>
      <c r="L29" s="479">
        <v>36</v>
      </c>
      <c r="M29" s="480"/>
      <c r="N29" s="480"/>
      <c r="O29" s="480"/>
      <c r="P29" s="519"/>
      <c r="Q29" s="479">
        <v>5820</v>
      </c>
      <c r="R29" s="480"/>
      <c r="S29" s="480"/>
      <c r="T29" s="480"/>
      <c r="U29" s="480"/>
      <c r="V29" s="519"/>
      <c r="W29" s="579"/>
      <c r="X29" s="580"/>
      <c r="Y29" s="581"/>
      <c r="Z29" s="478" t="s">
        <v>188</v>
      </c>
      <c r="AA29" s="458"/>
      <c r="AB29" s="458"/>
      <c r="AC29" s="458"/>
      <c r="AD29" s="458"/>
      <c r="AE29" s="458"/>
      <c r="AF29" s="458"/>
      <c r="AG29" s="459"/>
      <c r="AH29" s="479">
        <v>1659</v>
      </c>
      <c r="AI29" s="480"/>
      <c r="AJ29" s="480"/>
      <c r="AK29" s="480"/>
      <c r="AL29" s="519"/>
      <c r="AM29" s="479">
        <v>5407815</v>
      </c>
      <c r="AN29" s="480"/>
      <c r="AO29" s="480"/>
      <c r="AP29" s="480"/>
      <c r="AQ29" s="480"/>
      <c r="AR29" s="519"/>
      <c r="AS29" s="479">
        <v>3260</v>
      </c>
      <c r="AT29" s="480"/>
      <c r="AU29" s="480"/>
      <c r="AV29" s="480"/>
      <c r="AW29" s="480"/>
      <c r="AX29" s="481"/>
      <c r="AY29" s="607"/>
      <c r="AZ29" s="608"/>
      <c r="BA29" s="608"/>
      <c r="BB29" s="609"/>
      <c r="BC29" s="462" t="s">
        <v>189</v>
      </c>
      <c r="BD29" s="463"/>
      <c r="BE29" s="463"/>
      <c r="BF29" s="463"/>
      <c r="BG29" s="463"/>
      <c r="BH29" s="463"/>
      <c r="BI29" s="463"/>
      <c r="BJ29" s="463"/>
      <c r="BK29" s="463"/>
      <c r="BL29" s="463"/>
      <c r="BM29" s="464"/>
      <c r="BN29" s="428">
        <v>1851160</v>
      </c>
      <c r="BO29" s="429"/>
      <c r="BP29" s="429"/>
      <c r="BQ29" s="429"/>
      <c r="BR29" s="429"/>
      <c r="BS29" s="429"/>
      <c r="BT29" s="429"/>
      <c r="BU29" s="430"/>
      <c r="BV29" s="428">
        <v>1844071</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5">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190</v>
      </c>
      <c r="X30" s="586"/>
      <c r="Y30" s="586"/>
      <c r="Z30" s="586"/>
      <c r="AA30" s="586"/>
      <c r="AB30" s="586"/>
      <c r="AC30" s="586"/>
      <c r="AD30" s="586"/>
      <c r="AE30" s="586"/>
      <c r="AF30" s="586"/>
      <c r="AG30" s="587"/>
      <c r="AH30" s="544">
        <v>99.5</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7972703</v>
      </c>
      <c r="BO30" s="602"/>
      <c r="BP30" s="602"/>
      <c r="BQ30" s="602"/>
      <c r="BR30" s="602"/>
      <c r="BS30" s="602"/>
      <c r="BT30" s="602"/>
      <c r="BU30" s="603"/>
      <c r="BV30" s="601">
        <v>9152582</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52" t="s">
        <v>197</v>
      </c>
      <c r="D33" s="452"/>
      <c r="E33" s="417" t="s">
        <v>198</v>
      </c>
      <c r="F33" s="417"/>
      <c r="G33" s="417"/>
      <c r="H33" s="417"/>
      <c r="I33" s="417"/>
      <c r="J33" s="417"/>
      <c r="K33" s="417"/>
      <c r="L33" s="417"/>
      <c r="M33" s="417"/>
      <c r="N33" s="417"/>
      <c r="O33" s="417"/>
      <c r="P33" s="417"/>
      <c r="Q33" s="417"/>
      <c r="R33" s="417"/>
      <c r="S33" s="417"/>
      <c r="T33" s="215"/>
      <c r="U33" s="452" t="s">
        <v>199</v>
      </c>
      <c r="V33" s="452"/>
      <c r="W33" s="417" t="s">
        <v>200</v>
      </c>
      <c r="X33" s="417"/>
      <c r="Y33" s="417"/>
      <c r="Z33" s="417"/>
      <c r="AA33" s="417"/>
      <c r="AB33" s="417"/>
      <c r="AC33" s="417"/>
      <c r="AD33" s="417"/>
      <c r="AE33" s="417"/>
      <c r="AF33" s="417"/>
      <c r="AG33" s="417"/>
      <c r="AH33" s="417"/>
      <c r="AI33" s="417"/>
      <c r="AJ33" s="417"/>
      <c r="AK33" s="417"/>
      <c r="AL33" s="215"/>
      <c r="AM33" s="452" t="s">
        <v>201</v>
      </c>
      <c r="AN33" s="452"/>
      <c r="AO33" s="417" t="s">
        <v>202</v>
      </c>
      <c r="AP33" s="417"/>
      <c r="AQ33" s="417"/>
      <c r="AR33" s="417"/>
      <c r="AS33" s="417"/>
      <c r="AT33" s="417"/>
      <c r="AU33" s="417"/>
      <c r="AV33" s="417"/>
      <c r="AW33" s="417"/>
      <c r="AX33" s="417"/>
      <c r="AY33" s="417"/>
      <c r="AZ33" s="417"/>
      <c r="BA33" s="417"/>
      <c r="BB33" s="417"/>
      <c r="BC33" s="417"/>
      <c r="BD33" s="216"/>
      <c r="BE33" s="417" t="s">
        <v>203</v>
      </c>
      <c r="BF33" s="417"/>
      <c r="BG33" s="417" t="s">
        <v>204</v>
      </c>
      <c r="BH33" s="417"/>
      <c r="BI33" s="417"/>
      <c r="BJ33" s="417"/>
      <c r="BK33" s="417"/>
      <c r="BL33" s="417"/>
      <c r="BM33" s="417"/>
      <c r="BN33" s="417"/>
      <c r="BO33" s="417"/>
      <c r="BP33" s="417"/>
      <c r="BQ33" s="417"/>
      <c r="BR33" s="417"/>
      <c r="BS33" s="417"/>
      <c r="BT33" s="417"/>
      <c r="BU33" s="417"/>
      <c r="BV33" s="216"/>
      <c r="BW33" s="452" t="s">
        <v>203</v>
      </c>
      <c r="BX33" s="452"/>
      <c r="BY33" s="417" t="s">
        <v>205</v>
      </c>
      <c r="BZ33" s="417"/>
      <c r="CA33" s="417"/>
      <c r="CB33" s="417"/>
      <c r="CC33" s="417"/>
      <c r="CD33" s="417"/>
      <c r="CE33" s="417"/>
      <c r="CF33" s="417"/>
      <c r="CG33" s="417"/>
      <c r="CH33" s="417"/>
      <c r="CI33" s="417"/>
      <c r="CJ33" s="417"/>
      <c r="CK33" s="417"/>
      <c r="CL33" s="417"/>
      <c r="CM33" s="417"/>
      <c r="CN33" s="215"/>
      <c r="CO33" s="452" t="s">
        <v>199</v>
      </c>
      <c r="CP33" s="452"/>
      <c r="CQ33" s="417" t="s">
        <v>206</v>
      </c>
      <c r="CR33" s="417"/>
      <c r="CS33" s="417"/>
      <c r="CT33" s="417"/>
      <c r="CU33" s="417"/>
      <c r="CV33" s="417"/>
      <c r="CW33" s="417"/>
      <c r="CX33" s="417"/>
      <c r="CY33" s="417"/>
      <c r="CZ33" s="417"/>
      <c r="DA33" s="417"/>
      <c r="DB33" s="417"/>
      <c r="DC33" s="417"/>
      <c r="DD33" s="417"/>
      <c r="DE33" s="417"/>
      <c r="DF33" s="215"/>
      <c r="DG33" s="613" t="s">
        <v>207</v>
      </c>
      <c r="DH33" s="613"/>
      <c r="DI33" s="217"/>
      <c r="DJ33" s="185"/>
      <c r="DK33" s="185"/>
      <c r="DL33" s="185"/>
      <c r="DM33" s="185"/>
      <c r="DN33" s="185"/>
      <c r="DO33" s="185"/>
    </row>
    <row r="34" spans="1:119" ht="32.25" customHeight="1" x14ac:dyDescent="0.2">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4</v>
      </c>
      <c r="V34" s="614"/>
      <c r="W34" s="615" t="str">
        <f>IF('各会計、関係団体の財政状況及び健全化判断比率'!B28="","",'各会計、関係団体の財政状況及び健全化判断比率'!B28)</f>
        <v>国民健康保険事業特別会計</v>
      </c>
      <c r="X34" s="615"/>
      <c r="Y34" s="615"/>
      <c r="Z34" s="615"/>
      <c r="AA34" s="615"/>
      <c r="AB34" s="615"/>
      <c r="AC34" s="615"/>
      <c r="AD34" s="615"/>
      <c r="AE34" s="615"/>
      <c r="AF34" s="615"/>
      <c r="AG34" s="615"/>
      <c r="AH34" s="615"/>
      <c r="AI34" s="615"/>
      <c r="AJ34" s="615"/>
      <c r="AK34" s="615"/>
      <c r="AL34" s="213"/>
      <c r="AM34" s="614">
        <f>IF(AO34="","",MAX(C34:D43,U34:V43)+1)</f>
        <v>9</v>
      </c>
      <c r="AN34" s="614"/>
      <c r="AO34" s="615" t="str">
        <f>IF('各会計、関係団体の財政状況及び健全化判断比率'!B33="","",'各会計、関係団体の財政状況及び健全化判断比率'!B33)</f>
        <v>水道事業</v>
      </c>
      <c r="AP34" s="615"/>
      <c r="AQ34" s="615"/>
      <c r="AR34" s="615"/>
      <c r="AS34" s="615"/>
      <c r="AT34" s="615"/>
      <c r="AU34" s="615"/>
      <c r="AV34" s="615"/>
      <c r="AW34" s="615"/>
      <c r="AX34" s="615"/>
      <c r="AY34" s="615"/>
      <c r="AZ34" s="615"/>
      <c r="BA34" s="615"/>
      <c r="BB34" s="615"/>
      <c r="BC34" s="615"/>
      <c r="BD34" s="213"/>
      <c r="BE34" s="614">
        <f>IF(BG34="","",MAX(C34:D43,U34:V43,AM34:AN43)+1)</f>
        <v>11</v>
      </c>
      <c r="BF34" s="614"/>
      <c r="BG34" s="615" t="str">
        <f>IF('各会計、関係団体の財政状況及び健全化判断比率'!B35="","",'各会計、関係団体の財政状況及び健全化判断比率'!B35)</f>
        <v>農業集落排水事業</v>
      </c>
      <c r="BH34" s="615"/>
      <c r="BI34" s="615"/>
      <c r="BJ34" s="615"/>
      <c r="BK34" s="615"/>
      <c r="BL34" s="615"/>
      <c r="BM34" s="615"/>
      <c r="BN34" s="615"/>
      <c r="BO34" s="615"/>
      <c r="BP34" s="615"/>
      <c r="BQ34" s="615"/>
      <c r="BR34" s="615"/>
      <c r="BS34" s="615"/>
      <c r="BT34" s="615"/>
      <c r="BU34" s="615"/>
      <c r="BV34" s="213"/>
      <c r="BW34" s="614">
        <f>IF(BY34="","",MAX(C34:D43,U34:V43,AM34:AN43,BE34:BF43)+1)</f>
        <v>14</v>
      </c>
      <c r="BX34" s="614"/>
      <c r="BY34" s="615" t="str">
        <f>IF('各会計、関係団体の財政状況及び健全化判断比率'!B68="","",'各会計、関係団体の財政状況及び健全化判断比率'!B68)</f>
        <v>浮羽老人ホーム組合</v>
      </c>
      <c r="BZ34" s="615"/>
      <c r="CA34" s="615"/>
      <c r="CB34" s="615"/>
      <c r="CC34" s="615"/>
      <c r="CD34" s="615"/>
      <c r="CE34" s="615"/>
      <c r="CF34" s="615"/>
      <c r="CG34" s="615"/>
      <c r="CH34" s="615"/>
      <c r="CI34" s="615"/>
      <c r="CJ34" s="615"/>
      <c r="CK34" s="615"/>
      <c r="CL34" s="615"/>
      <c r="CM34" s="615"/>
      <c r="CN34" s="213"/>
      <c r="CO34" s="614">
        <f>IF(CQ34="","",MAX(C34:D43,U34:V43,AM34:AN43,BE34:BF43,BW34:BX43)+1)</f>
        <v>24</v>
      </c>
      <c r="CP34" s="614"/>
      <c r="CQ34" s="615" t="str">
        <f>IF('各会計、関係団体の財政状況及び健全化判断比率'!BS7="","",'各会計、関係団体の財政状況及び健全化判断比率'!BS7)</f>
        <v>久留米市開発公社</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x14ac:dyDescent="0.2">
      <c r="A35" s="186"/>
      <c r="B35" s="212"/>
      <c r="C35" s="614">
        <f>IF(E35="","",C34+1)</f>
        <v>2</v>
      </c>
      <c r="D35" s="614"/>
      <c r="E35" s="615" t="str">
        <f>IF('各会計、関係団体の財政状況及び健全化判断比率'!B8="","",'各会計、関係団体の財政状況及び健全化判断比率'!B8)</f>
        <v>住宅新築資金等貸付事業特別会計</v>
      </c>
      <c r="F35" s="615"/>
      <c r="G35" s="615"/>
      <c r="H35" s="615"/>
      <c r="I35" s="615"/>
      <c r="J35" s="615"/>
      <c r="K35" s="615"/>
      <c r="L35" s="615"/>
      <c r="M35" s="615"/>
      <c r="N35" s="615"/>
      <c r="O35" s="615"/>
      <c r="P35" s="615"/>
      <c r="Q35" s="615"/>
      <c r="R35" s="615"/>
      <c r="S35" s="615"/>
      <c r="T35" s="213"/>
      <c r="U35" s="614">
        <f>IF(W35="","",U34+1)</f>
        <v>5</v>
      </c>
      <c r="V35" s="614"/>
      <c r="W35" s="615" t="str">
        <f>IF('各会計、関係団体の財政状況及び健全化判断比率'!B29="","",'各会計、関係団体の財政状況及び健全化判断比率'!B29)</f>
        <v>介護保険事業特別会計</v>
      </c>
      <c r="X35" s="615"/>
      <c r="Y35" s="615"/>
      <c r="Z35" s="615"/>
      <c r="AA35" s="615"/>
      <c r="AB35" s="615"/>
      <c r="AC35" s="615"/>
      <c r="AD35" s="615"/>
      <c r="AE35" s="615"/>
      <c r="AF35" s="615"/>
      <c r="AG35" s="615"/>
      <c r="AH35" s="615"/>
      <c r="AI35" s="615"/>
      <c r="AJ35" s="615"/>
      <c r="AK35" s="615"/>
      <c r="AL35" s="213"/>
      <c r="AM35" s="614">
        <f t="shared" ref="AM35:AM43" si="0">IF(AO35="","",AM34+1)</f>
        <v>10</v>
      </c>
      <c r="AN35" s="614"/>
      <c r="AO35" s="615" t="str">
        <f>IF('各会計、関係団体の財政状況及び健全化判断比率'!B34="","",'各会計、関係団体の財政状況及び健全化判断比率'!B34)</f>
        <v>下水道事業</v>
      </c>
      <c r="AP35" s="615"/>
      <c r="AQ35" s="615"/>
      <c r="AR35" s="615"/>
      <c r="AS35" s="615"/>
      <c r="AT35" s="615"/>
      <c r="AU35" s="615"/>
      <c r="AV35" s="615"/>
      <c r="AW35" s="615"/>
      <c r="AX35" s="615"/>
      <c r="AY35" s="615"/>
      <c r="AZ35" s="615"/>
      <c r="BA35" s="615"/>
      <c r="BB35" s="615"/>
      <c r="BC35" s="615"/>
      <c r="BD35" s="213"/>
      <c r="BE35" s="614">
        <f t="shared" ref="BE35:BE43" si="1">IF(BG35="","",BE34+1)</f>
        <v>12</v>
      </c>
      <c r="BF35" s="614"/>
      <c r="BG35" s="615" t="str">
        <f>IF('各会計、関係団体の財政状況及び健全化判断比率'!B36="","",'各会計、関係団体の財政状況及び健全化判断比率'!B36)</f>
        <v>特定地域生活排水処理事業</v>
      </c>
      <c r="BH35" s="615"/>
      <c r="BI35" s="615"/>
      <c r="BJ35" s="615"/>
      <c r="BK35" s="615"/>
      <c r="BL35" s="615"/>
      <c r="BM35" s="615"/>
      <c r="BN35" s="615"/>
      <c r="BO35" s="615"/>
      <c r="BP35" s="615"/>
      <c r="BQ35" s="615"/>
      <c r="BR35" s="615"/>
      <c r="BS35" s="615"/>
      <c r="BT35" s="615"/>
      <c r="BU35" s="615"/>
      <c r="BV35" s="213"/>
      <c r="BW35" s="614">
        <f t="shared" ref="BW35:BW43" si="2">IF(BY35="","",BW34+1)</f>
        <v>15</v>
      </c>
      <c r="BX35" s="614"/>
      <c r="BY35" s="615" t="str">
        <f>IF('各会計、関係団体の財政状況及び健全化判断比率'!B69="","",'各会計、関係団体の財政状況及び健全化判断比率'!B69)</f>
        <v>うきは久留米環境施設組合</v>
      </c>
      <c r="BZ35" s="615"/>
      <c r="CA35" s="615"/>
      <c r="CB35" s="615"/>
      <c r="CC35" s="615"/>
      <c r="CD35" s="615"/>
      <c r="CE35" s="615"/>
      <c r="CF35" s="615"/>
      <c r="CG35" s="615"/>
      <c r="CH35" s="615"/>
      <c r="CI35" s="615"/>
      <c r="CJ35" s="615"/>
      <c r="CK35" s="615"/>
      <c r="CL35" s="615"/>
      <c r="CM35" s="615"/>
      <c r="CN35" s="213"/>
      <c r="CO35" s="614">
        <f t="shared" ref="CO35:CO43" si="3">IF(CQ35="","",CO34+1)</f>
        <v>25</v>
      </c>
      <c r="CP35" s="614"/>
      <c r="CQ35" s="615" t="str">
        <f>IF('各会計、関係団体の財政状況及び健全化判断比率'!BS8="","",'各会計、関係団体の財政状況及び健全化判断比率'!BS8)</f>
        <v>久留米市都市公園管理センター</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2">
      <c r="A36" s="186"/>
      <c r="B36" s="212"/>
      <c r="C36" s="614">
        <f>IF(E36="","",C35+1)</f>
        <v>3</v>
      </c>
      <c r="D36" s="614"/>
      <c r="E36" s="615" t="str">
        <f>IF('各会計、関係団体の財政状況及び健全化判断比率'!B9="","",'各会計、関係団体の財政状況及び健全化判断比率'!B9)</f>
        <v>母子父子寡婦福祉資金貸付事業特別会計</v>
      </c>
      <c r="F36" s="615"/>
      <c r="G36" s="615"/>
      <c r="H36" s="615"/>
      <c r="I36" s="615"/>
      <c r="J36" s="615"/>
      <c r="K36" s="615"/>
      <c r="L36" s="615"/>
      <c r="M36" s="615"/>
      <c r="N36" s="615"/>
      <c r="O36" s="615"/>
      <c r="P36" s="615"/>
      <c r="Q36" s="615"/>
      <c r="R36" s="615"/>
      <c r="S36" s="615"/>
      <c r="T36" s="213"/>
      <c r="U36" s="614">
        <f t="shared" ref="U36:U43" si="4">IF(W36="","",U35+1)</f>
        <v>6</v>
      </c>
      <c r="V36" s="614"/>
      <c r="W36" s="615" t="str">
        <f>IF('各会計、関係団体の財政状況及び健全化判断比率'!B30="","",'各会計、関係団体の財政状況及び健全化判断比率'!B30)</f>
        <v>後期高齢者医療事業特別会計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f t="shared" si="1"/>
        <v>13</v>
      </c>
      <c r="BF36" s="614"/>
      <c r="BG36" s="615" t="str">
        <f>IF('各会計、関係団体の財政状況及び健全化判断比率'!B37="","",'各会計、関係団体の財政状況及び健全化判断比率'!B37)</f>
        <v>卸売市場事業</v>
      </c>
      <c r="BH36" s="615"/>
      <c r="BI36" s="615"/>
      <c r="BJ36" s="615"/>
      <c r="BK36" s="615"/>
      <c r="BL36" s="615"/>
      <c r="BM36" s="615"/>
      <c r="BN36" s="615"/>
      <c r="BO36" s="615"/>
      <c r="BP36" s="615"/>
      <c r="BQ36" s="615"/>
      <c r="BR36" s="615"/>
      <c r="BS36" s="615"/>
      <c r="BT36" s="615"/>
      <c r="BU36" s="615"/>
      <c r="BV36" s="213"/>
      <c r="BW36" s="614">
        <f t="shared" si="2"/>
        <v>16</v>
      </c>
      <c r="BX36" s="614"/>
      <c r="BY36" s="615" t="str">
        <f>IF('各会計、関係団体の財政状況及び健全化判断比率'!B70="","",'各会計、関係団体の財政状況及び健全化判断比率'!B70)</f>
        <v>両筑衛生施設組合</v>
      </c>
      <c r="BZ36" s="615"/>
      <c r="CA36" s="615"/>
      <c r="CB36" s="615"/>
      <c r="CC36" s="615"/>
      <c r="CD36" s="615"/>
      <c r="CE36" s="615"/>
      <c r="CF36" s="615"/>
      <c r="CG36" s="615"/>
      <c r="CH36" s="615"/>
      <c r="CI36" s="615"/>
      <c r="CJ36" s="615"/>
      <c r="CK36" s="615"/>
      <c r="CL36" s="615"/>
      <c r="CM36" s="615"/>
      <c r="CN36" s="213"/>
      <c r="CO36" s="614">
        <f t="shared" si="3"/>
        <v>26</v>
      </c>
      <c r="CP36" s="614"/>
      <c r="CQ36" s="615" t="str">
        <f>IF('各会計、関係団体の財政状況及び健全化判断比率'!BS9="","",'各会計、関係団体の財政状況及び健全化判断比率'!BS9)</f>
        <v>久留米市みどりの里づくり推進機構</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2">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f t="shared" si="4"/>
        <v>7</v>
      </c>
      <c r="V37" s="614"/>
      <c r="W37" s="615" t="str">
        <f>IF('各会計、関係団体の財政状況及び健全化判断比率'!B31="","",'各会計、関係団体の財政状況及び健全化判断比率'!B31)</f>
        <v>市営駐車場事業特別会計</v>
      </c>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17</v>
      </c>
      <c r="BX37" s="614"/>
      <c r="BY37" s="615" t="str">
        <f>IF('各会計、関係団体の財政状況及び健全化判断比率'!B71="","",'各会計、関係団体の財政状況及び健全化判断比率'!B71)</f>
        <v>久留米市外三市町高等学校組合</v>
      </c>
      <c r="BZ37" s="615"/>
      <c r="CA37" s="615"/>
      <c r="CB37" s="615"/>
      <c r="CC37" s="615"/>
      <c r="CD37" s="615"/>
      <c r="CE37" s="615"/>
      <c r="CF37" s="615"/>
      <c r="CG37" s="615"/>
      <c r="CH37" s="615"/>
      <c r="CI37" s="615"/>
      <c r="CJ37" s="615"/>
      <c r="CK37" s="615"/>
      <c r="CL37" s="615"/>
      <c r="CM37" s="615"/>
      <c r="CN37" s="213"/>
      <c r="CO37" s="614">
        <f t="shared" si="3"/>
        <v>27</v>
      </c>
      <c r="CP37" s="614"/>
      <c r="CQ37" s="615" t="str">
        <f>IF('各会計、関係団体の財政状況及び健全化判断比率'!BS10="","",'各会計、関係団体の財政状況及び健全化判断比率'!BS10)</f>
        <v>久留米地域地場産業振興センター</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2">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f t="shared" si="4"/>
        <v>8</v>
      </c>
      <c r="V38" s="614"/>
      <c r="W38" s="615" t="str">
        <f>IF('各会計、関係団体の財政状況及び健全化判断比率'!B32="","",'各会計、関係団体の財政状況及び健全化判断比率'!B32)</f>
        <v>競輪事業特別会計</v>
      </c>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18</v>
      </c>
      <c r="BX38" s="614"/>
      <c r="BY38" s="615" t="str">
        <f>IF('各会計、関係団体の財政状況及び健全化判断比率'!B72="","",'各会計、関係団体の財政状況及び健全化判断比率'!B72)</f>
        <v>久留米広域市町村圏事務組合(一般会計)</v>
      </c>
      <c r="BZ38" s="615"/>
      <c r="CA38" s="615"/>
      <c r="CB38" s="615"/>
      <c r="CC38" s="615"/>
      <c r="CD38" s="615"/>
      <c r="CE38" s="615"/>
      <c r="CF38" s="615"/>
      <c r="CG38" s="615"/>
      <c r="CH38" s="615"/>
      <c r="CI38" s="615"/>
      <c r="CJ38" s="615"/>
      <c r="CK38" s="615"/>
      <c r="CL38" s="615"/>
      <c r="CM38" s="615"/>
      <c r="CN38" s="213"/>
      <c r="CO38" s="614">
        <f t="shared" si="3"/>
        <v>28</v>
      </c>
      <c r="CP38" s="614"/>
      <c r="CQ38" s="615" t="str">
        <f>IF('各会計、関係団体の財政状況及び健全化判断比率'!BS11="","",'各会計、関係団体の財政状況及び健全化判断比率'!BS11)</f>
        <v>久留米観光コンベンション国際交流協会</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2">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19</v>
      </c>
      <c r="BX39" s="614"/>
      <c r="BY39" s="615" t="str">
        <f>IF('各会計、関係団体の財政状況及び健全化判断比率'!B73="","",'各会計、関係団体の財政状況及び健全化判断比率'!B73)</f>
        <v>久留米広域市町村圏事務組合(ふるさと振興事業特別会計)</v>
      </c>
      <c r="BZ39" s="615"/>
      <c r="CA39" s="615"/>
      <c r="CB39" s="615"/>
      <c r="CC39" s="615"/>
      <c r="CD39" s="615"/>
      <c r="CE39" s="615"/>
      <c r="CF39" s="615"/>
      <c r="CG39" s="615"/>
      <c r="CH39" s="615"/>
      <c r="CI39" s="615"/>
      <c r="CJ39" s="615"/>
      <c r="CK39" s="615"/>
      <c r="CL39" s="615"/>
      <c r="CM39" s="615"/>
      <c r="CN39" s="213"/>
      <c r="CO39" s="614">
        <f t="shared" si="3"/>
        <v>29</v>
      </c>
      <c r="CP39" s="614"/>
      <c r="CQ39" s="615" t="str">
        <f>IF('各会計、関係団体の財政状況及び健全化判断比率'!BS12="","",'各会計、関係団体の財政状況及び健全化判断比率'!BS12)</f>
        <v>久留米市生きがい健康づくり財団</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2">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20</v>
      </c>
      <c r="BX40" s="614"/>
      <c r="BY40" s="615" t="str">
        <f>IF('各会計、関係団体の財政状況及び健全化判断比率'!B74="","",'各会計、関係団体の財政状況及び健全化判断比率'!B74)</f>
        <v>久留米広域市町村圏事務組合(小児救急医療支援事業特別会計)</v>
      </c>
      <c r="BZ40" s="615"/>
      <c r="CA40" s="615"/>
      <c r="CB40" s="615"/>
      <c r="CC40" s="615"/>
      <c r="CD40" s="615"/>
      <c r="CE40" s="615"/>
      <c r="CF40" s="615"/>
      <c r="CG40" s="615"/>
      <c r="CH40" s="615"/>
      <c r="CI40" s="615"/>
      <c r="CJ40" s="615"/>
      <c r="CK40" s="615"/>
      <c r="CL40" s="615"/>
      <c r="CM40" s="615"/>
      <c r="CN40" s="213"/>
      <c r="CO40" s="614">
        <f t="shared" si="3"/>
        <v>30</v>
      </c>
      <c r="CP40" s="614"/>
      <c r="CQ40" s="615" t="str">
        <f>IF('各会計、関係団体の財政状況及び健全化判断比率'!BS13="","",'各会計、関係団体の財政状況及び健全化判断比率'!BS13)</f>
        <v>久留米都市開発ビル</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2">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21</v>
      </c>
      <c r="BX41" s="614"/>
      <c r="BY41" s="615" t="str">
        <f>IF('各会計、関係団体の財政状況及び健全化判断比率'!B75="","",'各会計、関係団体の財政状況及び健全化判断比率'!B75)</f>
        <v>久留米広域市町村圏事務組合(広域消防特別会計)</v>
      </c>
      <c r="BZ41" s="615"/>
      <c r="CA41" s="615"/>
      <c r="CB41" s="615"/>
      <c r="CC41" s="615"/>
      <c r="CD41" s="615"/>
      <c r="CE41" s="615"/>
      <c r="CF41" s="615"/>
      <c r="CG41" s="615"/>
      <c r="CH41" s="615"/>
      <c r="CI41" s="615"/>
      <c r="CJ41" s="615"/>
      <c r="CK41" s="615"/>
      <c r="CL41" s="615"/>
      <c r="CM41" s="615"/>
      <c r="CN41" s="213"/>
      <c r="CO41" s="614">
        <f t="shared" si="3"/>
        <v>31</v>
      </c>
      <c r="CP41" s="614"/>
      <c r="CQ41" s="615" t="str">
        <f>IF('各会計、関係団体の財政状況及び健全化判断比率'!BS14="","",'各会計、関係団体の財政状況及び健全化判断比率'!BS14)</f>
        <v>久留米ビジネスプラザ</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2">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f t="shared" si="2"/>
        <v>22</v>
      </c>
      <c r="BX42" s="614"/>
      <c r="BY42" s="615" t="str">
        <f>IF('各会計、関係団体の財政状況及び健全化判断比率'!B76="","",'各会計、関係団体の財政状況及び健全化判断比率'!B76)</f>
        <v>甘木・朝倉・三井環境施設組合</v>
      </c>
      <c r="BZ42" s="615"/>
      <c r="CA42" s="615"/>
      <c r="CB42" s="615"/>
      <c r="CC42" s="615"/>
      <c r="CD42" s="615"/>
      <c r="CE42" s="615"/>
      <c r="CF42" s="615"/>
      <c r="CG42" s="615"/>
      <c r="CH42" s="615"/>
      <c r="CI42" s="615"/>
      <c r="CJ42" s="615"/>
      <c r="CK42" s="615"/>
      <c r="CL42" s="615"/>
      <c r="CM42" s="615"/>
      <c r="CN42" s="213"/>
      <c r="CO42" s="614">
        <f t="shared" si="3"/>
        <v>32</v>
      </c>
      <c r="CP42" s="614"/>
      <c r="CQ42" s="615" t="str">
        <f>IF('各会計、関係団体の財政状況及び健全化判断比率'!BS15="","",'各会計、関係団体の財政状況及び健全化判断比率'!BS15)</f>
        <v>久留米リサーチ・パーク</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2">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f t="shared" si="2"/>
        <v>23</v>
      </c>
      <c r="BX43" s="614"/>
      <c r="BY43" s="615" t="str">
        <f>IF('各会計、関係団体の財政状況及び健全化判断比率'!B77="","",'各会計、関係団体の財政状況及び健全化判断比率'!B77)</f>
        <v>福岡県自治振興組合(一般会計)</v>
      </c>
      <c r="BZ43" s="615"/>
      <c r="CA43" s="615"/>
      <c r="CB43" s="615"/>
      <c r="CC43" s="615"/>
      <c r="CD43" s="615"/>
      <c r="CE43" s="615"/>
      <c r="CF43" s="615"/>
      <c r="CG43" s="615"/>
      <c r="CH43" s="615"/>
      <c r="CI43" s="615"/>
      <c r="CJ43" s="615"/>
      <c r="CK43" s="615"/>
      <c r="CL43" s="615"/>
      <c r="CM43" s="615"/>
      <c r="CN43" s="213"/>
      <c r="CO43" s="614">
        <f t="shared" si="3"/>
        <v>33</v>
      </c>
      <c r="CP43" s="614"/>
      <c r="CQ43" s="615" t="str">
        <f>IF('各会計、関係団体の財政状況及び健全化判断比率'!BS16="","",'各会計、関係団体の財政状況及び健全化判断比率'!BS16)</f>
        <v>ハイマート久留米</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208</v>
      </c>
      <c r="C46" s="185"/>
      <c r="D46" s="185"/>
      <c r="E46" s="185" t="s">
        <v>209</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210</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211</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212</v>
      </c>
    </row>
    <row r="50" spans="5:5" x14ac:dyDescent="0.2">
      <c r="E50" s="187" t="s">
        <v>213</v>
      </c>
    </row>
    <row r="51" spans="5:5" x14ac:dyDescent="0.2">
      <c r="E51" s="187" t="s">
        <v>214</v>
      </c>
    </row>
    <row r="52" spans="5:5" x14ac:dyDescent="0.2">
      <c r="E52" s="187" t="s">
        <v>215</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An03Sf4ZEqgj+xV0QxjZI2Ck+nEpyLkAJRtDVx2xr5Ns9uyDjhDAPiyqbxwIuVGtig+u9dllkOd8TdpN93IJiw==" saltValue="5rynh9X6a1FI/DaloFaZM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x14ac:dyDescent="0.2">
      <c r="A34" s="22"/>
      <c r="B34" s="31"/>
      <c r="C34" s="1206" t="s">
        <v>577</v>
      </c>
      <c r="D34" s="1206"/>
      <c r="E34" s="1207"/>
      <c r="F34" s="32">
        <v>5.57</v>
      </c>
      <c r="G34" s="33">
        <v>5.07</v>
      </c>
      <c r="H34" s="33">
        <v>5.74</v>
      </c>
      <c r="I34" s="33">
        <v>6.04</v>
      </c>
      <c r="J34" s="34">
        <v>6.32</v>
      </c>
      <c r="K34" s="22"/>
      <c r="L34" s="22"/>
      <c r="M34" s="22"/>
      <c r="N34" s="22"/>
      <c r="O34" s="22"/>
      <c r="P34" s="22"/>
    </row>
    <row r="35" spans="1:16" ht="39" customHeight="1" x14ac:dyDescent="0.2">
      <c r="A35" s="22"/>
      <c r="B35" s="35"/>
      <c r="C35" s="1200" t="s">
        <v>578</v>
      </c>
      <c r="D35" s="1201"/>
      <c r="E35" s="1202"/>
      <c r="F35" s="36">
        <v>1.72</v>
      </c>
      <c r="G35" s="37">
        <v>0.99</v>
      </c>
      <c r="H35" s="37">
        <v>1.79</v>
      </c>
      <c r="I35" s="37">
        <v>2.44</v>
      </c>
      <c r="J35" s="38">
        <v>4.38</v>
      </c>
      <c r="K35" s="22"/>
      <c r="L35" s="22"/>
      <c r="M35" s="22"/>
      <c r="N35" s="22"/>
      <c r="O35" s="22"/>
      <c r="P35" s="22"/>
    </row>
    <row r="36" spans="1:16" ht="39" customHeight="1" x14ac:dyDescent="0.2">
      <c r="A36" s="22"/>
      <c r="B36" s="35"/>
      <c r="C36" s="1200" t="s">
        <v>579</v>
      </c>
      <c r="D36" s="1201"/>
      <c r="E36" s="1202"/>
      <c r="F36" s="36">
        <v>1.31</v>
      </c>
      <c r="G36" s="37">
        <v>1.38</v>
      </c>
      <c r="H36" s="37">
        <v>1.25</v>
      </c>
      <c r="I36" s="37">
        <v>1.27</v>
      </c>
      <c r="J36" s="38">
        <v>1.19</v>
      </c>
      <c r="K36" s="22"/>
      <c r="L36" s="22"/>
      <c r="M36" s="22"/>
      <c r="N36" s="22"/>
      <c r="O36" s="22"/>
      <c r="P36" s="22"/>
    </row>
    <row r="37" spans="1:16" ht="39" customHeight="1" x14ac:dyDescent="0.2">
      <c r="A37" s="22"/>
      <c r="B37" s="35"/>
      <c r="C37" s="1200" t="s">
        <v>580</v>
      </c>
      <c r="D37" s="1201"/>
      <c r="E37" s="1202"/>
      <c r="F37" s="36">
        <v>0.04</v>
      </c>
      <c r="G37" s="37" t="s">
        <v>581</v>
      </c>
      <c r="H37" s="37">
        <v>0.13</v>
      </c>
      <c r="I37" s="37">
        <v>0.68</v>
      </c>
      <c r="J37" s="38">
        <v>1.1399999999999999</v>
      </c>
      <c r="K37" s="22"/>
      <c r="L37" s="22"/>
      <c r="M37" s="22"/>
      <c r="N37" s="22"/>
      <c r="O37" s="22"/>
      <c r="P37" s="22"/>
    </row>
    <row r="38" spans="1:16" ht="39" customHeight="1" x14ac:dyDescent="0.2">
      <c r="A38" s="22"/>
      <c r="B38" s="35"/>
      <c r="C38" s="1200" t="s">
        <v>582</v>
      </c>
      <c r="D38" s="1201"/>
      <c r="E38" s="1202"/>
      <c r="F38" s="36">
        <v>0.76</v>
      </c>
      <c r="G38" s="37">
        <v>0.8</v>
      </c>
      <c r="H38" s="37">
        <v>0.81</v>
      </c>
      <c r="I38" s="37">
        <v>0.82</v>
      </c>
      <c r="J38" s="38">
        <v>0.83</v>
      </c>
      <c r="K38" s="22"/>
      <c r="L38" s="22"/>
      <c r="M38" s="22"/>
      <c r="N38" s="22"/>
      <c r="O38" s="22"/>
      <c r="P38" s="22"/>
    </row>
    <row r="39" spans="1:16" ht="39" customHeight="1" x14ac:dyDescent="0.2">
      <c r="A39" s="22"/>
      <c r="B39" s="35"/>
      <c r="C39" s="1200" t="s">
        <v>583</v>
      </c>
      <c r="D39" s="1201"/>
      <c r="E39" s="1202"/>
      <c r="F39" s="36">
        <v>0.59</v>
      </c>
      <c r="G39" s="37">
        <v>0.48</v>
      </c>
      <c r="H39" s="37">
        <v>0.68</v>
      </c>
      <c r="I39" s="37">
        <v>0.82</v>
      </c>
      <c r="J39" s="38">
        <v>0.56000000000000005</v>
      </c>
      <c r="K39" s="22"/>
      <c r="L39" s="22"/>
      <c r="M39" s="22"/>
      <c r="N39" s="22"/>
      <c r="O39" s="22"/>
      <c r="P39" s="22"/>
    </row>
    <row r="40" spans="1:16" ht="39" customHeight="1" x14ac:dyDescent="0.2">
      <c r="A40" s="22"/>
      <c r="B40" s="35"/>
      <c r="C40" s="1200" t="s">
        <v>584</v>
      </c>
      <c r="D40" s="1201"/>
      <c r="E40" s="1202"/>
      <c r="F40" s="36">
        <v>0.15</v>
      </c>
      <c r="G40" s="37">
        <v>0.17</v>
      </c>
      <c r="H40" s="37">
        <v>0.2</v>
      </c>
      <c r="I40" s="37">
        <v>0.2</v>
      </c>
      <c r="J40" s="38">
        <v>0.21</v>
      </c>
      <c r="K40" s="22"/>
      <c r="L40" s="22"/>
      <c r="M40" s="22"/>
      <c r="N40" s="22"/>
      <c r="O40" s="22"/>
      <c r="P40" s="22"/>
    </row>
    <row r="41" spans="1:16" ht="39" customHeight="1" x14ac:dyDescent="0.2">
      <c r="A41" s="22"/>
      <c r="B41" s="35"/>
      <c r="C41" s="1200" t="s">
        <v>585</v>
      </c>
      <c r="D41" s="1201"/>
      <c r="E41" s="1202"/>
      <c r="F41" s="36">
        <v>0.14000000000000001</v>
      </c>
      <c r="G41" s="37">
        <v>0.14000000000000001</v>
      </c>
      <c r="H41" s="37">
        <v>0.14000000000000001</v>
      </c>
      <c r="I41" s="37">
        <v>0.17</v>
      </c>
      <c r="J41" s="38">
        <v>0.19</v>
      </c>
      <c r="K41" s="22"/>
      <c r="L41" s="22"/>
      <c r="M41" s="22"/>
      <c r="N41" s="22"/>
      <c r="O41" s="22"/>
      <c r="P41" s="22"/>
    </row>
    <row r="42" spans="1:16" ht="39" customHeight="1" x14ac:dyDescent="0.2">
      <c r="A42" s="22"/>
      <c r="B42" s="39"/>
      <c r="C42" s="1200" t="s">
        <v>586</v>
      </c>
      <c r="D42" s="1201"/>
      <c r="E42" s="1202"/>
      <c r="F42" s="36" t="s">
        <v>543</v>
      </c>
      <c r="G42" s="37" t="s">
        <v>543</v>
      </c>
      <c r="H42" s="37" t="s">
        <v>543</v>
      </c>
      <c r="I42" s="37" t="s">
        <v>543</v>
      </c>
      <c r="J42" s="38" t="s">
        <v>543</v>
      </c>
      <c r="K42" s="22"/>
      <c r="L42" s="22"/>
      <c r="M42" s="22"/>
      <c r="N42" s="22"/>
      <c r="O42" s="22"/>
      <c r="P42" s="22"/>
    </row>
    <row r="43" spans="1:16" ht="39" customHeight="1" thickBot="1" x14ac:dyDescent="0.25">
      <c r="A43" s="22"/>
      <c r="B43" s="40"/>
      <c r="C43" s="1203" t="s">
        <v>587</v>
      </c>
      <c r="D43" s="1204"/>
      <c r="E43" s="1205"/>
      <c r="F43" s="41">
        <v>0.2</v>
      </c>
      <c r="G43" s="42">
        <v>0.23</v>
      </c>
      <c r="H43" s="42">
        <v>0.09</v>
      </c>
      <c r="I43" s="42">
        <v>0.09</v>
      </c>
      <c r="J43" s="43">
        <v>0.1</v>
      </c>
      <c r="K43" s="22"/>
      <c r="L43" s="22"/>
      <c r="M43" s="22"/>
      <c r="N43" s="22"/>
      <c r="O43" s="22"/>
      <c r="P43" s="22"/>
    </row>
    <row r="44" spans="1:16" ht="39" customHeight="1" x14ac:dyDescent="0.25">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QHqqyDlv1CCDWCjqExkpeWZKNtm+VXH0x+/DPy/Obqw/4bepWjtwHQI/pNMtV+fe+2M7/9gh8Mu0T56bpytcpQ==" saltValue="zSClw05O8+mM8kMulZt9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election activeCell="O61" sqref="O61"/>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x14ac:dyDescent="0.2">
      <c r="A45" s="48"/>
      <c r="B45" s="1208" t="s">
        <v>11</v>
      </c>
      <c r="C45" s="1209"/>
      <c r="D45" s="58"/>
      <c r="E45" s="1214" t="s">
        <v>12</v>
      </c>
      <c r="F45" s="1214"/>
      <c r="G45" s="1214"/>
      <c r="H45" s="1214"/>
      <c r="I45" s="1214"/>
      <c r="J45" s="1215"/>
      <c r="K45" s="59">
        <v>12445</v>
      </c>
      <c r="L45" s="60">
        <v>12270</v>
      </c>
      <c r="M45" s="60">
        <v>12308</v>
      </c>
      <c r="N45" s="60">
        <v>12744</v>
      </c>
      <c r="O45" s="61">
        <v>12846</v>
      </c>
      <c r="P45" s="48"/>
      <c r="Q45" s="48"/>
      <c r="R45" s="48"/>
      <c r="S45" s="48"/>
      <c r="T45" s="48"/>
      <c r="U45" s="48"/>
    </row>
    <row r="46" spans="1:21" ht="30.75" customHeight="1" x14ac:dyDescent="0.2">
      <c r="A46" s="48"/>
      <c r="B46" s="1210"/>
      <c r="C46" s="1211"/>
      <c r="D46" s="62"/>
      <c r="E46" s="1216" t="s">
        <v>13</v>
      </c>
      <c r="F46" s="1216"/>
      <c r="G46" s="1216"/>
      <c r="H46" s="1216"/>
      <c r="I46" s="1216"/>
      <c r="J46" s="1217"/>
      <c r="K46" s="63" t="s">
        <v>543</v>
      </c>
      <c r="L46" s="64" t="s">
        <v>543</v>
      </c>
      <c r="M46" s="64" t="s">
        <v>543</v>
      </c>
      <c r="N46" s="64" t="s">
        <v>543</v>
      </c>
      <c r="O46" s="65" t="s">
        <v>543</v>
      </c>
      <c r="P46" s="48"/>
      <c r="Q46" s="48"/>
      <c r="R46" s="48"/>
      <c r="S46" s="48"/>
      <c r="T46" s="48"/>
      <c r="U46" s="48"/>
    </row>
    <row r="47" spans="1:21" ht="30.75" customHeight="1" x14ac:dyDescent="0.2">
      <c r="A47" s="48"/>
      <c r="B47" s="1210"/>
      <c r="C47" s="1211"/>
      <c r="D47" s="62"/>
      <c r="E47" s="1216" t="s">
        <v>14</v>
      </c>
      <c r="F47" s="1216"/>
      <c r="G47" s="1216"/>
      <c r="H47" s="1216"/>
      <c r="I47" s="1216"/>
      <c r="J47" s="1217"/>
      <c r="K47" s="63">
        <v>67</v>
      </c>
      <c r="L47" s="64">
        <v>67</v>
      </c>
      <c r="M47" s="64">
        <v>67</v>
      </c>
      <c r="N47" s="64">
        <v>67</v>
      </c>
      <c r="O47" s="65">
        <v>67</v>
      </c>
      <c r="P47" s="48"/>
      <c r="Q47" s="48"/>
      <c r="R47" s="48"/>
      <c r="S47" s="48"/>
      <c r="T47" s="48"/>
      <c r="U47" s="48"/>
    </row>
    <row r="48" spans="1:21" ht="30.75" customHeight="1" x14ac:dyDescent="0.2">
      <c r="A48" s="48"/>
      <c r="B48" s="1210"/>
      <c r="C48" s="1211"/>
      <c r="D48" s="62"/>
      <c r="E48" s="1216" t="s">
        <v>15</v>
      </c>
      <c r="F48" s="1216"/>
      <c r="G48" s="1216"/>
      <c r="H48" s="1216"/>
      <c r="I48" s="1216"/>
      <c r="J48" s="1217"/>
      <c r="K48" s="63">
        <v>1502</v>
      </c>
      <c r="L48" s="64">
        <v>1667</v>
      </c>
      <c r="M48" s="64">
        <v>1651</v>
      </c>
      <c r="N48" s="64">
        <v>1637</v>
      </c>
      <c r="O48" s="65">
        <v>1676</v>
      </c>
      <c r="P48" s="48"/>
      <c r="Q48" s="48"/>
      <c r="R48" s="48"/>
      <c r="S48" s="48"/>
      <c r="T48" s="48"/>
      <c r="U48" s="48"/>
    </row>
    <row r="49" spans="1:21" ht="30.75" customHeight="1" x14ac:dyDescent="0.2">
      <c r="A49" s="48"/>
      <c r="B49" s="1210"/>
      <c r="C49" s="1211"/>
      <c r="D49" s="62"/>
      <c r="E49" s="1216" t="s">
        <v>16</v>
      </c>
      <c r="F49" s="1216"/>
      <c r="G49" s="1216"/>
      <c r="H49" s="1216"/>
      <c r="I49" s="1216"/>
      <c r="J49" s="1217"/>
      <c r="K49" s="63">
        <v>325</v>
      </c>
      <c r="L49" s="64">
        <v>317</v>
      </c>
      <c r="M49" s="64">
        <v>360</v>
      </c>
      <c r="N49" s="64">
        <v>377</v>
      </c>
      <c r="O49" s="65">
        <v>400</v>
      </c>
      <c r="P49" s="48"/>
      <c r="Q49" s="48"/>
      <c r="R49" s="48"/>
      <c r="S49" s="48"/>
      <c r="T49" s="48"/>
      <c r="U49" s="48"/>
    </row>
    <row r="50" spans="1:21" ht="30.75" customHeight="1" x14ac:dyDescent="0.2">
      <c r="A50" s="48"/>
      <c r="B50" s="1210"/>
      <c r="C50" s="1211"/>
      <c r="D50" s="62"/>
      <c r="E50" s="1216" t="s">
        <v>17</v>
      </c>
      <c r="F50" s="1216"/>
      <c r="G50" s="1216"/>
      <c r="H50" s="1216"/>
      <c r="I50" s="1216"/>
      <c r="J50" s="1217"/>
      <c r="K50" s="63">
        <v>434</v>
      </c>
      <c r="L50" s="64">
        <v>374</v>
      </c>
      <c r="M50" s="64">
        <v>135</v>
      </c>
      <c r="N50" s="64">
        <v>205</v>
      </c>
      <c r="O50" s="65">
        <v>57</v>
      </c>
      <c r="P50" s="48"/>
      <c r="Q50" s="48"/>
      <c r="R50" s="48"/>
      <c r="S50" s="48"/>
      <c r="T50" s="48"/>
      <c r="U50" s="48"/>
    </row>
    <row r="51" spans="1:21" ht="30.75" customHeight="1" x14ac:dyDescent="0.2">
      <c r="A51" s="48"/>
      <c r="B51" s="1212"/>
      <c r="C51" s="1213"/>
      <c r="D51" s="66"/>
      <c r="E51" s="1216" t="s">
        <v>18</v>
      </c>
      <c r="F51" s="1216"/>
      <c r="G51" s="1216"/>
      <c r="H51" s="1216"/>
      <c r="I51" s="1216"/>
      <c r="J51" s="1217"/>
      <c r="K51" s="63">
        <v>0</v>
      </c>
      <c r="L51" s="64" t="s">
        <v>543</v>
      </c>
      <c r="M51" s="64">
        <v>0</v>
      </c>
      <c r="N51" s="64" t="s">
        <v>543</v>
      </c>
      <c r="O51" s="65" t="s">
        <v>543</v>
      </c>
      <c r="P51" s="48"/>
      <c r="Q51" s="48"/>
      <c r="R51" s="48"/>
      <c r="S51" s="48"/>
      <c r="T51" s="48"/>
      <c r="U51" s="48"/>
    </row>
    <row r="52" spans="1:21" ht="30.75" customHeight="1" x14ac:dyDescent="0.2">
      <c r="A52" s="48"/>
      <c r="B52" s="1218" t="s">
        <v>19</v>
      </c>
      <c r="C52" s="1219"/>
      <c r="D52" s="66"/>
      <c r="E52" s="1216" t="s">
        <v>20</v>
      </c>
      <c r="F52" s="1216"/>
      <c r="G52" s="1216"/>
      <c r="H52" s="1216"/>
      <c r="I52" s="1216"/>
      <c r="J52" s="1217"/>
      <c r="K52" s="63">
        <v>12780</v>
      </c>
      <c r="L52" s="64">
        <v>12308</v>
      </c>
      <c r="M52" s="64">
        <v>12536</v>
      </c>
      <c r="N52" s="64">
        <v>13017</v>
      </c>
      <c r="O52" s="65">
        <v>13120</v>
      </c>
      <c r="P52" s="48"/>
      <c r="Q52" s="48"/>
      <c r="R52" s="48"/>
      <c r="S52" s="48"/>
      <c r="T52" s="48"/>
      <c r="U52" s="48"/>
    </row>
    <row r="53" spans="1:21" ht="30.75" customHeight="1" thickBot="1" x14ac:dyDescent="0.25">
      <c r="A53" s="48"/>
      <c r="B53" s="1220" t="s">
        <v>21</v>
      </c>
      <c r="C53" s="1221"/>
      <c r="D53" s="67"/>
      <c r="E53" s="1222" t="s">
        <v>22</v>
      </c>
      <c r="F53" s="1222"/>
      <c r="G53" s="1222"/>
      <c r="H53" s="1222"/>
      <c r="I53" s="1222"/>
      <c r="J53" s="1223"/>
      <c r="K53" s="68">
        <v>1993</v>
      </c>
      <c r="L53" s="69">
        <v>2387</v>
      </c>
      <c r="M53" s="69">
        <v>1985</v>
      </c>
      <c r="N53" s="69">
        <v>2013</v>
      </c>
      <c r="O53" s="70">
        <v>1926</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3">
      <c r="A56" s="48"/>
      <c r="B56" s="75"/>
      <c r="C56" s="76"/>
      <c r="D56" s="76"/>
      <c r="E56" s="77"/>
      <c r="F56" s="77"/>
      <c r="G56" s="77"/>
      <c r="H56" s="77"/>
      <c r="I56" s="77"/>
      <c r="J56" s="78" t="s">
        <v>2</v>
      </c>
      <c r="K56" s="79" t="s">
        <v>588</v>
      </c>
      <c r="L56" s="80" t="s">
        <v>589</v>
      </c>
      <c r="M56" s="80" t="s">
        <v>590</v>
      </c>
      <c r="N56" s="80" t="s">
        <v>591</v>
      </c>
      <c r="O56" s="81" t="s">
        <v>592</v>
      </c>
      <c r="P56" s="48"/>
      <c r="Q56" s="48"/>
      <c r="R56" s="48"/>
      <c r="S56" s="48"/>
      <c r="T56" s="48"/>
      <c r="U56" s="48"/>
    </row>
    <row r="57" spans="1:21" ht="31.5" customHeight="1" x14ac:dyDescent="0.2">
      <c r="B57" s="1224" t="s">
        <v>25</v>
      </c>
      <c r="C57" s="1225"/>
      <c r="D57" s="1228" t="s">
        <v>26</v>
      </c>
      <c r="E57" s="1229"/>
      <c r="F57" s="1229"/>
      <c r="G57" s="1229"/>
      <c r="H57" s="1229"/>
      <c r="I57" s="1229"/>
      <c r="J57" s="1230"/>
      <c r="K57" s="82">
        <v>2297</v>
      </c>
      <c r="L57" s="83">
        <v>2303</v>
      </c>
      <c r="M57" s="83">
        <v>2320</v>
      </c>
      <c r="N57" s="83">
        <v>1836</v>
      </c>
      <c r="O57" s="84">
        <v>1844</v>
      </c>
    </row>
    <row r="58" spans="1:21" ht="31.5" customHeight="1" thickBot="1" x14ac:dyDescent="0.25">
      <c r="B58" s="1226"/>
      <c r="C58" s="1227"/>
      <c r="D58" s="1231" t="s">
        <v>27</v>
      </c>
      <c r="E58" s="1232"/>
      <c r="F58" s="1232"/>
      <c r="G58" s="1232"/>
      <c r="H58" s="1232"/>
      <c r="I58" s="1232"/>
      <c r="J58" s="1233"/>
      <c r="K58" s="85">
        <v>367</v>
      </c>
      <c r="L58" s="86">
        <v>433</v>
      </c>
      <c r="M58" s="86">
        <v>500</v>
      </c>
      <c r="N58" s="86">
        <v>567</v>
      </c>
      <c r="O58" s="87">
        <v>633</v>
      </c>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10gIxq9oRdOryuHMLtWuqMbUdcJtFkr7LjFnlafjWGIj5LDG5aDFj5+9ldHvQFgPfsUr+kANYYsEXA353u3BJQ==" saltValue="VpTCdLH8gDk0RfARRr7tJ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election activeCell="S46" sqref="S46"/>
    </sheetView>
  </sheetViews>
  <sheetFormatPr defaultColWidth="0" defaultRowHeight="13.5" customHeight="1" zeroHeight="1" x14ac:dyDescent="0.2"/>
  <cols>
    <col min="1" max="1" width="6.6328125" style="92" customWidth="1"/>
    <col min="2" max="3" width="12.6328125" style="92" customWidth="1"/>
    <col min="4" max="4" width="11.6328125" style="92" customWidth="1"/>
    <col min="5" max="8" width="10.36328125" style="92" customWidth="1"/>
    <col min="9" max="13" width="16.36328125" style="92" customWidth="1"/>
    <col min="14" max="19" width="12.63281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3">
      <c r="B40" s="94" t="s">
        <v>10</v>
      </c>
      <c r="C40" s="95"/>
      <c r="D40" s="95"/>
      <c r="E40" s="96"/>
      <c r="F40" s="96"/>
      <c r="G40" s="96"/>
      <c r="H40" s="97" t="s">
        <v>2</v>
      </c>
      <c r="I40" s="98" t="s">
        <v>570</v>
      </c>
      <c r="J40" s="99" t="s">
        <v>571</v>
      </c>
      <c r="K40" s="99" t="s">
        <v>572</v>
      </c>
      <c r="L40" s="99" t="s">
        <v>573</v>
      </c>
      <c r="M40" s="100" t="s">
        <v>574</v>
      </c>
    </row>
    <row r="41" spans="2:13" ht="27.75" customHeight="1" x14ac:dyDescent="0.2">
      <c r="B41" s="1234" t="s">
        <v>30</v>
      </c>
      <c r="C41" s="1235"/>
      <c r="D41" s="101"/>
      <c r="E41" s="1240" t="s">
        <v>31</v>
      </c>
      <c r="F41" s="1240"/>
      <c r="G41" s="1240"/>
      <c r="H41" s="1241"/>
      <c r="I41" s="102">
        <v>131845</v>
      </c>
      <c r="J41" s="103">
        <v>144592</v>
      </c>
      <c r="K41" s="103">
        <v>143060</v>
      </c>
      <c r="L41" s="103">
        <v>145523</v>
      </c>
      <c r="M41" s="104">
        <v>144842</v>
      </c>
    </row>
    <row r="42" spans="2:13" ht="27.75" customHeight="1" x14ac:dyDescent="0.2">
      <c r="B42" s="1236"/>
      <c r="C42" s="1237"/>
      <c r="D42" s="105"/>
      <c r="E42" s="1242" t="s">
        <v>32</v>
      </c>
      <c r="F42" s="1242"/>
      <c r="G42" s="1242"/>
      <c r="H42" s="1243"/>
      <c r="I42" s="106">
        <v>1873</v>
      </c>
      <c r="J42" s="107">
        <v>1627</v>
      </c>
      <c r="K42" s="107">
        <v>1405</v>
      </c>
      <c r="L42" s="107">
        <v>1226</v>
      </c>
      <c r="M42" s="108">
        <v>1097</v>
      </c>
    </row>
    <row r="43" spans="2:13" ht="27.75" customHeight="1" x14ac:dyDescent="0.2">
      <c r="B43" s="1236"/>
      <c r="C43" s="1237"/>
      <c r="D43" s="105"/>
      <c r="E43" s="1242" t="s">
        <v>33</v>
      </c>
      <c r="F43" s="1242"/>
      <c r="G43" s="1242"/>
      <c r="H43" s="1243"/>
      <c r="I43" s="106">
        <v>20102</v>
      </c>
      <c r="J43" s="107">
        <v>21977</v>
      </c>
      <c r="K43" s="107">
        <v>22253</v>
      </c>
      <c r="L43" s="107">
        <v>22628</v>
      </c>
      <c r="M43" s="108">
        <v>23819</v>
      </c>
    </row>
    <row r="44" spans="2:13" ht="27.75" customHeight="1" x14ac:dyDescent="0.2">
      <c r="B44" s="1236"/>
      <c r="C44" s="1237"/>
      <c r="D44" s="105"/>
      <c r="E44" s="1242" t="s">
        <v>34</v>
      </c>
      <c r="F44" s="1242"/>
      <c r="G44" s="1242"/>
      <c r="H44" s="1243"/>
      <c r="I44" s="106">
        <v>1468</v>
      </c>
      <c r="J44" s="107">
        <v>1665</v>
      </c>
      <c r="K44" s="107">
        <v>1899</v>
      </c>
      <c r="L44" s="107">
        <v>2086</v>
      </c>
      <c r="M44" s="108">
        <v>1924</v>
      </c>
    </row>
    <row r="45" spans="2:13" ht="27.75" customHeight="1" x14ac:dyDescent="0.2">
      <c r="B45" s="1236"/>
      <c r="C45" s="1237"/>
      <c r="D45" s="105"/>
      <c r="E45" s="1242" t="s">
        <v>35</v>
      </c>
      <c r="F45" s="1242"/>
      <c r="G45" s="1242"/>
      <c r="H45" s="1243"/>
      <c r="I45" s="106">
        <v>16056</v>
      </c>
      <c r="J45" s="107">
        <v>15240</v>
      </c>
      <c r="K45" s="107">
        <v>15244</v>
      </c>
      <c r="L45" s="107">
        <v>15231</v>
      </c>
      <c r="M45" s="108">
        <v>14488</v>
      </c>
    </row>
    <row r="46" spans="2:13" ht="27.75" customHeight="1" x14ac:dyDescent="0.2">
      <c r="B46" s="1236"/>
      <c r="C46" s="1237"/>
      <c r="D46" s="109"/>
      <c r="E46" s="1242" t="s">
        <v>36</v>
      </c>
      <c r="F46" s="1242"/>
      <c r="G46" s="1242"/>
      <c r="H46" s="1243"/>
      <c r="I46" s="106">
        <v>393</v>
      </c>
      <c r="J46" s="107">
        <v>332</v>
      </c>
      <c r="K46" s="107">
        <v>261</v>
      </c>
      <c r="L46" s="107">
        <v>235</v>
      </c>
      <c r="M46" s="108">
        <v>217</v>
      </c>
    </row>
    <row r="47" spans="2:13" ht="27.75" customHeight="1" x14ac:dyDescent="0.2">
      <c r="B47" s="1236"/>
      <c r="C47" s="1237"/>
      <c r="D47" s="110"/>
      <c r="E47" s="1244" t="s">
        <v>37</v>
      </c>
      <c r="F47" s="1245"/>
      <c r="G47" s="1245"/>
      <c r="H47" s="1246"/>
      <c r="I47" s="106" t="s">
        <v>543</v>
      </c>
      <c r="J47" s="107" t="s">
        <v>543</v>
      </c>
      <c r="K47" s="107" t="s">
        <v>543</v>
      </c>
      <c r="L47" s="107" t="s">
        <v>543</v>
      </c>
      <c r="M47" s="108" t="s">
        <v>543</v>
      </c>
    </row>
    <row r="48" spans="2:13" ht="27.75" customHeight="1" x14ac:dyDescent="0.2">
      <c r="B48" s="1236"/>
      <c r="C48" s="1237"/>
      <c r="D48" s="105"/>
      <c r="E48" s="1242" t="s">
        <v>38</v>
      </c>
      <c r="F48" s="1242"/>
      <c r="G48" s="1242"/>
      <c r="H48" s="1243"/>
      <c r="I48" s="106" t="s">
        <v>543</v>
      </c>
      <c r="J48" s="107" t="s">
        <v>543</v>
      </c>
      <c r="K48" s="107" t="s">
        <v>543</v>
      </c>
      <c r="L48" s="107" t="s">
        <v>543</v>
      </c>
      <c r="M48" s="108" t="s">
        <v>543</v>
      </c>
    </row>
    <row r="49" spans="2:13" ht="27.75" customHeight="1" x14ac:dyDescent="0.2">
      <c r="B49" s="1238"/>
      <c r="C49" s="1239"/>
      <c r="D49" s="105"/>
      <c r="E49" s="1242" t="s">
        <v>39</v>
      </c>
      <c r="F49" s="1242"/>
      <c r="G49" s="1242"/>
      <c r="H49" s="1243"/>
      <c r="I49" s="106" t="s">
        <v>543</v>
      </c>
      <c r="J49" s="107" t="s">
        <v>543</v>
      </c>
      <c r="K49" s="107" t="s">
        <v>543</v>
      </c>
      <c r="L49" s="107" t="s">
        <v>543</v>
      </c>
      <c r="M49" s="108" t="s">
        <v>543</v>
      </c>
    </row>
    <row r="50" spans="2:13" ht="27.75" customHeight="1" x14ac:dyDescent="0.2">
      <c r="B50" s="1247" t="s">
        <v>40</v>
      </c>
      <c r="C50" s="1248"/>
      <c r="D50" s="111"/>
      <c r="E50" s="1242" t="s">
        <v>41</v>
      </c>
      <c r="F50" s="1242"/>
      <c r="G50" s="1242"/>
      <c r="H50" s="1243"/>
      <c r="I50" s="106">
        <v>19897</v>
      </c>
      <c r="J50" s="107">
        <v>20797</v>
      </c>
      <c r="K50" s="107">
        <v>20455</v>
      </c>
      <c r="L50" s="107">
        <v>19867</v>
      </c>
      <c r="M50" s="108">
        <v>19623</v>
      </c>
    </row>
    <row r="51" spans="2:13" ht="27.75" customHeight="1" x14ac:dyDescent="0.2">
      <c r="B51" s="1236"/>
      <c r="C51" s="1237"/>
      <c r="D51" s="105"/>
      <c r="E51" s="1242" t="s">
        <v>42</v>
      </c>
      <c r="F51" s="1242"/>
      <c r="G51" s="1242"/>
      <c r="H51" s="1243"/>
      <c r="I51" s="106">
        <v>27214</v>
      </c>
      <c r="J51" s="107">
        <v>25284</v>
      </c>
      <c r="K51" s="107">
        <v>24768</v>
      </c>
      <c r="L51" s="107">
        <v>24928</v>
      </c>
      <c r="M51" s="108">
        <v>25559</v>
      </c>
    </row>
    <row r="52" spans="2:13" ht="27.75" customHeight="1" x14ac:dyDescent="0.2">
      <c r="B52" s="1238"/>
      <c r="C52" s="1239"/>
      <c r="D52" s="105"/>
      <c r="E52" s="1242" t="s">
        <v>43</v>
      </c>
      <c r="F52" s="1242"/>
      <c r="G52" s="1242"/>
      <c r="H52" s="1243"/>
      <c r="I52" s="106">
        <v>120656</v>
      </c>
      <c r="J52" s="107">
        <v>126831</v>
      </c>
      <c r="K52" s="107">
        <v>126994</v>
      </c>
      <c r="L52" s="107">
        <v>126722</v>
      </c>
      <c r="M52" s="108">
        <v>124915</v>
      </c>
    </row>
    <row r="53" spans="2:13" ht="27.75" customHeight="1" thickBot="1" x14ac:dyDescent="0.25">
      <c r="B53" s="1249" t="s">
        <v>44</v>
      </c>
      <c r="C53" s="1250"/>
      <c r="D53" s="112"/>
      <c r="E53" s="1251" t="s">
        <v>45</v>
      </c>
      <c r="F53" s="1251"/>
      <c r="G53" s="1251"/>
      <c r="H53" s="1252"/>
      <c r="I53" s="113">
        <v>3972</v>
      </c>
      <c r="J53" s="114">
        <v>12522</v>
      </c>
      <c r="K53" s="114">
        <v>11904</v>
      </c>
      <c r="L53" s="114">
        <v>15412</v>
      </c>
      <c r="M53" s="115">
        <v>16291</v>
      </c>
    </row>
    <row r="54" spans="2:13" ht="27.75" customHeight="1" x14ac:dyDescent="0.25">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 hidden="1" x14ac:dyDescent="0.2"/>
    <row r="60" spans="2:13" ht="13" hidden="1" x14ac:dyDescent="0.2"/>
    <row r="61" spans="2:13" ht="13" hidden="1" x14ac:dyDescent="0.2"/>
    <row r="62" spans="2:13" ht="13" hidden="1" x14ac:dyDescent="0.2"/>
    <row r="63" spans="2:13" ht="13" hidden="1" x14ac:dyDescent="0.2"/>
    <row r="64" spans="2:13" ht="13" hidden="1" x14ac:dyDescent="0.2"/>
    <row r="65" ht="13"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fCTAg779Rvun/0gcleJLIR9U+NA6guRtPL1a4Akwxb/Xl4IKal6ebyl9AxK/kTmZ4hV3n3HylCsrDqoQNCTeyA==" saltValue="QYUQi5oGnVcTDVm5kGT+4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election activeCell="C62" sqref="C62:E62"/>
    </sheetView>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0" t="s">
        <v>47</v>
      </c>
    </row>
    <row r="54" spans="2:8" ht="29.25" customHeight="1" thickBot="1" x14ac:dyDescent="0.35">
      <c r="B54" s="121" t="s">
        <v>1</v>
      </c>
      <c r="C54" s="122"/>
      <c r="D54" s="122"/>
      <c r="E54" s="123" t="s">
        <v>2</v>
      </c>
      <c r="F54" s="124" t="s">
        <v>572</v>
      </c>
      <c r="G54" s="124" t="s">
        <v>573</v>
      </c>
      <c r="H54" s="125" t="s">
        <v>574</v>
      </c>
    </row>
    <row r="55" spans="2:8" ht="52.5" customHeight="1" x14ac:dyDescent="0.2">
      <c r="B55" s="126"/>
      <c r="C55" s="1261" t="s">
        <v>48</v>
      </c>
      <c r="D55" s="1261"/>
      <c r="E55" s="1262"/>
      <c r="F55" s="127">
        <v>7565</v>
      </c>
      <c r="G55" s="127">
        <v>7592</v>
      </c>
      <c r="H55" s="128">
        <v>7617</v>
      </c>
    </row>
    <row r="56" spans="2:8" ht="52.5" customHeight="1" x14ac:dyDescent="0.2">
      <c r="B56" s="129"/>
      <c r="C56" s="1263" t="s">
        <v>49</v>
      </c>
      <c r="D56" s="1263"/>
      <c r="E56" s="1264"/>
      <c r="F56" s="130">
        <v>1836</v>
      </c>
      <c r="G56" s="130">
        <v>1844</v>
      </c>
      <c r="H56" s="131">
        <v>1851</v>
      </c>
    </row>
    <row r="57" spans="2:8" ht="53.25" customHeight="1" x14ac:dyDescent="0.2">
      <c r="B57" s="129"/>
      <c r="C57" s="1265" t="s">
        <v>50</v>
      </c>
      <c r="D57" s="1265"/>
      <c r="E57" s="1266"/>
      <c r="F57" s="132">
        <v>10787</v>
      </c>
      <c r="G57" s="132">
        <v>9153</v>
      </c>
      <c r="H57" s="133">
        <v>7973</v>
      </c>
    </row>
    <row r="58" spans="2:8" ht="45.75" customHeight="1" x14ac:dyDescent="0.2">
      <c r="B58" s="134"/>
      <c r="C58" s="1253" t="s">
        <v>632</v>
      </c>
      <c r="D58" s="1254"/>
      <c r="E58" s="1255"/>
      <c r="F58" s="135">
        <v>2752</v>
      </c>
      <c r="G58" s="135">
        <v>2758</v>
      </c>
      <c r="H58" s="136">
        <v>2263</v>
      </c>
    </row>
    <row r="59" spans="2:8" ht="45.75" customHeight="1" x14ac:dyDescent="0.2">
      <c r="B59" s="134"/>
      <c r="C59" s="1253" t="s">
        <v>633</v>
      </c>
      <c r="D59" s="1254"/>
      <c r="E59" s="1255"/>
      <c r="F59" s="135">
        <v>1530</v>
      </c>
      <c r="G59" s="135">
        <v>1280</v>
      </c>
      <c r="H59" s="136">
        <v>1112</v>
      </c>
    </row>
    <row r="60" spans="2:8" ht="45.75" customHeight="1" x14ac:dyDescent="0.2">
      <c r="B60" s="134"/>
      <c r="C60" s="1253" t="s">
        <v>634</v>
      </c>
      <c r="D60" s="1254"/>
      <c r="E60" s="1255"/>
      <c r="F60" s="135">
        <v>1448</v>
      </c>
      <c r="G60" s="135">
        <v>826</v>
      </c>
      <c r="H60" s="136">
        <v>716</v>
      </c>
    </row>
    <row r="61" spans="2:8" ht="45.75" customHeight="1" x14ac:dyDescent="0.2">
      <c r="B61" s="134"/>
      <c r="C61" s="1253" t="s">
        <v>635</v>
      </c>
      <c r="D61" s="1254"/>
      <c r="E61" s="1255"/>
      <c r="F61" s="135">
        <v>2217</v>
      </c>
      <c r="G61" s="135">
        <v>1276</v>
      </c>
      <c r="H61" s="136">
        <v>500</v>
      </c>
    </row>
    <row r="62" spans="2:8" ht="45.75" customHeight="1" thickBot="1" x14ac:dyDescent="0.25">
      <c r="B62" s="137"/>
      <c r="C62" s="1256" t="s">
        <v>636</v>
      </c>
      <c r="D62" s="1257"/>
      <c r="E62" s="1258"/>
      <c r="F62" s="138">
        <v>0</v>
      </c>
      <c r="G62" s="138">
        <v>0</v>
      </c>
      <c r="H62" s="139">
        <v>500</v>
      </c>
    </row>
    <row r="63" spans="2:8" ht="52.5" customHeight="1" thickBot="1" x14ac:dyDescent="0.25">
      <c r="B63" s="140"/>
      <c r="C63" s="1259" t="s">
        <v>51</v>
      </c>
      <c r="D63" s="1259"/>
      <c r="E63" s="1260"/>
      <c r="F63" s="141">
        <v>20189</v>
      </c>
      <c r="G63" s="141">
        <v>18589</v>
      </c>
      <c r="H63" s="142">
        <v>17441</v>
      </c>
    </row>
    <row r="64" spans="2:8" ht="15" customHeight="1" x14ac:dyDescent="0.2"/>
    <row r="65" ht="0" hidden="1" customHeight="1" x14ac:dyDescent="0.2"/>
    <row r="66" ht="0" hidden="1" customHeight="1" x14ac:dyDescent="0.2"/>
  </sheetData>
  <sheetProtection algorithmName="SHA-512" hashValue="suVI8hIYYPnqjMbN80Bbfu9gMEB01xXznR+tYNHfzmcXY8AxqgWqvTrBtKbUFT7ESsrvsU7E9gdHXNPee08Sag==" saltValue="JMujfs+HrchoAUntrv6d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zoomScale="85" zoomScaleNormal="85" zoomScaleSheetLayoutView="55" workbookViewId="0"/>
  </sheetViews>
  <sheetFormatPr defaultColWidth="0" defaultRowHeight="13.5" customHeight="1" zeroHeight="1" x14ac:dyDescent="0.2"/>
  <cols>
    <col min="1" max="1" width="6.36328125" style="1269" customWidth="1"/>
    <col min="2" max="107" width="2.453125" style="1269" customWidth="1"/>
    <col min="108" max="108" width="6.08984375" style="1277" customWidth="1"/>
    <col min="109" max="109" width="5.90625" style="1276" customWidth="1"/>
    <col min="110" max="110" width="19.08984375" style="1269" hidden="1"/>
    <col min="111" max="115" width="12.6328125" style="1269" hidden="1"/>
    <col min="116" max="349" width="8.6328125" style="1269" hidden="1"/>
    <col min="350" max="355" width="14.90625" style="1269" hidden="1"/>
    <col min="356" max="357" width="15.90625" style="1269" hidden="1"/>
    <col min="358" max="363" width="16.08984375" style="1269" hidden="1"/>
    <col min="364" max="364" width="6.08984375" style="1269" hidden="1"/>
    <col min="365" max="365" width="3" style="1269" hidden="1"/>
    <col min="366" max="605" width="8.6328125" style="1269" hidden="1"/>
    <col min="606" max="611" width="14.90625" style="1269" hidden="1"/>
    <col min="612" max="613" width="15.90625" style="1269" hidden="1"/>
    <col min="614" max="619" width="16.08984375" style="1269" hidden="1"/>
    <col min="620" max="620" width="6.08984375" style="1269" hidden="1"/>
    <col min="621" max="621" width="3" style="1269" hidden="1"/>
    <col min="622" max="861" width="8.6328125" style="1269" hidden="1"/>
    <col min="862" max="867" width="14.90625" style="1269" hidden="1"/>
    <col min="868" max="869" width="15.90625" style="1269" hidden="1"/>
    <col min="870" max="875" width="16.08984375" style="1269" hidden="1"/>
    <col min="876" max="876" width="6.08984375" style="1269" hidden="1"/>
    <col min="877" max="877" width="3" style="1269" hidden="1"/>
    <col min="878" max="1117" width="8.6328125" style="1269" hidden="1"/>
    <col min="1118" max="1123" width="14.90625" style="1269" hidden="1"/>
    <col min="1124" max="1125" width="15.90625" style="1269" hidden="1"/>
    <col min="1126" max="1131" width="16.08984375" style="1269" hidden="1"/>
    <col min="1132" max="1132" width="6.08984375" style="1269" hidden="1"/>
    <col min="1133" max="1133" width="3" style="1269" hidden="1"/>
    <col min="1134" max="1373" width="8.6328125" style="1269" hidden="1"/>
    <col min="1374" max="1379" width="14.90625" style="1269" hidden="1"/>
    <col min="1380" max="1381" width="15.90625" style="1269" hidden="1"/>
    <col min="1382" max="1387" width="16.08984375" style="1269" hidden="1"/>
    <col min="1388" max="1388" width="6.08984375" style="1269" hidden="1"/>
    <col min="1389" max="1389" width="3" style="1269" hidden="1"/>
    <col min="1390" max="1629" width="8.6328125" style="1269" hidden="1"/>
    <col min="1630" max="1635" width="14.90625" style="1269" hidden="1"/>
    <col min="1636" max="1637" width="15.90625" style="1269" hidden="1"/>
    <col min="1638" max="1643" width="16.08984375" style="1269" hidden="1"/>
    <col min="1644" max="1644" width="6.08984375" style="1269" hidden="1"/>
    <col min="1645" max="1645" width="3" style="1269" hidden="1"/>
    <col min="1646" max="1885" width="8.6328125" style="1269" hidden="1"/>
    <col min="1886" max="1891" width="14.90625" style="1269" hidden="1"/>
    <col min="1892" max="1893" width="15.90625" style="1269" hidden="1"/>
    <col min="1894" max="1899" width="16.08984375" style="1269" hidden="1"/>
    <col min="1900" max="1900" width="6.08984375" style="1269" hidden="1"/>
    <col min="1901" max="1901" width="3" style="1269" hidden="1"/>
    <col min="1902" max="2141" width="8.6328125" style="1269" hidden="1"/>
    <col min="2142" max="2147" width="14.90625" style="1269" hidden="1"/>
    <col min="2148" max="2149" width="15.90625" style="1269" hidden="1"/>
    <col min="2150" max="2155" width="16.08984375" style="1269" hidden="1"/>
    <col min="2156" max="2156" width="6.08984375" style="1269" hidden="1"/>
    <col min="2157" max="2157" width="3" style="1269" hidden="1"/>
    <col min="2158" max="2397" width="8.6328125" style="1269" hidden="1"/>
    <col min="2398" max="2403" width="14.90625" style="1269" hidden="1"/>
    <col min="2404" max="2405" width="15.90625" style="1269" hidden="1"/>
    <col min="2406" max="2411" width="16.08984375" style="1269" hidden="1"/>
    <col min="2412" max="2412" width="6.08984375" style="1269" hidden="1"/>
    <col min="2413" max="2413" width="3" style="1269" hidden="1"/>
    <col min="2414" max="2653" width="8.6328125" style="1269" hidden="1"/>
    <col min="2654" max="2659" width="14.90625" style="1269" hidden="1"/>
    <col min="2660" max="2661" width="15.90625" style="1269" hidden="1"/>
    <col min="2662" max="2667" width="16.08984375" style="1269" hidden="1"/>
    <col min="2668" max="2668" width="6.08984375" style="1269" hidden="1"/>
    <col min="2669" max="2669" width="3" style="1269" hidden="1"/>
    <col min="2670" max="2909" width="8.6328125" style="1269" hidden="1"/>
    <col min="2910" max="2915" width="14.90625" style="1269" hidden="1"/>
    <col min="2916" max="2917" width="15.90625" style="1269" hidden="1"/>
    <col min="2918" max="2923" width="16.08984375" style="1269" hidden="1"/>
    <col min="2924" max="2924" width="6.08984375" style="1269" hidden="1"/>
    <col min="2925" max="2925" width="3" style="1269" hidden="1"/>
    <col min="2926" max="3165" width="8.6328125" style="1269" hidden="1"/>
    <col min="3166" max="3171" width="14.90625" style="1269" hidden="1"/>
    <col min="3172" max="3173" width="15.90625" style="1269" hidden="1"/>
    <col min="3174" max="3179" width="16.08984375" style="1269" hidden="1"/>
    <col min="3180" max="3180" width="6.08984375" style="1269" hidden="1"/>
    <col min="3181" max="3181" width="3" style="1269" hidden="1"/>
    <col min="3182" max="3421" width="8.6328125" style="1269" hidden="1"/>
    <col min="3422" max="3427" width="14.90625" style="1269" hidden="1"/>
    <col min="3428" max="3429" width="15.90625" style="1269" hidden="1"/>
    <col min="3430" max="3435" width="16.08984375" style="1269" hidden="1"/>
    <col min="3436" max="3436" width="6.08984375" style="1269" hidden="1"/>
    <col min="3437" max="3437" width="3" style="1269" hidden="1"/>
    <col min="3438" max="3677" width="8.6328125" style="1269" hidden="1"/>
    <col min="3678" max="3683" width="14.90625" style="1269" hidden="1"/>
    <col min="3684" max="3685" width="15.90625" style="1269" hidden="1"/>
    <col min="3686" max="3691" width="16.08984375" style="1269" hidden="1"/>
    <col min="3692" max="3692" width="6.08984375" style="1269" hidden="1"/>
    <col min="3693" max="3693" width="3" style="1269" hidden="1"/>
    <col min="3694" max="3933" width="8.6328125" style="1269" hidden="1"/>
    <col min="3934" max="3939" width="14.90625" style="1269" hidden="1"/>
    <col min="3940" max="3941" width="15.90625" style="1269" hidden="1"/>
    <col min="3942" max="3947" width="16.08984375" style="1269" hidden="1"/>
    <col min="3948" max="3948" width="6.08984375" style="1269" hidden="1"/>
    <col min="3949" max="3949" width="3" style="1269" hidden="1"/>
    <col min="3950" max="4189" width="8.6328125" style="1269" hidden="1"/>
    <col min="4190" max="4195" width="14.90625" style="1269" hidden="1"/>
    <col min="4196" max="4197" width="15.90625" style="1269" hidden="1"/>
    <col min="4198" max="4203" width="16.08984375" style="1269" hidden="1"/>
    <col min="4204" max="4204" width="6.08984375" style="1269" hidden="1"/>
    <col min="4205" max="4205" width="3" style="1269" hidden="1"/>
    <col min="4206" max="4445" width="8.6328125" style="1269" hidden="1"/>
    <col min="4446" max="4451" width="14.90625" style="1269" hidden="1"/>
    <col min="4452" max="4453" width="15.90625" style="1269" hidden="1"/>
    <col min="4454" max="4459" width="16.08984375" style="1269" hidden="1"/>
    <col min="4460" max="4460" width="6.08984375" style="1269" hidden="1"/>
    <col min="4461" max="4461" width="3" style="1269" hidden="1"/>
    <col min="4462" max="4701" width="8.6328125" style="1269" hidden="1"/>
    <col min="4702" max="4707" width="14.90625" style="1269" hidden="1"/>
    <col min="4708" max="4709" width="15.90625" style="1269" hidden="1"/>
    <col min="4710" max="4715" width="16.08984375" style="1269" hidden="1"/>
    <col min="4716" max="4716" width="6.08984375" style="1269" hidden="1"/>
    <col min="4717" max="4717" width="3" style="1269" hidden="1"/>
    <col min="4718" max="4957" width="8.6328125" style="1269" hidden="1"/>
    <col min="4958" max="4963" width="14.90625" style="1269" hidden="1"/>
    <col min="4964" max="4965" width="15.90625" style="1269" hidden="1"/>
    <col min="4966" max="4971" width="16.08984375" style="1269" hidden="1"/>
    <col min="4972" max="4972" width="6.08984375" style="1269" hidden="1"/>
    <col min="4973" max="4973" width="3" style="1269" hidden="1"/>
    <col min="4974" max="5213" width="8.6328125" style="1269" hidden="1"/>
    <col min="5214" max="5219" width="14.90625" style="1269" hidden="1"/>
    <col min="5220" max="5221" width="15.90625" style="1269" hidden="1"/>
    <col min="5222" max="5227" width="16.08984375" style="1269" hidden="1"/>
    <col min="5228" max="5228" width="6.08984375" style="1269" hidden="1"/>
    <col min="5229" max="5229" width="3" style="1269" hidden="1"/>
    <col min="5230" max="5469" width="8.6328125" style="1269" hidden="1"/>
    <col min="5470" max="5475" width="14.90625" style="1269" hidden="1"/>
    <col min="5476" max="5477" width="15.90625" style="1269" hidden="1"/>
    <col min="5478" max="5483" width="16.08984375" style="1269" hidden="1"/>
    <col min="5484" max="5484" width="6.08984375" style="1269" hidden="1"/>
    <col min="5485" max="5485" width="3" style="1269" hidden="1"/>
    <col min="5486" max="5725" width="8.6328125" style="1269" hidden="1"/>
    <col min="5726" max="5731" width="14.90625" style="1269" hidden="1"/>
    <col min="5732" max="5733" width="15.90625" style="1269" hidden="1"/>
    <col min="5734" max="5739" width="16.08984375" style="1269" hidden="1"/>
    <col min="5740" max="5740" width="6.08984375" style="1269" hidden="1"/>
    <col min="5741" max="5741" width="3" style="1269" hidden="1"/>
    <col min="5742" max="5981" width="8.6328125" style="1269" hidden="1"/>
    <col min="5982" max="5987" width="14.90625" style="1269" hidden="1"/>
    <col min="5988" max="5989" width="15.90625" style="1269" hidden="1"/>
    <col min="5990" max="5995" width="16.08984375" style="1269" hidden="1"/>
    <col min="5996" max="5996" width="6.08984375" style="1269" hidden="1"/>
    <col min="5997" max="5997" width="3" style="1269" hidden="1"/>
    <col min="5998" max="6237" width="8.6328125" style="1269" hidden="1"/>
    <col min="6238" max="6243" width="14.90625" style="1269" hidden="1"/>
    <col min="6244" max="6245" width="15.90625" style="1269" hidden="1"/>
    <col min="6246" max="6251" width="16.08984375" style="1269" hidden="1"/>
    <col min="6252" max="6252" width="6.08984375" style="1269" hidden="1"/>
    <col min="6253" max="6253" width="3" style="1269" hidden="1"/>
    <col min="6254" max="6493" width="8.6328125" style="1269" hidden="1"/>
    <col min="6494" max="6499" width="14.90625" style="1269" hidden="1"/>
    <col min="6500" max="6501" width="15.90625" style="1269" hidden="1"/>
    <col min="6502" max="6507" width="16.08984375" style="1269" hidden="1"/>
    <col min="6508" max="6508" width="6.08984375" style="1269" hidden="1"/>
    <col min="6509" max="6509" width="3" style="1269" hidden="1"/>
    <col min="6510" max="6749" width="8.6328125" style="1269" hidden="1"/>
    <col min="6750" max="6755" width="14.90625" style="1269" hidden="1"/>
    <col min="6756" max="6757" width="15.90625" style="1269" hidden="1"/>
    <col min="6758" max="6763" width="16.08984375" style="1269" hidden="1"/>
    <col min="6764" max="6764" width="6.08984375" style="1269" hidden="1"/>
    <col min="6765" max="6765" width="3" style="1269" hidden="1"/>
    <col min="6766" max="7005" width="8.6328125" style="1269" hidden="1"/>
    <col min="7006" max="7011" width="14.90625" style="1269" hidden="1"/>
    <col min="7012" max="7013" width="15.90625" style="1269" hidden="1"/>
    <col min="7014" max="7019" width="16.08984375" style="1269" hidden="1"/>
    <col min="7020" max="7020" width="6.08984375" style="1269" hidden="1"/>
    <col min="7021" max="7021" width="3" style="1269" hidden="1"/>
    <col min="7022" max="7261" width="8.6328125" style="1269" hidden="1"/>
    <col min="7262" max="7267" width="14.90625" style="1269" hidden="1"/>
    <col min="7268" max="7269" width="15.90625" style="1269" hidden="1"/>
    <col min="7270" max="7275" width="16.08984375" style="1269" hidden="1"/>
    <col min="7276" max="7276" width="6.08984375" style="1269" hidden="1"/>
    <col min="7277" max="7277" width="3" style="1269" hidden="1"/>
    <col min="7278" max="7517" width="8.6328125" style="1269" hidden="1"/>
    <col min="7518" max="7523" width="14.90625" style="1269" hidden="1"/>
    <col min="7524" max="7525" width="15.90625" style="1269" hidden="1"/>
    <col min="7526" max="7531" width="16.08984375" style="1269" hidden="1"/>
    <col min="7532" max="7532" width="6.08984375" style="1269" hidden="1"/>
    <col min="7533" max="7533" width="3" style="1269" hidden="1"/>
    <col min="7534" max="7773" width="8.6328125" style="1269" hidden="1"/>
    <col min="7774" max="7779" width="14.90625" style="1269" hidden="1"/>
    <col min="7780" max="7781" width="15.90625" style="1269" hidden="1"/>
    <col min="7782" max="7787" width="16.08984375" style="1269" hidden="1"/>
    <col min="7788" max="7788" width="6.08984375" style="1269" hidden="1"/>
    <col min="7789" max="7789" width="3" style="1269" hidden="1"/>
    <col min="7790" max="8029" width="8.6328125" style="1269" hidden="1"/>
    <col min="8030" max="8035" width="14.90625" style="1269" hidden="1"/>
    <col min="8036" max="8037" width="15.90625" style="1269" hidden="1"/>
    <col min="8038" max="8043" width="16.08984375" style="1269" hidden="1"/>
    <col min="8044" max="8044" width="6.08984375" style="1269" hidden="1"/>
    <col min="8045" max="8045" width="3" style="1269" hidden="1"/>
    <col min="8046" max="8285" width="8.6328125" style="1269" hidden="1"/>
    <col min="8286" max="8291" width="14.90625" style="1269" hidden="1"/>
    <col min="8292" max="8293" width="15.90625" style="1269" hidden="1"/>
    <col min="8294" max="8299" width="16.08984375" style="1269" hidden="1"/>
    <col min="8300" max="8300" width="6.08984375" style="1269" hidden="1"/>
    <col min="8301" max="8301" width="3" style="1269" hidden="1"/>
    <col min="8302" max="8541" width="8.6328125" style="1269" hidden="1"/>
    <col min="8542" max="8547" width="14.90625" style="1269" hidden="1"/>
    <col min="8548" max="8549" width="15.90625" style="1269" hidden="1"/>
    <col min="8550" max="8555" width="16.08984375" style="1269" hidden="1"/>
    <col min="8556" max="8556" width="6.08984375" style="1269" hidden="1"/>
    <col min="8557" max="8557" width="3" style="1269" hidden="1"/>
    <col min="8558" max="8797" width="8.6328125" style="1269" hidden="1"/>
    <col min="8798" max="8803" width="14.90625" style="1269" hidden="1"/>
    <col min="8804" max="8805" width="15.90625" style="1269" hidden="1"/>
    <col min="8806" max="8811" width="16.08984375" style="1269" hidden="1"/>
    <col min="8812" max="8812" width="6.08984375" style="1269" hidden="1"/>
    <col min="8813" max="8813" width="3" style="1269" hidden="1"/>
    <col min="8814" max="9053" width="8.6328125" style="1269" hidden="1"/>
    <col min="9054" max="9059" width="14.90625" style="1269" hidden="1"/>
    <col min="9060" max="9061" width="15.90625" style="1269" hidden="1"/>
    <col min="9062" max="9067" width="16.08984375" style="1269" hidden="1"/>
    <col min="9068" max="9068" width="6.08984375" style="1269" hidden="1"/>
    <col min="9069" max="9069" width="3" style="1269" hidden="1"/>
    <col min="9070" max="9309" width="8.6328125" style="1269" hidden="1"/>
    <col min="9310" max="9315" width="14.90625" style="1269" hidden="1"/>
    <col min="9316" max="9317" width="15.90625" style="1269" hidden="1"/>
    <col min="9318" max="9323" width="16.08984375" style="1269" hidden="1"/>
    <col min="9324" max="9324" width="6.08984375" style="1269" hidden="1"/>
    <col min="9325" max="9325" width="3" style="1269" hidden="1"/>
    <col min="9326" max="9565" width="8.6328125" style="1269" hidden="1"/>
    <col min="9566" max="9571" width="14.90625" style="1269" hidden="1"/>
    <col min="9572" max="9573" width="15.90625" style="1269" hidden="1"/>
    <col min="9574" max="9579" width="16.08984375" style="1269" hidden="1"/>
    <col min="9580" max="9580" width="6.08984375" style="1269" hidden="1"/>
    <col min="9581" max="9581" width="3" style="1269" hidden="1"/>
    <col min="9582" max="9821" width="8.6328125" style="1269" hidden="1"/>
    <col min="9822" max="9827" width="14.90625" style="1269" hidden="1"/>
    <col min="9828" max="9829" width="15.90625" style="1269" hidden="1"/>
    <col min="9830" max="9835" width="16.08984375" style="1269" hidden="1"/>
    <col min="9836" max="9836" width="6.08984375" style="1269" hidden="1"/>
    <col min="9837" max="9837" width="3" style="1269" hidden="1"/>
    <col min="9838" max="10077" width="8.6328125" style="1269" hidden="1"/>
    <col min="10078" max="10083" width="14.90625" style="1269" hidden="1"/>
    <col min="10084" max="10085" width="15.90625" style="1269" hidden="1"/>
    <col min="10086" max="10091" width="16.08984375" style="1269" hidden="1"/>
    <col min="10092" max="10092" width="6.08984375" style="1269" hidden="1"/>
    <col min="10093" max="10093" width="3" style="1269" hidden="1"/>
    <col min="10094" max="10333" width="8.6328125" style="1269" hidden="1"/>
    <col min="10334" max="10339" width="14.90625" style="1269" hidden="1"/>
    <col min="10340" max="10341" width="15.90625" style="1269" hidden="1"/>
    <col min="10342" max="10347" width="16.08984375" style="1269" hidden="1"/>
    <col min="10348" max="10348" width="6.08984375" style="1269" hidden="1"/>
    <col min="10349" max="10349" width="3" style="1269" hidden="1"/>
    <col min="10350" max="10589" width="8.6328125" style="1269" hidden="1"/>
    <col min="10590" max="10595" width="14.90625" style="1269" hidden="1"/>
    <col min="10596" max="10597" width="15.90625" style="1269" hidden="1"/>
    <col min="10598" max="10603" width="16.08984375" style="1269" hidden="1"/>
    <col min="10604" max="10604" width="6.08984375" style="1269" hidden="1"/>
    <col min="10605" max="10605" width="3" style="1269" hidden="1"/>
    <col min="10606" max="10845" width="8.6328125" style="1269" hidden="1"/>
    <col min="10846" max="10851" width="14.90625" style="1269" hidden="1"/>
    <col min="10852" max="10853" width="15.90625" style="1269" hidden="1"/>
    <col min="10854" max="10859" width="16.08984375" style="1269" hidden="1"/>
    <col min="10860" max="10860" width="6.08984375" style="1269" hidden="1"/>
    <col min="10861" max="10861" width="3" style="1269" hidden="1"/>
    <col min="10862" max="11101" width="8.6328125" style="1269" hidden="1"/>
    <col min="11102" max="11107" width="14.90625" style="1269" hidden="1"/>
    <col min="11108" max="11109" width="15.90625" style="1269" hidden="1"/>
    <col min="11110" max="11115" width="16.08984375" style="1269" hidden="1"/>
    <col min="11116" max="11116" width="6.08984375" style="1269" hidden="1"/>
    <col min="11117" max="11117" width="3" style="1269" hidden="1"/>
    <col min="11118" max="11357" width="8.6328125" style="1269" hidden="1"/>
    <col min="11358" max="11363" width="14.90625" style="1269" hidden="1"/>
    <col min="11364" max="11365" width="15.90625" style="1269" hidden="1"/>
    <col min="11366" max="11371" width="16.08984375" style="1269" hidden="1"/>
    <col min="11372" max="11372" width="6.08984375" style="1269" hidden="1"/>
    <col min="11373" max="11373" width="3" style="1269" hidden="1"/>
    <col min="11374" max="11613" width="8.6328125" style="1269" hidden="1"/>
    <col min="11614" max="11619" width="14.90625" style="1269" hidden="1"/>
    <col min="11620" max="11621" width="15.90625" style="1269" hidden="1"/>
    <col min="11622" max="11627" width="16.08984375" style="1269" hidden="1"/>
    <col min="11628" max="11628" width="6.08984375" style="1269" hidden="1"/>
    <col min="11629" max="11629" width="3" style="1269" hidden="1"/>
    <col min="11630" max="11869" width="8.6328125" style="1269" hidden="1"/>
    <col min="11870" max="11875" width="14.90625" style="1269" hidden="1"/>
    <col min="11876" max="11877" width="15.90625" style="1269" hidden="1"/>
    <col min="11878" max="11883" width="16.08984375" style="1269" hidden="1"/>
    <col min="11884" max="11884" width="6.08984375" style="1269" hidden="1"/>
    <col min="11885" max="11885" width="3" style="1269" hidden="1"/>
    <col min="11886" max="12125" width="8.6328125" style="1269" hidden="1"/>
    <col min="12126" max="12131" width="14.90625" style="1269" hidden="1"/>
    <col min="12132" max="12133" width="15.90625" style="1269" hidden="1"/>
    <col min="12134" max="12139" width="16.08984375" style="1269" hidden="1"/>
    <col min="12140" max="12140" width="6.08984375" style="1269" hidden="1"/>
    <col min="12141" max="12141" width="3" style="1269" hidden="1"/>
    <col min="12142" max="12381" width="8.6328125" style="1269" hidden="1"/>
    <col min="12382" max="12387" width="14.90625" style="1269" hidden="1"/>
    <col min="12388" max="12389" width="15.90625" style="1269" hidden="1"/>
    <col min="12390" max="12395" width="16.08984375" style="1269" hidden="1"/>
    <col min="12396" max="12396" width="6.08984375" style="1269" hidden="1"/>
    <col min="12397" max="12397" width="3" style="1269" hidden="1"/>
    <col min="12398" max="12637" width="8.6328125" style="1269" hidden="1"/>
    <col min="12638" max="12643" width="14.90625" style="1269" hidden="1"/>
    <col min="12644" max="12645" width="15.90625" style="1269" hidden="1"/>
    <col min="12646" max="12651" width="16.08984375" style="1269" hidden="1"/>
    <col min="12652" max="12652" width="6.08984375" style="1269" hidden="1"/>
    <col min="12653" max="12653" width="3" style="1269" hidden="1"/>
    <col min="12654" max="12893" width="8.6328125" style="1269" hidden="1"/>
    <col min="12894" max="12899" width="14.90625" style="1269" hidden="1"/>
    <col min="12900" max="12901" width="15.90625" style="1269" hidden="1"/>
    <col min="12902" max="12907" width="16.08984375" style="1269" hidden="1"/>
    <col min="12908" max="12908" width="6.08984375" style="1269" hidden="1"/>
    <col min="12909" max="12909" width="3" style="1269" hidden="1"/>
    <col min="12910" max="13149" width="8.6328125" style="1269" hidden="1"/>
    <col min="13150" max="13155" width="14.90625" style="1269" hidden="1"/>
    <col min="13156" max="13157" width="15.90625" style="1269" hidden="1"/>
    <col min="13158" max="13163" width="16.08984375" style="1269" hidden="1"/>
    <col min="13164" max="13164" width="6.08984375" style="1269" hidden="1"/>
    <col min="13165" max="13165" width="3" style="1269" hidden="1"/>
    <col min="13166" max="13405" width="8.6328125" style="1269" hidden="1"/>
    <col min="13406" max="13411" width="14.90625" style="1269" hidden="1"/>
    <col min="13412" max="13413" width="15.90625" style="1269" hidden="1"/>
    <col min="13414" max="13419" width="16.08984375" style="1269" hidden="1"/>
    <col min="13420" max="13420" width="6.08984375" style="1269" hidden="1"/>
    <col min="13421" max="13421" width="3" style="1269" hidden="1"/>
    <col min="13422" max="13661" width="8.6328125" style="1269" hidden="1"/>
    <col min="13662" max="13667" width="14.90625" style="1269" hidden="1"/>
    <col min="13668" max="13669" width="15.90625" style="1269" hidden="1"/>
    <col min="13670" max="13675" width="16.08984375" style="1269" hidden="1"/>
    <col min="13676" max="13676" width="6.08984375" style="1269" hidden="1"/>
    <col min="13677" max="13677" width="3" style="1269" hidden="1"/>
    <col min="13678" max="13917" width="8.6328125" style="1269" hidden="1"/>
    <col min="13918" max="13923" width="14.90625" style="1269" hidden="1"/>
    <col min="13924" max="13925" width="15.90625" style="1269" hidden="1"/>
    <col min="13926" max="13931" width="16.08984375" style="1269" hidden="1"/>
    <col min="13932" max="13932" width="6.08984375" style="1269" hidden="1"/>
    <col min="13933" max="13933" width="3" style="1269" hidden="1"/>
    <col min="13934" max="14173" width="8.6328125" style="1269" hidden="1"/>
    <col min="14174" max="14179" width="14.90625" style="1269" hidden="1"/>
    <col min="14180" max="14181" width="15.90625" style="1269" hidden="1"/>
    <col min="14182" max="14187" width="16.08984375" style="1269" hidden="1"/>
    <col min="14188" max="14188" width="6.08984375" style="1269" hidden="1"/>
    <col min="14189" max="14189" width="3" style="1269" hidden="1"/>
    <col min="14190" max="14429" width="8.6328125" style="1269" hidden="1"/>
    <col min="14430" max="14435" width="14.90625" style="1269" hidden="1"/>
    <col min="14436" max="14437" width="15.90625" style="1269" hidden="1"/>
    <col min="14438" max="14443" width="16.08984375" style="1269" hidden="1"/>
    <col min="14444" max="14444" width="6.08984375" style="1269" hidden="1"/>
    <col min="14445" max="14445" width="3" style="1269" hidden="1"/>
    <col min="14446" max="14685" width="8.6328125" style="1269" hidden="1"/>
    <col min="14686" max="14691" width="14.90625" style="1269" hidden="1"/>
    <col min="14692" max="14693" width="15.90625" style="1269" hidden="1"/>
    <col min="14694" max="14699" width="16.08984375" style="1269" hidden="1"/>
    <col min="14700" max="14700" width="6.08984375" style="1269" hidden="1"/>
    <col min="14701" max="14701" width="3" style="1269" hidden="1"/>
    <col min="14702" max="14941" width="8.6328125" style="1269" hidden="1"/>
    <col min="14942" max="14947" width="14.90625" style="1269" hidden="1"/>
    <col min="14948" max="14949" width="15.90625" style="1269" hidden="1"/>
    <col min="14950" max="14955" width="16.08984375" style="1269" hidden="1"/>
    <col min="14956" max="14956" width="6.08984375" style="1269" hidden="1"/>
    <col min="14957" max="14957" width="3" style="1269" hidden="1"/>
    <col min="14958" max="15197" width="8.6328125" style="1269" hidden="1"/>
    <col min="15198" max="15203" width="14.90625" style="1269" hidden="1"/>
    <col min="15204" max="15205" width="15.90625" style="1269" hidden="1"/>
    <col min="15206" max="15211" width="16.08984375" style="1269" hidden="1"/>
    <col min="15212" max="15212" width="6.08984375" style="1269" hidden="1"/>
    <col min="15213" max="15213" width="3" style="1269" hidden="1"/>
    <col min="15214" max="15453" width="8.6328125" style="1269" hidden="1"/>
    <col min="15454" max="15459" width="14.90625" style="1269" hidden="1"/>
    <col min="15460" max="15461" width="15.90625" style="1269" hidden="1"/>
    <col min="15462" max="15467" width="16.08984375" style="1269" hidden="1"/>
    <col min="15468" max="15468" width="6.08984375" style="1269" hidden="1"/>
    <col min="15469" max="15469" width="3" style="1269" hidden="1"/>
    <col min="15470" max="15709" width="8.6328125" style="1269" hidden="1"/>
    <col min="15710" max="15715" width="14.90625" style="1269" hidden="1"/>
    <col min="15716" max="15717" width="15.90625" style="1269" hidden="1"/>
    <col min="15718" max="15723" width="16.08984375" style="1269" hidden="1"/>
    <col min="15724" max="15724" width="6.08984375" style="1269" hidden="1"/>
    <col min="15725" max="15725" width="3" style="1269" hidden="1"/>
    <col min="15726" max="15965" width="8.6328125" style="1269" hidden="1"/>
    <col min="15966" max="15971" width="14.90625" style="1269" hidden="1"/>
    <col min="15972" max="15973" width="15.90625" style="1269" hidden="1"/>
    <col min="15974" max="15979" width="16.08984375" style="1269" hidden="1"/>
    <col min="15980" max="15980" width="6.08984375" style="1269" hidden="1"/>
    <col min="15981" max="15981" width="3" style="1269" hidden="1"/>
    <col min="15982" max="16221" width="8.6328125" style="1269" hidden="1"/>
    <col min="16222" max="16227" width="14.90625" style="1269" hidden="1"/>
    <col min="16228" max="16229" width="15.90625" style="1269" hidden="1"/>
    <col min="16230" max="16235" width="16.08984375" style="1269" hidden="1"/>
    <col min="16236" max="16236" width="6.08984375" style="1269" hidden="1"/>
    <col min="16237" max="16237" width="3" style="1269" hidden="1"/>
    <col min="16238" max="16384" width="8.6328125" style="1269" hidden="1"/>
  </cols>
  <sheetData>
    <row r="1" spans="1:143" ht="42.75" customHeight="1" x14ac:dyDescent="0.2">
      <c r="A1" s="1267"/>
      <c r="B1" s="1268"/>
      <c r="DD1" s="1269"/>
      <c r="DE1" s="1269"/>
    </row>
    <row r="2" spans="1:143" ht="25.5" customHeight="1" x14ac:dyDescent="0.2">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2">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ht="13" x14ac:dyDescent="0.2">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ht="13" x14ac:dyDescent="0.2">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ht="13" x14ac:dyDescent="0.2">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ht="13" x14ac:dyDescent="0.2">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ht="13" x14ac:dyDescent="0.2">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ht="13" x14ac:dyDescent="0.2">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ht="13" x14ac:dyDescent="0.2">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637</v>
      </c>
    </row>
    <row r="11" spans="1:143" s="290" customFormat="1" ht="13" x14ac:dyDescent="0.2">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 x14ac:dyDescent="0.2">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637</v>
      </c>
    </row>
    <row r="13" spans="1:143" s="290" customFormat="1" ht="13" x14ac:dyDescent="0.2">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 x14ac:dyDescent="0.2">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 x14ac:dyDescent="0.2">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 x14ac:dyDescent="0.2">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 x14ac:dyDescent="0.2">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 x14ac:dyDescent="0.2">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ht="13" x14ac:dyDescent="0.2">
      <c r="DD19" s="1269"/>
      <c r="DE19" s="1269"/>
    </row>
    <row r="20" spans="1:351" ht="13" x14ac:dyDescent="0.2">
      <c r="DD20" s="1269"/>
      <c r="DE20" s="1269"/>
    </row>
    <row r="21" spans="1:351" ht="16.5" x14ac:dyDescent="0.2">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6.5" x14ac:dyDescent="0.2">
      <c r="B22" s="1276"/>
      <c r="MM22" s="1275"/>
    </row>
    <row r="23" spans="1:351" ht="13" x14ac:dyDescent="0.2">
      <c r="B23" s="1276"/>
    </row>
    <row r="24" spans="1:351" ht="13" x14ac:dyDescent="0.2">
      <c r="B24" s="1276"/>
    </row>
    <row r="25" spans="1:351" ht="13" x14ac:dyDescent="0.2">
      <c r="B25" s="1276"/>
    </row>
    <row r="26" spans="1:351" ht="13" x14ac:dyDescent="0.2">
      <c r="B26" s="1276"/>
    </row>
    <row r="27" spans="1:351" ht="13" x14ac:dyDescent="0.2">
      <c r="B27" s="1276"/>
    </row>
    <row r="28" spans="1:351" ht="13" x14ac:dyDescent="0.2">
      <c r="B28" s="1276"/>
    </row>
    <row r="29" spans="1:351" ht="13" x14ac:dyDescent="0.2">
      <c r="B29" s="1276"/>
    </row>
    <row r="30" spans="1:351" ht="13" x14ac:dyDescent="0.2">
      <c r="B30" s="1276"/>
    </row>
    <row r="31" spans="1:351" ht="13" x14ac:dyDescent="0.2">
      <c r="B31" s="1276"/>
    </row>
    <row r="32" spans="1:351" ht="13" x14ac:dyDescent="0.2">
      <c r="B32" s="1276"/>
    </row>
    <row r="33" spans="2:109" ht="13" x14ac:dyDescent="0.2">
      <c r="B33" s="1276"/>
    </row>
    <row r="34" spans="2:109" ht="13" x14ac:dyDescent="0.2">
      <c r="B34" s="1276"/>
    </row>
    <row r="35" spans="2:109" ht="13" x14ac:dyDescent="0.2">
      <c r="B35" s="1276"/>
    </row>
    <row r="36" spans="2:109" ht="13" x14ac:dyDescent="0.2">
      <c r="B36" s="1276"/>
    </row>
    <row r="37" spans="2:109" ht="13" x14ac:dyDescent="0.2">
      <c r="B37" s="1276"/>
    </row>
    <row r="38" spans="2:109" ht="13" x14ac:dyDescent="0.2">
      <c r="B38" s="1276"/>
    </row>
    <row r="39" spans="2:109" ht="13" x14ac:dyDescent="0.2">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ht="13" x14ac:dyDescent="0.2">
      <c r="B40" s="1281"/>
      <c r="DD40" s="1281"/>
      <c r="DE40" s="1269"/>
    </row>
    <row r="41" spans="2:109" ht="16.5" x14ac:dyDescent="0.2">
      <c r="B41" s="1282" t="s">
        <v>638</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ht="13" x14ac:dyDescent="0.2">
      <c r="B42" s="1276"/>
      <c r="G42" s="1283"/>
      <c r="I42" s="1284"/>
      <c r="J42" s="1284"/>
      <c r="K42" s="1284"/>
      <c r="AM42" s="1283"/>
      <c r="AN42" s="1283" t="s">
        <v>639</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2">
      <c r="B43" s="1276"/>
      <c r="AN43" s="1285" t="s">
        <v>640</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ht="13" x14ac:dyDescent="0.2">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ht="13" x14ac:dyDescent="0.2">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ht="13" x14ac:dyDescent="0.2">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ht="13" x14ac:dyDescent="0.2">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ht="13" x14ac:dyDescent="0.2">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ht="13" x14ac:dyDescent="0.2">
      <c r="B49" s="1276"/>
      <c r="AN49" s="1269" t="s">
        <v>641</v>
      </c>
    </row>
    <row r="50" spans="1:109" ht="13" x14ac:dyDescent="0.2">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570</v>
      </c>
      <c r="BQ50" s="1301"/>
      <c r="BR50" s="1301"/>
      <c r="BS50" s="1301"/>
      <c r="BT50" s="1301"/>
      <c r="BU50" s="1301"/>
      <c r="BV50" s="1301"/>
      <c r="BW50" s="1301"/>
      <c r="BX50" s="1301" t="s">
        <v>571</v>
      </c>
      <c r="BY50" s="1301"/>
      <c r="BZ50" s="1301"/>
      <c r="CA50" s="1301"/>
      <c r="CB50" s="1301"/>
      <c r="CC50" s="1301"/>
      <c r="CD50" s="1301"/>
      <c r="CE50" s="1301"/>
      <c r="CF50" s="1301" t="s">
        <v>572</v>
      </c>
      <c r="CG50" s="1301"/>
      <c r="CH50" s="1301"/>
      <c r="CI50" s="1301"/>
      <c r="CJ50" s="1301"/>
      <c r="CK50" s="1301"/>
      <c r="CL50" s="1301"/>
      <c r="CM50" s="1301"/>
      <c r="CN50" s="1301" t="s">
        <v>573</v>
      </c>
      <c r="CO50" s="1301"/>
      <c r="CP50" s="1301"/>
      <c r="CQ50" s="1301"/>
      <c r="CR50" s="1301"/>
      <c r="CS50" s="1301"/>
      <c r="CT50" s="1301"/>
      <c r="CU50" s="1301"/>
      <c r="CV50" s="1301" t="s">
        <v>574</v>
      </c>
      <c r="CW50" s="1301"/>
      <c r="CX50" s="1301"/>
      <c r="CY50" s="1301"/>
      <c r="CZ50" s="1301"/>
      <c r="DA50" s="1301"/>
      <c r="DB50" s="1301"/>
      <c r="DC50" s="1301"/>
    </row>
    <row r="51" spans="1:109" ht="13.5" customHeight="1" x14ac:dyDescent="0.2">
      <c r="B51" s="1276"/>
      <c r="G51" s="1302"/>
      <c r="H51" s="1302"/>
      <c r="I51" s="1303"/>
      <c r="J51" s="1303"/>
      <c r="K51" s="1304"/>
      <c r="L51" s="1304"/>
      <c r="M51" s="1304"/>
      <c r="N51" s="1304"/>
      <c r="AM51" s="1294"/>
      <c r="AN51" s="1305" t="s">
        <v>642</v>
      </c>
      <c r="AO51" s="1305"/>
      <c r="AP51" s="1305"/>
      <c r="AQ51" s="1305"/>
      <c r="AR51" s="1305"/>
      <c r="AS51" s="1305"/>
      <c r="AT51" s="1305"/>
      <c r="AU51" s="1305"/>
      <c r="AV51" s="1305"/>
      <c r="AW51" s="1305"/>
      <c r="AX51" s="1305"/>
      <c r="AY51" s="1305"/>
      <c r="AZ51" s="1305"/>
      <c r="BA51" s="1305"/>
      <c r="BB51" s="1305" t="s">
        <v>643</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6"/>
      <c r="BY51" s="1307"/>
      <c r="BZ51" s="1307"/>
      <c r="CA51" s="1307"/>
      <c r="CB51" s="1307"/>
      <c r="CC51" s="1307"/>
      <c r="CD51" s="1307"/>
      <c r="CE51" s="1307"/>
      <c r="CF51" s="1307">
        <v>20.399999999999999</v>
      </c>
      <c r="CG51" s="1307"/>
      <c r="CH51" s="1307"/>
      <c r="CI51" s="1307"/>
      <c r="CJ51" s="1307"/>
      <c r="CK51" s="1307"/>
      <c r="CL51" s="1307"/>
      <c r="CM51" s="1307"/>
      <c r="CN51" s="1307">
        <v>26.5</v>
      </c>
      <c r="CO51" s="1307"/>
      <c r="CP51" s="1307"/>
      <c r="CQ51" s="1307"/>
      <c r="CR51" s="1307"/>
      <c r="CS51" s="1307"/>
      <c r="CT51" s="1307"/>
      <c r="CU51" s="1307"/>
      <c r="CV51" s="1307">
        <v>27.9</v>
      </c>
      <c r="CW51" s="1307"/>
      <c r="CX51" s="1307"/>
      <c r="CY51" s="1307"/>
      <c r="CZ51" s="1307"/>
      <c r="DA51" s="1307"/>
      <c r="DB51" s="1307"/>
      <c r="DC51" s="1307"/>
    </row>
    <row r="52" spans="1:109" ht="13" x14ac:dyDescent="0.2">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ht="13" x14ac:dyDescent="0.2">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644</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6"/>
      <c r="BY53" s="1307"/>
      <c r="BZ53" s="1307"/>
      <c r="CA53" s="1307"/>
      <c r="CB53" s="1307"/>
      <c r="CC53" s="1307"/>
      <c r="CD53" s="1307"/>
      <c r="CE53" s="1307"/>
      <c r="CF53" s="1307">
        <v>50.7</v>
      </c>
      <c r="CG53" s="1307"/>
      <c r="CH53" s="1307"/>
      <c r="CI53" s="1307"/>
      <c r="CJ53" s="1307"/>
      <c r="CK53" s="1307"/>
      <c r="CL53" s="1307"/>
      <c r="CM53" s="1307"/>
      <c r="CN53" s="1307">
        <v>51.8</v>
      </c>
      <c r="CO53" s="1307"/>
      <c r="CP53" s="1307"/>
      <c r="CQ53" s="1307"/>
      <c r="CR53" s="1307"/>
      <c r="CS53" s="1307"/>
      <c r="CT53" s="1307"/>
      <c r="CU53" s="1307"/>
      <c r="CV53" s="1307">
        <v>53.1</v>
      </c>
      <c r="CW53" s="1307"/>
      <c r="CX53" s="1307"/>
      <c r="CY53" s="1307"/>
      <c r="CZ53" s="1307"/>
      <c r="DA53" s="1307"/>
      <c r="DB53" s="1307"/>
      <c r="DC53" s="1307"/>
    </row>
    <row r="54" spans="1:109" ht="13" x14ac:dyDescent="0.2">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ht="13" x14ac:dyDescent="0.2">
      <c r="A55" s="1284"/>
      <c r="B55" s="1276"/>
      <c r="G55" s="1295"/>
      <c r="H55" s="1295"/>
      <c r="I55" s="1295"/>
      <c r="J55" s="1295"/>
      <c r="K55" s="1304"/>
      <c r="L55" s="1304"/>
      <c r="M55" s="1304"/>
      <c r="N55" s="1304"/>
      <c r="AN55" s="1301" t="s">
        <v>645</v>
      </c>
      <c r="AO55" s="1301"/>
      <c r="AP55" s="1301"/>
      <c r="AQ55" s="1301"/>
      <c r="AR55" s="1301"/>
      <c r="AS55" s="1301"/>
      <c r="AT55" s="1301"/>
      <c r="AU55" s="1301"/>
      <c r="AV55" s="1301"/>
      <c r="AW55" s="1301"/>
      <c r="AX55" s="1301"/>
      <c r="AY55" s="1301"/>
      <c r="AZ55" s="1301"/>
      <c r="BA55" s="1301"/>
      <c r="BB55" s="1305" t="s">
        <v>643</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6"/>
      <c r="BY55" s="1307"/>
      <c r="BZ55" s="1307"/>
      <c r="CA55" s="1307"/>
      <c r="CB55" s="1307"/>
      <c r="CC55" s="1307"/>
      <c r="CD55" s="1307"/>
      <c r="CE55" s="1307"/>
      <c r="CF55" s="1307">
        <v>38.9</v>
      </c>
      <c r="CG55" s="1307"/>
      <c r="CH55" s="1307"/>
      <c r="CI55" s="1307"/>
      <c r="CJ55" s="1307"/>
      <c r="CK55" s="1307"/>
      <c r="CL55" s="1307"/>
      <c r="CM55" s="1307"/>
      <c r="CN55" s="1307">
        <v>37.6</v>
      </c>
      <c r="CO55" s="1307"/>
      <c r="CP55" s="1307"/>
      <c r="CQ55" s="1307"/>
      <c r="CR55" s="1307"/>
      <c r="CS55" s="1307"/>
      <c r="CT55" s="1307"/>
      <c r="CU55" s="1307"/>
      <c r="CV55" s="1307">
        <v>34</v>
      </c>
      <c r="CW55" s="1307"/>
      <c r="CX55" s="1307"/>
      <c r="CY55" s="1307"/>
      <c r="CZ55" s="1307"/>
      <c r="DA55" s="1307"/>
      <c r="DB55" s="1307"/>
      <c r="DC55" s="1307"/>
    </row>
    <row r="56" spans="1:109" ht="13" x14ac:dyDescent="0.2">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ht="13" x14ac:dyDescent="0.2">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644</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6"/>
      <c r="BY57" s="1307"/>
      <c r="BZ57" s="1307"/>
      <c r="CA57" s="1307"/>
      <c r="CB57" s="1307"/>
      <c r="CC57" s="1307"/>
      <c r="CD57" s="1307"/>
      <c r="CE57" s="1307"/>
      <c r="CF57" s="1307">
        <v>59.3</v>
      </c>
      <c r="CG57" s="1307"/>
      <c r="CH57" s="1307"/>
      <c r="CI57" s="1307"/>
      <c r="CJ57" s="1307"/>
      <c r="CK57" s="1307"/>
      <c r="CL57" s="1307"/>
      <c r="CM57" s="1307"/>
      <c r="CN57" s="1307">
        <v>60</v>
      </c>
      <c r="CO57" s="1307"/>
      <c r="CP57" s="1307"/>
      <c r="CQ57" s="1307"/>
      <c r="CR57" s="1307"/>
      <c r="CS57" s="1307"/>
      <c r="CT57" s="1307"/>
      <c r="CU57" s="1307"/>
      <c r="CV57" s="1307">
        <v>60.8</v>
      </c>
      <c r="CW57" s="1307"/>
      <c r="CX57" s="1307"/>
      <c r="CY57" s="1307"/>
      <c r="CZ57" s="1307"/>
      <c r="DA57" s="1307"/>
      <c r="DB57" s="1307"/>
      <c r="DC57" s="1307"/>
      <c r="DD57" s="1310"/>
      <c r="DE57" s="1308"/>
    </row>
    <row r="58" spans="1:109" s="1284" customFormat="1" ht="13" x14ac:dyDescent="0.2">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ht="13" x14ac:dyDescent="0.2">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ht="13" x14ac:dyDescent="0.2">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ht="13" x14ac:dyDescent="0.2">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ht="13" x14ac:dyDescent="0.2">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6.5" x14ac:dyDescent="0.2">
      <c r="B63" s="1316" t="s">
        <v>646</v>
      </c>
    </row>
    <row r="64" spans="1:109" ht="13" x14ac:dyDescent="0.2">
      <c r="B64" s="1276"/>
      <c r="G64" s="1283"/>
      <c r="I64" s="1317"/>
      <c r="J64" s="1317"/>
      <c r="K64" s="1317"/>
      <c r="L64" s="1317"/>
      <c r="M64" s="1317"/>
      <c r="N64" s="1318"/>
      <c r="AM64" s="1283"/>
      <c r="AN64" s="1283" t="s">
        <v>639</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ht="13" x14ac:dyDescent="0.2">
      <c r="B65" s="1276"/>
      <c r="AN65" s="1285" t="s">
        <v>647</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ht="13" x14ac:dyDescent="0.2">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ht="13" x14ac:dyDescent="0.2">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ht="13" x14ac:dyDescent="0.2">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ht="13" x14ac:dyDescent="0.2">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ht="13" x14ac:dyDescent="0.2">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ht="13" x14ac:dyDescent="0.2">
      <c r="B71" s="1276"/>
      <c r="G71" s="1322"/>
      <c r="I71" s="1323"/>
      <c r="J71" s="1320"/>
      <c r="K71" s="1320"/>
      <c r="L71" s="1321"/>
      <c r="M71" s="1320"/>
      <c r="N71" s="1321"/>
      <c r="AM71" s="1322"/>
      <c r="AN71" s="1269" t="s">
        <v>641</v>
      </c>
    </row>
    <row r="72" spans="2:107" ht="13" x14ac:dyDescent="0.2">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570</v>
      </c>
      <c r="BQ72" s="1301"/>
      <c r="BR72" s="1301"/>
      <c r="BS72" s="1301"/>
      <c r="BT72" s="1301"/>
      <c r="BU72" s="1301"/>
      <c r="BV72" s="1301"/>
      <c r="BW72" s="1301"/>
      <c r="BX72" s="1301" t="s">
        <v>571</v>
      </c>
      <c r="BY72" s="1301"/>
      <c r="BZ72" s="1301"/>
      <c r="CA72" s="1301"/>
      <c r="CB72" s="1301"/>
      <c r="CC72" s="1301"/>
      <c r="CD72" s="1301"/>
      <c r="CE72" s="1301"/>
      <c r="CF72" s="1301" t="s">
        <v>572</v>
      </c>
      <c r="CG72" s="1301"/>
      <c r="CH72" s="1301"/>
      <c r="CI72" s="1301"/>
      <c r="CJ72" s="1301"/>
      <c r="CK72" s="1301"/>
      <c r="CL72" s="1301"/>
      <c r="CM72" s="1301"/>
      <c r="CN72" s="1301" t="s">
        <v>573</v>
      </c>
      <c r="CO72" s="1301"/>
      <c r="CP72" s="1301"/>
      <c r="CQ72" s="1301"/>
      <c r="CR72" s="1301"/>
      <c r="CS72" s="1301"/>
      <c r="CT72" s="1301"/>
      <c r="CU72" s="1301"/>
      <c r="CV72" s="1301" t="s">
        <v>574</v>
      </c>
      <c r="CW72" s="1301"/>
      <c r="CX72" s="1301"/>
      <c r="CY72" s="1301"/>
      <c r="CZ72" s="1301"/>
      <c r="DA72" s="1301"/>
      <c r="DB72" s="1301"/>
      <c r="DC72" s="1301"/>
    </row>
    <row r="73" spans="2:107" ht="13" x14ac:dyDescent="0.2">
      <c r="B73" s="1276"/>
      <c r="G73" s="1302"/>
      <c r="H73" s="1302"/>
      <c r="I73" s="1302"/>
      <c r="J73" s="1302"/>
      <c r="K73" s="1324"/>
      <c r="L73" s="1324"/>
      <c r="M73" s="1324"/>
      <c r="N73" s="1324"/>
      <c r="AM73" s="1294"/>
      <c r="AN73" s="1305" t="s">
        <v>642</v>
      </c>
      <c r="AO73" s="1305"/>
      <c r="AP73" s="1305"/>
      <c r="AQ73" s="1305"/>
      <c r="AR73" s="1305"/>
      <c r="AS73" s="1305"/>
      <c r="AT73" s="1305"/>
      <c r="AU73" s="1305"/>
      <c r="AV73" s="1305"/>
      <c r="AW73" s="1305"/>
      <c r="AX73" s="1305"/>
      <c r="AY73" s="1305"/>
      <c r="AZ73" s="1305"/>
      <c r="BA73" s="1305"/>
      <c r="BB73" s="1305" t="s">
        <v>648</v>
      </c>
      <c r="BC73" s="1305"/>
      <c r="BD73" s="1305"/>
      <c r="BE73" s="1305"/>
      <c r="BF73" s="1305"/>
      <c r="BG73" s="1305"/>
      <c r="BH73" s="1305"/>
      <c r="BI73" s="1305"/>
      <c r="BJ73" s="1305"/>
      <c r="BK73" s="1305"/>
      <c r="BL73" s="1305"/>
      <c r="BM73" s="1305"/>
      <c r="BN73" s="1305"/>
      <c r="BO73" s="1305"/>
      <c r="BP73" s="1307">
        <v>6.7</v>
      </c>
      <c r="BQ73" s="1307"/>
      <c r="BR73" s="1307"/>
      <c r="BS73" s="1307"/>
      <c r="BT73" s="1307"/>
      <c r="BU73" s="1307"/>
      <c r="BV73" s="1307"/>
      <c r="BW73" s="1307"/>
      <c r="BX73" s="1307">
        <v>21.6</v>
      </c>
      <c r="BY73" s="1307"/>
      <c r="BZ73" s="1307"/>
      <c r="CA73" s="1307"/>
      <c r="CB73" s="1307"/>
      <c r="CC73" s="1307"/>
      <c r="CD73" s="1307"/>
      <c r="CE73" s="1307"/>
      <c r="CF73" s="1307">
        <v>20.399999999999999</v>
      </c>
      <c r="CG73" s="1307"/>
      <c r="CH73" s="1307"/>
      <c r="CI73" s="1307"/>
      <c r="CJ73" s="1307"/>
      <c r="CK73" s="1307"/>
      <c r="CL73" s="1307"/>
      <c r="CM73" s="1307"/>
      <c r="CN73" s="1307">
        <v>26.5</v>
      </c>
      <c r="CO73" s="1307"/>
      <c r="CP73" s="1307"/>
      <c r="CQ73" s="1307"/>
      <c r="CR73" s="1307"/>
      <c r="CS73" s="1307"/>
      <c r="CT73" s="1307"/>
      <c r="CU73" s="1307"/>
      <c r="CV73" s="1307">
        <v>27.9</v>
      </c>
      <c r="CW73" s="1307"/>
      <c r="CX73" s="1307"/>
      <c r="CY73" s="1307"/>
      <c r="CZ73" s="1307"/>
      <c r="DA73" s="1307"/>
      <c r="DB73" s="1307"/>
      <c r="DC73" s="1307"/>
    </row>
    <row r="74" spans="2:107" ht="13" x14ac:dyDescent="0.2">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ht="13" x14ac:dyDescent="0.2">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649</v>
      </c>
      <c r="BC75" s="1305"/>
      <c r="BD75" s="1305"/>
      <c r="BE75" s="1305"/>
      <c r="BF75" s="1305"/>
      <c r="BG75" s="1305"/>
      <c r="BH75" s="1305"/>
      <c r="BI75" s="1305"/>
      <c r="BJ75" s="1305"/>
      <c r="BK75" s="1305"/>
      <c r="BL75" s="1305"/>
      <c r="BM75" s="1305"/>
      <c r="BN75" s="1305"/>
      <c r="BO75" s="1305"/>
      <c r="BP75" s="1307">
        <v>3.5</v>
      </c>
      <c r="BQ75" s="1307"/>
      <c r="BR75" s="1307"/>
      <c r="BS75" s="1307"/>
      <c r="BT75" s="1307"/>
      <c r="BU75" s="1307"/>
      <c r="BV75" s="1307"/>
      <c r="BW75" s="1307"/>
      <c r="BX75" s="1307">
        <v>3.7</v>
      </c>
      <c r="BY75" s="1307"/>
      <c r="BZ75" s="1307"/>
      <c r="CA75" s="1307"/>
      <c r="CB75" s="1307"/>
      <c r="CC75" s="1307"/>
      <c r="CD75" s="1307"/>
      <c r="CE75" s="1307"/>
      <c r="CF75" s="1307">
        <v>3.6</v>
      </c>
      <c r="CG75" s="1307"/>
      <c r="CH75" s="1307"/>
      <c r="CI75" s="1307"/>
      <c r="CJ75" s="1307"/>
      <c r="CK75" s="1307"/>
      <c r="CL75" s="1307"/>
      <c r="CM75" s="1307"/>
      <c r="CN75" s="1307">
        <v>3.6</v>
      </c>
      <c r="CO75" s="1307"/>
      <c r="CP75" s="1307"/>
      <c r="CQ75" s="1307"/>
      <c r="CR75" s="1307"/>
      <c r="CS75" s="1307"/>
      <c r="CT75" s="1307"/>
      <c r="CU75" s="1307"/>
      <c r="CV75" s="1307">
        <v>3.3</v>
      </c>
      <c r="CW75" s="1307"/>
      <c r="CX75" s="1307"/>
      <c r="CY75" s="1307"/>
      <c r="CZ75" s="1307"/>
      <c r="DA75" s="1307"/>
      <c r="DB75" s="1307"/>
      <c r="DC75" s="1307"/>
    </row>
    <row r="76" spans="2:107" ht="13" x14ac:dyDescent="0.2">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ht="13" x14ac:dyDescent="0.2">
      <c r="B77" s="1276"/>
      <c r="G77" s="1295"/>
      <c r="H77" s="1295"/>
      <c r="I77" s="1295"/>
      <c r="J77" s="1295"/>
      <c r="K77" s="1324"/>
      <c r="L77" s="1324"/>
      <c r="M77" s="1324"/>
      <c r="N77" s="1324"/>
      <c r="AN77" s="1301" t="s">
        <v>645</v>
      </c>
      <c r="AO77" s="1301"/>
      <c r="AP77" s="1301"/>
      <c r="AQ77" s="1301"/>
      <c r="AR77" s="1301"/>
      <c r="AS77" s="1301"/>
      <c r="AT77" s="1301"/>
      <c r="AU77" s="1301"/>
      <c r="AV77" s="1301"/>
      <c r="AW77" s="1301"/>
      <c r="AX77" s="1301"/>
      <c r="AY77" s="1301"/>
      <c r="AZ77" s="1301"/>
      <c r="BA77" s="1301"/>
      <c r="BB77" s="1305" t="s">
        <v>648</v>
      </c>
      <c r="BC77" s="1305"/>
      <c r="BD77" s="1305"/>
      <c r="BE77" s="1305"/>
      <c r="BF77" s="1305"/>
      <c r="BG77" s="1305"/>
      <c r="BH77" s="1305"/>
      <c r="BI77" s="1305"/>
      <c r="BJ77" s="1305"/>
      <c r="BK77" s="1305"/>
      <c r="BL77" s="1305"/>
      <c r="BM77" s="1305"/>
      <c r="BN77" s="1305"/>
      <c r="BO77" s="1305"/>
      <c r="BP77" s="1307">
        <v>47</v>
      </c>
      <c r="BQ77" s="1307"/>
      <c r="BR77" s="1307"/>
      <c r="BS77" s="1307"/>
      <c r="BT77" s="1307"/>
      <c r="BU77" s="1307"/>
      <c r="BV77" s="1307"/>
      <c r="BW77" s="1307"/>
      <c r="BX77" s="1307">
        <v>41.4</v>
      </c>
      <c r="BY77" s="1307"/>
      <c r="BZ77" s="1307"/>
      <c r="CA77" s="1307"/>
      <c r="CB77" s="1307"/>
      <c r="CC77" s="1307"/>
      <c r="CD77" s="1307"/>
      <c r="CE77" s="1307"/>
      <c r="CF77" s="1307">
        <v>38.9</v>
      </c>
      <c r="CG77" s="1307"/>
      <c r="CH77" s="1307"/>
      <c r="CI77" s="1307"/>
      <c r="CJ77" s="1307"/>
      <c r="CK77" s="1307"/>
      <c r="CL77" s="1307"/>
      <c r="CM77" s="1307"/>
      <c r="CN77" s="1307">
        <v>37.6</v>
      </c>
      <c r="CO77" s="1307"/>
      <c r="CP77" s="1307"/>
      <c r="CQ77" s="1307"/>
      <c r="CR77" s="1307"/>
      <c r="CS77" s="1307"/>
      <c r="CT77" s="1307"/>
      <c r="CU77" s="1307"/>
      <c r="CV77" s="1307">
        <v>34</v>
      </c>
      <c r="CW77" s="1307"/>
      <c r="CX77" s="1307"/>
      <c r="CY77" s="1307"/>
      <c r="CZ77" s="1307"/>
      <c r="DA77" s="1307"/>
      <c r="DB77" s="1307"/>
      <c r="DC77" s="1307"/>
    </row>
    <row r="78" spans="2:107" ht="13" x14ac:dyDescent="0.2">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ht="13" x14ac:dyDescent="0.2">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650</v>
      </c>
      <c r="BC79" s="1305"/>
      <c r="BD79" s="1305"/>
      <c r="BE79" s="1305"/>
      <c r="BF79" s="1305"/>
      <c r="BG79" s="1305"/>
      <c r="BH79" s="1305"/>
      <c r="BI79" s="1305"/>
      <c r="BJ79" s="1305"/>
      <c r="BK79" s="1305"/>
      <c r="BL79" s="1305"/>
      <c r="BM79" s="1305"/>
      <c r="BN79" s="1305"/>
      <c r="BO79" s="1305"/>
      <c r="BP79" s="1307">
        <v>7.3</v>
      </c>
      <c r="BQ79" s="1307"/>
      <c r="BR79" s="1307"/>
      <c r="BS79" s="1307"/>
      <c r="BT79" s="1307"/>
      <c r="BU79" s="1307"/>
      <c r="BV79" s="1307"/>
      <c r="BW79" s="1307"/>
      <c r="BX79" s="1307">
        <v>6.7</v>
      </c>
      <c r="BY79" s="1307"/>
      <c r="BZ79" s="1307"/>
      <c r="CA79" s="1307"/>
      <c r="CB79" s="1307"/>
      <c r="CC79" s="1307"/>
      <c r="CD79" s="1307"/>
      <c r="CE79" s="1307"/>
      <c r="CF79" s="1307">
        <v>6.4</v>
      </c>
      <c r="CG79" s="1307"/>
      <c r="CH79" s="1307"/>
      <c r="CI79" s="1307"/>
      <c r="CJ79" s="1307"/>
      <c r="CK79" s="1307"/>
      <c r="CL79" s="1307"/>
      <c r="CM79" s="1307"/>
      <c r="CN79" s="1307">
        <v>6.1</v>
      </c>
      <c r="CO79" s="1307"/>
      <c r="CP79" s="1307"/>
      <c r="CQ79" s="1307"/>
      <c r="CR79" s="1307"/>
      <c r="CS79" s="1307"/>
      <c r="CT79" s="1307"/>
      <c r="CU79" s="1307"/>
      <c r="CV79" s="1307">
        <v>5.9</v>
      </c>
      <c r="CW79" s="1307"/>
      <c r="CX79" s="1307"/>
      <c r="CY79" s="1307"/>
      <c r="CZ79" s="1307"/>
      <c r="DA79" s="1307"/>
      <c r="DB79" s="1307"/>
      <c r="DC79" s="1307"/>
    </row>
    <row r="80" spans="2:107" ht="13" x14ac:dyDescent="0.2">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ht="13" x14ac:dyDescent="0.2">
      <c r="B81" s="1276"/>
    </row>
    <row r="82" spans="2:109" ht="16.5" x14ac:dyDescent="0.2">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ht="13" x14ac:dyDescent="0.2">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ht="13" x14ac:dyDescent="0.2">
      <c r="DD84" s="1269"/>
      <c r="DE84" s="1269"/>
    </row>
    <row r="85" spans="2:109" ht="13" x14ac:dyDescent="0.2">
      <c r="DD85" s="1269"/>
      <c r="DE85" s="1269"/>
    </row>
    <row r="86" spans="2:109" ht="13" hidden="1" x14ac:dyDescent="0.2">
      <c r="DD86" s="1269"/>
      <c r="DE86" s="1269"/>
    </row>
    <row r="87" spans="2:109" ht="13" hidden="1" x14ac:dyDescent="0.2">
      <c r="K87" s="1327"/>
      <c r="AQ87" s="1327"/>
      <c r="BC87" s="1327"/>
      <c r="BO87" s="1327"/>
      <c r="CA87" s="1327"/>
      <c r="CM87" s="1327"/>
      <c r="CY87" s="1327"/>
      <c r="DD87" s="1269"/>
      <c r="DE87" s="1269"/>
    </row>
    <row r="88" spans="2:109" ht="13" hidden="1" x14ac:dyDescent="0.2">
      <c r="DD88" s="1269"/>
      <c r="DE88" s="1269"/>
    </row>
    <row r="89" spans="2:109" ht="13" hidden="1" x14ac:dyDescent="0.2">
      <c r="DD89" s="1269"/>
      <c r="DE89" s="1269"/>
    </row>
    <row r="90" spans="2:109" ht="13" hidden="1" x14ac:dyDescent="0.2">
      <c r="DD90" s="1269"/>
      <c r="DE90" s="1269"/>
    </row>
    <row r="91" spans="2:109" ht="13" hidden="1" x14ac:dyDescent="0.2">
      <c r="DD91" s="1269"/>
      <c r="DE91" s="1269"/>
    </row>
    <row r="92" spans="2:109" ht="13.5" hidden="1" customHeight="1" x14ac:dyDescent="0.2">
      <c r="DD92" s="1269"/>
      <c r="DE92" s="1269"/>
    </row>
    <row r="93" spans="2:109" ht="13.5" hidden="1" customHeight="1" x14ac:dyDescent="0.2">
      <c r="DD93" s="1269"/>
      <c r="DE93" s="1269"/>
    </row>
    <row r="94" spans="2:109" ht="13.5" hidden="1" customHeight="1" x14ac:dyDescent="0.2">
      <c r="DD94" s="1269"/>
      <c r="DE94" s="1269"/>
    </row>
    <row r="95" spans="2:109" ht="13.5" hidden="1" customHeight="1" x14ac:dyDescent="0.2">
      <c r="DD95" s="1269"/>
      <c r="DE95" s="1269"/>
    </row>
    <row r="96" spans="2:109" ht="13.5" hidden="1" customHeight="1" x14ac:dyDescent="0.2">
      <c r="DD96" s="1269"/>
      <c r="DE96" s="1269"/>
    </row>
    <row r="97" spans="108:109" ht="13.5" hidden="1" customHeight="1" x14ac:dyDescent="0.2">
      <c r="DD97" s="1269"/>
      <c r="DE97" s="1269"/>
    </row>
    <row r="98" spans="108:109" ht="13.5" hidden="1" customHeight="1" x14ac:dyDescent="0.2">
      <c r="DD98" s="1269"/>
      <c r="DE98" s="1269"/>
    </row>
    <row r="99" spans="108:109" ht="13.5" hidden="1" customHeight="1" x14ac:dyDescent="0.2">
      <c r="DD99" s="1269"/>
      <c r="DE99" s="1269"/>
    </row>
    <row r="100" spans="108:109" ht="13.5" hidden="1" customHeight="1" x14ac:dyDescent="0.2">
      <c r="DD100" s="1269"/>
      <c r="DE100" s="1269"/>
    </row>
    <row r="101" spans="108:109" ht="13.5" hidden="1" customHeight="1" x14ac:dyDescent="0.2">
      <c r="DD101" s="1269"/>
      <c r="DE101" s="1269"/>
    </row>
    <row r="102" spans="108:109" ht="13.5" hidden="1" customHeight="1" x14ac:dyDescent="0.2">
      <c r="DD102" s="1269"/>
      <c r="DE102" s="1269"/>
    </row>
    <row r="103" spans="108:109" ht="13.5" hidden="1" customHeight="1" x14ac:dyDescent="0.2">
      <c r="DD103" s="1269"/>
      <c r="DE103" s="1269"/>
    </row>
    <row r="104" spans="108:109" ht="13.5" hidden="1" customHeight="1" x14ac:dyDescent="0.2">
      <c r="DD104" s="1269"/>
      <c r="DE104" s="1269"/>
    </row>
    <row r="105" spans="108:109" ht="13.5" hidden="1" customHeight="1" x14ac:dyDescent="0.2">
      <c r="DD105" s="1269"/>
      <c r="DE105" s="1269"/>
    </row>
    <row r="106" spans="108:109" ht="13.5" hidden="1" customHeight="1" x14ac:dyDescent="0.2">
      <c r="DD106" s="1269"/>
      <c r="DE106" s="1269"/>
    </row>
    <row r="107" spans="108:109" ht="13.5" hidden="1" customHeight="1" x14ac:dyDescent="0.2">
      <c r="DD107" s="1269"/>
      <c r="DE107" s="1269"/>
    </row>
    <row r="108" spans="108:109" ht="13.5" hidden="1" customHeight="1" x14ac:dyDescent="0.2">
      <c r="DD108" s="1269"/>
      <c r="DE108" s="1269"/>
    </row>
    <row r="109" spans="108:109" ht="13.5" hidden="1" customHeight="1" x14ac:dyDescent="0.2">
      <c r="DD109" s="1269"/>
      <c r="DE109" s="1269"/>
    </row>
    <row r="110" spans="108:109" ht="13.5" hidden="1" customHeight="1" x14ac:dyDescent="0.2">
      <c r="DD110" s="1269"/>
      <c r="DE110" s="1269"/>
    </row>
    <row r="111" spans="108:109" ht="13.5" hidden="1" customHeight="1" x14ac:dyDescent="0.2">
      <c r="DD111" s="1269"/>
      <c r="DE111" s="1269"/>
    </row>
    <row r="112" spans="108:109" ht="13.5" hidden="1" customHeight="1" x14ac:dyDescent="0.2">
      <c r="DD112" s="1269"/>
      <c r="DE112" s="1269"/>
    </row>
    <row r="113" spans="108:109" ht="13.5" hidden="1" customHeight="1" x14ac:dyDescent="0.2">
      <c r="DD113" s="1269"/>
      <c r="DE113" s="1269"/>
    </row>
    <row r="114" spans="108:109" ht="13.5" hidden="1" customHeight="1" x14ac:dyDescent="0.2">
      <c r="DD114" s="1269"/>
      <c r="DE114" s="1269"/>
    </row>
    <row r="115" spans="108:109" ht="13.5" hidden="1" customHeight="1" x14ac:dyDescent="0.2">
      <c r="DD115" s="1269"/>
      <c r="DE115" s="1269"/>
    </row>
    <row r="116" spans="108:109" ht="13.5" hidden="1" customHeight="1" x14ac:dyDescent="0.2">
      <c r="DD116" s="1269"/>
      <c r="DE116" s="1269"/>
    </row>
    <row r="117" spans="108:109" ht="13.5" hidden="1" customHeight="1" x14ac:dyDescent="0.2">
      <c r="DD117" s="1269"/>
      <c r="DE117" s="1269"/>
    </row>
    <row r="118" spans="108:109" ht="13.5" hidden="1" customHeight="1" x14ac:dyDescent="0.2">
      <c r="DD118" s="1269"/>
      <c r="DE118" s="1269"/>
    </row>
    <row r="119" spans="108:109" ht="13.5" hidden="1" customHeight="1" x14ac:dyDescent="0.2">
      <c r="DD119" s="1269"/>
      <c r="DE119" s="1269"/>
    </row>
    <row r="120" spans="108:109" ht="13.5" hidden="1" customHeight="1" x14ac:dyDescent="0.2">
      <c r="DD120" s="1269"/>
      <c r="DE120" s="1269"/>
    </row>
    <row r="121" spans="108:109" ht="13.5" hidden="1" customHeight="1" x14ac:dyDescent="0.2">
      <c r="DD121" s="1269"/>
      <c r="DE121" s="1269"/>
    </row>
    <row r="122" spans="108:109" ht="13.5" hidden="1" customHeight="1" x14ac:dyDescent="0.2">
      <c r="DD122" s="1269"/>
      <c r="DE122" s="1269"/>
    </row>
    <row r="123" spans="108:109" ht="13.5" hidden="1" customHeight="1" x14ac:dyDescent="0.2">
      <c r="DD123" s="1269"/>
      <c r="DE123" s="1269"/>
    </row>
    <row r="124" spans="108:109" ht="13.5" hidden="1" customHeight="1" x14ac:dyDescent="0.2">
      <c r="DD124" s="1269"/>
      <c r="DE124" s="1269"/>
    </row>
    <row r="125" spans="108:109" ht="13.5" hidden="1" customHeight="1" x14ac:dyDescent="0.2">
      <c r="DD125" s="1269"/>
      <c r="DE125" s="1269"/>
    </row>
    <row r="126" spans="108:109" ht="13.5" hidden="1" customHeight="1" x14ac:dyDescent="0.2">
      <c r="DD126" s="1269"/>
      <c r="DE126" s="1269"/>
    </row>
    <row r="127" spans="108:109" ht="13.5" hidden="1" customHeight="1" x14ac:dyDescent="0.2">
      <c r="DD127" s="1269"/>
      <c r="DE127" s="1269"/>
    </row>
    <row r="128" spans="108:109" ht="13.5" hidden="1" customHeight="1" x14ac:dyDescent="0.2">
      <c r="DD128" s="1269"/>
      <c r="DE128" s="1269"/>
    </row>
    <row r="129" spans="108:109" ht="13.5" hidden="1" customHeight="1" x14ac:dyDescent="0.2">
      <c r="DD129" s="1269"/>
      <c r="DE129" s="1269"/>
    </row>
    <row r="130" spans="108:109" ht="13.5" hidden="1" customHeight="1" x14ac:dyDescent="0.2">
      <c r="DD130" s="1269"/>
      <c r="DE130" s="1269"/>
    </row>
    <row r="131" spans="108:109" ht="13.5" hidden="1" customHeight="1" x14ac:dyDescent="0.2">
      <c r="DD131" s="1269"/>
      <c r="DE131" s="1269"/>
    </row>
    <row r="132" spans="108:109" ht="13.5" hidden="1" customHeight="1" x14ac:dyDescent="0.2">
      <c r="DD132" s="1269"/>
      <c r="DE132" s="1269"/>
    </row>
    <row r="133" spans="108:109" ht="13.5" hidden="1" customHeight="1" x14ac:dyDescent="0.2">
      <c r="DD133" s="1269"/>
      <c r="DE133" s="1269"/>
    </row>
    <row r="134" spans="108:109" ht="13.5" hidden="1" customHeight="1" x14ac:dyDescent="0.2">
      <c r="DD134" s="1269"/>
      <c r="DE134" s="1269"/>
    </row>
    <row r="135" spans="108:109" ht="13.5" hidden="1" customHeight="1" x14ac:dyDescent="0.2">
      <c r="DD135" s="1269"/>
      <c r="DE135" s="1269"/>
    </row>
    <row r="136" spans="108:109" ht="13.5" hidden="1" customHeight="1" x14ac:dyDescent="0.2">
      <c r="DD136" s="1269"/>
      <c r="DE136" s="1269"/>
    </row>
    <row r="137" spans="108:109" ht="13.5" hidden="1" customHeight="1" x14ac:dyDescent="0.2">
      <c r="DD137" s="1269"/>
      <c r="DE137" s="1269"/>
    </row>
    <row r="138" spans="108:109" ht="13.5" hidden="1" customHeight="1" x14ac:dyDescent="0.2">
      <c r="DD138" s="1269"/>
      <c r="DE138" s="1269"/>
    </row>
    <row r="139" spans="108:109" ht="13.5" hidden="1" customHeight="1" x14ac:dyDescent="0.2">
      <c r="DD139" s="1269"/>
      <c r="DE139" s="1269"/>
    </row>
    <row r="140" spans="108:109" ht="13.5" hidden="1" customHeight="1" x14ac:dyDescent="0.2">
      <c r="DD140" s="1269"/>
      <c r="DE140" s="1269"/>
    </row>
    <row r="141" spans="108:109" ht="13.5" hidden="1" customHeight="1" x14ac:dyDescent="0.2">
      <c r="DD141" s="1269"/>
      <c r="DE141" s="1269"/>
    </row>
    <row r="142" spans="108:109" ht="13.5" hidden="1" customHeight="1" x14ac:dyDescent="0.2">
      <c r="DD142" s="1269"/>
      <c r="DE142" s="1269"/>
    </row>
    <row r="143" spans="108:109" ht="13.5" hidden="1" customHeight="1" x14ac:dyDescent="0.2">
      <c r="DD143" s="1269"/>
      <c r="DE143" s="1269"/>
    </row>
    <row r="144" spans="108:109" ht="13.5" hidden="1" customHeight="1" x14ac:dyDescent="0.2">
      <c r="DD144" s="1269"/>
      <c r="DE144" s="1269"/>
    </row>
    <row r="145" spans="108:109" ht="13.5" hidden="1" customHeight="1" x14ac:dyDescent="0.2">
      <c r="DD145" s="1269"/>
      <c r="DE145" s="1269"/>
    </row>
    <row r="146" spans="108:109" ht="13.5" hidden="1" customHeight="1" x14ac:dyDescent="0.2">
      <c r="DD146" s="1269"/>
      <c r="DE146" s="1269"/>
    </row>
    <row r="147" spans="108:109" ht="13.5" hidden="1" customHeight="1" x14ac:dyDescent="0.2">
      <c r="DD147" s="1269"/>
      <c r="DE147" s="1269"/>
    </row>
    <row r="148" spans="108:109" ht="13.5" hidden="1" customHeight="1" x14ac:dyDescent="0.2">
      <c r="DD148" s="1269"/>
      <c r="DE148" s="1269"/>
    </row>
    <row r="149" spans="108:109" ht="13.5" hidden="1" customHeight="1" x14ac:dyDescent="0.2">
      <c r="DD149" s="1269"/>
      <c r="DE149" s="1269"/>
    </row>
    <row r="150" spans="108:109" ht="13.5" hidden="1" customHeight="1" x14ac:dyDescent="0.2">
      <c r="DD150" s="1269"/>
      <c r="DE150" s="1269"/>
    </row>
    <row r="151" spans="108:109" ht="13.5" hidden="1" customHeight="1" x14ac:dyDescent="0.2">
      <c r="DD151" s="1269"/>
      <c r="DE151" s="1269"/>
    </row>
    <row r="152" spans="108:109" ht="13.5" hidden="1" customHeight="1" x14ac:dyDescent="0.2">
      <c r="DD152" s="1269"/>
      <c r="DE152" s="1269"/>
    </row>
    <row r="153" spans="108:109" ht="13.5" hidden="1" customHeight="1" x14ac:dyDescent="0.2">
      <c r="DD153" s="1269"/>
      <c r="DE153" s="1269"/>
    </row>
    <row r="154" spans="108:109" ht="13.5" hidden="1" customHeight="1" x14ac:dyDescent="0.2">
      <c r="DD154" s="1269"/>
      <c r="DE154" s="1269"/>
    </row>
    <row r="155" spans="108:109" ht="13.5" hidden="1" customHeight="1" x14ac:dyDescent="0.2">
      <c r="DD155" s="1269"/>
      <c r="DE155" s="1269"/>
    </row>
    <row r="156" spans="108:109" ht="13.5" hidden="1" customHeight="1" x14ac:dyDescent="0.2">
      <c r="DD156" s="1269"/>
      <c r="DE156" s="1269"/>
    </row>
    <row r="157" spans="108:109" ht="13.5" hidden="1" customHeight="1" x14ac:dyDescent="0.2">
      <c r="DD157" s="1269"/>
      <c r="DE157" s="1269"/>
    </row>
    <row r="158" spans="108:109" ht="13.5" hidden="1" customHeight="1" x14ac:dyDescent="0.2">
      <c r="DD158" s="1269"/>
      <c r="DE158" s="1269"/>
    </row>
    <row r="159" spans="108:109" ht="13.5" hidden="1" customHeight="1" x14ac:dyDescent="0.2">
      <c r="DD159" s="1269"/>
      <c r="DE159" s="1269"/>
    </row>
    <row r="160" spans="108:109" ht="13.5" hidden="1" customHeight="1" x14ac:dyDescent="0.2">
      <c r="DD160" s="1269"/>
      <c r="DE160" s="1269"/>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B7dulFhQsL4vwxegiTOQjmN9BLoeciuMT4fHcVhwKyGI8eGZLnuK29d61wgmM4QDwkR69OHwVpCmQ2S9SMkEvw==" saltValue="iJ686OT7Zqpwwd41lrT6c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5" zoomScaleNormal="55" zoomScaleSheetLayoutView="70" workbookViewId="0"/>
  </sheetViews>
  <sheetFormatPr defaultColWidth="0" defaultRowHeight="13.5" customHeight="1" zeroHeight="1" x14ac:dyDescent="0.2"/>
  <cols>
    <col min="1" max="34" width="2.453125" style="291" customWidth="1"/>
    <col min="35" max="122" width="2.453125" style="290" customWidth="1"/>
    <col min="123" max="16384" width="2.4531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 x14ac:dyDescent="0.2">
      <c r="S2" s="290"/>
      <c r="AH2" s="290"/>
    </row>
    <row r="3" spans="2:34"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 x14ac:dyDescent="0.2"/>
    <row r="5" spans="2:34" ht="13" x14ac:dyDescent="0.2"/>
    <row r="6" spans="2:34" ht="13" x14ac:dyDescent="0.2"/>
    <row r="7" spans="2:34" ht="13" x14ac:dyDescent="0.2"/>
    <row r="8" spans="2:34" ht="13" x14ac:dyDescent="0.2"/>
    <row r="9" spans="2:34" ht="13" x14ac:dyDescent="0.2">
      <c r="AH9" s="29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0"/>
    </row>
    <row r="18" spans="12:34" ht="13" x14ac:dyDescent="0.2"/>
    <row r="19" spans="12:34" ht="13" x14ac:dyDescent="0.2"/>
    <row r="20" spans="12:34" ht="13" x14ac:dyDescent="0.2">
      <c r="AH20" s="290"/>
    </row>
    <row r="21" spans="12:34" ht="13" x14ac:dyDescent="0.2">
      <c r="AH21" s="290"/>
    </row>
    <row r="22" spans="12:34" ht="13" x14ac:dyDescent="0.2"/>
    <row r="23" spans="12:34" ht="13" x14ac:dyDescent="0.2"/>
    <row r="24" spans="12:34" ht="13" x14ac:dyDescent="0.2">
      <c r="Q24" s="290"/>
    </row>
    <row r="25" spans="12:34" ht="13" x14ac:dyDescent="0.2"/>
    <row r="26" spans="12:34" ht="13" x14ac:dyDescent="0.2"/>
    <row r="27" spans="12:34" ht="13" x14ac:dyDescent="0.2"/>
    <row r="28" spans="12:34" ht="13" x14ac:dyDescent="0.2">
      <c r="O28" s="290"/>
      <c r="T28" s="290"/>
      <c r="AH28" s="290"/>
    </row>
    <row r="29" spans="12:34" ht="13" x14ac:dyDescent="0.2"/>
    <row r="30" spans="12:34" ht="13" x14ac:dyDescent="0.2"/>
    <row r="31" spans="12:34" ht="13" x14ac:dyDescent="0.2">
      <c r="Q31" s="290"/>
    </row>
    <row r="32" spans="12:34" ht="13" x14ac:dyDescent="0.2">
      <c r="L32" s="290"/>
    </row>
    <row r="33" spans="2:34" ht="13" x14ac:dyDescent="0.2">
      <c r="C33" s="290"/>
      <c r="E33" s="290"/>
      <c r="G33" s="290"/>
      <c r="I33" s="290"/>
      <c r="X33" s="290"/>
    </row>
    <row r="34" spans="2:34" ht="13" x14ac:dyDescent="0.2">
      <c r="B34" s="290"/>
      <c r="P34" s="290"/>
      <c r="R34" s="290"/>
      <c r="T34" s="290"/>
    </row>
    <row r="35" spans="2:34" ht="13" x14ac:dyDescent="0.2">
      <c r="D35" s="290"/>
      <c r="W35" s="290"/>
      <c r="AC35" s="290"/>
      <c r="AD35" s="290"/>
      <c r="AE35" s="290"/>
      <c r="AF35" s="290"/>
      <c r="AG35" s="290"/>
      <c r="AH35" s="290"/>
    </row>
    <row r="36" spans="2:34" ht="13" x14ac:dyDescent="0.2">
      <c r="H36" s="290"/>
      <c r="J36" s="290"/>
      <c r="K36" s="290"/>
      <c r="M36" s="290"/>
      <c r="Y36" s="290"/>
      <c r="Z36" s="290"/>
      <c r="AA36" s="290"/>
      <c r="AB36" s="290"/>
      <c r="AC36" s="290"/>
      <c r="AD36" s="290"/>
      <c r="AE36" s="290"/>
      <c r="AF36" s="290"/>
      <c r="AG36" s="290"/>
      <c r="AH36" s="290"/>
    </row>
    <row r="37" spans="2:34" ht="13" x14ac:dyDescent="0.2">
      <c r="AH37" s="290"/>
    </row>
    <row r="38" spans="2:34" ht="13" x14ac:dyDescent="0.2">
      <c r="AG38" s="290"/>
      <c r="AH38" s="290"/>
    </row>
    <row r="39" spans="2:34" ht="13" x14ac:dyDescent="0.2"/>
    <row r="40" spans="2:34" ht="13" x14ac:dyDescent="0.2">
      <c r="X40" s="290"/>
    </row>
    <row r="41" spans="2:34" ht="13" x14ac:dyDescent="0.2">
      <c r="R41" s="290"/>
    </row>
    <row r="42" spans="2:34" ht="13" x14ac:dyDescent="0.2">
      <c r="W42" s="290"/>
    </row>
    <row r="43" spans="2:34" ht="13" x14ac:dyDescent="0.2">
      <c r="Y43" s="290"/>
      <c r="Z43" s="290"/>
      <c r="AA43" s="290"/>
      <c r="AB43" s="290"/>
      <c r="AC43" s="290"/>
      <c r="AD43" s="290"/>
      <c r="AE43" s="290"/>
      <c r="AF43" s="290"/>
      <c r="AG43" s="290"/>
      <c r="AH43" s="290"/>
    </row>
    <row r="44" spans="2:34" ht="13" x14ac:dyDescent="0.2">
      <c r="AH44" s="290"/>
    </row>
    <row r="45" spans="2:34" ht="13" x14ac:dyDescent="0.2">
      <c r="X45" s="290"/>
    </row>
    <row r="46" spans="2:34" ht="13" x14ac:dyDescent="0.2"/>
    <row r="47" spans="2:34" ht="13" x14ac:dyDescent="0.2"/>
    <row r="48" spans="2:34" ht="13" x14ac:dyDescent="0.2">
      <c r="W48" s="290"/>
      <c r="Y48" s="290"/>
      <c r="Z48" s="290"/>
      <c r="AA48" s="290"/>
      <c r="AB48" s="290"/>
      <c r="AC48" s="290"/>
      <c r="AD48" s="290"/>
      <c r="AE48" s="290"/>
      <c r="AF48" s="290"/>
      <c r="AG48" s="290"/>
      <c r="AH48" s="290"/>
    </row>
    <row r="49" spans="28:34" ht="13" x14ac:dyDescent="0.2"/>
    <row r="50" spans="28:34" ht="13" x14ac:dyDescent="0.2">
      <c r="AE50" s="290"/>
      <c r="AF50" s="290"/>
      <c r="AG50" s="290"/>
      <c r="AH50" s="290"/>
    </row>
    <row r="51" spans="28:34" ht="13" x14ac:dyDescent="0.2">
      <c r="AC51" s="290"/>
      <c r="AD51" s="290"/>
      <c r="AE51" s="290"/>
      <c r="AF51" s="290"/>
      <c r="AG51" s="290"/>
      <c r="AH51" s="290"/>
    </row>
    <row r="52" spans="28:34" ht="13" x14ac:dyDescent="0.2"/>
    <row r="53" spans="28:34" ht="13" x14ac:dyDescent="0.2">
      <c r="AF53" s="290"/>
      <c r="AG53" s="290"/>
      <c r="AH53" s="290"/>
    </row>
    <row r="54" spans="28:34" ht="13" x14ac:dyDescent="0.2">
      <c r="AH54" s="290"/>
    </row>
    <row r="55" spans="28:34" ht="13" x14ac:dyDescent="0.2"/>
    <row r="56" spans="28:34" ht="13" x14ac:dyDescent="0.2">
      <c r="AB56" s="290"/>
      <c r="AC56" s="290"/>
      <c r="AD56" s="290"/>
      <c r="AE56" s="290"/>
      <c r="AF56" s="290"/>
      <c r="AG56" s="290"/>
      <c r="AH56" s="290"/>
    </row>
    <row r="57" spans="28:34" ht="13" x14ac:dyDescent="0.2">
      <c r="AH57" s="290"/>
    </row>
    <row r="58" spans="28:34" ht="13" x14ac:dyDescent="0.2">
      <c r="AH58" s="290"/>
    </row>
    <row r="59" spans="28:34" ht="13" x14ac:dyDescent="0.2"/>
    <row r="60" spans="28:34" ht="13" x14ac:dyDescent="0.2"/>
    <row r="61" spans="28:34" ht="13" x14ac:dyDescent="0.2"/>
    <row r="62" spans="28:34" ht="13" x14ac:dyDescent="0.2"/>
    <row r="63" spans="28:34" ht="13" x14ac:dyDescent="0.2">
      <c r="AH63" s="290"/>
    </row>
    <row r="64" spans="28:34" ht="13" x14ac:dyDescent="0.2">
      <c r="AG64" s="290"/>
      <c r="AH64" s="290"/>
    </row>
    <row r="65" spans="28:34" ht="13" x14ac:dyDescent="0.2"/>
    <row r="66" spans="28:34" ht="13" x14ac:dyDescent="0.2"/>
    <row r="67" spans="28:34" ht="13" x14ac:dyDescent="0.2"/>
    <row r="68" spans="28:34" ht="13" x14ac:dyDescent="0.2">
      <c r="AB68" s="290"/>
      <c r="AC68" s="290"/>
      <c r="AD68" s="290"/>
      <c r="AE68" s="290"/>
      <c r="AF68" s="290"/>
      <c r="AG68" s="290"/>
      <c r="AH68" s="290"/>
    </row>
    <row r="69" spans="28:34" ht="13" x14ac:dyDescent="0.2">
      <c r="AF69" s="290"/>
      <c r="AG69" s="290"/>
      <c r="AH69" s="290"/>
    </row>
    <row r="70" spans="28:34" ht="13" x14ac:dyDescent="0.2"/>
    <row r="71" spans="28:34" ht="13" x14ac:dyDescent="0.2"/>
    <row r="72" spans="28:34" ht="13" x14ac:dyDescent="0.2"/>
    <row r="73" spans="28:34" ht="13" x14ac:dyDescent="0.2"/>
    <row r="74" spans="28:34" ht="13" x14ac:dyDescent="0.2"/>
    <row r="75" spans="28:34" ht="13" x14ac:dyDescent="0.2">
      <c r="AH75" s="290"/>
    </row>
    <row r="76" spans="28:34" ht="13" x14ac:dyDescent="0.2">
      <c r="AF76" s="290"/>
      <c r="AG76" s="290"/>
      <c r="AH76" s="290"/>
    </row>
    <row r="77" spans="28:34" ht="13" x14ac:dyDescent="0.2">
      <c r="AG77" s="290"/>
      <c r="AH77" s="290"/>
    </row>
    <row r="78" spans="28:34" ht="13" x14ac:dyDescent="0.2"/>
    <row r="79" spans="28:34" ht="13" x14ac:dyDescent="0.2"/>
    <row r="80" spans="28:34" ht="13" x14ac:dyDescent="0.2"/>
    <row r="81" spans="25:34" ht="13" x14ac:dyDescent="0.2"/>
    <row r="82" spans="25:34" ht="13" x14ac:dyDescent="0.2">
      <c r="Y82" s="290"/>
    </row>
    <row r="83" spans="25:34" ht="13" x14ac:dyDescent="0.2">
      <c r="Y83" s="290"/>
      <c r="Z83" s="290"/>
      <c r="AA83" s="290"/>
      <c r="AB83" s="290"/>
      <c r="AC83" s="290"/>
      <c r="AD83" s="290"/>
      <c r="AE83" s="290"/>
      <c r="AF83" s="290"/>
      <c r="AG83" s="290"/>
      <c r="AH83" s="290"/>
    </row>
    <row r="84" spans="25:34" ht="13" x14ac:dyDescent="0.2"/>
    <row r="85" spans="25:34" ht="13" x14ac:dyDescent="0.2"/>
    <row r="86" spans="25:34" ht="13" x14ac:dyDescent="0.2"/>
    <row r="87" spans="25:34" ht="13" x14ac:dyDescent="0.2"/>
    <row r="88" spans="25:34" ht="13" x14ac:dyDescent="0.2">
      <c r="AH88" s="29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516</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IK1i+dIECZ0AW9qt1Wbw7AHLRMH/f8am6Ks+ZE9Q28f97tImg1ObF0O9doWMy1IzDEVG+ONNElCD9R0KLGc+VQ==" saltValue="EFpYLBtomFX/5vyvVwi71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x14ac:dyDescent="0.2"/>
  <cols>
    <col min="1" max="34" width="2.453125" style="291" customWidth="1"/>
    <col min="35" max="122" width="2.453125" style="290" customWidth="1"/>
    <col min="123" max="16384" width="2.4531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 x14ac:dyDescent="0.2">
      <c r="S2" s="290"/>
      <c r="AH2" s="290"/>
    </row>
    <row r="3" spans="2:34"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 x14ac:dyDescent="0.2"/>
    <row r="5" spans="2:34" ht="13" x14ac:dyDescent="0.2"/>
    <row r="6" spans="2:34" ht="13" x14ac:dyDescent="0.2"/>
    <row r="7" spans="2:34" ht="13" x14ac:dyDescent="0.2"/>
    <row r="8" spans="2:34" ht="13" x14ac:dyDescent="0.2"/>
    <row r="9" spans="2:34" ht="13" x14ac:dyDescent="0.2">
      <c r="AH9" s="29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0"/>
    </row>
    <row r="18" spans="12:34" ht="13" x14ac:dyDescent="0.2"/>
    <row r="19" spans="12:34" ht="13" x14ac:dyDescent="0.2"/>
    <row r="20" spans="12:34" ht="13" x14ac:dyDescent="0.2">
      <c r="AH20" s="290"/>
    </row>
    <row r="21" spans="12:34" ht="13" x14ac:dyDescent="0.2">
      <c r="AH21" s="290"/>
    </row>
    <row r="22" spans="12:34" ht="13" x14ac:dyDescent="0.2"/>
    <row r="23" spans="12:34" ht="13" x14ac:dyDescent="0.2"/>
    <row r="24" spans="12:34" ht="13" x14ac:dyDescent="0.2">
      <c r="Q24" s="290"/>
    </row>
    <row r="25" spans="12:34" ht="13" x14ac:dyDescent="0.2"/>
    <row r="26" spans="12:34" ht="13" x14ac:dyDescent="0.2"/>
    <row r="27" spans="12:34" ht="13" x14ac:dyDescent="0.2"/>
    <row r="28" spans="12:34" ht="13" x14ac:dyDescent="0.2">
      <c r="O28" s="290"/>
      <c r="T28" s="290"/>
      <c r="AH28" s="290"/>
    </row>
    <row r="29" spans="12:34" ht="13" x14ac:dyDescent="0.2"/>
    <row r="30" spans="12:34" ht="13" x14ac:dyDescent="0.2"/>
    <row r="31" spans="12:34" ht="13" x14ac:dyDescent="0.2">
      <c r="Q31" s="290"/>
    </row>
    <row r="32" spans="12:34" ht="13" x14ac:dyDescent="0.2">
      <c r="L32" s="290"/>
    </row>
    <row r="33" spans="2:34" ht="13" x14ac:dyDescent="0.2">
      <c r="C33" s="290"/>
      <c r="E33" s="290"/>
      <c r="G33" s="290"/>
      <c r="I33" s="290"/>
      <c r="X33" s="290"/>
    </row>
    <row r="34" spans="2:34" ht="13" x14ac:dyDescent="0.2">
      <c r="B34" s="290"/>
      <c r="P34" s="290"/>
      <c r="R34" s="290"/>
      <c r="T34" s="290"/>
    </row>
    <row r="35" spans="2:34" ht="13" x14ac:dyDescent="0.2">
      <c r="D35" s="290"/>
      <c r="W35" s="290"/>
      <c r="AC35" s="290"/>
      <c r="AD35" s="290"/>
      <c r="AE35" s="290"/>
      <c r="AF35" s="290"/>
      <c r="AG35" s="290"/>
      <c r="AH35" s="290"/>
    </row>
    <row r="36" spans="2:34" ht="13" x14ac:dyDescent="0.2">
      <c r="H36" s="290"/>
      <c r="J36" s="290"/>
      <c r="K36" s="290"/>
      <c r="M36" s="290"/>
      <c r="Y36" s="290"/>
      <c r="Z36" s="290"/>
      <c r="AA36" s="290"/>
      <c r="AB36" s="290"/>
      <c r="AC36" s="290"/>
      <c r="AD36" s="290"/>
      <c r="AE36" s="290"/>
      <c r="AF36" s="290"/>
      <c r="AG36" s="290"/>
      <c r="AH36" s="290"/>
    </row>
    <row r="37" spans="2:34" ht="13" x14ac:dyDescent="0.2">
      <c r="AH37" s="290"/>
    </row>
    <row r="38" spans="2:34" ht="13" x14ac:dyDescent="0.2">
      <c r="AG38" s="290"/>
      <c r="AH38" s="290"/>
    </row>
    <row r="39" spans="2:34" ht="13" x14ac:dyDescent="0.2"/>
    <row r="40" spans="2:34" ht="13" x14ac:dyDescent="0.2">
      <c r="X40" s="290"/>
    </row>
    <row r="41" spans="2:34" ht="13" x14ac:dyDescent="0.2">
      <c r="R41" s="290"/>
    </row>
    <row r="42" spans="2:34" ht="13" x14ac:dyDescent="0.2">
      <c r="W42" s="290"/>
    </row>
    <row r="43" spans="2:34" ht="13" x14ac:dyDescent="0.2">
      <c r="Y43" s="290"/>
      <c r="Z43" s="290"/>
      <c r="AA43" s="290"/>
      <c r="AB43" s="290"/>
      <c r="AC43" s="290"/>
      <c r="AD43" s="290"/>
      <c r="AE43" s="290"/>
      <c r="AF43" s="290"/>
      <c r="AG43" s="290"/>
      <c r="AH43" s="290"/>
    </row>
    <row r="44" spans="2:34" ht="13" x14ac:dyDescent="0.2">
      <c r="AH44" s="290"/>
    </row>
    <row r="45" spans="2:34" ht="13" x14ac:dyDescent="0.2">
      <c r="X45" s="290"/>
    </row>
    <row r="46" spans="2:34" ht="13" x14ac:dyDescent="0.2"/>
    <row r="47" spans="2:34" ht="13" x14ac:dyDescent="0.2"/>
    <row r="48" spans="2:34" ht="13" x14ac:dyDescent="0.2">
      <c r="W48" s="290"/>
      <c r="Y48" s="290"/>
      <c r="Z48" s="290"/>
      <c r="AA48" s="290"/>
      <c r="AB48" s="290"/>
      <c r="AC48" s="290"/>
      <c r="AD48" s="290"/>
      <c r="AE48" s="290"/>
      <c r="AF48" s="290"/>
      <c r="AG48" s="290"/>
      <c r="AH48" s="290"/>
    </row>
    <row r="49" spans="28:34" ht="13" x14ac:dyDescent="0.2"/>
    <row r="50" spans="28:34" ht="13" x14ac:dyDescent="0.2">
      <c r="AE50" s="290"/>
      <c r="AF50" s="290"/>
      <c r="AG50" s="290"/>
      <c r="AH50" s="290"/>
    </row>
    <row r="51" spans="28:34" ht="13" x14ac:dyDescent="0.2">
      <c r="AC51" s="290"/>
      <c r="AD51" s="290"/>
      <c r="AE51" s="290"/>
      <c r="AF51" s="290"/>
      <c r="AG51" s="290"/>
      <c r="AH51" s="290"/>
    </row>
    <row r="52" spans="28:34" ht="13" x14ac:dyDescent="0.2"/>
    <row r="53" spans="28:34" ht="13" x14ac:dyDescent="0.2">
      <c r="AF53" s="290"/>
      <c r="AG53" s="290"/>
      <c r="AH53" s="290"/>
    </row>
    <row r="54" spans="28:34" ht="13" x14ac:dyDescent="0.2">
      <c r="AH54" s="290"/>
    </row>
    <row r="55" spans="28:34" ht="13" x14ac:dyDescent="0.2"/>
    <row r="56" spans="28:34" ht="13" x14ac:dyDescent="0.2">
      <c r="AB56" s="290"/>
      <c r="AC56" s="290"/>
      <c r="AD56" s="290"/>
      <c r="AE56" s="290"/>
      <c r="AF56" s="290"/>
      <c r="AG56" s="290"/>
      <c r="AH56" s="290"/>
    </row>
    <row r="57" spans="28:34" ht="13" x14ac:dyDescent="0.2">
      <c r="AH57" s="290"/>
    </row>
    <row r="58" spans="28:34" ht="13" x14ac:dyDescent="0.2">
      <c r="AH58" s="290"/>
    </row>
    <row r="59" spans="28:34" ht="13" x14ac:dyDescent="0.2">
      <c r="AG59" s="290"/>
      <c r="AH59" s="290"/>
    </row>
    <row r="60" spans="28:34" ht="13" x14ac:dyDescent="0.2"/>
    <row r="61" spans="28:34" ht="13" x14ac:dyDescent="0.2"/>
    <row r="62" spans="28:34" ht="13" x14ac:dyDescent="0.2"/>
    <row r="63" spans="28:34" ht="13" x14ac:dyDescent="0.2">
      <c r="AH63" s="290"/>
    </row>
    <row r="64" spans="28:34" ht="13" x14ac:dyDescent="0.2">
      <c r="AG64" s="290"/>
      <c r="AH64" s="290"/>
    </row>
    <row r="65" spans="28:34" ht="13" x14ac:dyDescent="0.2"/>
    <row r="66" spans="28:34" ht="13" x14ac:dyDescent="0.2"/>
    <row r="67" spans="28:34" ht="13" x14ac:dyDescent="0.2"/>
    <row r="68" spans="28:34" ht="13" x14ac:dyDescent="0.2">
      <c r="AB68" s="290"/>
      <c r="AC68" s="290"/>
      <c r="AD68" s="290"/>
      <c r="AE68" s="290"/>
      <c r="AF68" s="290"/>
      <c r="AG68" s="290"/>
      <c r="AH68" s="290"/>
    </row>
    <row r="69" spans="28:34" ht="13" x14ac:dyDescent="0.2">
      <c r="AF69" s="290"/>
      <c r="AG69" s="290"/>
      <c r="AH69" s="290"/>
    </row>
    <row r="70" spans="28:34" ht="13" x14ac:dyDescent="0.2"/>
    <row r="71" spans="28:34" ht="13" x14ac:dyDescent="0.2"/>
    <row r="72" spans="28:34" ht="13" x14ac:dyDescent="0.2"/>
    <row r="73" spans="28:34" ht="13" x14ac:dyDescent="0.2"/>
    <row r="74" spans="28:34" ht="13" x14ac:dyDescent="0.2"/>
    <row r="75" spans="28:34" ht="13" x14ac:dyDescent="0.2">
      <c r="AH75" s="290"/>
    </row>
    <row r="76" spans="28:34" ht="13" x14ac:dyDescent="0.2">
      <c r="AF76" s="290"/>
      <c r="AG76" s="290"/>
      <c r="AH76" s="290"/>
    </row>
    <row r="77" spans="28:34" ht="13" x14ac:dyDescent="0.2">
      <c r="AG77" s="290"/>
      <c r="AH77" s="290"/>
    </row>
    <row r="78" spans="28:34" ht="13" x14ac:dyDescent="0.2"/>
    <row r="79" spans="28:34" ht="13" x14ac:dyDescent="0.2"/>
    <row r="80" spans="28:34" ht="13" x14ac:dyDescent="0.2"/>
    <row r="81" spans="25:34" ht="13" x14ac:dyDescent="0.2"/>
    <row r="82" spans="25:34" ht="13" x14ac:dyDescent="0.2">
      <c r="Y82" s="290"/>
    </row>
    <row r="83" spans="25:34" ht="13" x14ac:dyDescent="0.2">
      <c r="Y83" s="290"/>
      <c r="Z83" s="290"/>
      <c r="AA83" s="290"/>
      <c r="AB83" s="290"/>
      <c r="AC83" s="290"/>
      <c r="AD83" s="290"/>
      <c r="AE83" s="290"/>
      <c r="AF83" s="290"/>
      <c r="AG83" s="290"/>
      <c r="AH83" s="290"/>
    </row>
    <row r="84" spans="25:34" ht="13" x14ac:dyDescent="0.2"/>
    <row r="85" spans="25:34" ht="13" x14ac:dyDescent="0.2"/>
    <row r="86" spans="25:34" ht="13" x14ac:dyDescent="0.2"/>
    <row r="87" spans="25:34" ht="13" x14ac:dyDescent="0.2"/>
    <row r="88" spans="25:34" ht="13" x14ac:dyDescent="0.2">
      <c r="AH88" s="29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516</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DBFXuFf1gHndle6M7BPCMoK0nOs4Zmjkl8KPQ/W+7iWFIrZ4dE0MsJP2qmELoE7vlcVTOY9a64uFdLJy5TMi+Q==" saltValue="6Hq+UdDAAoMWRQ38tDNxX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9" customWidth="1"/>
    <col min="2" max="8" width="13.36328125" style="149" customWidth="1"/>
    <col min="9" max="16384" width="11.08984375" style="149"/>
  </cols>
  <sheetData>
    <row r="1" spans="1:8" x14ac:dyDescent="0.2">
      <c r="A1" s="143"/>
      <c r="B1" s="144"/>
      <c r="C1" s="145"/>
      <c r="D1" s="146"/>
      <c r="E1" s="147"/>
      <c r="F1" s="147"/>
      <c r="G1" s="147"/>
      <c r="H1" s="148"/>
    </row>
    <row r="2" spans="1:8" x14ac:dyDescent="0.2">
      <c r="A2" s="150"/>
      <c r="B2" s="151"/>
      <c r="C2" s="152"/>
      <c r="D2" s="153" t="s">
        <v>52</v>
      </c>
      <c r="E2" s="154"/>
      <c r="F2" s="155" t="s">
        <v>567</v>
      </c>
      <c r="G2" s="156"/>
      <c r="H2" s="157"/>
    </row>
    <row r="3" spans="1:8" x14ac:dyDescent="0.2">
      <c r="A3" s="153" t="s">
        <v>560</v>
      </c>
      <c r="B3" s="158"/>
      <c r="C3" s="159"/>
      <c r="D3" s="160">
        <v>89671</v>
      </c>
      <c r="E3" s="161"/>
      <c r="F3" s="162">
        <v>51613</v>
      </c>
      <c r="G3" s="163"/>
      <c r="H3" s="164"/>
    </row>
    <row r="4" spans="1:8" x14ac:dyDescent="0.2">
      <c r="A4" s="165"/>
      <c r="B4" s="166"/>
      <c r="C4" s="167"/>
      <c r="D4" s="168">
        <v>40683</v>
      </c>
      <c r="E4" s="169"/>
      <c r="F4" s="170">
        <v>25872</v>
      </c>
      <c r="G4" s="171"/>
      <c r="H4" s="172"/>
    </row>
    <row r="5" spans="1:8" x14ac:dyDescent="0.2">
      <c r="A5" s="153" t="s">
        <v>562</v>
      </c>
      <c r="B5" s="158"/>
      <c r="C5" s="159"/>
      <c r="D5" s="160">
        <v>103010</v>
      </c>
      <c r="E5" s="161"/>
      <c r="F5" s="162">
        <v>50880</v>
      </c>
      <c r="G5" s="163"/>
      <c r="H5" s="164"/>
    </row>
    <row r="6" spans="1:8" x14ac:dyDescent="0.2">
      <c r="A6" s="165"/>
      <c r="B6" s="166"/>
      <c r="C6" s="167"/>
      <c r="D6" s="168">
        <v>49479</v>
      </c>
      <c r="E6" s="169"/>
      <c r="F6" s="170">
        <v>27819</v>
      </c>
      <c r="G6" s="171"/>
      <c r="H6" s="172"/>
    </row>
    <row r="7" spans="1:8" x14ac:dyDescent="0.2">
      <c r="A7" s="153" t="s">
        <v>563</v>
      </c>
      <c r="B7" s="158"/>
      <c r="C7" s="159"/>
      <c r="D7" s="160">
        <v>42534</v>
      </c>
      <c r="E7" s="161"/>
      <c r="F7" s="162">
        <v>46395</v>
      </c>
      <c r="G7" s="163"/>
      <c r="H7" s="164"/>
    </row>
    <row r="8" spans="1:8" x14ac:dyDescent="0.2">
      <c r="A8" s="165"/>
      <c r="B8" s="166"/>
      <c r="C8" s="167"/>
      <c r="D8" s="168">
        <v>17113</v>
      </c>
      <c r="E8" s="169"/>
      <c r="F8" s="170">
        <v>26304</v>
      </c>
      <c r="G8" s="171"/>
      <c r="H8" s="172"/>
    </row>
    <row r="9" spans="1:8" x14ac:dyDescent="0.2">
      <c r="A9" s="153" t="s">
        <v>564</v>
      </c>
      <c r="B9" s="158"/>
      <c r="C9" s="159"/>
      <c r="D9" s="160">
        <v>54355</v>
      </c>
      <c r="E9" s="161"/>
      <c r="F9" s="162">
        <v>48088</v>
      </c>
      <c r="G9" s="163"/>
      <c r="H9" s="164"/>
    </row>
    <row r="10" spans="1:8" x14ac:dyDescent="0.2">
      <c r="A10" s="165"/>
      <c r="B10" s="166"/>
      <c r="C10" s="167"/>
      <c r="D10" s="168">
        <v>23284</v>
      </c>
      <c r="E10" s="169"/>
      <c r="F10" s="170">
        <v>25183</v>
      </c>
      <c r="G10" s="171"/>
      <c r="H10" s="172"/>
    </row>
    <row r="11" spans="1:8" x14ac:dyDescent="0.2">
      <c r="A11" s="153" t="s">
        <v>565</v>
      </c>
      <c r="B11" s="158"/>
      <c r="C11" s="159"/>
      <c r="D11" s="160">
        <v>39719</v>
      </c>
      <c r="E11" s="161"/>
      <c r="F11" s="162">
        <v>46457</v>
      </c>
      <c r="G11" s="163"/>
      <c r="H11" s="164"/>
    </row>
    <row r="12" spans="1:8" x14ac:dyDescent="0.2">
      <c r="A12" s="165"/>
      <c r="B12" s="166"/>
      <c r="C12" s="173"/>
      <c r="D12" s="168">
        <v>20079</v>
      </c>
      <c r="E12" s="169"/>
      <c r="F12" s="170">
        <v>24020</v>
      </c>
      <c r="G12" s="171"/>
      <c r="H12" s="172"/>
    </row>
    <row r="13" spans="1:8" x14ac:dyDescent="0.2">
      <c r="A13" s="153"/>
      <c r="B13" s="158"/>
      <c r="C13" s="174"/>
      <c r="D13" s="175">
        <v>65858</v>
      </c>
      <c r="E13" s="176"/>
      <c r="F13" s="177">
        <v>48687</v>
      </c>
      <c r="G13" s="178"/>
      <c r="H13" s="164"/>
    </row>
    <row r="14" spans="1:8" x14ac:dyDescent="0.2">
      <c r="A14" s="165"/>
      <c r="B14" s="166"/>
      <c r="C14" s="167"/>
      <c r="D14" s="168">
        <v>30128</v>
      </c>
      <c r="E14" s="169"/>
      <c r="F14" s="170">
        <v>25840</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1.57</v>
      </c>
      <c r="C19" s="179">
        <f>ROUND(VALUE(SUBSTITUTE(実質収支比率等に係る経年分析!G$48,"▲","-")),2)</f>
        <v>1.69</v>
      </c>
      <c r="D19" s="179">
        <f>ROUND(VALUE(SUBSTITUTE(実質収支比率等に係る経年分析!H$48,"▲","-")),2)</f>
        <v>1.48</v>
      </c>
      <c r="E19" s="179">
        <f>ROUND(VALUE(SUBSTITUTE(実質収支比率等に係る経年分析!I$48,"▲","-")),2)</f>
        <v>1.52</v>
      </c>
      <c r="F19" s="179">
        <f>ROUND(VALUE(SUBSTITUTE(実質収支比率等に係る経年分析!J$48,"▲","-")),2)</f>
        <v>1.46</v>
      </c>
    </row>
    <row r="20" spans="1:11" x14ac:dyDescent="0.2">
      <c r="A20" s="179" t="s">
        <v>55</v>
      </c>
      <c r="B20" s="179">
        <f>ROUND(VALUE(SUBSTITUTE(実質収支比率等に係る経年分析!F$47,"▲","-")),2)</f>
        <v>10.84</v>
      </c>
      <c r="C20" s="179">
        <f>ROUND(VALUE(SUBSTITUTE(実質収支比率等に係る経年分析!G$47,"▲","-")),2)</f>
        <v>11.09</v>
      </c>
      <c r="D20" s="179">
        <f>ROUND(VALUE(SUBSTITUTE(実質収支比率等に係る経年分析!H$47,"▲","-")),2)</f>
        <v>11.13</v>
      </c>
      <c r="E20" s="179">
        <f>ROUND(VALUE(SUBSTITUTE(実質収支比率等に係る経年分析!I$47,"▲","-")),2)</f>
        <v>11.12</v>
      </c>
      <c r="F20" s="179">
        <f>ROUND(VALUE(SUBSTITUTE(実質収支比率等に係る経年分析!J$47,"▲","-")),2)</f>
        <v>11.11</v>
      </c>
    </row>
    <row r="21" spans="1:11" x14ac:dyDescent="0.2">
      <c r="A21" s="179" t="s">
        <v>56</v>
      </c>
      <c r="B21" s="179">
        <f>IF(ISNUMBER(VALUE(SUBSTITUTE(実質収支比率等に係る経年分析!F$49,"▲","-"))),ROUND(VALUE(SUBSTITUTE(実質収支比率等に係る経年分析!F$49,"▲","-")),2),NA())</f>
        <v>-0.39</v>
      </c>
      <c r="C21" s="179">
        <f>IF(ISNUMBER(VALUE(SUBSTITUTE(実質収支比率等に係る経年分析!G$49,"▲","-"))),ROUND(VALUE(SUBSTITUTE(実質収支比率等に係る経年分析!G$49,"▲","-")),2),NA())</f>
        <v>0.18</v>
      </c>
      <c r="D21" s="179">
        <f>IF(ISNUMBER(VALUE(SUBSTITUTE(実質収支比率等に係る経年分析!H$49,"▲","-"))),ROUND(VALUE(SUBSTITUTE(実質収支比率等に係る経年分析!H$49,"▲","-")),2),NA())</f>
        <v>0.79</v>
      </c>
      <c r="E21" s="179">
        <f>IF(ISNUMBER(VALUE(SUBSTITUTE(実質収支比率等に係る経年分析!I$49,"▲","-"))),ROUND(VALUE(SUBSTITUTE(実質収支比率等に係る経年分析!I$49,"▲","-")),2),NA())</f>
        <v>0.08</v>
      </c>
      <c r="F21" s="179">
        <f>IF(ISNUMBER(VALUE(SUBSTITUTE(実質収支比率等に係る経年分析!J$49,"▲","-"))),ROUND(VALUE(SUBSTITUTE(実質収支比率等に係る経年分析!J$49,"▲","-")),2),NA())</f>
        <v>-0.02</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0.2</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0.23</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0.09</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0.09</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0.1</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str">
        <f>IF(連結実質赤字比率に係る赤字・黒字の構成分析!C$41="",NA(),連結実質赤字比率に係る赤字・黒字の構成分析!C$41)</f>
        <v>後期高齢者医療事業特別会計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0.14000000000000001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0.14000000000000001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0.14000000000000001</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0.17</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0.19</v>
      </c>
    </row>
    <row r="30" spans="1:11" x14ac:dyDescent="0.2">
      <c r="A30" s="180" t="str">
        <f>IF(連結実質赤字比率に係る赤字・黒字の構成分析!C$40="",NA(),連結実質赤字比率に係る赤字・黒字の構成分析!C$40)</f>
        <v>母子父子寡婦福祉資金貸付事業特別会計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0.15</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0.17</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0.21</v>
      </c>
    </row>
    <row r="31" spans="1:11" x14ac:dyDescent="0.2">
      <c r="A31" s="180" t="str">
        <f>IF(連結実質赤字比率に係る赤字・黒字の構成分析!C$39="",NA(),連結実質赤字比率に係る赤字・黒字の構成分析!C$39)</f>
        <v>介護保険事業特別会計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0.59</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0.48</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0.68</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0.82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0.56000000000000005</v>
      </c>
    </row>
    <row r="32" spans="1:11" x14ac:dyDescent="0.2">
      <c r="A32" s="180" t="str">
        <f>IF(連結実質赤字比率に係る赤字・黒字の構成分析!C$38="",NA(),連結実質赤字比率に係る赤字・黒字の構成分析!C$38)</f>
        <v>競輪事業特別会計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0.76</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0.8</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0.81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0.82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0.83</v>
      </c>
    </row>
    <row r="33" spans="1:16" x14ac:dyDescent="0.2">
      <c r="A33" s="180" t="str">
        <f>IF(連結実質赤字比率に係る赤字・黒字の構成分析!C$37="",NA(),連結実質赤字比率に係る赤字・黒字の構成分析!C$37)</f>
        <v>国民健康保険事業特別会計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0.04</v>
      </c>
      <c r="D33" s="180">
        <f>IF(ROUND(VALUE(SUBSTITUTE(連結実質赤字比率に係る赤字・黒字の構成分析!G$37,"▲", "-")), 2) &lt; 0, ABS(ROUND(VALUE(SUBSTITUTE(連結実質赤字比率に係る赤字・黒字の構成分析!G$37,"▲", "-")), 2)), NA())</f>
        <v>0.43</v>
      </c>
      <c r="E33" s="180" t="e">
        <f>IF(ROUND(VALUE(SUBSTITUTE(連結実質赤字比率に係る赤字・黒字の構成分析!G$37,"▲", "-")), 2) &gt;= 0, ABS(ROUND(VALUE(SUBSTITUTE(連結実質赤字比率に係る赤字・黒字の構成分析!G$37,"▲", "-")), 2)), NA())</f>
        <v>#N/A</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0.13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0.68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1.1399999999999999</v>
      </c>
    </row>
    <row r="34" spans="1:16" x14ac:dyDescent="0.2">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1.31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1.38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1.25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1.27</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1.19</v>
      </c>
    </row>
    <row r="35" spans="1:16" x14ac:dyDescent="0.2">
      <c r="A35" s="180" t="str">
        <f>IF(連結実質赤字比率に係る赤字・黒字の構成分析!C$35="",NA(),連結実質赤字比率に係る赤字・黒字の構成分析!C$35)</f>
        <v>下水道事業</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1.72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0.99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1.79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2.44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4.38</v>
      </c>
    </row>
    <row r="36" spans="1:16" x14ac:dyDescent="0.2">
      <c r="A36" s="180" t="str">
        <f>IF(連結実質赤字比率に係る赤字・黒字の構成分析!C$34="",NA(),連結実質赤字比率に係る赤字・黒字の構成分析!C$34)</f>
        <v>水道事業</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5.57</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5.07</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5.74</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6.04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6.32</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12780</v>
      </c>
      <c r="E42" s="181"/>
      <c r="F42" s="181"/>
      <c r="G42" s="181">
        <f>'実質公債費比率（分子）の構造'!L$52</f>
        <v>12308</v>
      </c>
      <c r="H42" s="181"/>
      <c r="I42" s="181"/>
      <c r="J42" s="181">
        <f>'実質公債費比率（分子）の構造'!M$52</f>
        <v>12536</v>
      </c>
      <c r="K42" s="181"/>
      <c r="L42" s="181"/>
      <c r="M42" s="181">
        <f>'実質公債費比率（分子）の構造'!N$52</f>
        <v>13017</v>
      </c>
      <c r="N42" s="181"/>
      <c r="O42" s="181"/>
      <c r="P42" s="181">
        <f>'実質公債費比率（分子）の構造'!O$52</f>
        <v>13120</v>
      </c>
    </row>
    <row r="43" spans="1:16" x14ac:dyDescent="0.2">
      <c r="A43" s="181" t="s">
        <v>64</v>
      </c>
      <c r="B43" s="181">
        <f>'実質公債費比率（分子）の構造'!K$51</f>
        <v>0</v>
      </c>
      <c r="C43" s="181"/>
      <c r="D43" s="181"/>
      <c r="E43" s="181" t="str">
        <f>'実質公債費比率（分子）の構造'!L$51</f>
        <v>-</v>
      </c>
      <c r="F43" s="181"/>
      <c r="G43" s="181"/>
      <c r="H43" s="181">
        <f>'実質公債費比率（分子）の構造'!M$51</f>
        <v>0</v>
      </c>
      <c r="I43" s="181"/>
      <c r="J43" s="181"/>
      <c r="K43" s="181" t="str">
        <f>'実質公債費比率（分子）の構造'!N$51</f>
        <v>-</v>
      </c>
      <c r="L43" s="181"/>
      <c r="M43" s="181"/>
      <c r="N43" s="181" t="str">
        <f>'実質公債費比率（分子）の構造'!O$51</f>
        <v>-</v>
      </c>
      <c r="O43" s="181"/>
      <c r="P43" s="181"/>
    </row>
    <row r="44" spans="1:16" x14ac:dyDescent="0.2">
      <c r="A44" s="181" t="s">
        <v>65</v>
      </c>
      <c r="B44" s="181">
        <f>'実質公債費比率（分子）の構造'!K$50</f>
        <v>434</v>
      </c>
      <c r="C44" s="181"/>
      <c r="D44" s="181"/>
      <c r="E44" s="181">
        <f>'実質公債費比率（分子）の構造'!L$50</f>
        <v>374</v>
      </c>
      <c r="F44" s="181"/>
      <c r="G44" s="181"/>
      <c r="H44" s="181">
        <f>'実質公債費比率（分子）の構造'!M$50</f>
        <v>135</v>
      </c>
      <c r="I44" s="181"/>
      <c r="J44" s="181"/>
      <c r="K44" s="181">
        <f>'実質公債費比率（分子）の構造'!N$50</f>
        <v>205</v>
      </c>
      <c r="L44" s="181"/>
      <c r="M44" s="181"/>
      <c r="N44" s="181">
        <f>'実質公債費比率（分子）の構造'!O$50</f>
        <v>57</v>
      </c>
      <c r="O44" s="181"/>
      <c r="P44" s="181"/>
    </row>
    <row r="45" spans="1:16" x14ac:dyDescent="0.2">
      <c r="A45" s="181" t="s">
        <v>66</v>
      </c>
      <c r="B45" s="181">
        <f>'実質公債費比率（分子）の構造'!K$49</f>
        <v>325</v>
      </c>
      <c r="C45" s="181"/>
      <c r="D45" s="181"/>
      <c r="E45" s="181">
        <f>'実質公債費比率（分子）の構造'!L$49</f>
        <v>317</v>
      </c>
      <c r="F45" s="181"/>
      <c r="G45" s="181"/>
      <c r="H45" s="181">
        <f>'実質公債費比率（分子）の構造'!M$49</f>
        <v>360</v>
      </c>
      <c r="I45" s="181"/>
      <c r="J45" s="181"/>
      <c r="K45" s="181">
        <f>'実質公債費比率（分子）の構造'!N$49</f>
        <v>377</v>
      </c>
      <c r="L45" s="181"/>
      <c r="M45" s="181"/>
      <c r="N45" s="181">
        <f>'実質公債費比率（分子）の構造'!O$49</f>
        <v>400</v>
      </c>
      <c r="O45" s="181"/>
      <c r="P45" s="181"/>
    </row>
    <row r="46" spans="1:16" x14ac:dyDescent="0.2">
      <c r="A46" s="181" t="s">
        <v>67</v>
      </c>
      <c r="B46" s="181">
        <f>'実質公債費比率（分子）の構造'!K$48</f>
        <v>1502</v>
      </c>
      <c r="C46" s="181"/>
      <c r="D46" s="181"/>
      <c r="E46" s="181">
        <f>'実質公債費比率（分子）の構造'!L$48</f>
        <v>1667</v>
      </c>
      <c r="F46" s="181"/>
      <c r="G46" s="181"/>
      <c r="H46" s="181">
        <f>'実質公債費比率（分子）の構造'!M$48</f>
        <v>1651</v>
      </c>
      <c r="I46" s="181"/>
      <c r="J46" s="181"/>
      <c r="K46" s="181">
        <f>'実質公債費比率（分子）の構造'!N$48</f>
        <v>1637</v>
      </c>
      <c r="L46" s="181"/>
      <c r="M46" s="181"/>
      <c r="N46" s="181">
        <f>'実質公債費比率（分子）の構造'!O$48</f>
        <v>1676</v>
      </c>
      <c r="O46" s="181"/>
      <c r="P46" s="181"/>
    </row>
    <row r="47" spans="1:16" x14ac:dyDescent="0.2">
      <c r="A47" s="181" t="s">
        <v>68</v>
      </c>
      <c r="B47" s="181">
        <f>'実質公債費比率（分子）の構造'!K$47</f>
        <v>67</v>
      </c>
      <c r="C47" s="181"/>
      <c r="D47" s="181"/>
      <c r="E47" s="181">
        <f>'実質公債費比率（分子）の構造'!L$47</f>
        <v>67</v>
      </c>
      <c r="F47" s="181"/>
      <c r="G47" s="181"/>
      <c r="H47" s="181">
        <f>'実質公債費比率（分子）の構造'!M$47</f>
        <v>67</v>
      </c>
      <c r="I47" s="181"/>
      <c r="J47" s="181"/>
      <c r="K47" s="181">
        <f>'実質公債費比率（分子）の構造'!N$47</f>
        <v>67</v>
      </c>
      <c r="L47" s="181"/>
      <c r="M47" s="181"/>
      <c r="N47" s="181">
        <f>'実質公債費比率（分子）の構造'!O$47</f>
        <v>67</v>
      </c>
      <c r="O47" s="181"/>
      <c r="P47" s="181"/>
    </row>
    <row r="48" spans="1:16" x14ac:dyDescent="0.2">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70</v>
      </c>
      <c r="B49" s="181">
        <f>'実質公債費比率（分子）の構造'!K$45</f>
        <v>12445</v>
      </c>
      <c r="C49" s="181"/>
      <c r="D49" s="181"/>
      <c r="E49" s="181">
        <f>'実質公債費比率（分子）の構造'!L$45</f>
        <v>12270</v>
      </c>
      <c r="F49" s="181"/>
      <c r="G49" s="181"/>
      <c r="H49" s="181">
        <f>'実質公債費比率（分子）の構造'!M$45</f>
        <v>12308</v>
      </c>
      <c r="I49" s="181"/>
      <c r="J49" s="181"/>
      <c r="K49" s="181">
        <f>'実質公債費比率（分子）の構造'!N$45</f>
        <v>12744</v>
      </c>
      <c r="L49" s="181"/>
      <c r="M49" s="181"/>
      <c r="N49" s="181">
        <f>'実質公債費比率（分子）の構造'!O$45</f>
        <v>12846</v>
      </c>
      <c r="O49" s="181"/>
      <c r="P49" s="181"/>
    </row>
    <row r="50" spans="1:16" x14ac:dyDescent="0.2">
      <c r="A50" s="181" t="s">
        <v>71</v>
      </c>
      <c r="B50" s="181" t="e">
        <f>NA()</f>
        <v>#N/A</v>
      </c>
      <c r="C50" s="181">
        <f>IF(ISNUMBER('実質公債費比率（分子）の構造'!K$53),'実質公債費比率（分子）の構造'!K$53,NA())</f>
        <v>1993</v>
      </c>
      <c r="D50" s="181" t="e">
        <f>NA()</f>
        <v>#N/A</v>
      </c>
      <c r="E50" s="181" t="e">
        <f>NA()</f>
        <v>#N/A</v>
      </c>
      <c r="F50" s="181">
        <f>IF(ISNUMBER('実質公債費比率（分子）の構造'!L$53),'実質公債費比率（分子）の構造'!L$53,NA())</f>
        <v>2387</v>
      </c>
      <c r="G50" s="181" t="e">
        <f>NA()</f>
        <v>#N/A</v>
      </c>
      <c r="H50" s="181" t="e">
        <f>NA()</f>
        <v>#N/A</v>
      </c>
      <c r="I50" s="181">
        <f>IF(ISNUMBER('実質公債費比率（分子）の構造'!M$53),'実質公債費比率（分子）の構造'!M$53,NA())</f>
        <v>1985</v>
      </c>
      <c r="J50" s="181" t="e">
        <f>NA()</f>
        <v>#N/A</v>
      </c>
      <c r="K50" s="181" t="e">
        <f>NA()</f>
        <v>#N/A</v>
      </c>
      <c r="L50" s="181">
        <f>IF(ISNUMBER('実質公債費比率（分子）の構造'!N$53),'実質公債費比率（分子）の構造'!N$53,NA())</f>
        <v>2013</v>
      </c>
      <c r="M50" s="181" t="e">
        <f>NA()</f>
        <v>#N/A</v>
      </c>
      <c r="N50" s="181" t="e">
        <f>NA()</f>
        <v>#N/A</v>
      </c>
      <c r="O50" s="181">
        <f>IF(ISNUMBER('実質公債費比率（分子）の構造'!O$53),'実質公債費比率（分子）の構造'!O$53,NA())</f>
        <v>1926</v>
      </c>
      <c r="P50" s="181" t="e">
        <f>NA()</f>
        <v>#N/A</v>
      </c>
    </row>
    <row r="53" spans="1:16" x14ac:dyDescent="0.2">
      <c r="A53" s="149" t="s">
        <v>72</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2">
      <c r="A56" s="180" t="s">
        <v>43</v>
      </c>
      <c r="B56" s="180"/>
      <c r="C56" s="180"/>
      <c r="D56" s="180">
        <f>'将来負担比率（分子）の構造'!I$52</f>
        <v>120656</v>
      </c>
      <c r="E56" s="180"/>
      <c r="F56" s="180"/>
      <c r="G56" s="180">
        <f>'将来負担比率（分子）の構造'!J$52</f>
        <v>126831</v>
      </c>
      <c r="H56" s="180"/>
      <c r="I56" s="180"/>
      <c r="J56" s="180">
        <f>'将来負担比率（分子）の構造'!K$52</f>
        <v>126994</v>
      </c>
      <c r="K56" s="180"/>
      <c r="L56" s="180"/>
      <c r="M56" s="180">
        <f>'将来負担比率（分子）の構造'!L$52</f>
        <v>126722</v>
      </c>
      <c r="N56" s="180"/>
      <c r="O56" s="180"/>
      <c r="P56" s="180">
        <f>'将来負担比率（分子）の構造'!M$52</f>
        <v>124915</v>
      </c>
    </row>
    <row r="57" spans="1:16" x14ac:dyDescent="0.2">
      <c r="A57" s="180" t="s">
        <v>42</v>
      </c>
      <c r="B57" s="180"/>
      <c r="C57" s="180"/>
      <c r="D57" s="180">
        <f>'将来負担比率（分子）の構造'!I$51</f>
        <v>27214</v>
      </c>
      <c r="E57" s="180"/>
      <c r="F57" s="180"/>
      <c r="G57" s="180">
        <f>'将来負担比率（分子）の構造'!J$51</f>
        <v>25284</v>
      </c>
      <c r="H57" s="180"/>
      <c r="I57" s="180"/>
      <c r="J57" s="180">
        <f>'将来負担比率（分子）の構造'!K$51</f>
        <v>24768</v>
      </c>
      <c r="K57" s="180"/>
      <c r="L57" s="180"/>
      <c r="M57" s="180">
        <f>'将来負担比率（分子）の構造'!L$51</f>
        <v>24928</v>
      </c>
      <c r="N57" s="180"/>
      <c r="O57" s="180"/>
      <c r="P57" s="180">
        <f>'将来負担比率（分子）の構造'!M$51</f>
        <v>25559</v>
      </c>
    </row>
    <row r="58" spans="1:16" x14ac:dyDescent="0.2">
      <c r="A58" s="180" t="s">
        <v>41</v>
      </c>
      <c r="B58" s="180"/>
      <c r="C58" s="180"/>
      <c r="D58" s="180">
        <f>'将来負担比率（分子）の構造'!I$50</f>
        <v>19897</v>
      </c>
      <c r="E58" s="180"/>
      <c r="F58" s="180"/>
      <c r="G58" s="180">
        <f>'将来負担比率（分子）の構造'!J$50</f>
        <v>20797</v>
      </c>
      <c r="H58" s="180"/>
      <c r="I58" s="180"/>
      <c r="J58" s="180">
        <f>'将来負担比率（分子）の構造'!K$50</f>
        <v>20455</v>
      </c>
      <c r="K58" s="180"/>
      <c r="L58" s="180"/>
      <c r="M58" s="180">
        <f>'将来負担比率（分子）の構造'!L$50</f>
        <v>19867</v>
      </c>
      <c r="N58" s="180"/>
      <c r="O58" s="180"/>
      <c r="P58" s="180">
        <f>'将来負担比率（分子）の構造'!M$50</f>
        <v>19623</v>
      </c>
    </row>
    <row r="59" spans="1:16" x14ac:dyDescent="0.2">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f>'将来負担比率（分子）の構造'!I$46</f>
        <v>393</v>
      </c>
      <c r="C61" s="180"/>
      <c r="D61" s="180"/>
      <c r="E61" s="180">
        <f>'将来負担比率（分子）の構造'!J$46</f>
        <v>332</v>
      </c>
      <c r="F61" s="180"/>
      <c r="G61" s="180"/>
      <c r="H61" s="180">
        <f>'将来負担比率（分子）の構造'!K$46</f>
        <v>261</v>
      </c>
      <c r="I61" s="180"/>
      <c r="J61" s="180"/>
      <c r="K61" s="180">
        <f>'将来負担比率（分子）の構造'!L$46</f>
        <v>235</v>
      </c>
      <c r="L61" s="180"/>
      <c r="M61" s="180"/>
      <c r="N61" s="180">
        <f>'将来負担比率（分子）の構造'!M$46</f>
        <v>217</v>
      </c>
      <c r="O61" s="180"/>
      <c r="P61" s="180"/>
    </row>
    <row r="62" spans="1:16" x14ac:dyDescent="0.2">
      <c r="A62" s="180" t="s">
        <v>35</v>
      </c>
      <c r="B62" s="180">
        <f>'将来負担比率（分子）の構造'!I$45</f>
        <v>16056</v>
      </c>
      <c r="C62" s="180"/>
      <c r="D62" s="180"/>
      <c r="E62" s="180">
        <f>'将来負担比率（分子）の構造'!J$45</f>
        <v>15240</v>
      </c>
      <c r="F62" s="180"/>
      <c r="G62" s="180"/>
      <c r="H62" s="180">
        <f>'将来負担比率（分子）の構造'!K$45</f>
        <v>15244</v>
      </c>
      <c r="I62" s="180"/>
      <c r="J62" s="180"/>
      <c r="K62" s="180">
        <f>'将来負担比率（分子）の構造'!L$45</f>
        <v>15231</v>
      </c>
      <c r="L62" s="180"/>
      <c r="M62" s="180"/>
      <c r="N62" s="180">
        <f>'将来負担比率（分子）の構造'!M$45</f>
        <v>14488</v>
      </c>
      <c r="O62" s="180"/>
      <c r="P62" s="180"/>
    </row>
    <row r="63" spans="1:16" x14ac:dyDescent="0.2">
      <c r="A63" s="180" t="s">
        <v>34</v>
      </c>
      <c r="B63" s="180">
        <f>'将来負担比率（分子）の構造'!I$44</f>
        <v>1468</v>
      </c>
      <c r="C63" s="180"/>
      <c r="D63" s="180"/>
      <c r="E63" s="180">
        <f>'将来負担比率（分子）の構造'!J$44</f>
        <v>1665</v>
      </c>
      <c r="F63" s="180"/>
      <c r="G63" s="180"/>
      <c r="H63" s="180">
        <f>'将来負担比率（分子）の構造'!K$44</f>
        <v>1899</v>
      </c>
      <c r="I63" s="180"/>
      <c r="J63" s="180"/>
      <c r="K63" s="180">
        <f>'将来負担比率（分子）の構造'!L$44</f>
        <v>2086</v>
      </c>
      <c r="L63" s="180"/>
      <c r="M63" s="180"/>
      <c r="N63" s="180">
        <f>'将来負担比率（分子）の構造'!M$44</f>
        <v>1924</v>
      </c>
      <c r="O63" s="180"/>
      <c r="P63" s="180"/>
    </row>
    <row r="64" spans="1:16" x14ac:dyDescent="0.2">
      <c r="A64" s="180" t="s">
        <v>33</v>
      </c>
      <c r="B64" s="180">
        <f>'将来負担比率（分子）の構造'!I$43</f>
        <v>20102</v>
      </c>
      <c r="C64" s="180"/>
      <c r="D64" s="180"/>
      <c r="E64" s="180">
        <f>'将来負担比率（分子）の構造'!J$43</f>
        <v>21977</v>
      </c>
      <c r="F64" s="180"/>
      <c r="G64" s="180"/>
      <c r="H64" s="180">
        <f>'将来負担比率（分子）の構造'!K$43</f>
        <v>22253</v>
      </c>
      <c r="I64" s="180"/>
      <c r="J64" s="180"/>
      <c r="K64" s="180">
        <f>'将来負担比率（分子）の構造'!L$43</f>
        <v>22628</v>
      </c>
      <c r="L64" s="180"/>
      <c r="M64" s="180"/>
      <c r="N64" s="180">
        <f>'将来負担比率（分子）の構造'!M$43</f>
        <v>23819</v>
      </c>
      <c r="O64" s="180"/>
      <c r="P64" s="180"/>
    </row>
    <row r="65" spans="1:16" x14ac:dyDescent="0.2">
      <c r="A65" s="180" t="s">
        <v>32</v>
      </c>
      <c r="B65" s="180">
        <f>'将来負担比率（分子）の構造'!I$42</f>
        <v>1873</v>
      </c>
      <c r="C65" s="180"/>
      <c r="D65" s="180"/>
      <c r="E65" s="180">
        <f>'将来負担比率（分子）の構造'!J$42</f>
        <v>1627</v>
      </c>
      <c r="F65" s="180"/>
      <c r="G65" s="180"/>
      <c r="H65" s="180">
        <f>'将来負担比率（分子）の構造'!K$42</f>
        <v>1405</v>
      </c>
      <c r="I65" s="180"/>
      <c r="J65" s="180"/>
      <c r="K65" s="180">
        <f>'将来負担比率（分子）の構造'!L$42</f>
        <v>1226</v>
      </c>
      <c r="L65" s="180"/>
      <c r="M65" s="180"/>
      <c r="N65" s="180">
        <f>'将来負担比率（分子）の構造'!M$42</f>
        <v>1097</v>
      </c>
      <c r="O65" s="180"/>
      <c r="P65" s="180"/>
    </row>
    <row r="66" spans="1:16" x14ac:dyDescent="0.2">
      <c r="A66" s="180" t="s">
        <v>31</v>
      </c>
      <c r="B66" s="180">
        <f>'将来負担比率（分子）の構造'!I$41</f>
        <v>131845</v>
      </c>
      <c r="C66" s="180"/>
      <c r="D66" s="180"/>
      <c r="E66" s="180">
        <f>'将来負担比率（分子）の構造'!J$41</f>
        <v>144592</v>
      </c>
      <c r="F66" s="180"/>
      <c r="G66" s="180"/>
      <c r="H66" s="180">
        <f>'将来負担比率（分子）の構造'!K$41</f>
        <v>143060</v>
      </c>
      <c r="I66" s="180"/>
      <c r="J66" s="180"/>
      <c r="K66" s="180">
        <f>'将来負担比率（分子）の構造'!L$41</f>
        <v>145523</v>
      </c>
      <c r="L66" s="180"/>
      <c r="M66" s="180"/>
      <c r="N66" s="180">
        <f>'将来負担比率（分子）の構造'!M$41</f>
        <v>144842</v>
      </c>
      <c r="O66" s="180"/>
      <c r="P66" s="180"/>
    </row>
    <row r="67" spans="1:16" x14ac:dyDescent="0.2">
      <c r="A67" s="180" t="s">
        <v>75</v>
      </c>
      <c r="B67" s="180" t="e">
        <f>NA()</f>
        <v>#N/A</v>
      </c>
      <c r="C67" s="180">
        <f>IF(ISNUMBER('将来負担比率（分子）の構造'!I$53), IF('将来負担比率（分子）の構造'!I$53 &lt; 0, 0, '将来負担比率（分子）の構造'!I$53), NA())</f>
        <v>3972</v>
      </c>
      <c r="D67" s="180" t="e">
        <f>NA()</f>
        <v>#N/A</v>
      </c>
      <c r="E67" s="180" t="e">
        <f>NA()</f>
        <v>#N/A</v>
      </c>
      <c r="F67" s="180">
        <f>IF(ISNUMBER('将来負担比率（分子）の構造'!J$53), IF('将来負担比率（分子）の構造'!J$53 &lt; 0, 0, '将来負担比率（分子）の構造'!J$53), NA())</f>
        <v>12522</v>
      </c>
      <c r="G67" s="180" t="e">
        <f>NA()</f>
        <v>#N/A</v>
      </c>
      <c r="H67" s="180" t="e">
        <f>NA()</f>
        <v>#N/A</v>
      </c>
      <c r="I67" s="180">
        <f>IF(ISNUMBER('将来負担比率（分子）の構造'!K$53), IF('将来負担比率（分子）の構造'!K$53 &lt; 0, 0, '将来負担比率（分子）の構造'!K$53), NA())</f>
        <v>11904</v>
      </c>
      <c r="J67" s="180" t="e">
        <f>NA()</f>
        <v>#N/A</v>
      </c>
      <c r="K67" s="180" t="e">
        <f>NA()</f>
        <v>#N/A</v>
      </c>
      <c r="L67" s="180">
        <f>IF(ISNUMBER('将来負担比率（分子）の構造'!L$53), IF('将来負担比率（分子）の構造'!L$53 &lt; 0, 0, '将来負担比率（分子）の構造'!L$53), NA())</f>
        <v>15412</v>
      </c>
      <c r="M67" s="180" t="e">
        <f>NA()</f>
        <v>#N/A</v>
      </c>
      <c r="N67" s="180" t="e">
        <f>NA()</f>
        <v>#N/A</v>
      </c>
      <c r="O67" s="180">
        <f>IF(ISNUMBER('将来負担比率（分子）の構造'!M$53), IF('将来負担比率（分子）の構造'!M$53 &lt; 0, 0, '将来負担比率（分子）の構造'!M$53), NA())</f>
        <v>16291</v>
      </c>
      <c r="P67" s="180" t="e">
        <f>NA()</f>
        <v>#N/A</v>
      </c>
    </row>
    <row r="70" spans="1:16" x14ac:dyDescent="0.2">
      <c r="A70" s="182" t="s">
        <v>76</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77</v>
      </c>
      <c r="B72" s="184">
        <f>基金残高に係る経年分析!F55</f>
        <v>7565</v>
      </c>
      <c r="C72" s="184">
        <f>基金残高に係る経年分析!G55</f>
        <v>7592</v>
      </c>
      <c r="D72" s="184">
        <f>基金残高に係る経年分析!H55</f>
        <v>7617</v>
      </c>
    </row>
    <row r="73" spans="1:16" x14ac:dyDescent="0.2">
      <c r="A73" s="183" t="s">
        <v>78</v>
      </c>
      <c r="B73" s="184">
        <f>基金残高に係る経年分析!F56</f>
        <v>1836</v>
      </c>
      <c r="C73" s="184">
        <f>基金残高に係る経年分析!G56</f>
        <v>1844</v>
      </c>
      <c r="D73" s="184">
        <f>基金残高に係る経年分析!H56</f>
        <v>1851</v>
      </c>
    </row>
    <row r="74" spans="1:16" x14ac:dyDescent="0.2">
      <c r="A74" s="183" t="s">
        <v>79</v>
      </c>
      <c r="B74" s="184">
        <f>基金残高に係る経年分析!F57</f>
        <v>10787</v>
      </c>
      <c r="C74" s="184">
        <f>基金残高に係る経年分析!G57</f>
        <v>9153</v>
      </c>
      <c r="D74" s="184">
        <f>基金残高に係る経年分析!H57</f>
        <v>7973</v>
      </c>
    </row>
  </sheetData>
  <sheetProtection algorithmName="SHA-512" hashValue="hzO8e8HeRBpbkUQhWADy+X/2wKQaEwcSunVfTPX2AnmW5xegFAV9pvogZqkL6aja7VJD6ZE1Ar2pPEdfnCABww==" saltValue="kttyiWXMj8j9gH5ZVJw86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2"/>
  <cols>
    <col min="1" max="95" width="1.6328125" style="225" customWidth="1"/>
    <col min="96" max="133" width="1.6328125" style="241" customWidth="1"/>
    <col min="134" max="143" width="1.63281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216</v>
      </c>
      <c r="DI1" s="618"/>
      <c r="DJ1" s="618"/>
      <c r="DK1" s="618"/>
      <c r="DL1" s="618"/>
      <c r="DM1" s="618"/>
      <c r="DN1" s="619"/>
      <c r="DO1" s="225"/>
      <c r="DP1" s="617" t="s">
        <v>217</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2">
      <c r="B2" s="226" t="s">
        <v>218</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620" t="s">
        <v>219</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220</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221</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2">
      <c r="B4" s="620" t="s">
        <v>1</v>
      </c>
      <c r="C4" s="621"/>
      <c r="D4" s="621"/>
      <c r="E4" s="621"/>
      <c r="F4" s="621"/>
      <c r="G4" s="621"/>
      <c r="H4" s="621"/>
      <c r="I4" s="621"/>
      <c r="J4" s="621"/>
      <c r="K4" s="621"/>
      <c r="L4" s="621"/>
      <c r="M4" s="621"/>
      <c r="N4" s="621"/>
      <c r="O4" s="621"/>
      <c r="P4" s="621"/>
      <c r="Q4" s="622"/>
      <c r="R4" s="620" t="s">
        <v>222</v>
      </c>
      <c r="S4" s="621"/>
      <c r="T4" s="621"/>
      <c r="U4" s="621"/>
      <c r="V4" s="621"/>
      <c r="W4" s="621"/>
      <c r="X4" s="621"/>
      <c r="Y4" s="622"/>
      <c r="Z4" s="620" t="s">
        <v>223</v>
      </c>
      <c r="AA4" s="621"/>
      <c r="AB4" s="621"/>
      <c r="AC4" s="622"/>
      <c r="AD4" s="620" t="s">
        <v>224</v>
      </c>
      <c r="AE4" s="621"/>
      <c r="AF4" s="621"/>
      <c r="AG4" s="621"/>
      <c r="AH4" s="621"/>
      <c r="AI4" s="621"/>
      <c r="AJ4" s="621"/>
      <c r="AK4" s="622"/>
      <c r="AL4" s="620" t="s">
        <v>223</v>
      </c>
      <c r="AM4" s="621"/>
      <c r="AN4" s="621"/>
      <c r="AO4" s="622"/>
      <c r="AP4" s="626" t="s">
        <v>225</v>
      </c>
      <c r="AQ4" s="626"/>
      <c r="AR4" s="626"/>
      <c r="AS4" s="626"/>
      <c r="AT4" s="626"/>
      <c r="AU4" s="626"/>
      <c r="AV4" s="626"/>
      <c r="AW4" s="626"/>
      <c r="AX4" s="626"/>
      <c r="AY4" s="626"/>
      <c r="AZ4" s="626"/>
      <c r="BA4" s="626"/>
      <c r="BB4" s="626"/>
      <c r="BC4" s="626"/>
      <c r="BD4" s="626"/>
      <c r="BE4" s="626"/>
      <c r="BF4" s="626"/>
      <c r="BG4" s="626" t="s">
        <v>226</v>
      </c>
      <c r="BH4" s="626"/>
      <c r="BI4" s="626"/>
      <c r="BJ4" s="626"/>
      <c r="BK4" s="626"/>
      <c r="BL4" s="626"/>
      <c r="BM4" s="626"/>
      <c r="BN4" s="626"/>
      <c r="BO4" s="626" t="s">
        <v>223</v>
      </c>
      <c r="BP4" s="626"/>
      <c r="BQ4" s="626"/>
      <c r="BR4" s="626"/>
      <c r="BS4" s="626" t="s">
        <v>227</v>
      </c>
      <c r="BT4" s="626"/>
      <c r="BU4" s="626"/>
      <c r="BV4" s="626"/>
      <c r="BW4" s="626"/>
      <c r="BX4" s="626"/>
      <c r="BY4" s="626"/>
      <c r="BZ4" s="626"/>
      <c r="CA4" s="626"/>
      <c r="CB4" s="626"/>
      <c r="CD4" s="623" t="s">
        <v>228</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2">
      <c r="B5" s="627" t="s">
        <v>229</v>
      </c>
      <c r="C5" s="628"/>
      <c r="D5" s="628"/>
      <c r="E5" s="628"/>
      <c r="F5" s="628"/>
      <c r="G5" s="628"/>
      <c r="H5" s="628"/>
      <c r="I5" s="628"/>
      <c r="J5" s="628"/>
      <c r="K5" s="628"/>
      <c r="L5" s="628"/>
      <c r="M5" s="628"/>
      <c r="N5" s="628"/>
      <c r="O5" s="628"/>
      <c r="P5" s="628"/>
      <c r="Q5" s="629"/>
      <c r="R5" s="630">
        <v>42567186</v>
      </c>
      <c r="S5" s="631"/>
      <c r="T5" s="631"/>
      <c r="U5" s="631"/>
      <c r="V5" s="631"/>
      <c r="W5" s="631"/>
      <c r="X5" s="631"/>
      <c r="Y5" s="632"/>
      <c r="Z5" s="633">
        <v>33.299999999999997</v>
      </c>
      <c r="AA5" s="633"/>
      <c r="AB5" s="633"/>
      <c r="AC5" s="633"/>
      <c r="AD5" s="634">
        <v>40075064</v>
      </c>
      <c r="AE5" s="634"/>
      <c r="AF5" s="634"/>
      <c r="AG5" s="634"/>
      <c r="AH5" s="634"/>
      <c r="AI5" s="634"/>
      <c r="AJ5" s="634"/>
      <c r="AK5" s="634"/>
      <c r="AL5" s="635">
        <v>60.9</v>
      </c>
      <c r="AM5" s="636"/>
      <c r="AN5" s="636"/>
      <c r="AO5" s="637"/>
      <c r="AP5" s="627" t="s">
        <v>230</v>
      </c>
      <c r="AQ5" s="628"/>
      <c r="AR5" s="628"/>
      <c r="AS5" s="628"/>
      <c r="AT5" s="628"/>
      <c r="AU5" s="628"/>
      <c r="AV5" s="628"/>
      <c r="AW5" s="628"/>
      <c r="AX5" s="628"/>
      <c r="AY5" s="628"/>
      <c r="AZ5" s="628"/>
      <c r="BA5" s="628"/>
      <c r="BB5" s="628"/>
      <c r="BC5" s="628"/>
      <c r="BD5" s="628"/>
      <c r="BE5" s="628"/>
      <c r="BF5" s="629"/>
      <c r="BG5" s="641">
        <v>38892169</v>
      </c>
      <c r="BH5" s="642"/>
      <c r="BI5" s="642"/>
      <c r="BJ5" s="642"/>
      <c r="BK5" s="642"/>
      <c r="BL5" s="642"/>
      <c r="BM5" s="642"/>
      <c r="BN5" s="643"/>
      <c r="BO5" s="644">
        <v>91.4</v>
      </c>
      <c r="BP5" s="644"/>
      <c r="BQ5" s="644"/>
      <c r="BR5" s="644"/>
      <c r="BS5" s="645">
        <v>782994</v>
      </c>
      <c r="BT5" s="645"/>
      <c r="BU5" s="645"/>
      <c r="BV5" s="645"/>
      <c r="BW5" s="645"/>
      <c r="BX5" s="645"/>
      <c r="BY5" s="645"/>
      <c r="BZ5" s="645"/>
      <c r="CA5" s="645"/>
      <c r="CB5" s="649"/>
      <c r="CD5" s="623" t="s">
        <v>225</v>
      </c>
      <c r="CE5" s="624"/>
      <c r="CF5" s="624"/>
      <c r="CG5" s="624"/>
      <c r="CH5" s="624"/>
      <c r="CI5" s="624"/>
      <c r="CJ5" s="624"/>
      <c r="CK5" s="624"/>
      <c r="CL5" s="624"/>
      <c r="CM5" s="624"/>
      <c r="CN5" s="624"/>
      <c r="CO5" s="624"/>
      <c r="CP5" s="624"/>
      <c r="CQ5" s="625"/>
      <c r="CR5" s="623" t="s">
        <v>231</v>
      </c>
      <c r="CS5" s="624"/>
      <c r="CT5" s="624"/>
      <c r="CU5" s="624"/>
      <c r="CV5" s="624"/>
      <c r="CW5" s="624"/>
      <c r="CX5" s="624"/>
      <c r="CY5" s="625"/>
      <c r="CZ5" s="623" t="s">
        <v>223</v>
      </c>
      <c r="DA5" s="624"/>
      <c r="DB5" s="624"/>
      <c r="DC5" s="625"/>
      <c r="DD5" s="623" t="s">
        <v>232</v>
      </c>
      <c r="DE5" s="624"/>
      <c r="DF5" s="624"/>
      <c r="DG5" s="624"/>
      <c r="DH5" s="624"/>
      <c r="DI5" s="624"/>
      <c r="DJ5" s="624"/>
      <c r="DK5" s="624"/>
      <c r="DL5" s="624"/>
      <c r="DM5" s="624"/>
      <c r="DN5" s="624"/>
      <c r="DO5" s="624"/>
      <c r="DP5" s="625"/>
      <c r="DQ5" s="623" t="s">
        <v>233</v>
      </c>
      <c r="DR5" s="624"/>
      <c r="DS5" s="624"/>
      <c r="DT5" s="624"/>
      <c r="DU5" s="624"/>
      <c r="DV5" s="624"/>
      <c r="DW5" s="624"/>
      <c r="DX5" s="624"/>
      <c r="DY5" s="624"/>
      <c r="DZ5" s="624"/>
      <c r="EA5" s="624"/>
      <c r="EB5" s="624"/>
      <c r="EC5" s="625"/>
    </row>
    <row r="6" spans="2:143" ht="11.25" customHeight="1" x14ac:dyDescent="0.2">
      <c r="B6" s="638" t="s">
        <v>234</v>
      </c>
      <c r="C6" s="639"/>
      <c r="D6" s="639"/>
      <c r="E6" s="639"/>
      <c r="F6" s="639"/>
      <c r="G6" s="639"/>
      <c r="H6" s="639"/>
      <c r="I6" s="639"/>
      <c r="J6" s="639"/>
      <c r="K6" s="639"/>
      <c r="L6" s="639"/>
      <c r="M6" s="639"/>
      <c r="N6" s="639"/>
      <c r="O6" s="639"/>
      <c r="P6" s="639"/>
      <c r="Q6" s="640"/>
      <c r="R6" s="641">
        <v>836764</v>
      </c>
      <c r="S6" s="642"/>
      <c r="T6" s="642"/>
      <c r="U6" s="642"/>
      <c r="V6" s="642"/>
      <c r="W6" s="642"/>
      <c r="X6" s="642"/>
      <c r="Y6" s="643"/>
      <c r="Z6" s="644">
        <v>0.7</v>
      </c>
      <c r="AA6" s="644"/>
      <c r="AB6" s="644"/>
      <c r="AC6" s="644"/>
      <c r="AD6" s="645">
        <v>836764</v>
      </c>
      <c r="AE6" s="645"/>
      <c r="AF6" s="645"/>
      <c r="AG6" s="645"/>
      <c r="AH6" s="645"/>
      <c r="AI6" s="645"/>
      <c r="AJ6" s="645"/>
      <c r="AK6" s="645"/>
      <c r="AL6" s="646">
        <v>1.3</v>
      </c>
      <c r="AM6" s="647"/>
      <c r="AN6" s="647"/>
      <c r="AO6" s="648"/>
      <c r="AP6" s="638" t="s">
        <v>235</v>
      </c>
      <c r="AQ6" s="639"/>
      <c r="AR6" s="639"/>
      <c r="AS6" s="639"/>
      <c r="AT6" s="639"/>
      <c r="AU6" s="639"/>
      <c r="AV6" s="639"/>
      <c r="AW6" s="639"/>
      <c r="AX6" s="639"/>
      <c r="AY6" s="639"/>
      <c r="AZ6" s="639"/>
      <c r="BA6" s="639"/>
      <c r="BB6" s="639"/>
      <c r="BC6" s="639"/>
      <c r="BD6" s="639"/>
      <c r="BE6" s="639"/>
      <c r="BF6" s="640"/>
      <c r="BG6" s="641">
        <v>38892169</v>
      </c>
      <c r="BH6" s="642"/>
      <c r="BI6" s="642"/>
      <c r="BJ6" s="642"/>
      <c r="BK6" s="642"/>
      <c r="BL6" s="642"/>
      <c r="BM6" s="642"/>
      <c r="BN6" s="643"/>
      <c r="BO6" s="644">
        <v>91.4</v>
      </c>
      <c r="BP6" s="644"/>
      <c r="BQ6" s="644"/>
      <c r="BR6" s="644"/>
      <c r="BS6" s="645">
        <v>782994</v>
      </c>
      <c r="BT6" s="645"/>
      <c r="BU6" s="645"/>
      <c r="BV6" s="645"/>
      <c r="BW6" s="645"/>
      <c r="BX6" s="645"/>
      <c r="BY6" s="645"/>
      <c r="BZ6" s="645"/>
      <c r="CA6" s="645"/>
      <c r="CB6" s="649"/>
      <c r="CD6" s="652" t="s">
        <v>236</v>
      </c>
      <c r="CE6" s="653"/>
      <c r="CF6" s="653"/>
      <c r="CG6" s="653"/>
      <c r="CH6" s="653"/>
      <c r="CI6" s="653"/>
      <c r="CJ6" s="653"/>
      <c r="CK6" s="653"/>
      <c r="CL6" s="653"/>
      <c r="CM6" s="653"/>
      <c r="CN6" s="653"/>
      <c r="CO6" s="653"/>
      <c r="CP6" s="653"/>
      <c r="CQ6" s="654"/>
      <c r="CR6" s="641">
        <v>647505</v>
      </c>
      <c r="CS6" s="642"/>
      <c r="CT6" s="642"/>
      <c r="CU6" s="642"/>
      <c r="CV6" s="642"/>
      <c r="CW6" s="642"/>
      <c r="CX6" s="642"/>
      <c r="CY6" s="643"/>
      <c r="CZ6" s="635">
        <v>0.5</v>
      </c>
      <c r="DA6" s="636"/>
      <c r="DB6" s="636"/>
      <c r="DC6" s="655"/>
      <c r="DD6" s="650" t="s">
        <v>237</v>
      </c>
      <c r="DE6" s="642"/>
      <c r="DF6" s="642"/>
      <c r="DG6" s="642"/>
      <c r="DH6" s="642"/>
      <c r="DI6" s="642"/>
      <c r="DJ6" s="642"/>
      <c r="DK6" s="642"/>
      <c r="DL6" s="642"/>
      <c r="DM6" s="642"/>
      <c r="DN6" s="642"/>
      <c r="DO6" s="642"/>
      <c r="DP6" s="643"/>
      <c r="DQ6" s="650">
        <v>646724</v>
      </c>
      <c r="DR6" s="642"/>
      <c r="DS6" s="642"/>
      <c r="DT6" s="642"/>
      <c r="DU6" s="642"/>
      <c r="DV6" s="642"/>
      <c r="DW6" s="642"/>
      <c r="DX6" s="642"/>
      <c r="DY6" s="642"/>
      <c r="DZ6" s="642"/>
      <c r="EA6" s="642"/>
      <c r="EB6" s="642"/>
      <c r="EC6" s="651"/>
    </row>
    <row r="7" spans="2:143" ht="11.25" customHeight="1" x14ac:dyDescent="0.2">
      <c r="B7" s="638" t="s">
        <v>238</v>
      </c>
      <c r="C7" s="639"/>
      <c r="D7" s="639"/>
      <c r="E7" s="639"/>
      <c r="F7" s="639"/>
      <c r="G7" s="639"/>
      <c r="H7" s="639"/>
      <c r="I7" s="639"/>
      <c r="J7" s="639"/>
      <c r="K7" s="639"/>
      <c r="L7" s="639"/>
      <c r="M7" s="639"/>
      <c r="N7" s="639"/>
      <c r="O7" s="639"/>
      <c r="P7" s="639"/>
      <c r="Q7" s="640"/>
      <c r="R7" s="641">
        <v>57731</v>
      </c>
      <c r="S7" s="642"/>
      <c r="T7" s="642"/>
      <c r="U7" s="642"/>
      <c r="V7" s="642"/>
      <c r="W7" s="642"/>
      <c r="X7" s="642"/>
      <c r="Y7" s="643"/>
      <c r="Z7" s="644">
        <v>0</v>
      </c>
      <c r="AA7" s="644"/>
      <c r="AB7" s="644"/>
      <c r="AC7" s="644"/>
      <c r="AD7" s="645">
        <v>57731</v>
      </c>
      <c r="AE7" s="645"/>
      <c r="AF7" s="645"/>
      <c r="AG7" s="645"/>
      <c r="AH7" s="645"/>
      <c r="AI7" s="645"/>
      <c r="AJ7" s="645"/>
      <c r="AK7" s="645"/>
      <c r="AL7" s="646">
        <v>0.1</v>
      </c>
      <c r="AM7" s="647"/>
      <c r="AN7" s="647"/>
      <c r="AO7" s="648"/>
      <c r="AP7" s="638" t="s">
        <v>239</v>
      </c>
      <c r="AQ7" s="639"/>
      <c r="AR7" s="639"/>
      <c r="AS7" s="639"/>
      <c r="AT7" s="639"/>
      <c r="AU7" s="639"/>
      <c r="AV7" s="639"/>
      <c r="AW7" s="639"/>
      <c r="AX7" s="639"/>
      <c r="AY7" s="639"/>
      <c r="AZ7" s="639"/>
      <c r="BA7" s="639"/>
      <c r="BB7" s="639"/>
      <c r="BC7" s="639"/>
      <c r="BD7" s="639"/>
      <c r="BE7" s="639"/>
      <c r="BF7" s="640"/>
      <c r="BG7" s="641">
        <v>19917150</v>
      </c>
      <c r="BH7" s="642"/>
      <c r="BI7" s="642"/>
      <c r="BJ7" s="642"/>
      <c r="BK7" s="642"/>
      <c r="BL7" s="642"/>
      <c r="BM7" s="642"/>
      <c r="BN7" s="643"/>
      <c r="BO7" s="644">
        <v>46.8</v>
      </c>
      <c r="BP7" s="644"/>
      <c r="BQ7" s="644"/>
      <c r="BR7" s="644"/>
      <c r="BS7" s="645">
        <v>782994</v>
      </c>
      <c r="BT7" s="645"/>
      <c r="BU7" s="645"/>
      <c r="BV7" s="645"/>
      <c r="BW7" s="645"/>
      <c r="BX7" s="645"/>
      <c r="BY7" s="645"/>
      <c r="BZ7" s="645"/>
      <c r="CA7" s="645"/>
      <c r="CB7" s="649"/>
      <c r="CD7" s="656" t="s">
        <v>240</v>
      </c>
      <c r="CE7" s="657"/>
      <c r="CF7" s="657"/>
      <c r="CG7" s="657"/>
      <c r="CH7" s="657"/>
      <c r="CI7" s="657"/>
      <c r="CJ7" s="657"/>
      <c r="CK7" s="657"/>
      <c r="CL7" s="657"/>
      <c r="CM7" s="657"/>
      <c r="CN7" s="657"/>
      <c r="CO7" s="657"/>
      <c r="CP7" s="657"/>
      <c r="CQ7" s="658"/>
      <c r="CR7" s="641">
        <v>11032529</v>
      </c>
      <c r="CS7" s="642"/>
      <c r="CT7" s="642"/>
      <c r="CU7" s="642"/>
      <c r="CV7" s="642"/>
      <c r="CW7" s="642"/>
      <c r="CX7" s="642"/>
      <c r="CY7" s="643"/>
      <c r="CZ7" s="644">
        <v>8.6999999999999993</v>
      </c>
      <c r="DA7" s="644"/>
      <c r="DB7" s="644"/>
      <c r="DC7" s="644"/>
      <c r="DD7" s="650">
        <v>628248</v>
      </c>
      <c r="DE7" s="642"/>
      <c r="DF7" s="642"/>
      <c r="DG7" s="642"/>
      <c r="DH7" s="642"/>
      <c r="DI7" s="642"/>
      <c r="DJ7" s="642"/>
      <c r="DK7" s="642"/>
      <c r="DL7" s="642"/>
      <c r="DM7" s="642"/>
      <c r="DN7" s="642"/>
      <c r="DO7" s="642"/>
      <c r="DP7" s="643"/>
      <c r="DQ7" s="650">
        <v>8636386</v>
      </c>
      <c r="DR7" s="642"/>
      <c r="DS7" s="642"/>
      <c r="DT7" s="642"/>
      <c r="DU7" s="642"/>
      <c r="DV7" s="642"/>
      <c r="DW7" s="642"/>
      <c r="DX7" s="642"/>
      <c r="DY7" s="642"/>
      <c r="DZ7" s="642"/>
      <c r="EA7" s="642"/>
      <c r="EB7" s="642"/>
      <c r="EC7" s="651"/>
    </row>
    <row r="8" spans="2:143" ht="11.25" customHeight="1" x14ac:dyDescent="0.2">
      <c r="B8" s="638" t="s">
        <v>241</v>
      </c>
      <c r="C8" s="639"/>
      <c r="D8" s="639"/>
      <c r="E8" s="639"/>
      <c r="F8" s="639"/>
      <c r="G8" s="639"/>
      <c r="H8" s="639"/>
      <c r="I8" s="639"/>
      <c r="J8" s="639"/>
      <c r="K8" s="639"/>
      <c r="L8" s="639"/>
      <c r="M8" s="639"/>
      <c r="N8" s="639"/>
      <c r="O8" s="639"/>
      <c r="P8" s="639"/>
      <c r="Q8" s="640"/>
      <c r="R8" s="641">
        <v>128280</v>
      </c>
      <c r="S8" s="642"/>
      <c r="T8" s="642"/>
      <c r="U8" s="642"/>
      <c r="V8" s="642"/>
      <c r="W8" s="642"/>
      <c r="X8" s="642"/>
      <c r="Y8" s="643"/>
      <c r="Z8" s="644">
        <v>0.1</v>
      </c>
      <c r="AA8" s="644"/>
      <c r="AB8" s="644"/>
      <c r="AC8" s="644"/>
      <c r="AD8" s="645">
        <v>128280</v>
      </c>
      <c r="AE8" s="645"/>
      <c r="AF8" s="645"/>
      <c r="AG8" s="645"/>
      <c r="AH8" s="645"/>
      <c r="AI8" s="645"/>
      <c r="AJ8" s="645"/>
      <c r="AK8" s="645"/>
      <c r="AL8" s="646">
        <v>0.2</v>
      </c>
      <c r="AM8" s="647"/>
      <c r="AN8" s="647"/>
      <c r="AO8" s="648"/>
      <c r="AP8" s="638" t="s">
        <v>242</v>
      </c>
      <c r="AQ8" s="639"/>
      <c r="AR8" s="639"/>
      <c r="AS8" s="639"/>
      <c r="AT8" s="639"/>
      <c r="AU8" s="639"/>
      <c r="AV8" s="639"/>
      <c r="AW8" s="639"/>
      <c r="AX8" s="639"/>
      <c r="AY8" s="639"/>
      <c r="AZ8" s="639"/>
      <c r="BA8" s="639"/>
      <c r="BB8" s="639"/>
      <c r="BC8" s="639"/>
      <c r="BD8" s="639"/>
      <c r="BE8" s="639"/>
      <c r="BF8" s="640"/>
      <c r="BG8" s="641">
        <v>494708</v>
      </c>
      <c r="BH8" s="642"/>
      <c r="BI8" s="642"/>
      <c r="BJ8" s="642"/>
      <c r="BK8" s="642"/>
      <c r="BL8" s="642"/>
      <c r="BM8" s="642"/>
      <c r="BN8" s="643"/>
      <c r="BO8" s="644">
        <v>1.2</v>
      </c>
      <c r="BP8" s="644"/>
      <c r="BQ8" s="644"/>
      <c r="BR8" s="644"/>
      <c r="BS8" s="650" t="s">
        <v>237</v>
      </c>
      <c r="BT8" s="642"/>
      <c r="BU8" s="642"/>
      <c r="BV8" s="642"/>
      <c r="BW8" s="642"/>
      <c r="BX8" s="642"/>
      <c r="BY8" s="642"/>
      <c r="BZ8" s="642"/>
      <c r="CA8" s="642"/>
      <c r="CB8" s="651"/>
      <c r="CD8" s="656" t="s">
        <v>243</v>
      </c>
      <c r="CE8" s="657"/>
      <c r="CF8" s="657"/>
      <c r="CG8" s="657"/>
      <c r="CH8" s="657"/>
      <c r="CI8" s="657"/>
      <c r="CJ8" s="657"/>
      <c r="CK8" s="657"/>
      <c r="CL8" s="657"/>
      <c r="CM8" s="657"/>
      <c r="CN8" s="657"/>
      <c r="CO8" s="657"/>
      <c r="CP8" s="657"/>
      <c r="CQ8" s="658"/>
      <c r="CR8" s="641">
        <v>56739475</v>
      </c>
      <c r="CS8" s="642"/>
      <c r="CT8" s="642"/>
      <c r="CU8" s="642"/>
      <c r="CV8" s="642"/>
      <c r="CW8" s="642"/>
      <c r="CX8" s="642"/>
      <c r="CY8" s="643"/>
      <c r="CZ8" s="644">
        <v>44.9</v>
      </c>
      <c r="DA8" s="644"/>
      <c r="DB8" s="644"/>
      <c r="DC8" s="644"/>
      <c r="DD8" s="650">
        <v>1282157</v>
      </c>
      <c r="DE8" s="642"/>
      <c r="DF8" s="642"/>
      <c r="DG8" s="642"/>
      <c r="DH8" s="642"/>
      <c r="DI8" s="642"/>
      <c r="DJ8" s="642"/>
      <c r="DK8" s="642"/>
      <c r="DL8" s="642"/>
      <c r="DM8" s="642"/>
      <c r="DN8" s="642"/>
      <c r="DO8" s="642"/>
      <c r="DP8" s="643"/>
      <c r="DQ8" s="650">
        <v>24319397</v>
      </c>
      <c r="DR8" s="642"/>
      <c r="DS8" s="642"/>
      <c r="DT8" s="642"/>
      <c r="DU8" s="642"/>
      <c r="DV8" s="642"/>
      <c r="DW8" s="642"/>
      <c r="DX8" s="642"/>
      <c r="DY8" s="642"/>
      <c r="DZ8" s="642"/>
      <c r="EA8" s="642"/>
      <c r="EB8" s="642"/>
      <c r="EC8" s="651"/>
    </row>
    <row r="9" spans="2:143" ht="11.25" customHeight="1" x14ac:dyDescent="0.2">
      <c r="B9" s="638" t="s">
        <v>244</v>
      </c>
      <c r="C9" s="639"/>
      <c r="D9" s="639"/>
      <c r="E9" s="639"/>
      <c r="F9" s="639"/>
      <c r="G9" s="639"/>
      <c r="H9" s="639"/>
      <c r="I9" s="639"/>
      <c r="J9" s="639"/>
      <c r="K9" s="639"/>
      <c r="L9" s="639"/>
      <c r="M9" s="639"/>
      <c r="N9" s="639"/>
      <c r="O9" s="639"/>
      <c r="P9" s="639"/>
      <c r="Q9" s="640"/>
      <c r="R9" s="641">
        <v>117578</v>
      </c>
      <c r="S9" s="642"/>
      <c r="T9" s="642"/>
      <c r="U9" s="642"/>
      <c r="V9" s="642"/>
      <c r="W9" s="642"/>
      <c r="X9" s="642"/>
      <c r="Y9" s="643"/>
      <c r="Z9" s="644">
        <v>0.1</v>
      </c>
      <c r="AA9" s="644"/>
      <c r="AB9" s="644"/>
      <c r="AC9" s="644"/>
      <c r="AD9" s="645">
        <v>117578</v>
      </c>
      <c r="AE9" s="645"/>
      <c r="AF9" s="645"/>
      <c r="AG9" s="645"/>
      <c r="AH9" s="645"/>
      <c r="AI9" s="645"/>
      <c r="AJ9" s="645"/>
      <c r="AK9" s="645"/>
      <c r="AL9" s="646">
        <v>0.2</v>
      </c>
      <c r="AM9" s="647"/>
      <c r="AN9" s="647"/>
      <c r="AO9" s="648"/>
      <c r="AP9" s="638" t="s">
        <v>245</v>
      </c>
      <c r="AQ9" s="639"/>
      <c r="AR9" s="639"/>
      <c r="AS9" s="639"/>
      <c r="AT9" s="639"/>
      <c r="AU9" s="639"/>
      <c r="AV9" s="639"/>
      <c r="AW9" s="639"/>
      <c r="AX9" s="639"/>
      <c r="AY9" s="639"/>
      <c r="AZ9" s="639"/>
      <c r="BA9" s="639"/>
      <c r="BB9" s="639"/>
      <c r="BC9" s="639"/>
      <c r="BD9" s="639"/>
      <c r="BE9" s="639"/>
      <c r="BF9" s="640"/>
      <c r="BG9" s="641">
        <v>14661613</v>
      </c>
      <c r="BH9" s="642"/>
      <c r="BI9" s="642"/>
      <c r="BJ9" s="642"/>
      <c r="BK9" s="642"/>
      <c r="BL9" s="642"/>
      <c r="BM9" s="642"/>
      <c r="BN9" s="643"/>
      <c r="BO9" s="644">
        <v>34.4</v>
      </c>
      <c r="BP9" s="644"/>
      <c r="BQ9" s="644"/>
      <c r="BR9" s="644"/>
      <c r="BS9" s="650" t="s">
        <v>237</v>
      </c>
      <c r="BT9" s="642"/>
      <c r="BU9" s="642"/>
      <c r="BV9" s="642"/>
      <c r="BW9" s="642"/>
      <c r="BX9" s="642"/>
      <c r="BY9" s="642"/>
      <c r="BZ9" s="642"/>
      <c r="CA9" s="642"/>
      <c r="CB9" s="651"/>
      <c r="CD9" s="656" t="s">
        <v>246</v>
      </c>
      <c r="CE9" s="657"/>
      <c r="CF9" s="657"/>
      <c r="CG9" s="657"/>
      <c r="CH9" s="657"/>
      <c r="CI9" s="657"/>
      <c r="CJ9" s="657"/>
      <c r="CK9" s="657"/>
      <c r="CL9" s="657"/>
      <c r="CM9" s="657"/>
      <c r="CN9" s="657"/>
      <c r="CO9" s="657"/>
      <c r="CP9" s="657"/>
      <c r="CQ9" s="658"/>
      <c r="CR9" s="641">
        <v>8480330</v>
      </c>
      <c r="CS9" s="642"/>
      <c r="CT9" s="642"/>
      <c r="CU9" s="642"/>
      <c r="CV9" s="642"/>
      <c r="CW9" s="642"/>
      <c r="CX9" s="642"/>
      <c r="CY9" s="643"/>
      <c r="CZ9" s="644">
        <v>6.7</v>
      </c>
      <c r="DA9" s="644"/>
      <c r="DB9" s="644"/>
      <c r="DC9" s="644"/>
      <c r="DD9" s="650">
        <v>198963</v>
      </c>
      <c r="DE9" s="642"/>
      <c r="DF9" s="642"/>
      <c r="DG9" s="642"/>
      <c r="DH9" s="642"/>
      <c r="DI9" s="642"/>
      <c r="DJ9" s="642"/>
      <c r="DK9" s="642"/>
      <c r="DL9" s="642"/>
      <c r="DM9" s="642"/>
      <c r="DN9" s="642"/>
      <c r="DO9" s="642"/>
      <c r="DP9" s="643"/>
      <c r="DQ9" s="650">
        <v>6381339</v>
      </c>
      <c r="DR9" s="642"/>
      <c r="DS9" s="642"/>
      <c r="DT9" s="642"/>
      <c r="DU9" s="642"/>
      <c r="DV9" s="642"/>
      <c r="DW9" s="642"/>
      <c r="DX9" s="642"/>
      <c r="DY9" s="642"/>
      <c r="DZ9" s="642"/>
      <c r="EA9" s="642"/>
      <c r="EB9" s="642"/>
      <c r="EC9" s="651"/>
    </row>
    <row r="10" spans="2:143" ht="11.25" customHeight="1" x14ac:dyDescent="0.2">
      <c r="B10" s="638" t="s">
        <v>247</v>
      </c>
      <c r="C10" s="639"/>
      <c r="D10" s="639"/>
      <c r="E10" s="639"/>
      <c r="F10" s="639"/>
      <c r="G10" s="639"/>
      <c r="H10" s="639"/>
      <c r="I10" s="639"/>
      <c r="J10" s="639"/>
      <c r="K10" s="639"/>
      <c r="L10" s="639"/>
      <c r="M10" s="639"/>
      <c r="N10" s="639"/>
      <c r="O10" s="639"/>
      <c r="P10" s="639"/>
      <c r="Q10" s="640"/>
      <c r="R10" s="641" t="s">
        <v>237</v>
      </c>
      <c r="S10" s="642"/>
      <c r="T10" s="642"/>
      <c r="U10" s="642"/>
      <c r="V10" s="642"/>
      <c r="W10" s="642"/>
      <c r="X10" s="642"/>
      <c r="Y10" s="643"/>
      <c r="Z10" s="644" t="s">
        <v>237</v>
      </c>
      <c r="AA10" s="644"/>
      <c r="AB10" s="644"/>
      <c r="AC10" s="644"/>
      <c r="AD10" s="645" t="s">
        <v>237</v>
      </c>
      <c r="AE10" s="645"/>
      <c r="AF10" s="645"/>
      <c r="AG10" s="645"/>
      <c r="AH10" s="645"/>
      <c r="AI10" s="645"/>
      <c r="AJ10" s="645"/>
      <c r="AK10" s="645"/>
      <c r="AL10" s="646" t="s">
        <v>237</v>
      </c>
      <c r="AM10" s="647"/>
      <c r="AN10" s="647"/>
      <c r="AO10" s="648"/>
      <c r="AP10" s="638" t="s">
        <v>248</v>
      </c>
      <c r="AQ10" s="639"/>
      <c r="AR10" s="639"/>
      <c r="AS10" s="639"/>
      <c r="AT10" s="639"/>
      <c r="AU10" s="639"/>
      <c r="AV10" s="639"/>
      <c r="AW10" s="639"/>
      <c r="AX10" s="639"/>
      <c r="AY10" s="639"/>
      <c r="AZ10" s="639"/>
      <c r="BA10" s="639"/>
      <c r="BB10" s="639"/>
      <c r="BC10" s="639"/>
      <c r="BD10" s="639"/>
      <c r="BE10" s="639"/>
      <c r="BF10" s="640"/>
      <c r="BG10" s="641">
        <v>806977</v>
      </c>
      <c r="BH10" s="642"/>
      <c r="BI10" s="642"/>
      <c r="BJ10" s="642"/>
      <c r="BK10" s="642"/>
      <c r="BL10" s="642"/>
      <c r="BM10" s="642"/>
      <c r="BN10" s="643"/>
      <c r="BO10" s="644">
        <v>1.9</v>
      </c>
      <c r="BP10" s="644"/>
      <c r="BQ10" s="644"/>
      <c r="BR10" s="644"/>
      <c r="BS10" s="650" t="s">
        <v>129</v>
      </c>
      <c r="BT10" s="642"/>
      <c r="BU10" s="642"/>
      <c r="BV10" s="642"/>
      <c r="BW10" s="642"/>
      <c r="BX10" s="642"/>
      <c r="BY10" s="642"/>
      <c r="BZ10" s="642"/>
      <c r="CA10" s="642"/>
      <c r="CB10" s="651"/>
      <c r="CD10" s="656" t="s">
        <v>249</v>
      </c>
      <c r="CE10" s="657"/>
      <c r="CF10" s="657"/>
      <c r="CG10" s="657"/>
      <c r="CH10" s="657"/>
      <c r="CI10" s="657"/>
      <c r="CJ10" s="657"/>
      <c r="CK10" s="657"/>
      <c r="CL10" s="657"/>
      <c r="CM10" s="657"/>
      <c r="CN10" s="657"/>
      <c r="CO10" s="657"/>
      <c r="CP10" s="657"/>
      <c r="CQ10" s="658"/>
      <c r="CR10" s="641">
        <v>328100</v>
      </c>
      <c r="CS10" s="642"/>
      <c r="CT10" s="642"/>
      <c r="CU10" s="642"/>
      <c r="CV10" s="642"/>
      <c r="CW10" s="642"/>
      <c r="CX10" s="642"/>
      <c r="CY10" s="643"/>
      <c r="CZ10" s="644">
        <v>0.3</v>
      </c>
      <c r="DA10" s="644"/>
      <c r="DB10" s="644"/>
      <c r="DC10" s="644"/>
      <c r="DD10" s="650">
        <v>21816</v>
      </c>
      <c r="DE10" s="642"/>
      <c r="DF10" s="642"/>
      <c r="DG10" s="642"/>
      <c r="DH10" s="642"/>
      <c r="DI10" s="642"/>
      <c r="DJ10" s="642"/>
      <c r="DK10" s="642"/>
      <c r="DL10" s="642"/>
      <c r="DM10" s="642"/>
      <c r="DN10" s="642"/>
      <c r="DO10" s="642"/>
      <c r="DP10" s="643"/>
      <c r="DQ10" s="650">
        <v>265827</v>
      </c>
      <c r="DR10" s="642"/>
      <c r="DS10" s="642"/>
      <c r="DT10" s="642"/>
      <c r="DU10" s="642"/>
      <c r="DV10" s="642"/>
      <c r="DW10" s="642"/>
      <c r="DX10" s="642"/>
      <c r="DY10" s="642"/>
      <c r="DZ10" s="642"/>
      <c r="EA10" s="642"/>
      <c r="EB10" s="642"/>
      <c r="EC10" s="651"/>
    </row>
    <row r="11" spans="2:143" ht="11.25" customHeight="1" x14ac:dyDescent="0.2">
      <c r="B11" s="638" t="s">
        <v>250</v>
      </c>
      <c r="C11" s="639"/>
      <c r="D11" s="639"/>
      <c r="E11" s="639"/>
      <c r="F11" s="639"/>
      <c r="G11" s="639"/>
      <c r="H11" s="639"/>
      <c r="I11" s="639"/>
      <c r="J11" s="639"/>
      <c r="K11" s="639"/>
      <c r="L11" s="639"/>
      <c r="M11" s="639"/>
      <c r="N11" s="639"/>
      <c r="O11" s="639"/>
      <c r="P11" s="639"/>
      <c r="Q11" s="640"/>
      <c r="R11" s="641" t="s">
        <v>129</v>
      </c>
      <c r="S11" s="642"/>
      <c r="T11" s="642"/>
      <c r="U11" s="642"/>
      <c r="V11" s="642"/>
      <c r="W11" s="642"/>
      <c r="X11" s="642"/>
      <c r="Y11" s="643"/>
      <c r="Z11" s="644" t="s">
        <v>129</v>
      </c>
      <c r="AA11" s="644"/>
      <c r="AB11" s="644"/>
      <c r="AC11" s="644"/>
      <c r="AD11" s="645" t="s">
        <v>237</v>
      </c>
      <c r="AE11" s="645"/>
      <c r="AF11" s="645"/>
      <c r="AG11" s="645"/>
      <c r="AH11" s="645"/>
      <c r="AI11" s="645"/>
      <c r="AJ11" s="645"/>
      <c r="AK11" s="645"/>
      <c r="AL11" s="646" t="s">
        <v>237</v>
      </c>
      <c r="AM11" s="647"/>
      <c r="AN11" s="647"/>
      <c r="AO11" s="648"/>
      <c r="AP11" s="638" t="s">
        <v>251</v>
      </c>
      <c r="AQ11" s="639"/>
      <c r="AR11" s="639"/>
      <c r="AS11" s="639"/>
      <c r="AT11" s="639"/>
      <c r="AU11" s="639"/>
      <c r="AV11" s="639"/>
      <c r="AW11" s="639"/>
      <c r="AX11" s="639"/>
      <c r="AY11" s="639"/>
      <c r="AZ11" s="639"/>
      <c r="BA11" s="639"/>
      <c r="BB11" s="639"/>
      <c r="BC11" s="639"/>
      <c r="BD11" s="639"/>
      <c r="BE11" s="639"/>
      <c r="BF11" s="640"/>
      <c r="BG11" s="641">
        <v>3953852</v>
      </c>
      <c r="BH11" s="642"/>
      <c r="BI11" s="642"/>
      <c r="BJ11" s="642"/>
      <c r="BK11" s="642"/>
      <c r="BL11" s="642"/>
      <c r="BM11" s="642"/>
      <c r="BN11" s="643"/>
      <c r="BO11" s="644">
        <v>9.3000000000000007</v>
      </c>
      <c r="BP11" s="644"/>
      <c r="BQ11" s="644"/>
      <c r="BR11" s="644"/>
      <c r="BS11" s="650">
        <v>782994</v>
      </c>
      <c r="BT11" s="642"/>
      <c r="BU11" s="642"/>
      <c r="BV11" s="642"/>
      <c r="BW11" s="642"/>
      <c r="BX11" s="642"/>
      <c r="BY11" s="642"/>
      <c r="BZ11" s="642"/>
      <c r="CA11" s="642"/>
      <c r="CB11" s="651"/>
      <c r="CD11" s="656" t="s">
        <v>252</v>
      </c>
      <c r="CE11" s="657"/>
      <c r="CF11" s="657"/>
      <c r="CG11" s="657"/>
      <c r="CH11" s="657"/>
      <c r="CI11" s="657"/>
      <c r="CJ11" s="657"/>
      <c r="CK11" s="657"/>
      <c r="CL11" s="657"/>
      <c r="CM11" s="657"/>
      <c r="CN11" s="657"/>
      <c r="CO11" s="657"/>
      <c r="CP11" s="657"/>
      <c r="CQ11" s="658"/>
      <c r="CR11" s="641">
        <v>3261573</v>
      </c>
      <c r="CS11" s="642"/>
      <c r="CT11" s="642"/>
      <c r="CU11" s="642"/>
      <c r="CV11" s="642"/>
      <c r="CW11" s="642"/>
      <c r="CX11" s="642"/>
      <c r="CY11" s="643"/>
      <c r="CZ11" s="644">
        <v>2.6</v>
      </c>
      <c r="DA11" s="644"/>
      <c r="DB11" s="644"/>
      <c r="DC11" s="644"/>
      <c r="DD11" s="650">
        <v>1519351</v>
      </c>
      <c r="DE11" s="642"/>
      <c r="DF11" s="642"/>
      <c r="DG11" s="642"/>
      <c r="DH11" s="642"/>
      <c r="DI11" s="642"/>
      <c r="DJ11" s="642"/>
      <c r="DK11" s="642"/>
      <c r="DL11" s="642"/>
      <c r="DM11" s="642"/>
      <c r="DN11" s="642"/>
      <c r="DO11" s="642"/>
      <c r="DP11" s="643"/>
      <c r="DQ11" s="650">
        <v>1630127</v>
      </c>
      <c r="DR11" s="642"/>
      <c r="DS11" s="642"/>
      <c r="DT11" s="642"/>
      <c r="DU11" s="642"/>
      <c r="DV11" s="642"/>
      <c r="DW11" s="642"/>
      <c r="DX11" s="642"/>
      <c r="DY11" s="642"/>
      <c r="DZ11" s="642"/>
      <c r="EA11" s="642"/>
      <c r="EB11" s="642"/>
      <c r="EC11" s="651"/>
    </row>
    <row r="12" spans="2:143" ht="11.25" customHeight="1" x14ac:dyDescent="0.2">
      <c r="B12" s="638" t="s">
        <v>253</v>
      </c>
      <c r="C12" s="639"/>
      <c r="D12" s="639"/>
      <c r="E12" s="639"/>
      <c r="F12" s="639"/>
      <c r="G12" s="639"/>
      <c r="H12" s="639"/>
      <c r="I12" s="639"/>
      <c r="J12" s="639"/>
      <c r="K12" s="639"/>
      <c r="L12" s="639"/>
      <c r="M12" s="639"/>
      <c r="N12" s="639"/>
      <c r="O12" s="639"/>
      <c r="P12" s="639"/>
      <c r="Q12" s="640"/>
      <c r="R12" s="641">
        <v>5498219</v>
      </c>
      <c r="S12" s="642"/>
      <c r="T12" s="642"/>
      <c r="U12" s="642"/>
      <c r="V12" s="642"/>
      <c r="W12" s="642"/>
      <c r="X12" s="642"/>
      <c r="Y12" s="643"/>
      <c r="Z12" s="644">
        <v>4.3</v>
      </c>
      <c r="AA12" s="644"/>
      <c r="AB12" s="644"/>
      <c r="AC12" s="644"/>
      <c r="AD12" s="645">
        <v>5498219</v>
      </c>
      <c r="AE12" s="645"/>
      <c r="AF12" s="645"/>
      <c r="AG12" s="645"/>
      <c r="AH12" s="645"/>
      <c r="AI12" s="645"/>
      <c r="AJ12" s="645"/>
      <c r="AK12" s="645"/>
      <c r="AL12" s="646">
        <v>8.4</v>
      </c>
      <c r="AM12" s="647"/>
      <c r="AN12" s="647"/>
      <c r="AO12" s="648"/>
      <c r="AP12" s="638" t="s">
        <v>254</v>
      </c>
      <c r="AQ12" s="639"/>
      <c r="AR12" s="639"/>
      <c r="AS12" s="639"/>
      <c r="AT12" s="639"/>
      <c r="AU12" s="639"/>
      <c r="AV12" s="639"/>
      <c r="AW12" s="639"/>
      <c r="AX12" s="639"/>
      <c r="AY12" s="639"/>
      <c r="AZ12" s="639"/>
      <c r="BA12" s="639"/>
      <c r="BB12" s="639"/>
      <c r="BC12" s="639"/>
      <c r="BD12" s="639"/>
      <c r="BE12" s="639"/>
      <c r="BF12" s="640"/>
      <c r="BG12" s="641">
        <v>16125584</v>
      </c>
      <c r="BH12" s="642"/>
      <c r="BI12" s="642"/>
      <c r="BJ12" s="642"/>
      <c r="BK12" s="642"/>
      <c r="BL12" s="642"/>
      <c r="BM12" s="642"/>
      <c r="BN12" s="643"/>
      <c r="BO12" s="644">
        <v>37.9</v>
      </c>
      <c r="BP12" s="644"/>
      <c r="BQ12" s="644"/>
      <c r="BR12" s="644"/>
      <c r="BS12" s="650" t="s">
        <v>237</v>
      </c>
      <c r="BT12" s="642"/>
      <c r="BU12" s="642"/>
      <c r="BV12" s="642"/>
      <c r="BW12" s="642"/>
      <c r="BX12" s="642"/>
      <c r="BY12" s="642"/>
      <c r="BZ12" s="642"/>
      <c r="CA12" s="642"/>
      <c r="CB12" s="651"/>
      <c r="CD12" s="656" t="s">
        <v>255</v>
      </c>
      <c r="CE12" s="657"/>
      <c r="CF12" s="657"/>
      <c r="CG12" s="657"/>
      <c r="CH12" s="657"/>
      <c r="CI12" s="657"/>
      <c r="CJ12" s="657"/>
      <c r="CK12" s="657"/>
      <c r="CL12" s="657"/>
      <c r="CM12" s="657"/>
      <c r="CN12" s="657"/>
      <c r="CO12" s="657"/>
      <c r="CP12" s="657"/>
      <c r="CQ12" s="658"/>
      <c r="CR12" s="641">
        <v>4354354</v>
      </c>
      <c r="CS12" s="642"/>
      <c r="CT12" s="642"/>
      <c r="CU12" s="642"/>
      <c r="CV12" s="642"/>
      <c r="CW12" s="642"/>
      <c r="CX12" s="642"/>
      <c r="CY12" s="643"/>
      <c r="CZ12" s="644">
        <v>3.4</v>
      </c>
      <c r="DA12" s="644"/>
      <c r="DB12" s="644"/>
      <c r="DC12" s="644"/>
      <c r="DD12" s="650">
        <v>425211</v>
      </c>
      <c r="DE12" s="642"/>
      <c r="DF12" s="642"/>
      <c r="DG12" s="642"/>
      <c r="DH12" s="642"/>
      <c r="DI12" s="642"/>
      <c r="DJ12" s="642"/>
      <c r="DK12" s="642"/>
      <c r="DL12" s="642"/>
      <c r="DM12" s="642"/>
      <c r="DN12" s="642"/>
      <c r="DO12" s="642"/>
      <c r="DP12" s="643"/>
      <c r="DQ12" s="650">
        <v>1526688</v>
      </c>
      <c r="DR12" s="642"/>
      <c r="DS12" s="642"/>
      <c r="DT12" s="642"/>
      <c r="DU12" s="642"/>
      <c r="DV12" s="642"/>
      <c r="DW12" s="642"/>
      <c r="DX12" s="642"/>
      <c r="DY12" s="642"/>
      <c r="DZ12" s="642"/>
      <c r="EA12" s="642"/>
      <c r="EB12" s="642"/>
      <c r="EC12" s="651"/>
    </row>
    <row r="13" spans="2:143" ht="11.25" customHeight="1" x14ac:dyDescent="0.2">
      <c r="B13" s="638" t="s">
        <v>256</v>
      </c>
      <c r="C13" s="639"/>
      <c r="D13" s="639"/>
      <c r="E13" s="639"/>
      <c r="F13" s="639"/>
      <c r="G13" s="639"/>
      <c r="H13" s="639"/>
      <c r="I13" s="639"/>
      <c r="J13" s="639"/>
      <c r="K13" s="639"/>
      <c r="L13" s="639"/>
      <c r="M13" s="639"/>
      <c r="N13" s="639"/>
      <c r="O13" s="639"/>
      <c r="P13" s="639"/>
      <c r="Q13" s="640"/>
      <c r="R13" s="641">
        <v>7499</v>
      </c>
      <c r="S13" s="642"/>
      <c r="T13" s="642"/>
      <c r="U13" s="642"/>
      <c r="V13" s="642"/>
      <c r="W13" s="642"/>
      <c r="X13" s="642"/>
      <c r="Y13" s="643"/>
      <c r="Z13" s="644">
        <v>0</v>
      </c>
      <c r="AA13" s="644"/>
      <c r="AB13" s="644"/>
      <c r="AC13" s="644"/>
      <c r="AD13" s="645">
        <v>7499</v>
      </c>
      <c r="AE13" s="645"/>
      <c r="AF13" s="645"/>
      <c r="AG13" s="645"/>
      <c r="AH13" s="645"/>
      <c r="AI13" s="645"/>
      <c r="AJ13" s="645"/>
      <c r="AK13" s="645"/>
      <c r="AL13" s="646">
        <v>0</v>
      </c>
      <c r="AM13" s="647"/>
      <c r="AN13" s="647"/>
      <c r="AO13" s="648"/>
      <c r="AP13" s="638" t="s">
        <v>257</v>
      </c>
      <c r="AQ13" s="639"/>
      <c r="AR13" s="639"/>
      <c r="AS13" s="639"/>
      <c r="AT13" s="639"/>
      <c r="AU13" s="639"/>
      <c r="AV13" s="639"/>
      <c r="AW13" s="639"/>
      <c r="AX13" s="639"/>
      <c r="AY13" s="639"/>
      <c r="AZ13" s="639"/>
      <c r="BA13" s="639"/>
      <c r="BB13" s="639"/>
      <c r="BC13" s="639"/>
      <c r="BD13" s="639"/>
      <c r="BE13" s="639"/>
      <c r="BF13" s="640"/>
      <c r="BG13" s="641">
        <v>16027039</v>
      </c>
      <c r="BH13" s="642"/>
      <c r="BI13" s="642"/>
      <c r="BJ13" s="642"/>
      <c r="BK13" s="642"/>
      <c r="BL13" s="642"/>
      <c r="BM13" s="642"/>
      <c r="BN13" s="643"/>
      <c r="BO13" s="644">
        <v>37.700000000000003</v>
      </c>
      <c r="BP13" s="644"/>
      <c r="BQ13" s="644"/>
      <c r="BR13" s="644"/>
      <c r="BS13" s="650" t="s">
        <v>237</v>
      </c>
      <c r="BT13" s="642"/>
      <c r="BU13" s="642"/>
      <c r="BV13" s="642"/>
      <c r="BW13" s="642"/>
      <c r="BX13" s="642"/>
      <c r="BY13" s="642"/>
      <c r="BZ13" s="642"/>
      <c r="CA13" s="642"/>
      <c r="CB13" s="651"/>
      <c r="CD13" s="656" t="s">
        <v>258</v>
      </c>
      <c r="CE13" s="657"/>
      <c r="CF13" s="657"/>
      <c r="CG13" s="657"/>
      <c r="CH13" s="657"/>
      <c r="CI13" s="657"/>
      <c r="CJ13" s="657"/>
      <c r="CK13" s="657"/>
      <c r="CL13" s="657"/>
      <c r="CM13" s="657"/>
      <c r="CN13" s="657"/>
      <c r="CO13" s="657"/>
      <c r="CP13" s="657"/>
      <c r="CQ13" s="658"/>
      <c r="CR13" s="641">
        <v>9559167</v>
      </c>
      <c r="CS13" s="642"/>
      <c r="CT13" s="642"/>
      <c r="CU13" s="642"/>
      <c r="CV13" s="642"/>
      <c r="CW13" s="642"/>
      <c r="CX13" s="642"/>
      <c r="CY13" s="643"/>
      <c r="CZ13" s="644">
        <v>7.6</v>
      </c>
      <c r="DA13" s="644"/>
      <c r="DB13" s="644"/>
      <c r="DC13" s="644"/>
      <c r="DD13" s="650">
        <v>4032744</v>
      </c>
      <c r="DE13" s="642"/>
      <c r="DF13" s="642"/>
      <c r="DG13" s="642"/>
      <c r="DH13" s="642"/>
      <c r="DI13" s="642"/>
      <c r="DJ13" s="642"/>
      <c r="DK13" s="642"/>
      <c r="DL13" s="642"/>
      <c r="DM13" s="642"/>
      <c r="DN13" s="642"/>
      <c r="DO13" s="642"/>
      <c r="DP13" s="643"/>
      <c r="DQ13" s="650">
        <v>6341320</v>
      </c>
      <c r="DR13" s="642"/>
      <c r="DS13" s="642"/>
      <c r="DT13" s="642"/>
      <c r="DU13" s="642"/>
      <c r="DV13" s="642"/>
      <c r="DW13" s="642"/>
      <c r="DX13" s="642"/>
      <c r="DY13" s="642"/>
      <c r="DZ13" s="642"/>
      <c r="EA13" s="642"/>
      <c r="EB13" s="642"/>
      <c r="EC13" s="651"/>
    </row>
    <row r="14" spans="2:143" ht="11.25" customHeight="1" x14ac:dyDescent="0.2">
      <c r="B14" s="638" t="s">
        <v>259</v>
      </c>
      <c r="C14" s="639"/>
      <c r="D14" s="639"/>
      <c r="E14" s="639"/>
      <c r="F14" s="639"/>
      <c r="G14" s="639"/>
      <c r="H14" s="639"/>
      <c r="I14" s="639"/>
      <c r="J14" s="639"/>
      <c r="K14" s="639"/>
      <c r="L14" s="639"/>
      <c r="M14" s="639"/>
      <c r="N14" s="639"/>
      <c r="O14" s="639"/>
      <c r="P14" s="639"/>
      <c r="Q14" s="640"/>
      <c r="R14" s="641" t="s">
        <v>237</v>
      </c>
      <c r="S14" s="642"/>
      <c r="T14" s="642"/>
      <c r="U14" s="642"/>
      <c r="V14" s="642"/>
      <c r="W14" s="642"/>
      <c r="X14" s="642"/>
      <c r="Y14" s="643"/>
      <c r="Z14" s="644" t="s">
        <v>129</v>
      </c>
      <c r="AA14" s="644"/>
      <c r="AB14" s="644"/>
      <c r="AC14" s="644"/>
      <c r="AD14" s="645" t="s">
        <v>237</v>
      </c>
      <c r="AE14" s="645"/>
      <c r="AF14" s="645"/>
      <c r="AG14" s="645"/>
      <c r="AH14" s="645"/>
      <c r="AI14" s="645"/>
      <c r="AJ14" s="645"/>
      <c r="AK14" s="645"/>
      <c r="AL14" s="646" t="s">
        <v>129</v>
      </c>
      <c r="AM14" s="647"/>
      <c r="AN14" s="647"/>
      <c r="AO14" s="648"/>
      <c r="AP14" s="638" t="s">
        <v>260</v>
      </c>
      <c r="AQ14" s="639"/>
      <c r="AR14" s="639"/>
      <c r="AS14" s="639"/>
      <c r="AT14" s="639"/>
      <c r="AU14" s="639"/>
      <c r="AV14" s="639"/>
      <c r="AW14" s="639"/>
      <c r="AX14" s="639"/>
      <c r="AY14" s="639"/>
      <c r="AZ14" s="639"/>
      <c r="BA14" s="639"/>
      <c r="BB14" s="639"/>
      <c r="BC14" s="639"/>
      <c r="BD14" s="639"/>
      <c r="BE14" s="639"/>
      <c r="BF14" s="640"/>
      <c r="BG14" s="641">
        <v>793285</v>
      </c>
      <c r="BH14" s="642"/>
      <c r="BI14" s="642"/>
      <c r="BJ14" s="642"/>
      <c r="BK14" s="642"/>
      <c r="BL14" s="642"/>
      <c r="BM14" s="642"/>
      <c r="BN14" s="643"/>
      <c r="BO14" s="644">
        <v>1.9</v>
      </c>
      <c r="BP14" s="644"/>
      <c r="BQ14" s="644"/>
      <c r="BR14" s="644"/>
      <c r="BS14" s="650" t="s">
        <v>237</v>
      </c>
      <c r="BT14" s="642"/>
      <c r="BU14" s="642"/>
      <c r="BV14" s="642"/>
      <c r="BW14" s="642"/>
      <c r="BX14" s="642"/>
      <c r="BY14" s="642"/>
      <c r="BZ14" s="642"/>
      <c r="CA14" s="642"/>
      <c r="CB14" s="651"/>
      <c r="CD14" s="656" t="s">
        <v>261</v>
      </c>
      <c r="CE14" s="657"/>
      <c r="CF14" s="657"/>
      <c r="CG14" s="657"/>
      <c r="CH14" s="657"/>
      <c r="CI14" s="657"/>
      <c r="CJ14" s="657"/>
      <c r="CK14" s="657"/>
      <c r="CL14" s="657"/>
      <c r="CM14" s="657"/>
      <c r="CN14" s="657"/>
      <c r="CO14" s="657"/>
      <c r="CP14" s="657"/>
      <c r="CQ14" s="658"/>
      <c r="CR14" s="641">
        <v>3430631</v>
      </c>
      <c r="CS14" s="642"/>
      <c r="CT14" s="642"/>
      <c r="CU14" s="642"/>
      <c r="CV14" s="642"/>
      <c r="CW14" s="642"/>
      <c r="CX14" s="642"/>
      <c r="CY14" s="643"/>
      <c r="CZ14" s="644">
        <v>2.7</v>
      </c>
      <c r="DA14" s="644"/>
      <c r="DB14" s="644"/>
      <c r="DC14" s="644"/>
      <c r="DD14" s="650">
        <v>264879</v>
      </c>
      <c r="DE14" s="642"/>
      <c r="DF14" s="642"/>
      <c r="DG14" s="642"/>
      <c r="DH14" s="642"/>
      <c r="DI14" s="642"/>
      <c r="DJ14" s="642"/>
      <c r="DK14" s="642"/>
      <c r="DL14" s="642"/>
      <c r="DM14" s="642"/>
      <c r="DN14" s="642"/>
      <c r="DO14" s="642"/>
      <c r="DP14" s="643"/>
      <c r="DQ14" s="650">
        <v>3141268</v>
      </c>
      <c r="DR14" s="642"/>
      <c r="DS14" s="642"/>
      <c r="DT14" s="642"/>
      <c r="DU14" s="642"/>
      <c r="DV14" s="642"/>
      <c r="DW14" s="642"/>
      <c r="DX14" s="642"/>
      <c r="DY14" s="642"/>
      <c r="DZ14" s="642"/>
      <c r="EA14" s="642"/>
      <c r="EB14" s="642"/>
      <c r="EC14" s="651"/>
    </row>
    <row r="15" spans="2:143" ht="11.25" customHeight="1" x14ac:dyDescent="0.2">
      <c r="B15" s="638" t="s">
        <v>262</v>
      </c>
      <c r="C15" s="639"/>
      <c r="D15" s="639"/>
      <c r="E15" s="639"/>
      <c r="F15" s="639"/>
      <c r="G15" s="639"/>
      <c r="H15" s="639"/>
      <c r="I15" s="639"/>
      <c r="J15" s="639"/>
      <c r="K15" s="639"/>
      <c r="L15" s="639"/>
      <c r="M15" s="639"/>
      <c r="N15" s="639"/>
      <c r="O15" s="639"/>
      <c r="P15" s="639"/>
      <c r="Q15" s="640"/>
      <c r="R15" s="641">
        <v>317818</v>
      </c>
      <c r="S15" s="642"/>
      <c r="T15" s="642"/>
      <c r="U15" s="642"/>
      <c r="V15" s="642"/>
      <c r="W15" s="642"/>
      <c r="X15" s="642"/>
      <c r="Y15" s="643"/>
      <c r="Z15" s="644">
        <v>0.2</v>
      </c>
      <c r="AA15" s="644"/>
      <c r="AB15" s="644"/>
      <c r="AC15" s="644"/>
      <c r="AD15" s="645">
        <v>317818</v>
      </c>
      <c r="AE15" s="645"/>
      <c r="AF15" s="645"/>
      <c r="AG15" s="645"/>
      <c r="AH15" s="645"/>
      <c r="AI15" s="645"/>
      <c r="AJ15" s="645"/>
      <c r="AK15" s="645"/>
      <c r="AL15" s="646">
        <v>0.5</v>
      </c>
      <c r="AM15" s="647"/>
      <c r="AN15" s="647"/>
      <c r="AO15" s="648"/>
      <c r="AP15" s="638" t="s">
        <v>263</v>
      </c>
      <c r="AQ15" s="639"/>
      <c r="AR15" s="639"/>
      <c r="AS15" s="639"/>
      <c r="AT15" s="639"/>
      <c r="AU15" s="639"/>
      <c r="AV15" s="639"/>
      <c r="AW15" s="639"/>
      <c r="AX15" s="639"/>
      <c r="AY15" s="639"/>
      <c r="AZ15" s="639"/>
      <c r="BA15" s="639"/>
      <c r="BB15" s="639"/>
      <c r="BC15" s="639"/>
      <c r="BD15" s="639"/>
      <c r="BE15" s="639"/>
      <c r="BF15" s="640"/>
      <c r="BG15" s="641">
        <v>2056150</v>
      </c>
      <c r="BH15" s="642"/>
      <c r="BI15" s="642"/>
      <c r="BJ15" s="642"/>
      <c r="BK15" s="642"/>
      <c r="BL15" s="642"/>
      <c r="BM15" s="642"/>
      <c r="BN15" s="643"/>
      <c r="BO15" s="644">
        <v>4.8</v>
      </c>
      <c r="BP15" s="644"/>
      <c r="BQ15" s="644"/>
      <c r="BR15" s="644"/>
      <c r="BS15" s="650" t="s">
        <v>237</v>
      </c>
      <c r="BT15" s="642"/>
      <c r="BU15" s="642"/>
      <c r="BV15" s="642"/>
      <c r="BW15" s="642"/>
      <c r="BX15" s="642"/>
      <c r="BY15" s="642"/>
      <c r="BZ15" s="642"/>
      <c r="CA15" s="642"/>
      <c r="CB15" s="651"/>
      <c r="CD15" s="656" t="s">
        <v>264</v>
      </c>
      <c r="CE15" s="657"/>
      <c r="CF15" s="657"/>
      <c r="CG15" s="657"/>
      <c r="CH15" s="657"/>
      <c r="CI15" s="657"/>
      <c r="CJ15" s="657"/>
      <c r="CK15" s="657"/>
      <c r="CL15" s="657"/>
      <c r="CM15" s="657"/>
      <c r="CN15" s="657"/>
      <c r="CO15" s="657"/>
      <c r="CP15" s="657"/>
      <c r="CQ15" s="658"/>
      <c r="CR15" s="641">
        <v>14901359</v>
      </c>
      <c r="CS15" s="642"/>
      <c r="CT15" s="642"/>
      <c r="CU15" s="642"/>
      <c r="CV15" s="642"/>
      <c r="CW15" s="642"/>
      <c r="CX15" s="642"/>
      <c r="CY15" s="643"/>
      <c r="CZ15" s="644">
        <v>11.8</v>
      </c>
      <c r="DA15" s="644"/>
      <c r="DB15" s="644"/>
      <c r="DC15" s="644"/>
      <c r="DD15" s="650">
        <v>3785181</v>
      </c>
      <c r="DE15" s="642"/>
      <c r="DF15" s="642"/>
      <c r="DG15" s="642"/>
      <c r="DH15" s="642"/>
      <c r="DI15" s="642"/>
      <c r="DJ15" s="642"/>
      <c r="DK15" s="642"/>
      <c r="DL15" s="642"/>
      <c r="DM15" s="642"/>
      <c r="DN15" s="642"/>
      <c r="DO15" s="642"/>
      <c r="DP15" s="643"/>
      <c r="DQ15" s="650">
        <v>10034696</v>
      </c>
      <c r="DR15" s="642"/>
      <c r="DS15" s="642"/>
      <c r="DT15" s="642"/>
      <c r="DU15" s="642"/>
      <c r="DV15" s="642"/>
      <c r="DW15" s="642"/>
      <c r="DX15" s="642"/>
      <c r="DY15" s="642"/>
      <c r="DZ15" s="642"/>
      <c r="EA15" s="642"/>
      <c r="EB15" s="642"/>
      <c r="EC15" s="651"/>
    </row>
    <row r="16" spans="2:143" ht="11.25" customHeight="1" x14ac:dyDescent="0.2">
      <c r="B16" s="638" t="s">
        <v>265</v>
      </c>
      <c r="C16" s="639"/>
      <c r="D16" s="639"/>
      <c r="E16" s="639"/>
      <c r="F16" s="639"/>
      <c r="G16" s="639"/>
      <c r="H16" s="639"/>
      <c r="I16" s="639"/>
      <c r="J16" s="639"/>
      <c r="K16" s="639"/>
      <c r="L16" s="639"/>
      <c r="M16" s="639"/>
      <c r="N16" s="639"/>
      <c r="O16" s="639"/>
      <c r="P16" s="639"/>
      <c r="Q16" s="640"/>
      <c r="R16" s="641" t="s">
        <v>237</v>
      </c>
      <c r="S16" s="642"/>
      <c r="T16" s="642"/>
      <c r="U16" s="642"/>
      <c r="V16" s="642"/>
      <c r="W16" s="642"/>
      <c r="X16" s="642"/>
      <c r="Y16" s="643"/>
      <c r="Z16" s="644" t="s">
        <v>237</v>
      </c>
      <c r="AA16" s="644"/>
      <c r="AB16" s="644"/>
      <c r="AC16" s="644"/>
      <c r="AD16" s="645" t="s">
        <v>129</v>
      </c>
      <c r="AE16" s="645"/>
      <c r="AF16" s="645"/>
      <c r="AG16" s="645"/>
      <c r="AH16" s="645"/>
      <c r="AI16" s="645"/>
      <c r="AJ16" s="645"/>
      <c r="AK16" s="645"/>
      <c r="AL16" s="646" t="s">
        <v>237</v>
      </c>
      <c r="AM16" s="647"/>
      <c r="AN16" s="647"/>
      <c r="AO16" s="648"/>
      <c r="AP16" s="638" t="s">
        <v>266</v>
      </c>
      <c r="AQ16" s="639"/>
      <c r="AR16" s="639"/>
      <c r="AS16" s="639"/>
      <c r="AT16" s="639"/>
      <c r="AU16" s="639"/>
      <c r="AV16" s="639"/>
      <c r="AW16" s="639"/>
      <c r="AX16" s="639"/>
      <c r="AY16" s="639"/>
      <c r="AZ16" s="639"/>
      <c r="BA16" s="639"/>
      <c r="BB16" s="639"/>
      <c r="BC16" s="639"/>
      <c r="BD16" s="639"/>
      <c r="BE16" s="639"/>
      <c r="BF16" s="640"/>
      <c r="BG16" s="641" t="s">
        <v>129</v>
      </c>
      <c r="BH16" s="642"/>
      <c r="BI16" s="642"/>
      <c r="BJ16" s="642"/>
      <c r="BK16" s="642"/>
      <c r="BL16" s="642"/>
      <c r="BM16" s="642"/>
      <c r="BN16" s="643"/>
      <c r="BO16" s="644" t="s">
        <v>129</v>
      </c>
      <c r="BP16" s="644"/>
      <c r="BQ16" s="644"/>
      <c r="BR16" s="644"/>
      <c r="BS16" s="650" t="s">
        <v>129</v>
      </c>
      <c r="BT16" s="642"/>
      <c r="BU16" s="642"/>
      <c r="BV16" s="642"/>
      <c r="BW16" s="642"/>
      <c r="BX16" s="642"/>
      <c r="BY16" s="642"/>
      <c r="BZ16" s="642"/>
      <c r="CA16" s="642"/>
      <c r="CB16" s="651"/>
      <c r="CD16" s="656" t="s">
        <v>267</v>
      </c>
      <c r="CE16" s="657"/>
      <c r="CF16" s="657"/>
      <c r="CG16" s="657"/>
      <c r="CH16" s="657"/>
      <c r="CI16" s="657"/>
      <c r="CJ16" s="657"/>
      <c r="CK16" s="657"/>
      <c r="CL16" s="657"/>
      <c r="CM16" s="657"/>
      <c r="CN16" s="657"/>
      <c r="CO16" s="657"/>
      <c r="CP16" s="657"/>
      <c r="CQ16" s="658"/>
      <c r="CR16" s="641">
        <v>840600</v>
      </c>
      <c r="CS16" s="642"/>
      <c r="CT16" s="642"/>
      <c r="CU16" s="642"/>
      <c r="CV16" s="642"/>
      <c r="CW16" s="642"/>
      <c r="CX16" s="642"/>
      <c r="CY16" s="643"/>
      <c r="CZ16" s="644">
        <v>0.7</v>
      </c>
      <c r="DA16" s="644"/>
      <c r="DB16" s="644"/>
      <c r="DC16" s="644"/>
      <c r="DD16" s="650" t="s">
        <v>237</v>
      </c>
      <c r="DE16" s="642"/>
      <c r="DF16" s="642"/>
      <c r="DG16" s="642"/>
      <c r="DH16" s="642"/>
      <c r="DI16" s="642"/>
      <c r="DJ16" s="642"/>
      <c r="DK16" s="642"/>
      <c r="DL16" s="642"/>
      <c r="DM16" s="642"/>
      <c r="DN16" s="642"/>
      <c r="DO16" s="642"/>
      <c r="DP16" s="643"/>
      <c r="DQ16" s="650">
        <v>146971</v>
      </c>
      <c r="DR16" s="642"/>
      <c r="DS16" s="642"/>
      <c r="DT16" s="642"/>
      <c r="DU16" s="642"/>
      <c r="DV16" s="642"/>
      <c r="DW16" s="642"/>
      <c r="DX16" s="642"/>
      <c r="DY16" s="642"/>
      <c r="DZ16" s="642"/>
      <c r="EA16" s="642"/>
      <c r="EB16" s="642"/>
      <c r="EC16" s="651"/>
    </row>
    <row r="17" spans="2:133" ht="11.25" customHeight="1" x14ac:dyDescent="0.2">
      <c r="B17" s="638" t="s">
        <v>268</v>
      </c>
      <c r="C17" s="639"/>
      <c r="D17" s="639"/>
      <c r="E17" s="639"/>
      <c r="F17" s="639"/>
      <c r="G17" s="639"/>
      <c r="H17" s="639"/>
      <c r="I17" s="639"/>
      <c r="J17" s="639"/>
      <c r="K17" s="639"/>
      <c r="L17" s="639"/>
      <c r="M17" s="639"/>
      <c r="N17" s="639"/>
      <c r="O17" s="639"/>
      <c r="P17" s="639"/>
      <c r="Q17" s="640"/>
      <c r="R17" s="641">
        <v>221857</v>
      </c>
      <c r="S17" s="642"/>
      <c r="T17" s="642"/>
      <c r="U17" s="642"/>
      <c r="V17" s="642"/>
      <c r="W17" s="642"/>
      <c r="X17" s="642"/>
      <c r="Y17" s="643"/>
      <c r="Z17" s="644">
        <v>0.2</v>
      </c>
      <c r="AA17" s="644"/>
      <c r="AB17" s="644"/>
      <c r="AC17" s="644"/>
      <c r="AD17" s="645">
        <v>221857</v>
      </c>
      <c r="AE17" s="645"/>
      <c r="AF17" s="645"/>
      <c r="AG17" s="645"/>
      <c r="AH17" s="645"/>
      <c r="AI17" s="645"/>
      <c r="AJ17" s="645"/>
      <c r="AK17" s="645"/>
      <c r="AL17" s="646">
        <v>0.3</v>
      </c>
      <c r="AM17" s="647"/>
      <c r="AN17" s="647"/>
      <c r="AO17" s="648"/>
      <c r="AP17" s="638" t="s">
        <v>269</v>
      </c>
      <c r="AQ17" s="639"/>
      <c r="AR17" s="639"/>
      <c r="AS17" s="639"/>
      <c r="AT17" s="639"/>
      <c r="AU17" s="639"/>
      <c r="AV17" s="639"/>
      <c r="AW17" s="639"/>
      <c r="AX17" s="639"/>
      <c r="AY17" s="639"/>
      <c r="AZ17" s="639"/>
      <c r="BA17" s="639"/>
      <c r="BB17" s="639"/>
      <c r="BC17" s="639"/>
      <c r="BD17" s="639"/>
      <c r="BE17" s="639"/>
      <c r="BF17" s="640"/>
      <c r="BG17" s="641" t="s">
        <v>129</v>
      </c>
      <c r="BH17" s="642"/>
      <c r="BI17" s="642"/>
      <c r="BJ17" s="642"/>
      <c r="BK17" s="642"/>
      <c r="BL17" s="642"/>
      <c r="BM17" s="642"/>
      <c r="BN17" s="643"/>
      <c r="BO17" s="644" t="s">
        <v>237</v>
      </c>
      <c r="BP17" s="644"/>
      <c r="BQ17" s="644"/>
      <c r="BR17" s="644"/>
      <c r="BS17" s="650" t="s">
        <v>129</v>
      </c>
      <c r="BT17" s="642"/>
      <c r="BU17" s="642"/>
      <c r="BV17" s="642"/>
      <c r="BW17" s="642"/>
      <c r="BX17" s="642"/>
      <c r="BY17" s="642"/>
      <c r="BZ17" s="642"/>
      <c r="CA17" s="642"/>
      <c r="CB17" s="651"/>
      <c r="CD17" s="656" t="s">
        <v>270</v>
      </c>
      <c r="CE17" s="657"/>
      <c r="CF17" s="657"/>
      <c r="CG17" s="657"/>
      <c r="CH17" s="657"/>
      <c r="CI17" s="657"/>
      <c r="CJ17" s="657"/>
      <c r="CK17" s="657"/>
      <c r="CL17" s="657"/>
      <c r="CM17" s="657"/>
      <c r="CN17" s="657"/>
      <c r="CO17" s="657"/>
      <c r="CP17" s="657"/>
      <c r="CQ17" s="658"/>
      <c r="CR17" s="641">
        <v>12846306</v>
      </c>
      <c r="CS17" s="642"/>
      <c r="CT17" s="642"/>
      <c r="CU17" s="642"/>
      <c r="CV17" s="642"/>
      <c r="CW17" s="642"/>
      <c r="CX17" s="642"/>
      <c r="CY17" s="643"/>
      <c r="CZ17" s="644">
        <v>10.199999999999999</v>
      </c>
      <c r="DA17" s="644"/>
      <c r="DB17" s="644"/>
      <c r="DC17" s="644"/>
      <c r="DD17" s="650" t="s">
        <v>129</v>
      </c>
      <c r="DE17" s="642"/>
      <c r="DF17" s="642"/>
      <c r="DG17" s="642"/>
      <c r="DH17" s="642"/>
      <c r="DI17" s="642"/>
      <c r="DJ17" s="642"/>
      <c r="DK17" s="642"/>
      <c r="DL17" s="642"/>
      <c r="DM17" s="642"/>
      <c r="DN17" s="642"/>
      <c r="DO17" s="642"/>
      <c r="DP17" s="643"/>
      <c r="DQ17" s="650">
        <v>12355554</v>
      </c>
      <c r="DR17" s="642"/>
      <c r="DS17" s="642"/>
      <c r="DT17" s="642"/>
      <c r="DU17" s="642"/>
      <c r="DV17" s="642"/>
      <c r="DW17" s="642"/>
      <c r="DX17" s="642"/>
      <c r="DY17" s="642"/>
      <c r="DZ17" s="642"/>
      <c r="EA17" s="642"/>
      <c r="EB17" s="642"/>
      <c r="EC17" s="651"/>
    </row>
    <row r="18" spans="2:133" ht="11.25" customHeight="1" x14ac:dyDescent="0.2">
      <c r="B18" s="638" t="s">
        <v>271</v>
      </c>
      <c r="C18" s="639"/>
      <c r="D18" s="639"/>
      <c r="E18" s="639"/>
      <c r="F18" s="639"/>
      <c r="G18" s="639"/>
      <c r="H18" s="639"/>
      <c r="I18" s="639"/>
      <c r="J18" s="639"/>
      <c r="K18" s="639"/>
      <c r="L18" s="639"/>
      <c r="M18" s="639"/>
      <c r="N18" s="639"/>
      <c r="O18" s="639"/>
      <c r="P18" s="639"/>
      <c r="Q18" s="640"/>
      <c r="R18" s="641">
        <v>19446514</v>
      </c>
      <c r="S18" s="642"/>
      <c r="T18" s="642"/>
      <c r="U18" s="642"/>
      <c r="V18" s="642"/>
      <c r="W18" s="642"/>
      <c r="X18" s="642"/>
      <c r="Y18" s="643"/>
      <c r="Z18" s="644">
        <v>15.2</v>
      </c>
      <c r="AA18" s="644"/>
      <c r="AB18" s="644"/>
      <c r="AC18" s="644"/>
      <c r="AD18" s="645">
        <v>18182760</v>
      </c>
      <c r="AE18" s="645"/>
      <c r="AF18" s="645"/>
      <c r="AG18" s="645"/>
      <c r="AH18" s="645"/>
      <c r="AI18" s="645"/>
      <c r="AJ18" s="645"/>
      <c r="AK18" s="645"/>
      <c r="AL18" s="646">
        <v>27.6</v>
      </c>
      <c r="AM18" s="647"/>
      <c r="AN18" s="647"/>
      <c r="AO18" s="648"/>
      <c r="AP18" s="638" t="s">
        <v>272</v>
      </c>
      <c r="AQ18" s="639"/>
      <c r="AR18" s="639"/>
      <c r="AS18" s="639"/>
      <c r="AT18" s="639"/>
      <c r="AU18" s="639"/>
      <c r="AV18" s="639"/>
      <c r="AW18" s="639"/>
      <c r="AX18" s="639"/>
      <c r="AY18" s="639"/>
      <c r="AZ18" s="639"/>
      <c r="BA18" s="639"/>
      <c r="BB18" s="639"/>
      <c r="BC18" s="639"/>
      <c r="BD18" s="639"/>
      <c r="BE18" s="639"/>
      <c r="BF18" s="640"/>
      <c r="BG18" s="641" t="s">
        <v>237</v>
      </c>
      <c r="BH18" s="642"/>
      <c r="BI18" s="642"/>
      <c r="BJ18" s="642"/>
      <c r="BK18" s="642"/>
      <c r="BL18" s="642"/>
      <c r="BM18" s="642"/>
      <c r="BN18" s="643"/>
      <c r="BO18" s="644" t="s">
        <v>237</v>
      </c>
      <c r="BP18" s="644"/>
      <c r="BQ18" s="644"/>
      <c r="BR18" s="644"/>
      <c r="BS18" s="650" t="s">
        <v>129</v>
      </c>
      <c r="BT18" s="642"/>
      <c r="BU18" s="642"/>
      <c r="BV18" s="642"/>
      <c r="BW18" s="642"/>
      <c r="BX18" s="642"/>
      <c r="BY18" s="642"/>
      <c r="BZ18" s="642"/>
      <c r="CA18" s="642"/>
      <c r="CB18" s="651"/>
      <c r="CD18" s="656" t="s">
        <v>273</v>
      </c>
      <c r="CE18" s="657"/>
      <c r="CF18" s="657"/>
      <c r="CG18" s="657"/>
      <c r="CH18" s="657"/>
      <c r="CI18" s="657"/>
      <c r="CJ18" s="657"/>
      <c r="CK18" s="657"/>
      <c r="CL18" s="657"/>
      <c r="CM18" s="657"/>
      <c r="CN18" s="657"/>
      <c r="CO18" s="657"/>
      <c r="CP18" s="657"/>
      <c r="CQ18" s="658"/>
      <c r="CR18" s="641" t="s">
        <v>129</v>
      </c>
      <c r="CS18" s="642"/>
      <c r="CT18" s="642"/>
      <c r="CU18" s="642"/>
      <c r="CV18" s="642"/>
      <c r="CW18" s="642"/>
      <c r="CX18" s="642"/>
      <c r="CY18" s="643"/>
      <c r="CZ18" s="644" t="s">
        <v>129</v>
      </c>
      <c r="DA18" s="644"/>
      <c r="DB18" s="644"/>
      <c r="DC18" s="644"/>
      <c r="DD18" s="650" t="s">
        <v>129</v>
      </c>
      <c r="DE18" s="642"/>
      <c r="DF18" s="642"/>
      <c r="DG18" s="642"/>
      <c r="DH18" s="642"/>
      <c r="DI18" s="642"/>
      <c r="DJ18" s="642"/>
      <c r="DK18" s="642"/>
      <c r="DL18" s="642"/>
      <c r="DM18" s="642"/>
      <c r="DN18" s="642"/>
      <c r="DO18" s="642"/>
      <c r="DP18" s="643"/>
      <c r="DQ18" s="650" t="s">
        <v>129</v>
      </c>
      <c r="DR18" s="642"/>
      <c r="DS18" s="642"/>
      <c r="DT18" s="642"/>
      <c r="DU18" s="642"/>
      <c r="DV18" s="642"/>
      <c r="DW18" s="642"/>
      <c r="DX18" s="642"/>
      <c r="DY18" s="642"/>
      <c r="DZ18" s="642"/>
      <c r="EA18" s="642"/>
      <c r="EB18" s="642"/>
      <c r="EC18" s="651"/>
    </row>
    <row r="19" spans="2:133" ht="11.25" customHeight="1" x14ac:dyDescent="0.2">
      <c r="B19" s="638" t="s">
        <v>274</v>
      </c>
      <c r="C19" s="639"/>
      <c r="D19" s="639"/>
      <c r="E19" s="639"/>
      <c r="F19" s="639"/>
      <c r="G19" s="639"/>
      <c r="H19" s="639"/>
      <c r="I19" s="639"/>
      <c r="J19" s="639"/>
      <c r="K19" s="639"/>
      <c r="L19" s="639"/>
      <c r="M19" s="639"/>
      <c r="N19" s="639"/>
      <c r="O19" s="639"/>
      <c r="P19" s="639"/>
      <c r="Q19" s="640"/>
      <c r="R19" s="641">
        <v>18182760</v>
      </c>
      <c r="S19" s="642"/>
      <c r="T19" s="642"/>
      <c r="U19" s="642"/>
      <c r="V19" s="642"/>
      <c r="W19" s="642"/>
      <c r="X19" s="642"/>
      <c r="Y19" s="643"/>
      <c r="Z19" s="644">
        <v>14.2</v>
      </c>
      <c r="AA19" s="644"/>
      <c r="AB19" s="644"/>
      <c r="AC19" s="644"/>
      <c r="AD19" s="645">
        <v>18182760</v>
      </c>
      <c r="AE19" s="645"/>
      <c r="AF19" s="645"/>
      <c r="AG19" s="645"/>
      <c r="AH19" s="645"/>
      <c r="AI19" s="645"/>
      <c r="AJ19" s="645"/>
      <c r="AK19" s="645"/>
      <c r="AL19" s="646">
        <v>27.6</v>
      </c>
      <c r="AM19" s="647"/>
      <c r="AN19" s="647"/>
      <c r="AO19" s="648"/>
      <c r="AP19" s="638" t="s">
        <v>275</v>
      </c>
      <c r="AQ19" s="639"/>
      <c r="AR19" s="639"/>
      <c r="AS19" s="639"/>
      <c r="AT19" s="639"/>
      <c r="AU19" s="639"/>
      <c r="AV19" s="639"/>
      <c r="AW19" s="639"/>
      <c r="AX19" s="639"/>
      <c r="AY19" s="639"/>
      <c r="AZ19" s="639"/>
      <c r="BA19" s="639"/>
      <c r="BB19" s="639"/>
      <c r="BC19" s="639"/>
      <c r="BD19" s="639"/>
      <c r="BE19" s="639"/>
      <c r="BF19" s="640"/>
      <c r="BG19" s="641">
        <v>3675017</v>
      </c>
      <c r="BH19" s="642"/>
      <c r="BI19" s="642"/>
      <c r="BJ19" s="642"/>
      <c r="BK19" s="642"/>
      <c r="BL19" s="642"/>
      <c r="BM19" s="642"/>
      <c r="BN19" s="643"/>
      <c r="BO19" s="644">
        <v>8.6</v>
      </c>
      <c r="BP19" s="644"/>
      <c r="BQ19" s="644"/>
      <c r="BR19" s="644"/>
      <c r="BS19" s="650" t="s">
        <v>129</v>
      </c>
      <c r="BT19" s="642"/>
      <c r="BU19" s="642"/>
      <c r="BV19" s="642"/>
      <c r="BW19" s="642"/>
      <c r="BX19" s="642"/>
      <c r="BY19" s="642"/>
      <c r="BZ19" s="642"/>
      <c r="CA19" s="642"/>
      <c r="CB19" s="651"/>
      <c r="CD19" s="656" t="s">
        <v>276</v>
      </c>
      <c r="CE19" s="657"/>
      <c r="CF19" s="657"/>
      <c r="CG19" s="657"/>
      <c r="CH19" s="657"/>
      <c r="CI19" s="657"/>
      <c r="CJ19" s="657"/>
      <c r="CK19" s="657"/>
      <c r="CL19" s="657"/>
      <c r="CM19" s="657"/>
      <c r="CN19" s="657"/>
      <c r="CO19" s="657"/>
      <c r="CP19" s="657"/>
      <c r="CQ19" s="658"/>
      <c r="CR19" s="641" t="s">
        <v>237</v>
      </c>
      <c r="CS19" s="642"/>
      <c r="CT19" s="642"/>
      <c r="CU19" s="642"/>
      <c r="CV19" s="642"/>
      <c r="CW19" s="642"/>
      <c r="CX19" s="642"/>
      <c r="CY19" s="643"/>
      <c r="CZ19" s="644" t="s">
        <v>129</v>
      </c>
      <c r="DA19" s="644"/>
      <c r="DB19" s="644"/>
      <c r="DC19" s="644"/>
      <c r="DD19" s="650" t="s">
        <v>237</v>
      </c>
      <c r="DE19" s="642"/>
      <c r="DF19" s="642"/>
      <c r="DG19" s="642"/>
      <c r="DH19" s="642"/>
      <c r="DI19" s="642"/>
      <c r="DJ19" s="642"/>
      <c r="DK19" s="642"/>
      <c r="DL19" s="642"/>
      <c r="DM19" s="642"/>
      <c r="DN19" s="642"/>
      <c r="DO19" s="642"/>
      <c r="DP19" s="643"/>
      <c r="DQ19" s="650" t="s">
        <v>237</v>
      </c>
      <c r="DR19" s="642"/>
      <c r="DS19" s="642"/>
      <c r="DT19" s="642"/>
      <c r="DU19" s="642"/>
      <c r="DV19" s="642"/>
      <c r="DW19" s="642"/>
      <c r="DX19" s="642"/>
      <c r="DY19" s="642"/>
      <c r="DZ19" s="642"/>
      <c r="EA19" s="642"/>
      <c r="EB19" s="642"/>
      <c r="EC19" s="651"/>
    </row>
    <row r="20" spans="2:133" ht="11.25" customHeight="1" x14ac:dyDescent="0.2">
      <c r="B20" s="638" t="s">
        <v>277</v>
      </c>
      <c r="C20" s="639"/>
      <c r="D20" s="639"/>
      <c r="E20" s="639"/>
      <c r="F20" s="639"/>
      <c r="G20" s="639"/>
      <c r="H20" s="639"/>
      <c r="I20" s="639"/>
      <c r="J20" s="639"/>
      <c r="K20" s="639"/>
      <c r="L20" s="639"/>
      <c r="M20" s="639"/>
      <c r="N20" s="639"/>
      <c r="O20" s="639"/>
      <c r="P20" s="639"/>
      <c r="Q20" s="640"/>
      <c r="R20" s="641">
        <v>1263740</v>
      </c>
      <c r="S20" s="642"/>
      <c r="T20" s="642"/>
      <c r="U20" s="642"/>
      <c r="V20" s="642"/>
      <c r="W20" s="642"/>
      <c r="X20" s="642"/>
      <c r="Y20" s="643"/>
      <c r="Z20" s="644">
        <v>1</v>
      </c>
      <c r="AA20" s="644"/>
      <c r="AB20" s="644"/>
      <c r="AC20" s="644"/>
      <c r="AD20" s="645" t="s">
        <v>237</v>
      </c>
      <c r="AE20" s="645"/>
      <c r="AF20" s="645"/>
      <c r="AG20" s="645"/>
      <c r="AH20" s="645"/>
      <c r="AI20" s="645"/>
      <c r="AJ20" s="645"/>
      <c r="AK20" s="645"/>
      <c r="AL20" s="646" t="s">
        <v>237</v>
      </c>
      <c r="AM20" s="647"/>
      <c r="AN20" s="647"/>
      <c r="AO20" s="648"/>
      <c r="AP20" s="638" t="s">
        <v>278</v>
      </c>
      <c r="AQ20" s="639"/>
      <c r="AR20" s="639"/>
      <c r="AS20" s="639"/>
      <c r="AT20" s="639"/>
      <c r="AU20" s="639"/>
      <c r="AV20" s="639"/>
      <c r="AW20" s="639"/>
      <c r="AX20" s="639"/>
      <c r="AY20" s="639"/>
      <c r="AZ20" s="639"/>
      <c r="BA20" s="639"/>
      <c r="BB20" s="639"/>
      <c r="BC20" s="639"/>
      <c r="BD20" s="639"/>
      <c r="BE20" s="639"/>
      <c r="BF20" s="640"/>
      <c r="BG20" s="641">
        <v>3675017</v>
      </c>
      <c r="BH20" s="642"/>
      <c r="BI20" s="642"/>
      <c r="BJ20" s="642"/>
      <c r="BK20" s="642"/>
      <c r="BL20" s="642"/>
      <c r="BM20" s="642"/>
      <c r="BN20" s="643"/>
      <c r="BO20" s="644">
        <v>8.6</v>
      </c>
      <c r="BP20" s="644"/>
      <c r="BQ20" s="644"/>
      <c r="BR20" s="644"/>
      <c r="BS20" s="650" t="s">
        <v>237</v>
      </c>
      <c r="BT20" s="642"/>
      <c r="BU20" s="642"/>
      <c r="BV20" s="642"/>
      <c r="BW20" s="642"/>
      <c r="BX20" s="642"/>
      <c r="BY20" s="642"/>
      <c r="BZ20" s="642"/>
      <c r="CA20" s="642"/>
      <c r="CB20" s="651"/>
      <c r="CD20" s="656" t="s">
        <v>279</v>
      </c>
      <c r="CE20" s="657"/>
      <c r="CF20" s="657"/>
      <c r="CG20" s="657"/>
      <c r="CH20" s="657"/>
      <c r="CI20" s="657"/>
      <c r="CJ20" s="657"/>
      <c r="CK20" s="657"/>
      <c r="CL20" s="657"/>
      <c r="CM20" s="657"/>
      <c r="CN20" s="657"/>
      <c r="CO20" s="657"/>
      <c r="CP20" s="657"/>
      <c r="CQ20" s="658"/>
      <c r="CR20" s="641">
        <v>126421929</v>
      </c>
      <c r="CS20" s="642"/>
      <c r="CT20" s="642"/>
      <c r="CU20" s="642"/>
      <c r="CV20" s="642"/>
      <c r="CW20" s="642"/>
      <c r="CX20" s="642"/>
      <c r="CY20" s="643"/>
      <c r="CZ20" s="644">
        <v>100</v>
      </c>
      <c r="DA20" s="644"/>
      <c r="DB20" s="644"/>
      <c r="DC20" s="644"/>
      <c r="DD20" s="650">
        <v>12158550</v>
      </c>
      <c r="DE20" s="642"/>
      <c r="DF20" s="642"/>
      <c r="DG20" s="642"/>
      <c r="DH20" s="642"/>
      <c r="DI20" s="642"/>
      <c r="DJ20" s="642"/>
      <c r="DK20" s="642"/>
      <c r="DL20" s="642"/>
      <c r="DM20" s="642"/>
      <c r="DN20" s="642"/>
      <c r="DO20" s="642"/>
      <c r="DP20" s="643"/>
      <c r="DQ20" s="650">
        <v>75426297</v>
      </c>
      <c r="DR20" s="642"/>
      <c r="DS20" s="642"/>
      <c r="DT20" s="642"/>
      <c r="DU20" s="642"/>
      <c r="DV20" s="642"/>
      <c r="DW20" s="642"/>
      <c r="DX20" s="642"/>
      <c r="DY20" s="642"/>
      <c r="DZ20" s="642"/>
      <c r="EA20" s="642"/>
      <c r="EB20" s="642"/>
      <c r="EC20" s="651"/>
    </row>
    <row r="21" spans="2:133" ht="11.25" customHeight="1" x14ac:dyDescent="0.2">
      <c r="B21" s="638" t="s">
        <v>280</v>
      </c>
      <c r="C21" s="639"/>
      <c r="D21" s="639"/>
      <c r="E21" s="639"/>
      <c r="F21" s="639"/>
      <c r="G21" s="639"/>
      <c r="H21" s="639"/>
      <c r="I21" s="639"/>
      <c r="J21" s="639"/>
      <c r="K21" s="639"/>
      <c r="L21" s="639"/>
      <c r="M21" s="639"/>
      <c r="N21" s="639"/>
      <c r="O21" s="639"/>
      <c r="P21" s="639"/>
      <c r="Q21" s="640"/>
      <c r="R21" s="641">
        <v>14</v>
      </c>
      <c r="S21" s="642"/>
      <c r="T21" s="642"/>
      <c r="U21" s="642"/>
      <c r="V21" s="642"/>
      <c r="W21" s="642"/>
      <c r="X21" s="642"/>
      <c r="Y21" s="643"/>
      <c r="Z21" s="644">
        <v>0</v>
      </c>
      <c r="AA21" s="644"/>
      <c r="AB21" s="644"/>
      <c r="AC21" s="644"/>
      <c r="AD21" s="645" t="s">
        <v>129</v>
      </c>
      <c r="AE21" s="645"/>
      <c r="AF21" s="645"/>
      <c r="AG21" s="645"/>
      <c r="AH21" s="645"/>
      <c r="AI21" s="645"/>
      <c r="AJ21" s="645"/>
      <c r="AK21" s="645"/>
      <c r="AL21" s="646" t="s">
        <v>237</v>
      </c>
      <c r="AM21" s="647"/>
      <c r="AN21" s="647"/>
      <c r="AO21" s="648"/>
      <c r="AP21" s="659" t="s">
        <v>281</v>
      </c>
      <c r="AQ21" s="660"/>
      <c r="AR21" s="660"/>
      <c r="AS21" s="660"/>
      <c r="AT21" s="660"/>
      <c r="AU21" s="660"/>
      <c r="AV21" s="660"/>
      <c r="AW21" s="660"/>
      <c r="AX21" s="660"/>
      <c r="AY21" s="660"/>
      <c r="AZ21" s="660"/>
      <c r="BA21" s="660"/>
      <c r="BB21" s="660"/>
      <c r="BC21" s="660"/>
      <c r="BD21" s="660"/>
      <c r="BE21" s="660"/>
      <c r="BF21" s="661"/>
      <c r="BG21" s="641">
        <v>2332</v>
      </c>
      <c r="BH21" s="642"/>
      <c r="BI21" s="642"/>
      <c r="BJ21" s="642"/>
      <c r="BK21" s="642"/>
      <c r="BL21" s="642"/>
      <c r="BM21" s="642"/>
      <c r="BN21" s="643"/>
      <c r="BO21" s="644">
        <v>0</v>
      </c>
      <c r="BP21" s="644"/>
      <c r="BQ21" s="644"/>
      <c r="BR21" s="644"/>
      <c r="BS21" s="650" t="s">
        <v>129</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2">
      <c r="B22" s="638" t="s">
        <v>282</v>
      </c>
      <c r="C22" s="639"/>
      <c r="D22" s="639"/>
      <c r="E22" s="639"/>
      <c r="F22" s="639"/>
      <c r="G22" s="639"/>
      <c r="H22" s="639"/>
      <c r="I22" s="639"/>
      <c r="J22" s="639"/>
      <c r="K22" s="639"/>
      <c r="L22" s="639"/>
      <c r="M22" s="639"/>
      <c r="N22" s="639"/>
      <c r="O22" s="639"/>
      <c r="P22" s="639"/>
      <c r="Q22" s="640"/>
      <c r="R22" s="641">
        <v>69199446</v>
      </c>
      <c r="S22" s="642"/>
      <c r="T22" s="642"/>
      <c r="U22" s="642"/>
      <c r="V22" s="642"/>
      <c r="W22" s="642"/>
      <c r="X22" s="642"/>
      <c r="Y22" s="643"/>
      <c r="Z22" s="644">
        <v>54.1</v>
      </c>
      <c r="AA22" s="644"/>
      <c r="AB22" s="644"/>
      <c r="AC22" s="644"/>
      <c r="AD22" s="645">
        <v>65443570</v>
      </c>
      <c r="AE22" s="645"/>
      <c r="AF22" s="645"/>
      <c r="AG22" s="645"/>
      <c r="AH22" s="645"/>
      <c r="AI22" s="645"/>
      <c r="AJ22" s="645"/>
      <c r="AK22" s="645"/>
      <c r="AL22" s="646">
        <v>99.4</v>
      </c>
      <c r="AM22" s="647"/>
      <c r="AN22" s="647"/>
      <c r="AO22" s="648"/>
      <c r="AP22" s="659" t="s">
        <v>283</v>
      </c>
      <c r="AQ22" s="660"/>
      <c r="AR22" s="660"/>
      <c r="AS22" s="660"/>
      <c r="AT22" s="660"/>
      <c r="AU22" s="660"/>
      <c r="AV22" s="660"/>
      <c r="AW22" s="660"/>
      <c r="AX22" s="660"/>
      <c r="AY22" s="660"/>
      <c r="AZ22" s="660"/>
      <c r="BA22" s="660"/>
      <c r="BB22" s="660"/>
      <c r="BC22" s="660"/>
      <c r="BD22" s="660"/>
      <c r="BE22" s="660"/>
      <c r="BF22" s="661"/>
      <c r="BG22" s="641">
        <v>1180563</v>
      </c>
      <c r="BH22" s="642"/>
      <c r="BI22" s="642"/>
      <c r="BJ22" s="642"/>
      <c r="BK22" s="642"/>
      <c r="BL22" s="642"/>
      <c r="BM22" s="642"/>
      <c r="BN22" s="643"/>
      <c r="BO22" s="644">
        <v>2.8</v>
      </c>
      <c r="BP22" s="644"/>
      <c r="BQ22" s="644"/>
      <c r="BR22" s="644"/>
      <c r="BS22" s="650" t="s">
        <v>237</v>
      </c>
      <c r="BT22" s="642"/>
      <c r="BU22" s="642"/>
      <c r="BV22" s="642"/>
      <c r="BW22" s="642"/>
      <c r="BX22" s="642"/>
      <c r="BY22" s="642"/>
      <c r="BZ22" s="642"/>
      <c r="CA22" s="642"/>
      <c r="CB22" s="651"/>
      <c r="CD22" s="623" t="s">
        <v>284</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2">
      <c r="B23" s="638" t="s">
        <v>285</v>
      </c>
      <c r="C23" s="639"/>
      <c r="D23" s="639"/>
      <c r="E23" s="639"/>
      <c r="F23" s="639"/>
      <c r="G23" s="639"/>
      <c r="H23" s="639"/>
      <c r="I23" s="639"/>
      <c r="J23" s="639"/>
      <c r="K23" s="639"/>
      <c r="L23" s="639"/>
      <c r="M23" s="639"/>
      <c r="N23" s="639"/>
      <c r="O23" s="639"/>
      <c r="P23" s="639"/>
      <c r="Q23" s="640"/>
      <c r="R23" s="641">
        <v>66670</v>
      </c>
      <c r="S23" s="642"/>
      <c r="T23" s="642"/>
      <c r="U23" s="642"/>
      <c r="V23" s="642"/>
      <c r="W23" s="642"/>
      <c r="X23" s="642"/>
      <c r="Y23" s="643"/>
      <c r="Z23" s="644">
        <v>0.1</v>
      </c>
      <c r="AA23" s="644"/>
      <c r="AB23" s="644"/>
      <c r="AC23" s="644"/>
      <c r="AD23" s="645">
        <v>66670</v>
      </c>
      <c r="AE23" s="645"/>
      <c r="AF23" s="645"/>
      <c r="AG23" s="645"/>
      <c r="AH23" s="645"/>
      <c r="AI23" s="645"/>
      <c r="AJ23" s="645"/>
      <c r="AK23" s="645"/>
      <c r="AL23" s="646">
        <v>0.1</v>
      </c>
      <c r="AM23" s="647"/>
      <c r="AN23" s="647"/>
      <c r="AO23" s="648"/>
      <c r="AP23" s="659" t="s">
        <v>286</v>
      </c>
      <c r="AQ23" s="660"/>
      <c r="AR23" s="660"/>
      <c r="AS23" s="660"/>
      <c r="AT23" s="660"/>
      <c r="AU23" s="660"/>
      <c r="AV23" s="660"/>
      <c r="AW23" s="660"/>
      <c r="AX23" s="660"/>
      <c r="AY23" s="660"/>
      <c r="AZ23" s="660"/>
      <c r="BA23" s="660"/>
      <c r="BB23" s="660"/>
      <c r="BC23" s="660"/>
      <c r="BD23" s="660"/>
      <c r="BE23" s="660"/>
      <c r="BF23" s="661"/>
      <c r="BG23" s="641">
        <v>2492122</v>
      </c>
      <c r="BH23" s="642"/>
      <c r="BI23" s="642"/>
      <c r="BJ23" s="642"/>
      <c r="BK23" s="642"/>
      <c r="BL23" s="642"/>
      <c r="BM23" s="642"/>
      <c r="BN23" s="643"/>
      <c r="BO23" s="644">
        <v>5.9</v>
      </c>
      <c r="BP23" s="644"/>
      <c r="BQ23" s="644"/>
      <c r="BR23" s="644"/>
      <c r="BS23" s="650" t="s">
        <v>129</v>
      </c>
      <c r="BT23" s="642"/>
      <c r="BU23" s="642"/>
      <c r="BV23" s="642"/>
      <c r="BW23" s="642"/>
      <c r="BX23" s="642"/>
      <c r="BY23" s="642"/>
      <c r="BZ23" s="642"/>
      <c r="CA23" s="642"/>
      <c r="CB23" s="651"/>
      <c r="CD23" s="623" t="s">
        <v>225</v>
      </c>
      <c r="CE23" s="624"/>
      <c r="CF23" s="624"/>
      <c r="CG23" s="624"/>
      <c r="CH23" s="624"/>
      <c r="CI23" s="624"/>
      <c r="CJ23" s="624"/>
      <c r="CK23" s="624"/>
      <c r="CL23" s="624"/>
      <c r="CM23" s="624"/>
      <c r="CN23" s="624"/>
      <c r="CO23" s="624"/>
      <c r="CP23" s="624"/>
      <c r="CQ23" s="625"/>
      <c r="CR23" s="623" t="s">
        <v>287</v>
      </c>
      <c r="CS23" s="624"/>
      <c r="CT23" s="624"/>
      <c r="CU23" s="624"/>
      <c r="CV23" s="624"/>
      <c r="CW23" s="624"/>
      <c r="CX23" s="624"/>
      <c r="CY23" s="625"/>
      <c r="CZ23" s="623" t="s">
        <v>288</v>
      </c>
      <c r="DA23" s="624"/>
      <c r="DB23" s="624"/>
      <c r="DC23" s="625"/>
      <c r="DD23" s="623" t="s">
        <v>289</v>
      </c>
      <c r="DE23" s="624"/>
      <c r="DF23" s="624"/>
      <c r="DG23" s="624"/>
      <c r="DH23" s="624"/>
      <c r="DI23" s="624"/>
      <c r="DJ23" s="624"/>
      <c r="DK23" s="625"/>
      <c r="DL23" s="671" t="s">
        <v>290</v>
      </c>
      <c r="DM23" s="672"/>
      <c r="DN23" s="672"/>
      <c r="DO23" s="672"/>
      <c r="DP23" s="672"/>
      <c r="DQ23" s="672"/>
      <c r="DR23" s="672"/>
      <c r="DS23" s="672"/>
      <c r="DT23" s="672"/>
      <c r="DU23" s="672"/>
      <c r="DV23" s="673"/>
      <c r="DW23" s="623" t="s">
        <v>291</v>
      </c>
      <c r="DX23" s="624"/>
      <c r="DY23" s="624"/>
      <c r="DZ23" s="624"/>
      <c r="EA23" s="624"/>
      <c r="EB23" s="624"/>
      <c r="EC23" s="625"/>
    </row>
    <row r="24" spans="2:133" ht="11.25" customHeight="1" x14ac:dyDescent="0.2">
      <c r="B24" s="638" t="s">
        <v>292</v>
      </c>
      <c r="C24" s="639"/>
      <c r="D24" s="639"/>
      <c r="E24" s="639"/>
      <c r="F24" s="639"/>
      <c r="G24" s="639"/>
      <c r="H24" s="639"/>
      <c r="I24" s="639"/>
      <c r="J24" s="639"/>
      <c r="K24" s="639"/>
      <c r="L24" s="639"/>
      <c r="M24" s="639"/>
      <c r="N24" s="639"/>
      <c r="O24" s="639"/>
      <c r="P24" s="639"/>
      <c r="Q24" s="640"/>
      <c r="R24" s="641">
        <v>1560963</v>
      </c>
      <c r="S24" s="642"/>
      <c r="T24" s="642"/>
      <c r="U24" s="642"/>
      <c r="V24" s="642"/>
      <c r="W24" s="642"/>
      <c r="X24" s="642"/>
      <c r="Y24" s="643"/>
      <c r="Z24" s="644">
        <v>1.2</v>
      </c>
      <c r="AA24" s="644"/>
      <c r="AB24" s="644"/>
      <c r="AC24" s="644"/>
      <c r="AD24" s="645" t="s">
        <v>129</v>
      </c>
      <c r="AE24" s="645"/>
      <c r="AF24" s="645"/>
      <c r="AG24" s="645"/>
      <c r="AH24" s="645"/>
      <c r="AI24" s="645"/>
      <c r="AJ24" s="645"/>
      <c r="AK24" s="645"/>
      <c r="AL24" s="646" t="s">
        <v>129</v>
      </c>
      <c r="AM24" s="647"/>
      <c r="AN24" s="647"/>
      <c r="AO24" s="648"/>
      <c r="AP24" s="659" t="s">
        <v>293</v>
      </c>
      <c r="AQ24" s="660"/>
      <c r="AR24" s="660"/>
      <c r="AS24" s="660"/>
      <c r="AT24" s="660"/>
      <c r="AU24" s="660"/>
      <c r="AV24" s="660"/>
      <c r="AW24" s="660"/>
      <c r="AX24" s="660"/>
      <c r="AY24" s="660"/>
      <c r="AZ24" s="660"/>
      <c r="BA24" s="660"/>
      <c r="BB24" s="660"/>
      <c r="BC24" s="660"/>
      <c r="BD24" s="660"/>
      <c r="BE24" s="660"/>
      <c r="BF24" s="661"/>
      <c r="BG24" s="641" t="s">
        <v>237</v>
      </c>
      <c r="BH24" s="642"/>
      <c r="BI24" s="642"/>
      <c r="BJ24" s="642"/>
      <c r="BK24" s="642"/>
      <c r="BL24" s="642"/>
      <c r="BM24" s="642"/>
      <c r="BN24" s="643"/>
      <c r="BO24" s="644" t="s">
        <v>129</v>
      </c>
      <c r="BP24" s="644"/>
      <c r="BQ24" s="644"/>
      <c r="BR24" s="644"/>
      <c r="BS24" s="650" t="s">
        <v>129</v>
      </c>
      <c r="BT24" s="642"/>
      <c r="BU24" s="642"/>
      <c r="BV24" s="642"/>
      <c r="BW24" s="642"/>
      <c r="BX24" s="642"/>
      <c r="BY24" s="642"/>
      <c r="BZ24" s="642"/>
      <c r="CA24" s="642"/>
      <c r="CB24" s="651"/>
      <c r="CD24" s="652" t="s">
        <v>294</v>
      </c>
      <c r="CE24" s="653"/>
      <c r="CF24" s="653"/>
      <c r="CG24" s="653"/>
      <c r="CH24" s="653"/>
      <c r="CI24" s="653"/>
      <c r="CJ24" s="653"/>
      <c r="CK24" s="653"/>
      <c r="CL24" s="653"/>
      <c r="CM24" s="653"/>
      <c r="CN24" s="653"/>
      <c r="CO24" s="653"/>
      <c r="CP24" s="653"/>
      <c r="CQ24" s="654"/>
      <c r="CR24" s="630">
        <v>67405129</v>
      </c>
      <c r="CS24" s="631"/>
      <c r="CT24" s="631"/>
      <c r="CU24" s="631"/>
      <c r="CV24" s="631"/>
      <c r="CW24" s="631"/>
      <c r="CX24" s="631"/>
      <c r="CY24" s="632"/>
      <c r="CZ24" s="635">
        <v>53.3</v>
      </c>
      <c r="DA24" s="636"/>
      <c r="DB24" s="636"/>
      <c r="DC24" s="655"/>
      <c r="DD24" s="674">
        <v>37730094</v>
      </c>
      <c r="DE24" s="631"/>
      <c r="DF24" s="631"/>
      <c r="DG24" s="631"/>
      <c r="DH24" s="631"/>
      <c r="DI24" s="631"/>
      <c r="DJ24" s="631"/>
      <c r="DK24" s="632"/>
      <c r="DL24" s="674">
        <v>37414952</v>
      </c>
      <c r="DM24" s="631"/>
      <c r="DN24" s="631"/>
      <c r="DO24" s="631"/>
      <c r="DP24" s="631"/>
      <c r="DQ24" s="631"/>
      <c r="DR24" s="631"/>
      <c r="DS24" s="631"/>
      <c r="DT24" s="631"/>
      <c r="DU24" s="631"/>
      <c r="DV24" s="632"/>
      <c r="DW24" s="635">
        <v>52.9</v>
      </c>
      <c r="DX24" s="636"/>
      <c r="DY24" s="636"/>
      <c r="DZ24" s="636"/>
      <c r="EA24" s="636"/>
      <c r="EB24" s="636"/>
      <c r="EC24" s="637"/>
    </row>
    <row r="25" spans="2:133" ht="11.25" customHeight="1" x14ac:dyDescent="0.2">
      <c r="B25" s="638" t="s">
        <v>295</v>
      </c>
      <c r="C25" s="639"/>
      <c r="D25" s="639"/>
      <c r="E25" s="639"/>
      <c r="F25" s="639"/>
      <c r="G25" s="639"/>
      <c r="H25" s="639"/>
      <c r="I25" s="639"/>
      <c r="J25" s="639"/>
      <c r="K25" s="639"/>
      <c r="L25" s="639"/>
      <c r="M25" s="639"/>
      <c r="N25" s="639"/>
      <c r="O25" s="639"/>
      <c r="P25" s="639"/>
      <c r="Q25" s="640"/>
      <c r="R25" s="641">
        <v>1518018</v>
      </c>
      <c r="S25" s="642"/>
      <c r="T25" s="642"/>
      <c r="U25" s="642"/>
      <c r="V25" s="642"/>
      <c r="W25" s="642"/>
      <c r="X25" s="642"/>
      <c r="Y25" s="643"/>
      <c r="Z25" s="644">
        <v>1.2</v>
      </c>
      <c r="AA25" s="644"/>
      <c r="AB25" s="644"/>
      <c r="AC25" s="644"/>
      <c r="AD25" s="645">
        <v>140723</v>
      </c>
      <c r="AE25" s="645"/>
      <c r="AF25" s="645"/>
      <c r="AG25" s="645"/>
      <c r="AH25" s="645"/>
      <c r="AI25" s="645"/>
      <c r="AJ25" s="645"/>
      <c r="AK25" s="645"/>
      <c r="AL25" s="646">
        <v>0.2</v>
      </c>
      <c r="AM25" s="647"/>
      <c r="AN25" s="647"/>
      <c r="AO25" s="648"/>
      <c r="AP25" s="659" t="s">
        <v>296</v>
      </c>
      <c r="AQ25" s="660"/>
      <c r="AR25" s="660"/>
      <c r="AS25" s="660"/>
      <c r="AT25" s="660"/>
      <c r="AU25" s="660"/>
      <c r="AV25" s="660"/>
      <c r="AW25" s="660"/>
      <c r="AX25" s="660"/>
      <c r="AY25" s="660"/>
      <c r="AZ25" s="660"/>
      <c r="BA25" s="660"/>
      <c r="BB25" s="660"/>
      <c r="BC25" s="660"/>
      <c r="BD25" s="660"/>
      <c r="BE25" s="660"/>
      <c r="BF25" s="661"/>
      <c r="BG25" s="641" t="s">
        <v>129</v>
      </c>
      <c r="BH25" s="642"/>
      <c r="BI25" s="642"/>
      <c r="BJ25" s="642"/>
      <c r="BK25" s="642"/>
      <c r="BL25" s="642"/>
      <c r="BM25" s="642"/>
      <c r="BN25" s="643"/>
      <c r="BO25" s="644" t="s">
        <v>237</v>
      </c>
      <c r="BP25" s="644"/>
      <c r="BQ25" s="644"/>
      <c r="BR25" s="644"/>
      <c r="BS25" s="650" t="s">
        <v>237</v>
      </c>
      <c r="BT25" s="642"/>
      <c r="BU25" s="642"/>
      <c r="BV25" s="642"/>
      <c r="BW25" s="642"/>
      <c r="BX25" s="642"/>
      <c r="BY25" s="642"/>
      <c r="BZ25" s="642"/>
      <c r="CA25" s="642"/>
      <c r="CB25" s="651"/>
      <c r="CD25" s="656" t="s">
        <v>297</v>
      </c>
      <c r="CE25" s="657"/>
      <c r="CF25" s="657"/>
      <c r="CG25" s="657"/>
      <c r="CH25" s="657"/>
      <c r="CI25" s="657"/>
      <c r="CJ25" s="657"/>
      <c r="CK25" s="657"/>
      <c r="CL25" s="657"/>
      <c r="CM25" s="657"/>
      <c r="CN25" s="657"/>
      <c r="CO25" s="657"/>
      <c r="CP25" s="657"/>
      <c r="CQ25" s="658"/>
      <c r="CR25" s="641">
        <v>15050685</v>
      </c>
      <c r="CS25" s="677"/>
      <c r="CT25" s="677"/>
      <c r="CU25" s="677"/>
      <c r="CV25" s="677"/>
      <c r="CW25" s="677"/>
      <c r="CX25" s="677"/>
      <c r="CY25" s="678"/>
      <c r="CZ25" s="646">
        <v>11.9</v>
      </c>
      <c r="DA25" s="675"/>
      <c r="DB25" s="675"/>
      <c r="DC25" s="679"/>
      <c r="DD25" s="650">
        <v>13728948</v>
      </c>
      <c r="DE25" s="677"/>
      <c r="DF25" s="677"/>
      <c r="DG25" s="677"/>
      <c r="DH25" s="677"/>
      <c r="DI25" s="677"/>
      <c r="DJ25" s="677"/>
      <c r="DK25" s="678"/>
      <c r="DL25" s="650">
        <v>13433884</v>
      </c>
      <c r="DM25" s="677"/>
      <c r="DN25" s="677"/>
      <c r="DO25" s="677"/>
      <c r="DP25" s="677"/>
      <c r="DQ25" s="677"/>
      <c r="DR25" s="677"/>
      <c r="DS25" s="677"/>
      <c r="DT25" s="677"/>
      <c r="DU25" s="677"/>
      <c r="DV25" s="678"/>
      <c r="DW25" s="646">
        <v>19</v>
      </c>
      <c r="DX25" s="675"/>
      <c r="DY25" s="675"/>
      <c r="DZ25" s="675"/>
      <c r="EA25" s="675"/>
      <c r="EB25" s="675"/>
      <c r="EC25" s="676"/>
    </row>
    <row r="26" spans="2:133" ht="11.25" customHeight="1" x14ac:dyDescent="0.2">
      <c r="B26" s="638" t="s">
        <v>298</v>
      </c>
      <c r="C26" s="639"/>
      <c r="D26" s="639"/>
      <c r="E26" s="639"/>
      <c r="F26" s="639"/>
      <c r="G26" s="639"/>
      <c r="H26" s="639"/>
      <c r="I26" s="639"/>
      <c r="J26" s="639"/>
      <c r="K26" s="639"/>
      <c r="L26" s="639"/>
      <c r="M26" s="639"/>
      <c r="N26" s="639"/>
      <c r="O26" s="639"/>
      <c r="P26" s="639"/>
      <c r="Q26" s="640"/>
      <c r="R26" s="641">
        <v>1177622</v>
      </c>
      <c r="S26" s="642"/>
      <c r="T26" s="642"/>
      <c r="U26" s="642"/>
      <c r="V26" s="642"/>
      <c r="W26" s="642"/>
      <c r="X26" s="642"/>
      <c r="Y26" s="643"/>
      <c r="Z26" s="644">
        <v>0.9</v>
      </c>
      <c r="AA26" s="644"/>
      <c r="AB26" s="644"/>
      <c r="AC26" s="644"/>
      <c r="AD26" s="645" t="s">
        <v>129</v>
      </c>
      <c r="AE26" s="645"/>
      <c r="AF26" s="645"/>
      <c r="AG26" s="645"/>
      <c r="AH26" s="645"/>
      <c r="AI26" s="645"/>
      <c r="AJ26" s="645"/>
      <c r="AK26" s="645"/>
      <c r="AL26" s="646" t="s">
        <v>129</v>
      </c>
      <c r="AM26" s="647"/>
      <c r="AN26" s="647"/>
      <c r="AO26" s="648"/>
      <c r="AP26" s="659" t="s">
        <v>299</v>
      </c>
      <c r="AQ26" s="680"/>
      <c r="AR26" s="680"/>
      <c r="AS26" s="680"/>
      <c r="AT26" s="680"/>
      <c r="AU26" s="680"/>
      <c r="AV26" s="680"/>
      <c r="AW26" s="680"/>
      <c r="AX26" s="680"/>
      <c r="AY26" s="680"/>
      <c r="AZ26" s="680"/>
      <c r="BA26" s="680"/>
      <c r="BB26" s="680"/>
      <c r="BC26" s="680"/>
      <c r="BD26" s="680"/>
      <c r="BE26" s="680"/>
      <c r="BF26" s="661"/>
      <c r="BG26" s="641" t="s">
        <v>237</v>
      </c>
      <c r="BH26" s="642"/>
      <c r="BI26" s="642"/>
      <c r="BJ26" s="642"/>
      <c r="BK26" s="642"/>
      <c r="BL26" s="642"/>
      <c r="BM26" s="642"/>
      <c r="BN26" s="643"/>
      <c r="BO26" s="644" t="s">
        <v>129</v>
      </c>
      <c r="BP26" s="644"/>
      <c r="BQ26" s="644"/>
      <c r="BR26" s="644"/>
      <c r="BS26" s="650" t="s">
        <v>237</v>
      </c>
      <c r="BT26" s="642"/>
      <c r="BU26" s="642"/>
      <c r="BV26" s="642"/>
      <c r="BW26" s="642"/>
      <c r="BX26" s="642"/>
      <c r="BY26" s="642"/>
      <c r="BZ26" s="642"/>
      <c r="CA26" s="642"/>
      <c r="CB26" s="651"/>
      <c r="CD26" s="656" t="s">
        <v>300</v>
      </c>
      <c r="CE26" s="657"/>
      <c r="CF26" s="657"/>
      <c r="CG26" s="657"/>
      <c r="CH26" s="657"/>
      <c r="CI26" s="657"/>
      <c r="CJ26" s="657"/>
      <c r="CK26" s="657"/>
      <c r="CL26" s="657"/>
      <c r="CM26" s="657"/>
      <c r="CN26" s="657"/>
      <c r="CO26" s="657"/>
      <c r="CP26" s="657"/>
      <c r="CQ26" s="658"/>
      <c r="CR26" s="641">
        <v>10410304</v>
      </c>
      <c r="CS26" s="642"/>
      <c r="CT26" s="642"/>
      <c r="CU26" s="642"/>
      <c r="CV26" s="642"/>
      <c r="CW26" s="642"/>
      <c r="CX26" s="642"/>
      <c r="CY26" s="643"/>
      <c r="CZ26" s="646">
        <v>8.1999999999999993</v>
      </c>
      <c r="DA26" s="675"/>
      <c r="DB26" s="675"/>
      <c r="DC26" s="679"/>
      <c r="DD26" s="650">
        <v>9376350</v>
      </c>
      <c r="DE26" s="642"/>
      <c r="DF26" s="642"/>
      <c r="DG26" s="642"/>
      <c r="DH26" s="642"/>
      <c r="DI26" s="642"/>
      <c r="DJ26" s="642"/>
      <c r="DK26" s="643"/>
      <c r="DL26" s="650" t="s">
        <v>129</v>
      </c>
      <c r="DM26" s="642"/>
      <c r="DN26" s="642"/>
      <c r="DO26" s="642"/>
      <c r="DP26" s="642"/>
      <c r="DQ26" s="642"/>
      <c r="DR26" s="642"/>
      <c r="DS26" s="642"/>
      <c r="DT26" s="642"/>
      <c r="DU26" s="642"/>
      <c r="DV26" s="643"/>
      <c r="DW26" s="646" t="s">
        <v>129</v>
      </c>
      <c r="DX26" s="675"/>
      <c r="DY26" s="675"/>
      <c r="DZ26" s="675"/>
      <c r="EA26" s="675"/>
      <c r="EB26" s="675"/>
      <c r="EC26" s="676"/>
    </row>
    <row r="27" spans="2:133" ht="11.25" customHeight="1" x14ac:dyDescent="0.2">
      <c r="B27" s="638" t="s">
        <v>301</v>
      </c>
      <c r="C27" s="639"/>
      <c r="D27" s="639"/>
      <c r="E27" s="639"/>
      <c r="F27" s="639"/>
      <c r="G27" s="639"/>
      <c r="H27" s="639"/>
      <c r="I27" s="639"/>
      <c r="J27" s="639"/>
      <c r="K27" s="639"/>
      <c r="L27" s="639"/>
      <c r="M27" s="639"/>
      <c r="N27" s="639"/>
      <c r="O27" s="639"/>
      <c r="P27" s="639"/>
      <c r="Q27" s="640"/>
      <c r="R27" s="641">
        <v>24121484</v>
      </c>
      <c r="S27" s="642"/>
      <c r="T27" s="642"/>
      <c r="U27" s="642"/>
      <c r="V27" s="642"/>
      <c r="W27" s="642"/>
      <c r="X27" s="642"/>
      <c r="Y27" s="643"/>
      <c r="Z27" s="644">
        <v>18.899999999999999</v>
      </c>
      <c r="AA27" s="644"/>
      <c r="AB27" s="644"/>
      <c r="AC27" s="644"/>
      <c r="AD27" s="645" t="s">
        <v>237</v>
      </c>
      <c r="AE27" s="645"/>
      <c r="AF27" s="645"/>
      <c r="AG27" s="645"/>
      <c r="AH27" s="645"/>
      <c r="AI27" s="645"/>
      <c r="AJ27" s="645"/>
      <c r="AK27" s="645"/>
      <c r="AL27" s="646" t="s">
        <v>237</v>
      </c>
      <c r="AM27" s="647"/>
      <c r="AN27" s="647"/>
      <c r="AO27" s="648"/>
      <c r="AP27" s="638" t="s">
        <v>302</v>
      </c>
      <c r="AQ27" s="639"/>
      <c r="AR27" s="639"/>
      <c r="AS27" s="639"/>
      <c r="AT27" s="639"/>
      <c r="AU27" s="639"/>
      <c r="AV27" s="639"/>
      <c r="AW27" s="639"/>
      <c r="AX27" s="639"/>
      <c r="AY27" s="639"/>
      <c r="AZ27" s="639"/>
      <c r="BA27" s="639"/>
      <c r="BB27" s="639"/>
      <c r="BC27" s="639"/>
      <c r="BD27" s="639"/>
      <c r="BE27" s="639"/>
      <c r="BF27" s="640"/>
      <c r="BG27" s="641">
        <v>42567186</v>
      </c>
      <c r="BH27" s="642"/>
      <c r="BI27" s="642"/>
      <c r="BJ27" s="642"/>
      <c r="BK27" s="642"/>
      <c r="BL27" s="642"/>
      <c r="BM27" s="642"/>
      <c r="BN27" s="643"/>
      <c r="BO27" s="644">
        <v>100</v>
      </c>
      <c r="BP27" s="644"/>
      <c r="BQ27" s="644"/>
      <c r="BR27" s="644"/>
      <c r="BS27" s="650">
        <v>782994</v>
      </c>
      <c r="BT27" s="642"/>
      <c r="BU27" s="642"/>
      <c r="BV27" s="642"/>
      <c r="BW27" s="642"/>
      <c r="BX27" s="642"/>
      <c r="BY27" s="642"/>
      <c r="BZ27" s="642"/>
      <c r="CA27" s="642"/>
      <c r="CB27" s="651"/>
      <c r="CD27" s="656" t="s">
        <v>303</v>
      </c>
      <c r="CE27" s="657"/>
      <c r="CF27" s="657"/>
      <c r="CG27" s="657"/>
      <c r="CH27" s="657"/>
      <c r="CI27" s="657"/>
      <c r="CJ27" s="657"/>
      <c r="CK27" s="657"/>
      <c r="CL27" s="657"/>
      <c r="CM27" s="657"/>
      <c r="CN27" s="657"/>
      <c r="CO27" s="657"/>
      <c r="CP27" s="657"/>
      <c r="CQ27" s="658"/>
      <c r="CR27" s="641">
        <v>39508138</v>
      </c>
      <c r="CS27" s="677"/>
      <c r="CT27" s="677"/>
      <c r="CU27" s="677"/>
      <c r="CV27" s="677"/>
      <c r="CW27" s="677"/>
      <c r="CX27" s="677"/>
      <c r="CY27" s="678"/>
      <c r="CZ27" s="646">
        <v>31.3</v>
      </c>
      <c r="DA27" s="675"/>
      <c r="DB27" s="675"/>
      <c r="DC27" s="679"/>
      <c r="DD27" s="650">
        <v>11645592</v>
      </c>
      <c r="DE27" s="677"/>
      <c r="DF27" s="677"/>
      <c r="DG27" s="677"/>
      <c r="DH27" s="677"/>
      <c r="DI27" s="677"/>
      <c r="DJ27" s="677"/>
      <c r="DK27" s="678"/>
      <c r="DL27" s="650">
        <v>11625514</v>
      </c>
      <c r="DM27" s="677"/>
      <c r="DN27" s="677"/>
      <c r="DO27" s="677"/>
      <c r="DP27" s="677"/>
      <c r="DQ27" s="677"/>
      <c r="DR27" s="677"/>
      <c r="DS27" s="677"/>
      <c r="DT27" s="677"/>
      <c r="DU27" s="677"/>
      <c r="DV27" s="678"/>
      <c r="DW27" s="646">
        <v>16.399999999999999</v>
      </c>
      <c r="DX27" s="675"/>
      <c r="DY27" s="675"/>
      <c r="DZ27" s="675"/>
      <c r="EA27" s="675"/>
      <c r="EB27" s="675"/>
      <c r="EC27" s="676"/>
    </row>
    <row r="28" spans="2:133" ht="11.25" customHeight="1" x14ac:dyDescent="0.2">
      <c r="B28" s="683" t="s">
        <v>304</v>
      </c>
      <c r="C28" s="684"/>
      <c r="D28" s="684"/>
      <c r="E28" s="684"/>
      <c r="F28" s="684"/>
      <c r="G28" s="684"/>
      <c r="H28" s="684"/>
      <c r="I28" s="684"/>
      <c r="J28" s="684"/>
      <c r="K28" s="684"/>
      <c r="L28" s="684"/>
      <c r="M28" s="684"/>
      <c r="N28" s="684"/>
      <c r="O28" s="684"/>
      <c r="P28" s="684"/>
      <c r="Q28" s="685"/>
      <c r="R28" s="641">
        <v>112392</v>
      </c>
      <c r="S28" s="642"/>
      <c r="T28" s="642"/>
      <c r="U28" s="642"/>
      <c r="V28" s="642"/>
      <c r="W28" s="642"/>
      <c r="X28" s="642"/>
      <c r="Y28" s="643"/>
      <c r="Z28" s="644">
        <v>0.1</v>
      </c>
      <c r="AA28" s="644"/>
      <c r="AB28" s="644"/>
      <c r="AC28" s="644"/>
      <c r="AD28" s="645">
        <v>112392</v>
      </c>
      <c r="AE28" s="645"/>
      <c r="AF28" s="645"/>
      <c r="AG28" s="645"/>
      <c r="AH28" s="645"/>
      <c r="AI28" s="645"/>
      <c r="AJ28" s="645"/>
      <c r="AK28" s="645"/>
      <c r="AL28" s="646">
        <v>0.2</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305</v>
      </c>
      <c r="CE28" s="657"/>
      <c r="CF28" s="657"/>
      <c r="CG28" s="657"/>
      <c r="CH28" s="657"/>
      <c r="CI28" s="657"/>
      <c r="CJ28" s="657"/>
      <c r="CK28" s="657"/>
      <c r="CL28" s="657"/>
      <c r="CM28" s="657"/>
      <c r="CN28" s="657"/>
      <c r="CO28" s="657"/>
      <c r="CP28" s="657"/>
      <c r="CQ28" s="658"/>
      <c r="CR28" s="641">
        <v>12846306</v>
      </c>
      <c r="CS28" s="642"/>
      <c r="CT28" s="642"/>
      <c r="CU28" s="642"/>
      <c r="CV28" s="642"/>
      <c r="CW28" s="642"/>
      <c r="CX28" s="642"/>
      <c r="CY28" s="643"/>
      <c r="CZ28" s="646">
        <v>10.199999999999999</v>
      </c>
      <c r="DA28" s="675"/>
      <c r="DB28" s="675"/>
      <c r="DC28" s="679"/>
      <c r="DD28" s="650">
        <v>12355554</v>
      </c>
      <c r="DE28" s="642"/>
      <c r="DF28" s="642"/>
      <c r="DG28" s="642"/>
      <c r="DH28" s="642"/>
      <c r="DI28" s="642"/>
      <c r="DJ28" s="642"/>
      <c r="DK28" s="643"/>
      <c r="DL28" s="650">
        <v>12355554</v>
      </c>
      <c r="DM28" s="642"/>
      <c r="DN28" s="642"/>
      <c r="DO28" s="642"/>
      <c r="DP28" s="642"/>
      <c r="DQ28" s="642"/>
      <c r="DR28" s="642"/>
      <c r="DS28" s="642"/>
      <c r="DT28" s="642"/>
      <c r="DU28" s="642"/>
      <c r="DV28" s="643"/>
      <c r="DW28" s="646">
        <v>17.5</v>
      </c>
      <c r="DX28" s="675"/>
      <c r="DY28" s="675"/>
      <c r="DZ28" s="675"/>
      <c r="EA28" s="675"/>
      <c r="EB28" s="675"/>
      <c r="EC28" s="676"/>
    </row>
    <row r="29" spans="2:133" ht="11.25" customHeight="1" x14ac:dyDescent="0.2">
      <c r="B29" s="638" t="s">
        <v>306</v>
      </c>
      <c r="C29" s="639"/>
      <c r="D29" s="639"/>
      <c r="E29" s="639"/>
      <c r="F29" s="639"/>
      <c r="G29" s="639"/>
      <c r="H29" s="639"/>
      <c r="I29" s="639"/>
      <c r="J29" s="639"/>
      <c r="K29" s="639"/>
      <c r="L29" s="639"/>
      <c r="M29" s="639"/>
      <c r="N29" s="639"/>
      <c r="O29" s="639"/>
      <c r="P29" s="639"/>
      <c r="Q29" s="640"/>
      <c r="R29" s="641">
        <v>10077478</v>
      </c>
      <c r="S29" s="642"/>
      <c r="T29" s="642"/>
      <c r="U29" s="642"/>
      <c r="V29" s="642"/>
      <c r="W29" s="642"/>
      <c r="X29" s="642"/>
      <c r="Y29" s="643"/>
      <c r="Z29" s="644">
        <v>7.9</v>
      </c>
      <c r="AA29" s="644"/>
      <c r="AB29" s="644"/>
      <c r="AC29" s="644"/>
      <c r="AD29" s="645" t="s">
        <v>237</v>
      </c>
      <c r="AE29" s="645"/>
      <c r="AF29" s="645"/>
      <c r="AG29" s="645"/>
      <c r="AH29" s="645"/>
      <c r="AI29" s="645"/>
      <c r="AJ29" s="645"/>
      <c r="AK29" s="645"/>
      <c r="AL29" s="646" t="s">
        <v>129</v>
      </c>
      <c r="AM29" s="647"/>
      <c r="AN29" s="647"/>
      <c r="AO29" s="648"/>
      <c r="AP29" s="620" t="s">
        <v>225</v>
      </c>
      <c r="AQ29" s="621"/>
      <c r="AR29" s="621"/>
      <c r="AS29" s="621"/>
      <c r="AT29" s="621"/>
      <c r="AU29" s="621"/>
      <c r="AV29" s="621"/>
      <c r="AW29" s="621"/>
      <c r="AX29" s="621"/>
      <c r="AY29" s="621"/>
      <c r="AZ29" s="621"/>
      <c r="BA29" s="621"/>
      <c r="BB29" s="621"/>
      <c r="BC29" s="621"/>
      <c r="BD29" s="621"/>
      <c r="BE29" s="621"/>
      <c r="BF29" s="622"/>
      <c r="BG29" s="620" t="s">
        <v>307</v>
      </c>
      <c r="BH29" s="681"/>
      <c r="BI29" s="681"/>
      <c r="BJ29" s="681"/>
      <c r="BK29" s="681"/>
      <c r="BL29" s="681"/>
      <c r="BM29" s="681"/>
      <c r="BN29" s="681"/>
      <c r="BO29" s="681"/>
      <c r="BP29" s="681"/>
      <c r="BQ29" s="682"/>
      <c r="BR29" s="620" t="s">
        <v>308</v>
      </c>
      <c r="BS29" s="681"/>
      <c r="BT29" s="681"/>
      <c r="BU29" s="681"/>
      <c r="BV29" s="681"/>
      <c r="BW29" s="681"/>
      <c r="BX29" s="681"/>
      <c r="BY29" s="681"/>
      <c r="BZ29" s="681"/>
      <c r="CA29" s="681"/>
      <c r="CB29" s="682"/>
      <c r="CD29" s="704" t="s">
        <v>309</v>
      </c>
      <c r="CE29" s="705"/>
      <c r="CF29" s="656" t="s">
        <v>70</v>
      </c>
      <c r="CG29" s="657"/>
      <c r="CH29" s="657"/>
      <c r="CI29" s="657"/>
      <c r="CJ29" s="657"/>
      <c r="CK29" s="657"/>
      <c r="CL29" s="657"/>
      <c r="CM29" s="657"/>
      <c r="CN29" s="657"/>
      <c r="CO29" s="657"/>
      <c r="CP29" s="657"/>
      <c r="CQ29" s="658"/>
      <c r="CR29" s="641">
        <v>12846235</v>
      </c>
      <c r="CS29" s="677"/>
      <c r="CT29" s="677"/>
      <c r="CU29" s="677"/>
      <c r="CV29" s="677"/>
      <c r="CW29" s="677"/>
      <c r="CX29" s="677"/>
      <c r="CY29" s="678"/>
      <c r="CZ29" s="646">
        <v>10.199999999999999</v>
      </c>
      <c r="DA29" s="675"/>
      <c r="DB29" s="675"/>
      <c r="DC29" s="679"/>
      <c r="DD29" s="650">
        <v>12355483</v>
      </c>
      <c r="DE29" s="677"/>
      <c r="DF29" s="677"/>
      <c r="DG29" s="677"/>
      <c r="DH29" s="677"/>
      <c r="DI29" s="677"/>
      <c r="DJ29" s="677"/>
      <c r="DK29" s="678"/>
      <c r="DL29" s="650">
        <v>12355483</v>
      </c>
      <c r="DM29" s="677"/>
      <c r="DN29" s="677"/>
      <c r="DO29" s="677"/>
      <c r="DP29" s="677"/>
      <c r="DQ29" s="677"/>
      <c r="DR29" s="677"/>
      <c r="DS29" s="677"/>
      <c r="DT29" s="677"/>
      <c r="DU29" s="677"/>
      <c r="DV29" s="678"/>
      <c r="DW29" s="646">
        <v>17.5</v>
      </c>
      <c r="DX29" s="675"/>
      <c r="DY29" s="675"/>
      <c r="DZ29" s="675"/>
      <c r="EA29" s="675"/>
      <c r="EB29" s="675"/>
      <c r="EC29" s="676"/>
    </row>
    <row r="30" spans="2:133" ht="11.25" customHeight="1" x14ac:dyDescent="0.2">
      <c r="B30" s="638" t="s">
        <v>310</v>
      </c>
      <c r="C30" s="639"/>
      <c r="D30" s="639"/>
      <c r="E30" s="639"/>
      <c r="F30" s="639"/>
      <c r="G30" s="639"/>
      <c r="H30" s="639"/>
      <c r="I30" s="639"/>
      <c r="J30" s="639"/>
      <c r="K30" s="639"/>
      <c r="L30" s="639"/>
      <c r="M30" s="639"/>
      <c r="N30" s="639"/>
      <c r="O30" s="639"/>
      <c r="P30" s="639"/>
      <c r="Q30" s="640"/>
      <c r="R30" s="641">
        <v>636330</v>
      </c>
      <c r="S30" s="642"/>
      <c r="T30" s="642"/>
      <c r="U30" s="642"/>
      <c r="V30" s="642"/>
      <c r="W30" s="642"/>
      <c r="X30" s="642"/>
      <c r="Y30" s="643"/>
      <c r="Z30" s="644">
        <v>0.5</v>
      </c>
      <c r="AA30" s="644"/>
      <c r="AB30" s="644"/>
      <c r="AC30" s="644"/>
      <c r="AD30" s="645">
        <v>37306</v>
      </c>
      <c r="AE30" s="645"/>
      <c r="AF30" s="645"/>
      <c r="AG30" s="645"/>
      <c r="AH30" s="645"/>
      <c r="AI30" s="645"/>
      <c r="AJ30" s="645"/>
      <c r="AK30" s="645"/>
      <c r="AL30" s="646">
        <v>0.1</v>
      </c>
      <c r="AM30" s="647"/>
      <c r="AN30" s="647"/>
      <c r="AO30" s="648"/>
      <c r="AP30" s="689" t="s">
        <v>311</v>
      </c>
      <c r="AQ30" s="690"/>
      <c r="AR30" s="690"/>
      <c r="AS30" s="690"/>
      <c r="AT30" s="695" t="s">
        <v>312</v>
      </c>
      <c r="AU30" s="230"/>
      <c r="AV30" s="230"/>
      <c r="AW30" s="230"/>
      <c r="AX30" s="627" t="s">
        <v>188</v>
      </c>
      <c r="AY30" s="628"/>
      <c r="AZ30" s="628"/>
      <c r="BA30" s="628"/>
      <c r="BB30" s="628"/>
      <c r="BC30" s="628"/>
      <c r="BD30" s="628"/>
      <c r="BE30" s="628"/>
      <c r="BF30" s="629"/>
      <c r="BG30" s="701">
        <v>99.2</v>
      </c>
      <c r="BH30" s="702"/>
      <c r="BI30" s="702"/>
      <c r="BJ30" s="702"/>
      <c r="BK30" s="702"/>
      <c r="BL30" s="702"/>
      <c r="BM30" s="636">
        <v>97.4</v>
      </c>
      <c r="BN30" s="702"/>
      <c r="BO30" s="702"/>
      <c r="BP30" s="702"/>
      <c r="BQ30" s="703"/>
      <c r="BR30" s="701">
        <v>99.2</v>
      </c>
      <c r="BS30" s="702"/>
      <c r="BT30" s="702"/>
      <c r="BU30" s="702"/>
      <c r="BV30" s="702"/>
      <c r="BW30" s="702"/>
      <c r="BX30" s="636">
        <v>96.9</v>
      </c>
      <c r="BY30" s="702"/>
      <c r="BZ30" s="702"/>
      <c r="CA30" s="702"/>
      <c r="CB30" s="703"/>
      <c r="CD30" s="706"/>
      <c r="CE30" s="707"/>
      <c r="CF30" s="656" t="s">
        <v>313</v>
      </c>
      <c r="CG30" s="657"/>
      <c r="CH30" s="657"/>
      <c r="CI30" s="657"/>
      <c r="CJ30" s="657"/>
      <c r="CK30" s="657"/>
      <c r="CL30" s="657"/>
      <c r="CM30" s="657"/>
      <c r="CN30" s="657"/>
      <c r="CO30" s="657"/>
      <c r="CP30" s="657"/>
      <c r="CQ30" s="658"/>
      <c r="CR30" s="641">
        <v>11966301</v>
      </c>
      <c r="CS30" s="642"/>
      <c r="CT30" s="642"/>
      <c r="CU30" s="642"/>
      <c r="CV30" s="642"/>
      <c r="CW30" s="642"/>
      <c r="CX30" s="642"/>
      <c r="CY30" s="643"/>
      <c r="CZ30" s="646">
        <v>9.5</v>
      </c>
      <c r="DA30" s="675"/>
      <c r="DB30" s="675"/>
      <c r="DC30" s="679"/>
      <c r="DD30" s="650">
        <v>11524132</v>
      </c>
      <c r="DE30" s="642"/>
      <c r="DF30" s="642"/>
      <c r="DG30" s="642"/>
      <c r="DH30" s="642"/>
      <c r="DI30" s="642"/>
      <c r="DJ30" s="642"/>
      <c r="DK30" s="643"/>
      <c r="DL30" s="650">
        <v>11524132</v>
      </c>
      <c r="DM30" s="642"/>
      <c r="DN30" s="642"/>
      <c r="DO30" s="642"/>
      <c r="DP30" s="642"/>
      <c r="DQ30" s="642"/>
      <c r="DR30" s="642"/>
      <c r="DS30" s="642"/>
      <c r="DT30" s="642"/>
      <c r="DU30" s="642"/>
      <c r="DV30" s="643"/>
      <c r="DW30" s="646">
        <v>16.3</v>
      </c>
      <c r="DX30" s="675"/>
      <c r="DY30" s="675"/>
      <c r="DZ30" s="675"/>
      <c r="EA30" s="675"/>
      <c r="EB30" s="675"/>
      <c r="EC30" s="676"/>
    </row>
    <row r="31" spans="2:133" ht="11.25" customHeight="1" x14ac:dyDescent="0.2">
      <c r="B31" s="638" t="s">
        <v>314</v>
      </c>
      <c r="C31" s="639"/>
      <c r="D31" s="639"/>
      <c r="E31" s="639"/>
      <c r="F31" s="639"/>
      <c r="G31" s="639"/>
      <c r="H31" s="639"/>
      <c r="I31" s="639"/>
      <c r="J31" s="639"/>
      <c r="K31" s="639"/>
      <c r="L31" s="639"/>
      <c r="M31" s="639"/>
      <c r="N31" s="639"/>
      <c r="O31" s="639"/>
      <c r="P31" s="639"/>
      <c r="Q31" s="640"/>
      <c r="R31" s="641">
        <v>629560</v>
      </c>
      <c r="S31" s="642"/>
      <c r="T31" s="642"/>
      <c r="U31" s="642"/>
      <c r="V31" s="642"/>
      <c r="W31" s="642"/>
      <c r="X31" s="642"/>
      <c r="Y31" s="643"/>
      <c r="Z31" s="644">
        <v>0.5</v>
      </c>
      <c r="AA31" s="644"/>
      <c r="AB31" s="644"/>
      <c r="AC31" s="644"/>
      <c r="AD31" s="645" t="s">
        <v>129</v>
      </c>
      <c r="AE31" s="645"/>
      <c r="AF31" s="645"/>
      <c r="AG31" s="645"/>
      <c r="AH31" s="645"/>
      <c r="AI31" s="645"/>
      <c r="AJ31" s="645"/>
      <c r="AK31" s="645"/>
      <c r="AL31" s="646" t="s">
        <v>237</v>
      </c>
      <c r="AM31" s="647"/>
      <c r="AN31" s="647"/>
      <c r="AO31" s="648"/>
      <c r="AP31" s="691"/>
      <c r="AQ31" s="692"/>
      <c r="AR31" s="692"/>
      <c r="AS31" s="692"/>
      <c r="AT31" s="696"/>
      <c r="AU31" s="229" t="s">
        <v>315</v>
      </c>
      <c r="AV31" s="229"/>
      <c r="AW31" s="229"/>
      <c r="AX31" s="638" t="s">
        <v>316</v>
      </c>
      <c r="AY31" s="639"/>
      <c r="AZ31" s="639"/>
      <c r="BA31" s="639"/>
      <c r="BB31" s="639"/>
      <c r="BC31" s="639"/>
      <c r="BD31" s="639"/>
      <c r="BE31" s="639"/>
      <c r="BF31" s="640"/>
      <c r="BG31" s="698">
        <v>99.1</v>
      </c>
      <c r="BH31" s="677"/>
      <c r="BI31" s="677"/>
      <c r="BJ31" s="677"/>
      <c r="BK31" s="677"/>
      <c r="BL31" s="677"/>
      <c r="BM31" s="647">
        <v>97.8</v>
      </c>
      <c r="BN31" s="699"/>
      <c r="BO31" s="699"/>
      <c r="BP31" s="699"/>
      <c r="BQ31" s="700"/>
      <c r="BR31" s="698">
        <v>99.2</v>
      </c>
      <c r="BS31" s="677"/>
      <c r="BT31" s="677"/>
      <c r="BU31" s="677"/>
      <c r="BV31" s="677"/>
      <c r="BW31" s="677"/>
      <c r="BX31" s="647">
        <v>97.3</v>
      </c>
      <c r="BY31" s="699"/>
      <c r="BZ31" s="699"/>
      <c r="CA31" s="699"/>
      <c r="CB31" s="700"/>
      <c r="CD31" s="706"/>
      <c r="CE31" s="707"/>
      <c r="CF31" s="656" t="s">
        <v>317</v>
      </c>
      <c r="CG31" s="657"/>
      <c r="CH31" s="657"/>
      <c r="CI31" s="657"/>
      <c r="CJ31" s="657"/>
      <c r="CK31" s="657"/>
      <c r="CL31" s="657"/>
      <c r="CM31" s="657"/>
      <c r="CN31" s="657"/>
      <c r="CO31" s="657"/>
      <c r="CP31" s="657"/>
      <c r="CQ31" s="658"/>
      <c r="CR31" s="641">
        <v>879934</v>
      </c>
      <c r="CS31" s="677"/>
      <c r="CT31" s="677"/>
      <c r="CU31" s="677"/>
      <c r="CV31" s="677"/>
      <c r="CW31" s="677"/>
      <c r="CX31" s="677"/>
      <c r="CY31" s="678"/>
      <c r="CZ31" s="646">
        <v>0.7</v>
      </c>
      <c r="DA31" s="675"/>
      <c r="DB31" s="675"/>
      <c r="DC31" s="679"/>
      <c r="DD31" s="650">
        <v>831351</v>
      </c>
      <c r="DE31" s="677"/>
      <c r="DF31" s="677"/>
      <c r="DG31" s="677"/>
      <c r="DH31" s="677"/>
      <c r="DI31" s="677"/>
      <c r="DJ31" s="677"/>
      <c r="DK31" s="678"/>
      <c r="DL31" s="650">
        <v>831351</v>
      </c>
      <c r="DM31" s="677"/>
      <c r="DN31" s="677"/>
      <c r="DO31" s="677"/>
      <c r="DP31" s="677"/>
      <c r="DQ31" s="677"/>
      <c r="DR31" s="677"/>
      <c r="DS31" s="677"/>
      <c r="DT31" s="677"/>
      <c r="DU31" s="677"/>
      <c r="DV31" s="678"/>
      <c r="DW31" s="646">
        <v>1.2</v>
      </c>
      <c r="DX31" s="675"/>
      <c r="DY31" s="675"/>
      <c r="DZ31" s="675"/>
      <c r="EA31" s="675"/>
      <c r="EB31" s="675"/>
      <c r="EC31" s="676"/>
    </row>
    <row r="32" spans="2:133" ht="11.25" customHeight="1" x14ac:dyDescent="0.2">
      <c r="B32" s="638" t="s">
        <v>318</v>
      </c>
      <c r="C32" s="639"/>
      <c r="D32" s="639"/>
      <c r="E32" s="639"/>
      <c r="F32" s="639"/>
      <c r="G32" s="639"/>
      <c r="H32" s="639"/>
      <c r="I32" s="639"/>
      <c r="J32" s="639"/>
      <c r="K32" s="639"/>
      <c r="L32" s="639"/>
      <c r="M32" s="639"/>
      <c r="N32" s="639"/>
      <c r="O32" s="639"/>
      <c r="P32" s="639"/>
      <c r="Q32" s="640"/>
      <c r="R32" s="641">
        <v>2347786</v>
      </c>
      <c r="S32" s="642"/>
      <c r="T32" s="642"/>
      <c r="U32" s="642"/>
      <c r="V32" s="642"/>
      <c r="W32" s="642"/>
      <c r="X32" s="642"/>
      <c r="Y32" s="643"/>
      <c r="Z32" s="644">
        <v>1.8</v>
      </c>
      <c r="AA32" s="644"/>
      <c r="AB32" s="644"/>
      <c r="AC32" s="644"/>
      <c r="AD32" s="645" t="s">
        <v>129</v>
      </c>
      <c r="AE32" s="645"/>
      <c r="AF32" s="645"/>
      <c r="AG32" s="645"/>
      <c r="AH32" s="645"/>
      <c r="AI32" s="645"/>
      <c r="AJ32" s="645"/>
      <c r="AK32" s="645"/>
      <c r="AL32" s="646" t="s">
        <v>129</v>
      </c>
      <c r="AM32" s="647"/>
      <c r="AN32" s="647"/>
      <c r="AO32" s="648"/>
      <c r="AP32" s="693"/>
      <c r="AQ32" s="694"/>
      <c r="AR32" s="694"/>
      <c r="AS32" s="694"/>
      <c r="AT32" s="697"/>
      <c r="AU32" s="231"/>
      <c r="AV32" s="231"/>
      <c r="AW32" s="231"/>
      <c r="AX32" s="686" t="s">
        <v>319</v>
      </c>
      <c r="AY32" s="687"/>
      <c r="AZ32" s="687"/>
      <c r="BA32" s="687"/>
      <c r="BB32" s="687"/>
      <c r="BC32" s="687"/>
      <c r="BD32" s="687"/>
      <c r="BE32" s="687"/>
      <c r="BF32" s="688"/>
      <c r="BG32" s="710">
        <v>99.2</v>
      </c>
      <c r="BH32" s="711"/>
      <c r="BI32" s="711"/>
      <c r="BJ32" s="711"/>
      <c r="BK32" s="711"/>
      <c r="BL32" s="711"/>
      <c r="BM32" s="712">
        <v>96.8</v>
      </c>
      <c r="BN32" s="711"/>
      <c r="BO32" s="711"/>
      <c r="BP32" s="711"/>
      <c r="BQ32" s="713"/>
      <c r="BR32" s="710">
        <v>99.1</v>
      </c>
      <c r="BS32" s="711"/>
      <c r="BT32" s="711"/>
      <c r="BU32" s="711"/>
      <c r="BV32" s="711"/>
      <c r="BW32" s="711"/>
      <c r="BX32" s="712">
        <v>96.3</v>
      </c>
      <c r="BY32" s="711"/>
      <c r="BZ32" s="711"/>
      <c r="CA32" s="711"/>
      <c r="CB32" s="713"/>
      <c r="CD32" s="708"/>
      <c r="CE32" s="709"/>
      <c r="CF32" s="656" t="s">
        <v>320</v>
      </c>
      <c r="CG32" s="657"/>
      <c r="CH32" s="657"/>
      <c r="CI32" s="657"/>
      <c r="CJ32" s="657"/>
      <c r="CK32" s="657"/>
      <c r="CL32" s="657"/>
      <c r="CM32" s="657"/>
      <c r="CN32" s="657"/>
      <c r="CO32" s="657"/>
      <c r="CP32" s="657"/>
      <c r="CQ32" s="658"/>
      <c r="CR32" s="641">
        <v>71</v>
      </c>
      <c r="CS32" s="642"/>
      <c r="CT32" s="642"/>
      <c r="CU32" s="642"/>
      <c r="CV32" s="642"/>
      <c r="CW32" s="642"/>
      <c r="CX32" s="642"/>
      <c r="CY32" s="643"/>
      <c r="CZ32" s="646">
        <v>0</v>
      </c>
      <c r="DA32" s="675"/>
      <c r="DB32" s="675"/>
      <c r="DC32" s="679"/>
      <c r="DD32" s="650">
        <v>71</v>
      </c>
      <c r="DE32" s="642"/>
      <c r="DF32" s="642"/>
      <c r="DG32" s="642"/>
      <c r="DH32" s="642"/>
      <c r="DI32" s="642"/>
      <c r="DJ32" s="642"/>
      <c r="DK32" s="643"/>
      <c r="DL32" s="650">
        <v>71</v>
      </c>
      <c r="DM32" s="642"/>
      <c r="DN32" s="642"/>
      <c r="DO32" s="642"/>
      <c r="DP32" s="642"/>
      <c r="DQ32" s="642"/>
      <c r="DR32" s="642"/>
      <c r="DS32" s="642"/>
      <c r="DT32" s="642"/>
      <c r="DU32" s="642"/>
      <c r="DV32" s="643"/>
      <c r="DW32" s="646">
        <v>0</v>
      </c>
      <c r="DX32" s="675"/>
      <c r="DY32" s="675"/>
      <c r="DZ32" s="675"/>
      <c r="EA32" s="675"/>
      <c r="EB32" s="675"/>
      <c r="EC32" s="676"/>
    </row>
    <row r="33" spans="2:133" ht="11.25" customHeight="1" x14ac:dyDescent="0.2">
      <c r="B33" s="638" t="s">
        <v>321</v>
      </c>
      <c r="C33" s="639"/>
      <c r="D33" s="639"/>
      <c r="E33" s="639"/>
      <c r="F33" s="639"/>
      <c r="G33" s="639"/>
      <c r="H33" s="639"/>
      <c r="I33" s="639"/>
      <c r="J33" s="639"/>
      <c r="K33" s="639"/>
      <c r="L33" s="639"/>
      <c r="M33" s="639"/>
      <c r="N33" s="639"/>
      <c r="O33" s="639"/>
      <c r="P33" s="639"/>
      <c r="Q33" s="640"/>
      <c r="R33" s="641">
        <v>1278768</v>
      </c>
      <c r="S33" s="642"/>
      <c r="T33" s="642"/>
      <c r="U33" s="642"/>
      <c r="V33" s="642"/>
      <c r="W33" s="642"/>
      <c r="X33" s="642"/>
      <c r="Y33" s="643"/>
      <c r="Z33" s="644">
        <v>1</v>
      </c>
      <c r="AA33" s="644"/>
      <c r="AB33" s="644"/>
      <c r="AC33" s="644"/>
      <c r="AD33" s="645" t="s">
        <v>237</v>
      </c>
      <c r="AE33" s="645"/>
      <c r="AF33" s="645"/>
      <c r="AG33" s="645"/>
      <c r="AH33" s="645"/>
      <c r="AI33" s="645"/>
      <c r="AJ33" s="645"/>
      <c r="AK33" s="645"/>
      <c r="AL33" s="646" t="s">
        <v>237</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322</v>
      </c>
      <c r="CE33" s="657"/>
      <c r="CF33" s="657"/>
      <c r="CG33" s="657"/>
      <c r="CH33" s="657"/>
      <c r="CI33" s="657"/>
      <c r="CJ33" s="657"/>
      <c r="CK33" s="657"/>
      <c r="CL33" s="657"/>
      <c r="CM33" s="657"/>
      <c r="CN33" s="657"/>
      <c r="CO33" s="657"/>
      <c r="CP33" s="657"/>
      <c r="CQ33" s="658"/>
      <c r="CR33" s="641">
        <v>46017650</v>
      </c>
      <c r="CS33" s="677"/>
      <c r="CT33" s="677"/>
      <c r="CU33" s="677"/>
      <c r="CV33" s="677"/>
      <c r="CW33" s="677"/>
      <c r="CX33" s="677"/>
      <c r="CY33" s="678"/>
      <c r="CZ33" s="646">
        <v>36.4</v>
      </c>
      <c r="DA33" s="675"/>
      <c r="DB33" s="675"/>
      <c r="DC33" s="679"/>
      <c r="DD33" s="650">
        <v>34661594</v>
      </c>
      <c r="DE33" s="677"/>
      <c r="DF33" s="677"/>
      <c r="DG33" s="677"/>
      <c r="DH33" s="677"/>
      <c r="DI33" s="677"/>
      <c r="DJ33" s="677"/>
      <c r="DK33" s="678"/>
      <c r="DL33" s="650">
        <v>30474937</v>
      </c>
      <c r="DM33" s="677"/>
      <c r="DN33" s="677"/>
      <c r="DO33" s="677"/>
      <c r="DP33" s="677"/>
      <c r="DQ33" s="677"/>
      <c r="DR33" s="677"/>
      <c r="DS33" s="677"/>
      <c r="DT33" s="677"/>
      <c r="DU33" s="677"/>
      <c r="DV33" s="678"/>
      <c r="DW33" s="646">
        <v>43</v>
      </c>
      <c r="DX33" s="675"/>
      <c r="DY33" s="675"/>
      <c r="DZ33" s="675"/>
      <c r="EA33" s="675"/>
      <c r="EB33" s="675"/>
      <c r="EC33" s="676"/>
    </row>
    <row r="34" spans="2:133" ht="11.25" customHeight="1" x14ac:dyDescent="0.2">
      <c r="B34" s="638" t="s">
        <v>323</v>
      </c>
      <c r="C34" s="639"/>
      <c r="D34" s="639"/>
      <c r="E34" s="639"/>
      <c r="F34" s="639"/>
      <c r="G34" s="639"/>
      <c r="H34" s="639"/>
      <c r="I34" s="639"/>
      <c r="J34" s="639"/>
      <c r="K34" s="639"/>
      <c r="L34" s="639"/>
      <c r="M34" s="639"/>
      <c r="N34" s="639"/>
      <c r="O34" s="639"/>
      <c r="P34" s="639"/>
      <c r="Q34" s="640"/>
      <c r="R34" s="641">
        <v>3807078</v>
      </c>
      <c r="S34" s="642"/>
      <c r="T34" s="642"/>
      <c r="U34" s="642"/>
      <c r="V34" s="642"/>
      <c r="W34" s="642"/>
      <c r="X34" s="642"/>
      <c r="Y34" s="643"/>
      <c r="Z34" s="644">
        <v>3</v>
      </c>
      <c r="AA34" s="644"/>
      <c r="AB34" s="644"/>
      <c r="AC34" s="644"/>
      <c r="AD34" s="645">
        <v>11071</v>
      </c>
      <c r="AE34" s="645"/>
      <c r="AF34" s="645"/>
      <c r="AG34" s="645"/>
      <c r="AH34" s="645"/>
      <c r="AI34" s="645"/>
      <c r="AJ34" s="645"/>
      <c r="AK34" s="645"/>
      <c r="AL34" s="646">
        <v>0</v>
      </c>
      <c r="AM34" s="647"/>
      <c r="AN34" s="647"/>
      <c r="AO34" s="648"/>
      <c r="AP34" s="234"/>
      <c r="AQ34" s="620" t="s">
        <v>324</v>
      </c>
      <c r="AR34" s="621"/>
      <c r="AS34" s="621"/>
      <c r="AT34" s="621"/>
      <c r="AU34" s="621"/>
      <c r="AV34" s="621"/>
      <c r="AW34" s="621"/>
      <c r="AX34" s="621"/>
      <c r="AY34" s="621"/>
      <c r="AZ34" s="621"/>
      <c r="BA34" s="621"/>
      <c r="BB34" s="621"/>
      <c r="BC34" s="621"/>
      <c r="BD34" s="621"/>
      <c r="BE34" s="621"/>
      <c r="BF34" s="622"/>
      <c r="BG34" s="620" t="s">
        <v>325</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326</v>
      </c>
      <c r="CE34" s="657"/>
      <c r="CF34" s="657"/>
      <c r="CG34" s="657"/>
      <c r="CH34" s="657"/>
      <c r="CI34" s="657"/>
      <c r="CJ34" s="657"/>
      <c r="CK34" s="657"/>
      <c r="CL34" s="657"/>
      <c r="CM34" s="657"/>
      <c r="CN34" s="657"/>
      <c r="CO34" s="657"/>
      <c r="CP34" s="657"/>
      <c r="CQ34" s="658"/>
      <c r="CR34" s="641">
        <v>17102462</v>
      </c>
      <c r="CS34" s="642"/>
      <c r="CT34" s="642"/>
      <c r="CU34" s="642"/>
      <c r="CV34" s="642"/>
      <c r="CW34" s="642"/>
      <c r="CX34" s="642"/>
      <c r="CY34" s="643"/>
      <c r="CZ34" s="646">
        <v>13.5</v>
      </c>
      <c r="DA34" s="675"/>
      <c r="DB34" s="675"/>
      <c r="DC34" s="679"/>
      <c r="DD34" s="650">
        <v>13746174</v>
      </c>
      <c r="DE34" s="642"/>
      <c r="DF34" s="642"/>
      <c r="DG34" s="642"/>
      <c r="DH34" s="642"/>
      <c r="DI34" s="642"/>
      <c r="DJ34" s="642"/>
      <c r="DK34" s="643"/>
      <c r="DL34" s="650">
        <v>12365296</v>
      </c>
      <c r="DM34" s="642"/>
      <c r="DN34" s="642"/>
      <c r="DO34" s="642"/>
      <c r="DP34" s="642"/>
      <c r="DQ34" s="642"/>
      <c r="DR34" s="642"/>
      <c r="DS34" s="642"/>
      <c r="DT34" s="642"/>
      <c r="DU34" s="642"/>
      <c r="DV34" s="643"/>
      <c r="DW34" s="646">
        <v>17.5</v>
      </c>
      <c r="DX34" s="675"/>
      <c r="DY34" s="675"/>
      <c r="DZ34" s="675"/>
      <c r="EA34" s="675"/>
      <c r="EB34" s="675"/>
      <c r="EC34" s="676"/>
    </row>
    <row r="35" spans="2:133" ht="11.25" customHeight="1" x14ac:dyDescent="0.2">
      <c r="B35" s="638" t="s">
        <v>327</v>
      </c>
      <c r="C35" s="639"/>
      <c r="D35" s="639"/>
      <c r="E35" s="639"/>
      <c r="F35" s="639"/>
      <c r="G35" s="639"/>
      <c r="H35" s="639"/>
      <c r="I35" s="639"/>
      <c r="J35" s="639"/>
      <c r="K35" s="639"/>
      <c r="L35" s="639"/>
      <c r="M35" s="639"/>
      <c r="N35" s="639"/>
      <c r="O35" s="639"/>
      <c r="P35" s="639"/>
      <c r="Q35" s="640"/>
      <c r="R35" s="641">
        <v>11285848</v>
      </c>
      <c r="S35" s="642"/>
      <c r="T35" s="642"/>
      <c r="U35" s="642"/>
      <c r="V35" s="642"/>
      <c r="W35" s="642"/>
      <c r="X35" s="642"/>
      <c r="Y35" s="643"/>
      <c r="Z35" s="644">
        <v>8.8000000000000007</v>
      </c>
      <c r="AA35" s="644"/>
      <c r="AB35" s="644"/>
      <c r="AC35" s="644"/>
      <c r="AD35" s="645" t="s">
        <v>237</v>
      </c>
      <c r="AE35" s="645"/>
      <c r="AF35" s="645"/>
      <c r="AG35" s="645"/>
      <c r="AH35" s="645"/>
      <c r="AI35" s="645"/>
      <c r="AJ35" s="645"/>
      <c r="AK35" s="645"/>
      <c r="AL35" s="646" t="s">
        <v>129</v>
      </c>
      <c r="AM35" s="647"/>
      <c r="AN35" s="647"/>
      <c r="AO35" s="648"/>
      <c r="AP35" s="234"/>
      <c r="AQ35" s="714" t="s">
        <v>328</v>
      </c>
      <c r="AR35" s="715"/>
      <c r="AS35" s="715"/>
      <c r="AT35" s="715"/>
      <c r="AU35" s="715"/>
      <c r="AV35" s="715"/>
      <c r="AW35" s="715"/>
      <c r="AX35" s="715"/>
      <c r="AY35" s="716"/>
      <c r="AZ35" s="630">
        <v>13458970</v>
      </c>
      <c r="BA35" s="631"/>
      <c r="BB35" s="631"/>
      <c r="BC35" s="631"/>
      <c r="BD35" s="631"/>
      <c r="BE35" s="631"/>
      <c r="BF35" s="717"/>
      <c r="BG35" s="652" t="s">
        <v>329</v>
      </c>
      <c r="BH35" s="653"/>
      <c r="BI35" s="653"/>
      <c r="BJ35" s="653"/>
      <c r="BK35" s="653"/>
      <c r="BL35" s="653"/>
      <c r="BM35" s="653"/>
      <c r="BN35" s="653"/>
      <c r="BO35" s="653"/>
      <c r="BP35" s="653"/>
      <c r="BQ35" s="653"/>
      <c r="BR35" s="653"/>
      <c r="BS35" s="653"/>
      <c r="BT35" s="653"/>
      <c r="BU35" s="654"/>
      <c r="BV35" s="630">
        <v>787016</v>
      </c>
      <c r="BW35" s="631"/>
      <c r="BX35" s="631"/>
      <c r="BY35" s="631"/>
      <c r="BZ35" s="631"/>
      <c r="CA35" s="631"/>
      <c r="CB35" s="717"/>
      <c r="CD35" s="656" t="s">
        <v>330</v>
      </c>
      <c r="CE35" s="657"/>
      <c r="CF35" s="657"/>
      <c r="CG35" s="657"/>
      <c r="CH35" s="657"/>
      <c r="CI35" s="657"/>
      <c r="CJ35" s="657"/>
      <c r="CK35" s="657"/>
      <c r="CL35" s="657"/>
      <c r="CM35" s="657"/>
      <c r="CN35" s="657"/>
      <c r="CO35" s="657"/>
      <c r="CP35" s="657"/>
      <c r="CQ35" s="658"/>
      <c r="CR35" s="641">
        <v>1352789</v>
      </c>
      <c r="CS35" s="677"/>
      <c r="CT35" s="677"/>
      <c r="CU35" s="677"/>
      <c r="CV35" s="677"/>
      <c r="CW35" s="677"/>
      <c r="CX35" s="677"/>
      <c r="CY35" s="678"/>
      <c r="CZ35" s="646">
        <v>1.1000000000000001</v>
      </c>
      <c r="DA35" s="675"/>
      <c r="DB35" s="675"/>
      <c r="DC35" s="679"/>
      <c r="DD35" s="650">
        <v>1047060</v>
      </c>
      <c r="DE35" s="677"/>
      <c r="DF35" s="677"/>
      <c r="DG35" s="677"/>
      <c r="DH35" s="677"/>
      <c r="DI35" s="677"/>
      <c r="DJ35" s="677"/>
      <c r="DK35" s="678"/>
      <c r="DL35" s="650">
        <v>1047060</v>
      </c>
      <c r="DM35" s="677"/>
      <c r="DN35" s="677"/>
      <c r="DO35" s="677"/>
      <c r="DP35" s="677"/>
      <c r="DQ35" s="677"/>
      <c r="DR35" s="677"/>
      <c r="DS35" s="677"/>
      <c r="DT35" s="677"/>
      <c r="DU35" s="677"/>
      <c r="DV35" s="678"/>
      <c r="DW35" s="646">
        <v>1.5</v>
      </c>
      <c r="DX35" s="675"/>
      <c r="DY35" s="675"/>
      <c r="DZ35" s="675"/>
      <c r="EA35" s="675"/>
      <c r="EB35" s="675"/>
      <c r="EC35" s="676"/>
    </row>
    <row r="36" spans="2:133" ht="11.25" customHeight="1" x14ac:dyDescent="0.2">
      <c r="B36" s="638" t="s">
        <v>331</v>
      </c>
      <c r="C36" s="639"/>
      <c r="D36" s="639"/>
      <c r="E36" s="639"/>
      <c r="F36" s="639"/>
      <c r="G36" s="639"/>
      <c r="H36" s="639"/>
      <c r="I36" s="639"/>
      <c r="J36" s="639"/>
      <c r="K36" s="639"/>
      <c r="L36" s="639"/>
      <c r="M36" s="639"/>
      <c r="N36" s="639"/>
      <c r="O36" s="639"/>
      <c r="P36" s="639"/>
      <c r="Q36" s="640"/>
      <c r="R36" s="641" t="s">
        <v>129</v>
      </c>
      <c r="S36" s="642"/>
      <c r="T36" s="642"/>
      <c r="U36" s="642"/>
      <c r="V36" s="642"/>
      <c r="W36" s="642"/>
      <c r="X36" s="642"/>
      <c r="Y36" s="643"/>
      <c r="Z36" s="644" t="s">
        <v>237</v>
      </c>
      <c r="AA36" s="644"/>
      <c r="AB36" s="644"/>
      <c r="AC36" s="644"/>
      <c r="AD36" s="645" t="s">
        <v>237</v>
      </c>
      <c r="AE36" s="645"/>
      <c r="AF36" s="645"/>
      <c r="AG36" s="645"/>
      <c r="AH36" s="645"/>
      <c r="AI36" s="645"/>
      <c r="AJ36" s="645"/>
      <c r="AK36" s="645"/>
      <c r="AL36" s="646" t="s">
        <v>237</v>
      </c>
      <c r="AM36" s="647"/>
      <c r="AN36" s="647"/>
      <c r="AO36" s="648"/>
      <c r="AQ36" s="718" t="s">
        <v>332</v>
      </c>
      <c r="AR36" s="719"/>
      <c r="AS36" s="719"/>
      <c r="AT36" s="719"/>
      <c r="AU36" s="719"/>
      <c r="AV36" s="719"/>
      <c r="AW36" s="719"/>
      <c r="AX36" s="719"/>
      <c r="AY36" s="720"/>
      <c r="AZ36" s="641">
        <v>1796000</v>
      </c>
      <c r="BA36" s="642"/>
      <c r="BB36" s="642"/>
      <c r="BC36" s="642"/>
      <c r="BD36" s="677"/>
      <c r="BE36" s="677"/>
      <c r="BF36" s="700"/>
      <c r="BG36" s="656" t="s">
        <v>333</v>
      </c>
      <c r="BH36" s="657"/>
      <c r="BI36" s="657"/>
      <c r="BJ36" s="657"/>
      <c r="BK36" s="657"/>
      <c r="BL36" s="657"/>
      <c r="BM36" s="657"/>
      <c r="BN36" s="657"/>
      <c r="BO36" s="657"/>
      <c r="BP36" s="657"/>
      <c r="BQ36" s="657"/>
      <c r="BR36" s="657"/>
      <c r="BS36" s="657"/>
      <c r="BT36" s="657"/>
      <c r="BU36" s="658"/>
      <c r="BV36" s="641">
        <v>234751</v>
      </c>
      <c r="BW36" s="642"/>
      <c r="BX36" s="642"/>
      <c r="BY36" s="642"/>
      <c r="BZ36" s="642"/>
      <c r="CA36" s="642"/>
      <c r="CB36" s="651"/>
      <c r="CD36" s="656" t="s">
        <v>334</v>
      </c>
      <c r="CE36" s="657"/>
      <c r="CF36" s="657"/>
      <c r="CG36" s="657"/>
      <c r="CH36" s="657"/>
      <c r="CI36" s="657"/>
      <c r="CJ36" s="657"/>
      <c r="CK36" s="657"/>
      <c r="CL36" s="657"/>
      <c r="CM36" s="657"/>
      <c r="CN36" s="657"/>
      <c r="CO36" s="657"/>
      <c r="CP36" s="657"/>
      <c r="CQ36" s="658"/>
      <c r="CR36" s="641">
        <v>12144636</v>
      </c>
      <c r="CS36" s="642"/>
      <c r="CT36" s="642"/>
      <c r="CU36" s="642"/>
      <c r="CV36" s="642"/>
      <c r="CW36" s="642"/>
      <c r="CX36" s="642"/>
      <c r="CY36" s="643"/>
      <c r="CZ36" s="646">
        <v>9.6</v>
      </c>
      <c r="DA36" s="675"/>
      <c r="DB36" s="675"/>
      <c r="DC36" s="679"/>
      <c r="DD36" s="650">
        <v>10359524</v>
      </c>
      <c r="DE36" s="642"/>
      <c r="DF36" s="642"/>
      <c r="DG36" s="642"/>
      <c r="DH36" s="642"/>
      <c r="DI36" s="642"/>
      <c r="DJ36" s="642"/>
      <c r="DK36" s="643"/>
      <c r="DL36" s="650">
        <v>8518255</v>
      </c>
      <c r="DM36" s="642"/>
      <c r="DN36" s="642"/>
      <c r="DO36" s="642"/>
      <c r="DP36" s="642"/>
      <c r="DQ36" s="642"/>
      <c r="DR36" s="642"/>
      <c r="DS36" s="642"/>
      <c r="DT36" s="642"/>
      <c r="DU36" s="642"/>
      <c r="DV36" s="643"/>
      <c r="DW36" s="646">
        <v>12</v>
      </c>
      <c r="DX36" s="675"/>
      <c r="DY36" s="675"/>
      <c r="DZ36" s="675"/>
      <c r="EA36" s="675"/>
      <c r="EB36" s="675"/>
      <c r="EC36" s="676"/>
    </row>
    <row r="37" spans="2:133" ht="11.25" customHeight="1" x14ac:dyDescent="0.2">
      <c r="B37" s="638" t="s">
        <v>335</v>
      </c>
      <c r="C37" s="639"/>
      <c r="D37" s="639"/>
      <c r="E37" s="639"/>
      <c r="F37" s="639"/>
      <c r="G37" s="639"/>
      <c r="H37" s="639"/>
      <c r="I37" s="639"/>
      <c r="J37" s="639"/>
      <c r="K37" s="639"/>
      <c r="L37" s="639"/>
      <c r="M37" s="639"/>
      <c r="N37" s="639"/>
      <c r="O37" s="639"/>
      <c r="P37" s="639"/>
      <c r="Q37" s="640"/>
      <c r="R37" s="641">
        <v>4981948</v>
      </c>
      <c r="S37" s="642"/>
      <c r="T37" s="642"/>
      <c r="U37" s="642"/>
      <c r="V37" s="642"/>
      <c r="W37" s="642"/>
      <c r="X37" s="642"/>
      <c r="Y37" s="643"/>
      <c r="Z37" s="644">
        <v>3.9</v>
      </c>
      <c r="AA37" s="644"/>
      <c r="AB37" s="644"/>
      <c r="AC37" s="644"/>
      <c r="AD37" s="645" t="s">
        <v>129</v>
      </c>
      <c r="AE37" s="645"/>
      <c r="AF37" s="645"/>
      <c r="AG37" s="645"/>
      <c r="AH37" s="645"/>
      <c r="AI37" s="645"/>
      <c r="AJ37" s="645"/>
      <c r="AK37" s="645"/>
      <c r="AL37" s="646" t="s">
        <v>237</v>
      </c>
      <c r="AM37" s="647"/>
      <c r="AN37" s="647"/>
      <c r="AO37" s="648"/>
      <c r="AQ37" s="718" t="s">
        <v>336</v>
      </c>
      <c r="AR37" s="719"/>
      <c r="AS37" s="719"/>
      <c r="AT37" s="719"/>
      <c r="AU37" s="719"/>
      <c r="AV37" s="719"/>
      <c r="AW37" s="719"/>
      <c r="AX37" s="719"/>
      <c r="AY37" s="720"/>
      <c r="AZ37" s="641">
        <v>260258</v>
      </c>
      <c r="BA37" s="642"/>
      <c r="BB37" s="642"/>
      <c r="BC37" s="642"/>
      <c r="BD37" s="677"/>
      <c r="BE37" s="677"/>
      <c r="BF37" s="700"/>
      <c r="BG37" s="656" t="s">
        <v>337</v>
      </c>
      <c r="BH37" s="657"/>
      <c r="BI37" s="657"/>
      <c r="BJ37" s="657"/>
      <c r="BK37" s="657"/>
      <c r="BL37" s="657"/>
      <c r="BM37" s="657"/>
      <c r="BN37" s="657"/>
      <c r="BO37" s="657"/>
      <c r="BP37" s="657"/>
      <c r="BQ37" s="657"/>
      <c r="BR37" s="657"/>
      <c r="BS37" s="657"/>
      <c r="BT37" s="657"/>
      <c r="BU37" s="658"/>
      <c r="BV37" s="641">
        <v>41058</v>
      </c>
      <c r="BW37" s="642"/>
      <c r="BX37" s="642"/>
      <c r="BY37" s="642"/>
      <c r="BZ37" s="642"/>
      <c r="CA37" s="642"/>
      <c r="CB37" s="651"/>
      <c r="CD37" s="656" t="s">
        <v>338</v>
      </c>
      <c r="CE37" s="657"/>
      <c r="CF37" s="657"/>
      <c r="CG37" s="657"/>
      <c r="CH37" s="657"/>
      <c r="CI37" s="657"/>
      <c r="CJ37" s="657"/>
      <c r="CK37" s="657"/>
      <c r="CL37" s="657"/>
      <c r="CM37" s="657"/>
      <c r="CN37" s="657"/>
      <c r="CO37" s="657"/>
      <c r="CP37" s="657"/>
      <c r="CQ37" s="658"/>
      <c r="CR37" s="641">
        <v>3640154</v>
      </c>
      <c r="CS37" s="677"/>
      <c r="CT37" s="677"/>
      <c r="CU37" s="677"/>
      <c r="CV37" s="677"/>
      <c r="CW37" s="677"/>
      <c r="CX37" s="677"/>
      <c r="CY37" s="678"/>
      <c r="CZ37" s="646">
        <v>2.9</v>
      </c>
      <c r="DA37" s="675"/>
      <c r="DB37" s="675"/>
      <c r="DC37" s="679"/>
      <c r="DD37" s="650">
        <v>3601423</v>
      </c>
      <c r="DE37" s="677"/>
      <c r="DF37" s="677"/>
      <c r="DG37" s="677"/>
      <c r="DH37" s="677"/>
      <c r="DI37" s="677"/>
      <c r="DJ37" s="677"/>
      <c r="DK37" s="678"/>
      <c r="DL37" s="650">
        <v>3399097</v>
      </c>
      <c r="DM37" s="677"/>
      <c r="DN37" s="677"/>
      <c r="DO37" s="677"/>
      <c r="DP37" s="677"/>
      <c r="DQ37" s="677"/>
      <c r="DR37" s="677"/>
      <c r="DS37" s="677"/>
      <c r="DT37" s="677"/>
      <c r="DU37" s="677"/>
      <c r="DV37" s="678"/>
      <c r="DW37" s="646">
        <v>4.8</v>
      </c>
      <c r="DX37" s="675"/>
      <c r="DY37" s="675"/>
      <c r="DZ37" s="675"/>
      <c r="EA37" s="675"/>
      <c r="EB37" s="675"/>
      <c r="EC37" s="676"/>
    </row>
    <row r="38" spans="2:133" ht="11.25" customHeight="1" x14ac:dyDescent="0.2">
      <c r="B38" s="686" t="s">
        <v>339</v>
      </c>
      <c r="C38" s="687"/>
      <c r="D38" s="687"/>
      <c r="E38" s="687"/>
      <c r="F38" s="687"/>
      <c r="G38" s="687"/>
      <c r="H38" s="687"/>
      <c r="I38" s="687"/>
      <c r="J38" s="687"/>
      <c r="K38" s="687"/>
      <c r="L38" s="687"/>
      <c r="M38" s="687"/>
      <c r="N38" s="687"/>
      <c r="O38" s="687"/>
      <c r="P38" s="687"/>
      <c r="Q38" s="688"/>
      <c r="R38" s="721">
        <v>127819443</v>
      </c>
      <c r="S38" s="722"/>
      <c r="T38" s="722"/>
      <c r="U38" s="722"/>
      <c r="V38" s="722"/>
      <c r="W38" s="722"/>
      <c r="X38" s="722"/>
      <c r="Y38" s="723"/>
      <c r="Z38" s="724">
        <v>100</v>
      </c>
      <c r="AA38" s="724"/>
      <c r="AB38" s="724"/>
      <c r="AC38" s="724"/>
      <c r="AD38" s="725">
        <v>65811732</v>
      </c>
      <c r="AE38" s="725"/>
      <c r="AF38" s="725"/>
      <c r="AG38" s="725"/>
      <c r="AH38" s="725"/>
      <c r="AI38" s="725"/>
      <c r="AJ38" s="725"/>
      <c r="AK38" s="725"/>
      <c r="AL38" s="726">
        <v>100</v>
      </c>
      <c r="AM38" s="712"/>
      <c r="AN38" s="712"/>
      <c r="AO38" s="727"/>
      <c r="AQ38" s="718" t="s">
        <v>340</v>
      </c>
      <c r="AR38" s="719"/>
      <c r="AS38" s="719"/>
      <c r="AT38" s="719"/>
      <c r="AU38" s="719"/>
      <c r="AV38" s="719"/>
      <c r="AW38" s="719"/>
      <c r="AX38" s="719"/>
      <c r="AY38" s="720"/>
      <c r="AZ38" s="641">
        <v>87500</v>
      </c>
      <c r="BA38" s="642"/>
      <c r="BB38" s="642"/>
      <c r="BC38" s="642"/>
      <c r="BD38" s="677"/>
      <c r="BE38" s="677"/>
      <c r="BF38" s="700"/>
      <c r="BG38" s="656" t="s">
        <v>341</v>
      </c>
      <c r="BH38" s="657"/>
      <c r="BI38" s="657"/>
      <c r="BJ38" s="657"/>
      <c r="BK38" s="657"/>
      <c r="BL38" s="657"/>
      <c r="BM38" s="657"/>
      <c r="BN38" s="657"/>
      <c r="BO38" s="657"/>
      <c r="BP38" s="657"/>
      <c r="BQ38" s="657"/>
      <c r="BR38" s="657"/>
      <c r="BS38" s="657"/>
      <c r="BT38" s="657"/>
      <c r="BU38" s="658"/>
      <c r="BV38" s="641">
        <v>67348</v>
      </c>
      <c r="BW38" s="642"/>
      <c r="BX38" s="642"/>
      <c r="BY38" s="642"/>
      <c r="BZ38" s="642"/>
      <c r="CA38" s="642"/>
      <c r="CB38" s="651"/>
      <c r="CD38" s="656" t="s">
        <v>342</v>
      </c>
      <c r="CE38" s="657"/>
      <c r="CF38" s="657"/>
      <c r="CG38" s="657"/>
      <c r="CH38" s="657"/>
      <c r="CI38" s="657"/>
      <c r="CJ38" s="657"/>
      <c r="CK38" s="657"/>
      <c r="CL38" s="657"/>
      <c r="CM38" s="657"/>
      <c r="CN38" s="657"/>
      <c r="CO38" s="657"/>
      <c r="CP38" s="657"/>
      <c r="CQ38" s="658"/>
      <c r="CR38" s="641">
        <v>11631712</v>
      </c>
      <c r="CS38" s="642"/>
      <c r="CT38" s="642"/>
      <c r="CU38" s="642"/>
      <c r="CV38" s="642"/>
      <c r="CW38" s="642"/>
      <c r="CX38" s="642"/>
      <c r="CY38" s="643"/>
      <c r="CZ38" s="646">
        <v>9.1999999999999993</v>
      </c>
      <c r="DA38" s="675"/>
      <c r="DB38" s="675"/>
      <c r="DC38" s="679"/>
      <c r="DD38" s="650">
        <v>9420159</v>
      </c>
      <c r="DE38" s="642"/>
      <c r="DF38" s="642"/>
      <c r="DG38" s="642"/>
      <c r="DH38" s="642"/>
      <c r="DI38" s="642"/>
      <c r="DJ38" s="642"/>
      <c r="DK38" s="643"/>
      <c r="DL38" s="650">
        <v>8544326</v>
      </c>
      <c r="DM38" s="642"/>
      <c r="DN38" s="642"/>
      <c r="DO38" s="642"/>
      <c r="DP38" s="642"/>
      <c r="DQ38" s="642"/>
      <c r="DR38" s="642"/>
      <c r="DS38" s="642"/>
      <c r="DT38" s="642"/>
      <c r="DU38" s="642"/>
      <c r="DV38" s="643"/>
      <c r="DW38" s="646">
        <v>12.1</v>
      </c>
      <c r="DX38" s="675"/>
      <c r="DY38" s="675"/>
      <c r="DZ38" s="675"/>
      <c r="EA38" s="675"/>
      <c r="EB38" s="675"/>
      <c r="EC38" s="676"/>
    </row>
    <row r="39" spans="2:133" ht="11.25" customHeight="1" x14ac:dyDescent="0.2">
      <c r="AQ39" s="718" t="s">
        <v>343</v>
      </c>
      <c r="AR39" s="719"/>
      <c r="AS39" s="719"/>
      <c r="AT39" s="719"/>
      <c r="AU39" s="719"/>
      <c r="AV39" s="719"/>
      <c r="AW39" s="719"/>
      <c r="AX39" s="719"/>
      <c r="AY39" s="720"/>
      <c r="AZ39" s="641" t="s">
        <v>129</v>
      </c>
      <c r="BA39" s="642"/>
      <c r="BB39" s="642"/>
      <c r="BC39" s="642"/>
      <c r="BD39" s="677"/>
      <c r="BE39" s="677"/>
      <c r="BF39" s="700"/>
      <c r="BG39" s="732" t="s">
        <v>344</v>
      </c>
      <c r="BH39" s="733"/>
      <c r="BI39" s="733"/>
      <c r="BJ39" s="733"/>
      <c r="BK39" s="733"/>
      <c r="BL39" s="235"/>
      <c r="BM39" s="657" t="s">
        <v>345</v>
      </c>
      <c r="BN39" s="657"/>
      <c r="BO39" s="657"/>
      <c r="BP39" s="657"/>
      <c r="BQ39" s="657"/>
      <c r="BR39" s="657"/>
      <c r="BS39" s="657"/>
      <c r="BT39" s="657"/>
      <c r="BU39" s="658"/>
      <c r="BV39" s="641">
        <v>96</v>
      </c>
      <c r="BW39" s="642"/>
      <c r="BX39" s="642"/>
      <c r="BY39" s="642"/>
      <c r="BZ39" s="642"/>
      <c r="CA39" s="642"/>
      <c r="CB39" s="651"/>
      <c r="CD39" s="656" t="s">
        <v>346</v>
      </c>
      <c r="CE39" s="657"/>
      <c r="CF39" s="657"/>
      <c r="CG39" s="657"/>
      <c r="CH39" s="657"/>
      <c r="CI39" s="657"/>
      <c r="CJ39" s="657"/>
      <c r="CK39" s="657"/>
      <c r="CL39" s="657"/>
      <c r="CM39" s="657"/>
      <c r="CN39" s="657"/>
      <c r="CO39" s="657"/>
      <c r="CP39" s="657"/>
      <c r="CQ39" s="658"/>
      <c r="CR39" s="641">
        <v>1150385</v>
      </c>
      <c r="CS39" s="677"/>
      <c r="CT39" s="677"/>
      <c r="CU39" s="677"/>
      <c r="CV39" s="677"/>
      <c r="CW39" s="677"/>
      <c r="CX39" s="677"/>
      <c r="CY39" s="678"/>
      <c r="CZ39" s="646">
        <v>0.9</v>
      </c>
      <c r="DA39" s="675"/>
      <c r="DB39" s="675"/>
      <c r="DC39" s="679"/>
      <c r="DD39" s="650">
        <v>20040</v>
      </c>
      <c r="DE39" s="677"/>
      <c r="DF39" s="677"/>
      <c r="DG39" s="677"/>
      <c r="DH39" s="677"/>
      <c r="DI39" s="677"/>
      <c r="DJ39" s="677"/>
      <c r="DK39" s="678"/>
      <c r="DL39" s="650" t="s">
        <v>129</v>
      </c>
      <c r="DM39" s="677"/>
      <c r="DN39" s="677"/>
      <c r="DO39" s="677"/>
      <c r="DP39" s="677"/>
      <c r="DQ39" s="677"/>
      <c r="DR39" s="677"/>
      <c r="DS39" s="677"/>
      <c r="DT39" s="677"/>
      <c r="DU39" s="677"/>
      <c r="DV39" s="678"/>
      <c r="DW39" s="646" t="s">
        <v>129</v>
      </c>
      <c r="DX39" s="675"/>
      <c r="DY39" s="675"/>
      <c r="DZ39" s="675"/>
      <c r="EA39" s="675"/>
      <c r="EB39" s="675"/>
      <c r="EC39" s="676"/>
    </row>
    <row r="40" spans="2:133" ht="11.25" customHeight="1" x14ac:dyDescent="0.2">
      <c r="AQ40" s="718" t="s">
        <v>347</v>
      </c>
      <c r="AR40" s="719"/>
      <c r="AS40" s="719"/>
      <c r="AT40" s="719"/>
      <c r="AU40" s="719"/>
      <c r="AV40" s="719"/>
      <c r="AW40" s="719"/>
      <c r="AX40" s="719"/>
      <c r="AY40" s="720"/>
      <c r="AZ40" s="641">
        <v>3201719</v>
      </c>
      <c r="BA40" s="642"/>
      <c r="BB40" s="642"/>
      <c r="BC40" s="642"/>
      <c r="BD40" s="677"/>
      <c r="BE40" s="677"/>
      <c r="BF40" s="700"/>
      <c r="BG40" s="732"/>
      <c r="BH40" s="733"/>
      <c r="BI40" s="733"/>
      <c r="BJ40" s="733"/>
      <c r="BK40" s="733"/>
      <c r="BL40" s="235"/>
      <c r="BM40" s="657" t="s">
        <v>348</v>
      </c>
      <c r="BN40" s="657"/>
      <c r="BO40" s="657"/>
      <c r="BP40" s="657"/>
      <c r="BQ40" s="657"/>
      <c r="BR40" s="657"/>
      <c r="BS40" s="657"/>
      <c r="BT40" s="657"/>
      <c r="BU40" s="658"/>
      <c r="BV40" s="641" t="s">
        <v>129</v>
      </c>
      <c r="BW40" s="642"/>
      <c r="BX40" s="642"/>
      <c r="BY40" s="642"/>
      <c r="BZ40" s="642"/>
      <c r="CA40" s="642"/>
      <c r="CB40" s="651"/>
      <c r="CD40" s="656" t="s">
        <v>349</v>
      </c>
      <c r="CE40" s="657"/>
      <c r="CF40" s="657"/>
      <c r="CG40" s="657"/>
      <c r="CH40" s="657"/>
      <c r="CI40" s="657"/>
      <c r="CJ40" s="657"/>
      <c r="CK40" s="657"/>
      <c r="CL40" s="657"/>
      <c r="CM40" s="657"/>
      <c r="CN40" s="657"/>
      <c r="CO40" s="657"/>
      <c r="CP40" s="657"/>
      <c r="CQ40" s="658"/>
      <c r="CR40" s="641">
        <v>2635666</v>
      </c>
      <c r="CS40" s="642"/>
      <c r="CT40" s="642"/>
      <c r="CU40" s="642"/>
      <c r="CV40" s="642"/>
      <c r="CW40" s="642"/>
      <c r="CX40" s="642"/>
      <c r="CY40" s="643"/>
      <c r="CZ40" s="646">
        <v>2.1</v>
      </c>
      <c r="DA40" s="675"/>
      <c r="DB40" s="675"/>
      <c r="DC40" s="679"/>
      <c r="DD40" s="650">
        <v>68637</v>
      </c>
      <c r="DE40" s="642"/>
      <c r="DF40" s="642"/>
      <c r="DG40" s="642"/>
      <c r="DH40" s="642"/>
      <c r="DI40" s="642"/>
      <c r="DJ40" s="642"/>
      <c r="DK40" s="643"/>
      <c r="DL40" s="650" t="s">
        <v>237</v>
      </c>
      <c r="DM40" s="642"/>
      <c r="DN40" s="642"/>
      <c r="DO40" s="642"/>
      <c r="DP40" s="642"/>
      <c r="DQ40" s="642"/>
      <c r="DR40" s="642"/>
      <c r="DS40" s="642"/>
      <c r="DT40" s="642"/>
      <c r="DU40" s="642"/>
      <c r="DV40" s="643"/>
      <c r="DW40" s="646" t="s">
        <v>237</v>
      </c>
      <c r="DX40" s="675"/>
      <c r="DY40" s="675"/>
      <c r="DZ40" s="675"/>
      <c r="EA40" s="675"/>
      <c r="EB40" s="675"/>
      <c r="EC40" s="676"/>
    </row>
    <row r="41" spans="2:133" ht="11.25" customHeight="1" x14ac:dyDescent="0.2">
      <c r="AQ41" s="728" t="s">
        <v>350</v>
      </c>
      <c r="AR41" s="729"/>
      <c r="AS41" s="729"/>
      <c r="AT41" s="729"/>
      <c r="AU41" s="729"/>
      <c r="AV41" s="729"/>
      <c r="AW41" s="729"/>
      <c r="AX41" s="729"/>
      <c r="AY41" s="730"/>
      <c r="AZ41" s="721">
        <v>8113493</v>
      </c>
      <c r="BA41" s="722"/>
      <c r="BB41" s="722"/>
      <c r="BC41" s="722"/>
      <c r="BD41" s="711"/>
      <c r="BE41" s="711"/>
      <c r="BF41" s="713"/>
      <c r="BG41" s="734"/>
      <c r="BH41" s="735"/>
      <c r="BI41" s="735"/>
      <c r="BJ41" s="735"/>
      <c r="BK41" s="735"/>
      <c r="BL41" s="236"/>
      <c r="BM41" s="666" t="s">
        <v>351</v>
      </c>
      <c r="BN41" s="666"/>
      <c r="BO41" s="666"/>
      <c r="BP41" s="666"/>
      <c r="BQ41" s="666"/>
      <c r="BR41" s="666"/>
      <c r="BS41" s="666"/>
      <c r="BT41" s="666"/>
      <c r="BU41" s="667"/>
      <c r="BV41" s="721">
        <v>335</v>
      </c>
      <c r="BW41" s="722"/>
      <c r="BX41" s="722"/>
      <c r="BY41" s="722"/>
      <c r="BZ41" s="722"/>
      <c r="CA41" s="722"/>
      <c r="CB41" s="731"/>
      <c r="CD41" s="656" t="s">
        <v>352</v>
      </c>
      <c r="CE41" s="657"/>
      <c r="CF41" s="657"/>
      <c r="CG41" s="657"/>
      <c r="CH41" s="657"/>
      <c r="CI41" s="657"/>
      <c r="CJ41" s="657"/>
      <c r="CK41" s="657"/>
      <c r="CL41" s="657"/>
      <c r="CM41" s="657"/>
      <c r="CN41" s="657"/>
      <c r="CO41" s="657"/>
      <c r="CP41" s="657"/>
      <c r="CQ41" s="658"/>
      <c r="CR41" s="641" t="s">
        <v>237</v>
      </c>
      <c r="CS41" s="677"/>
      <c r="CT41" s="677"/>
      <c r="CU41" s="677"/>
      <c r="CV41" s="677"/>
      <c r="CW41" s="677"/>
      <c r="CX41" s="677"/>
      <c r="CY41" s="678"/>
      <c r="CZ41" s="646" t="s">
        <v>237</v>
      </c>
      <c r="DA41" s="675"/>
      <c r="DB41" s="675"/>
      <c r="DC41" s="679"/>
      <c r="DD41" s="650" t="s">
        <v>237</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2">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354</v>
      </c>
      <c r="CE42" s="639"/>
      <c r="CF42" s="639"/>
      <c r="CG42" s="639"/>
      <c r="CH42" s="639"/>
      <c r="CI42" s="639"/>
      <c r="CJ42" s="639"/>
      <c r="CK42" s="639"/>
      <c r="CL42" s="639"/>
      <c r="CM42" s="639"/>
      <c r="CN42" s="639"/>
      <c r="CO42" s="639"/>
      <c r="CP42" s="639"/>
      <c r="CQ42" s="640"/>
      <c r="CR42" s="641">
        <v>12999150</v>
      </c>
      <c r="CS42" s="642"/>
      <c r="CT42" s="642"/>
      <c r="CU42" s="642"/>
      <c r="CV42" s="642"/>
      <c r="CW42" s="642"/>
      <c r="CX42" s="642"/>
      <c r="CY42" s="643"/>
      <c r="CZ42" s="646">
        <v>10.3</v>
      </c>
      <c r="DA42" s="647"/>
      <c r="DB42" s="647"/>
      <c r="DC42" s="742"/>
      <c r="DD42" s="650">
        <v>3034609</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2">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356</v>
      </c>
      <c r="CE43" s="639"/>
      <c r="CF43" s="639"/>
      <c r="CG43" s="639"/>
      <c r="CH43" s="639"/>
      <c r="CI43" s="639"/>
      <c r="CJ43" s="639"/>
      <c r="CK43" s="639"/>
      <c r="CL43" s="639"/>
      <c r="CM43" s="639"/>
      <c r="CN43" s="639"/>
      <c r="CO43" s="639"/>
      <c r="CP43" s="639"/>
      <c r="CQ43" s="640"/>
      <c r="CR43" s="641">
        <v>347037</v>
      </c>
      <c r="CS43" s="677"/>
      <c r="CT43" s="677"/>
      <c r="CU43" s="677"/>
      <c r="CV43" s="677"/>
      <c r="CW43" s="677"/>
      <c r="CX43" s="677"/>
      <c r="CY43" s="678"/>
      <c r="CZ43" s="646">
        <v>0.3</v>
      </c>
      <c r="DA43" s="675"/>
      <c r="DB43" s="675"/>
      <c r="DC43" s="679"/>
      <c r="DD43" s="650">
        <v>347037</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2">
      <c r="B44" s="240" t="s">
        <v>357</v>
      </c>
      <c r="CD44" s="753" t="s">
        <v>309</v>
      </c>
      <c r="CE44" s="754"/>
      <c r="CF44" s="638" t="s">
        <v>358</v>
      </c>
      <c r="CG44" s="639"/>
      <c r="CH44" s="639"/>
      <c r="CI44" s="639"/>
      <c r="CJ44" s="639"/>
      <c r="CK44" s="639"/>
      <c r="CL44" s="639"/>
      <c r="CM44" s="639"/>
      <c r="CN44" s="639"/>
      <c r="CO44" s="639"/>
      <c r="CP44" s="639"/>
      <c r="CQ44" s="640"/>
      <c r="CR44" s="641">
        <v>12158550</v>
      </c>
      <c r="CS44" s="642"/>
      <c r="CT44" s="642"/>
      <c r="CU44" s="642"/>
      <c r="CV44" s="642"/>
      <c r="CW44" s="642"/>
      <c r="CX44" s="642"/>
      <c r="CY44" s="643"/>
      <c r="CZ44" s="646">
        <v>9.6</v>
      </c>
      <c r="DA44" s="647"/>
      <c r="DB44" s="647"/>
      <c r="DC44" s="742"/>
      <c r="DD44" s="650">
        <v>2887638</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2">
      <c r="CD45" s="755"/>
      <c r="CE45" s="756"/>
      <c r="CF45" s="638" t="s">
        <v>359</v>
      </c>
      <c r="CG45" s="639"/>
      <c r="CH45" s="639"/>
      <c r="CI45" s="639"/>
      <c r="CJ45" s="639"/>
      <c r="CK45" s="639"/>
      <c r="CL45" s="639"/>
      <c r="CM45" s="639"/>
      <c r="CN45" s="639"/>
      <c r="CO45" s="639"/>
      <c r="CP45" s="639"/>
      <c r="CQ45" s="640"/>
      <c r="CR45" s="641">
        <v>5051692</v>
      </c>
      <c r="CS45" s="677"/>
      <c r="CT45" s="677"/>
      <c r="CU45" s="677"/>
      <c r="CV45" s="677"/>
      <c r="CW45" s="677"/>
      <c r="CX45" s="677"/>
      <c r="CY45" s="678"/>
      <c r="CZ45" s="646">
        <v>4</v>
      </c>
      <c r="DA45" s="675"/>
      <c r="DB45" s="675"/>
      <c r="DC45" s="679"/>
      <c r="DD45" s="650">
        <v>319901</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2">
      <c r="CD46" s="755"/>
      <c r="CE46" s="756"/>
      <c r="CF46" s="638" t="s">
        <v>360</v>
      </c>
      <c r="CG46" s="639"/>
      <c r="CH46" s="639"/>
      <c r="CI46" s="639"/>
      <c r="CJ46" s="639"/>
      <c r="CK46" s="639"/>
      <c r="CL46" s="639"/>
      <c r="CM46" s="639"/>
      <c r="CN46" s="639"/>
      <c r="CO46" s="639"/>
      <c r="CP46" s="639"/>
      <c r="CQ46" s="640"/>
      <c r="CR46" s="641">
        <v>6146388</v>
      </c>
      <c r="CS46" s="642"/>
      <c r="CT46" s="642"/>
      <c r="CU46" s="642"/>
      <c r="CV46" s="642"/>
      <c r="CW46" s="642"/>
      <c r="CX46" s="642"/>
      <c r="CY46" s="643"/>
      <c r="CZ46" s="646">
        <v>4.9000000000000004</v>
      </c>
      <c r="DA46" s="647"/>
      <c r="DB46" s="647"/>
      <c r="DC46" s="742"/>
      <c r="DD46" s="650">
        <v>2226753</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2">
      <c r="CD47" s="755"/>
      <c r="CE47" s="756"/>
      <c r="CF47" s="638" t="s">
        <v>361</v>
      </c>
      <c r="CG47" s="639"/>
      <c r="CH47" s="639"/>
      <c r="CI47" s="639"/>
      <c r="CJ47" s="639"/>
      <c r="CK47" s="639"/>
      <c r="CL47" s="639"/>
      <c r="CM47" s="639"/>
      <c r="CN47" s="639"/>
      <c r="CO47" s="639"/>
      <c r="CP47" s="639"/>
      <c r="CQ47" s="640"/>
      <c r="CR47" s="641">
        <v>840600</v>
      </c>
      <c r="CS47" s="677"/>
      <c r="CT47" s="677"/>
      <c r="CU47" s="677"/>
      <c r="CV47" s="677"/>
      <c r="CW47" s="677"/>
      <c r="CX47" s="677"/>
      <c r="CY47" s="678"/>
      <c r="CZ47" s="646">
        <v>0.7</v>
      </c>
      <c r="DA47" s="675"/>
      <c r="DB47" s="675"/>
      <c r="DC47" s="679"/>
      <c r="DD47" s="650">
        <v>146971</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ht="11" x14ac:dyDescent="0.2">
      <c r="CD48" s="757"/>
      <c r="CE48" s="758"/>
      <c r="CF48" s="638" t="s">
        <v>362</v>
      </c>
      <c r="CG48" s="639"/>
      <c r="CH48" s="639"/>
      <c r="CI48" s="639"/>
      <c r="CJ48" s="639"/>
      <c r="CK48" s="639"/>
      <c r="CL48" s="639"/>
      <c r="CM48" s="639"/>
      <c r="CN48" s="639"/>
      <c r="CO48" s="639"/>
      <c r="CP48" s="639"/>
      <c r="CQ48" s="640"/>
      <c r="CR48" s="641" t="s">
        <v>129</v>
      </c>
      <c r="CS48" s="642"/>
      <c r="CT48" s="642"/>
      <c r="CU48" s="642"/>
      <c r="CV48" s="642"/>
      <c r="CW48" s="642"/>
      <c r="CX48" s="642"/>
      <c r="CY48" s="643"/>
      <c r="CZ48" s="646" t="s">
        <v>129</v>
      </c>
      <c r="DA48" s="647"/>
      <c r="DB48" s="647"/>
      <c r="DC48" s="742"/>
      <c r="DD48" s="650" t="s">
        <v>237</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2">
      <c r="CD49" s="686" t="s">
        <v>363</v>
      </c>
      <c r="CE49" s="687"/>
      <c r="CF49" s="687"/>
      <c r="CG49" s="687"/>
      <c r="CH49" s="687"/>
      <c r="CI49" s="687"/>
      <c r="CJ49" s="687"/>
      <c r="CK49" s="687"/>
      <c r="CL49" s="687"/>
      <c r="CM49" s="687"/>
      <c r="CN49" s="687"/>
      <c r="CO49" s="687"/>
      <c r="CP49" s="687"/>
      <c r="CQ49" s="688"/>
      <c r="CR49" s="721">
        <v>126421929</v>
      </c>
      <c r="CS49" s="711"/>
      <c r="CT49" s="711"/>
      <c r="CU49" s="711"/>
      <c r="CV49" s="711"/>
      <c r="CW49" s="711"/>
      <c r="CX49" s="711"/>
      <c r="CY49" s="743"/>
      <c r="CZ49" s="726">
        <v>100</v>
      </c>
      <c r="DA49" s="744"/>
      <c r="DB49" s="744"/>
      <c r="DC49" s="745"/>
      <c r="DD49" s="746">
        <v>75426297</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t="11" hidden="1" x14ac:dyDescent="0.2"/>
    <row r="51" spans="82:133" ht="11" hidden="1" x14ac:dyDescent="0.2"/>
    <row r="52" spans="82:133" ht="11" hidden="1" x14ac:dyDescent="0.2"/>
    <row r="53" spans="82:133" ht="11" hidden="1" x14ac:dyDescent="0.2"/>
  </sheetData>
  <sheetProtection algorithmName="SHA-512" hashValue="OzAm2cBOPBkbLoZBXvIMrKYT8kO2P2xYDo15Gs8zsFiv7PyLA97tnX8h38f8d6N/Cy+SRTVQpHTU71A0Q3TxBg==" saltValue="h84JK6GiawlOiRL32PMp4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 zeroHeight="1" x14ac:dyDescent="0.2"/>
  <cols>
    <col min="1" max="130" width="2.7265625" style="289" customWidth="1"/>
    <col min="131" max="131" width="1.63281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365</v>
      </c>
      <c r="DK2" s="789"/>
      <c r="DL2" s="789"/>
      <c r="DM2" s="789"/>
      <c r="DN2" s="789"/>
      <c r="DO2" s="790"/>
      <c r="DP2" s="249"/>
      <c r="DQ2" s="788" t="s">
        <v>366</v>
      </c>
      <c r="DR2" s="789"/>
      <c r="DS2" s="789"/>
      <c r="DT2" s="789"/>
      <c r="DU2" s="789"/>
      <c r="DV2" s="789"/>
      <c r="DW2" s="789"/>
      <c r="DX2" s="789"/>
      <c r="DY2" s="789"/>
      <c r="DZ2" s="790"/>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791" t="s">
        <v>367</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782" t="s">
        <v>369</v>
      </c>
      <c r="B5" s="783"/>
      <c r="C5" s="783"/>
      <c r="D5" s="783"/>
      <c r="E5" s="783"/>
      <c r="F5" s="783"/>
      <c r="G5" s="783"/>
      <c r="H5" s="783"/>
      <c r="I5" s="783"/>
      <c r="J5" s="783"/>
      <c r="K5" s="783"/>
      <c r="L5" s="783"/>
      <c r="M5" s="783"/>
      <c r="N5" s="783"/>
      <c r="O5" s="783"/>
      <c r="P5" s="784"/>
      <c r="Q5" s="759" t="s">
        <v>370</v>
      </c>
      <c r="R5" s="760"/>
      <c r="S5" s="760"/>
      <c r="T5" s="760"/>
      <c r="U5" s="761"/>
      <c r="V5" s="759" t="s">
        <v>371</v>
      </c>
      <c r="W5" s="760"/>
      <c r="X5" s="760"/>
      <c r="Y5" s="760"/>
      <c r="Z5" s="761"/>
      <c r="AA5" s="759" t="s">
        <v>372</v>
      </c>
      <c r="AB5" s="760"/>
      <c r="AC5" s="760"/>
      <c r="AD5" s="760"/>
      <c r="AE5" s="760"/>
      <c r="AF5" s="792" t="s">
        <v>373</v>
      </c>
      <c r="AG5" s="760"/>
      <c r="AH5" s="760"/>
      <c r="AI5" s="760"/>
      <c r="AJ5" s="771"/>
      <c r="AK5" s="760" t="s">
        <v>374</v>
      </c>
      <c r="AL5" s="760"/>
      <c r="AM5" s="760"/>
      <c r="AN5" s="760"/>
      <c r="AO5" s="761"/>
      <c r="AP5" s="759" t="s">
        <v>375</v>
      </c>
      <c r="AQ5" s="760"/>
      <c r="AR5" s="760"/>
      <c r="AS5" s="760"/>
      <c r="AT5" s="761"/>
      <c r="AU5" s="759" t="s">
        <v>376</v>
      </c>
      <c r="AV5" s="760"/>
      <c r="AW5" s="760"/>
      <c r="AX5" s="760"/>
      <c r="AY5" s="771"/>
      <c r="AZ5" s="256"/>
      <c r="BA5" s="256"/>
      <c r="BB5" s="256"/>
      <c r="BC5" s="256"/>
      <c r="BD5" s="256"/>
      <c r="BE5" s="257"/>
      <c r="BF5" s="257"/>
      <c r="BG5" s="257"/>
      <c r="BH5" s="257"/>
      <c r="BI5" s="257"/>
      <c r="BJ5" s="257"/>
      <c r="BK5" s="257"/>
      <c r="BL5" s="257"/>
      <c r="BM5" s="257"/>
      <c r="BN5" s="257"/>
      <c r="BO5" s="257"/>
      <c r="BP5" s="257"/>
      <c r="BQ5" s="782" t="s">
        <v>377</v>
      </c>
      <c r="BR5" s="783"/>
      <c r="BS5" s="783"/>
      <c r="BT5" s="783"/>
      <c r="BU5" s="783"/>
      <c r="BV5" s="783"/>
      <c r="BW5" s="783"/>
      <c r="BX5" s="783"/>
      <c r="BY5" s="783"/>
      <c r="BZ5" s="783"/>
      <c r="CA5" s="783"/>
      <c r="CB5" s="783"/>
      <c r="CC5" s="783"/>
      <c r="CD5" s="783"/>
      <c r="CE5" s="783"/>
      <c r="CF5" s="783"/>
      <c r="CG5" s="784"/>
      <c r="CH5" s="759" t="s">
        <v>378</v>
      </c>
      <c r="CI5" s="760"/>
      <c r="CJ5" s="760"/>
      <c r="CK5" s="760"/>
      <c r="CL5" s="761"/>
      <c r="CM5" s="759" t="s">
        <v>379</v>
      </c>
      <c r="CN5" s="760"/>
      <c r="CO5" s="760"/>
      <c r="CP5" s="760"/>
      <c r="CQ5" s="761"/>
      <c r="CR5" s="759" t="s">
        <v>380</v>
      </c>
      <c r="CS5" s="760"/>
      <c r="CT5" s="760"/>
      <c r="CU5" s="760"/>
      <c r="CV5" s="761"/>
      <c r="CW5" s="759" t="s">
        <v>381</v>
      </c>
      <c r="CX5" s="760"/>
      <c r="CY5" s="760"/>
      <c r="CZ5" s="760"/>
      <c r="DA5" s="761"/>
      <c r="DB5" s="759" t="s">
        <v>382</v>
      </c>
      <c r="DC5" s="760"/>
      <c r="DD5" s="760"/>
      <c r="DE5" s="760"/>
      <c r="DF5" s="761"/>
      <c r="DG5" s="765" t="s">
        <v>383</v>
      </c>
      <c r="DH5" s="766"/>
      <c r="DI5" s="766"/>
      <c r="DJ5" s="766"/>
      <c r="DK5" s="767"/>
      <c r="DL5" s="765" t="s">
        <v>384</v>
      </c>
      <c r="DM5" s="766"/>
      <c r="DN5" s="766"/>
      <c r="DO5" s="766"/>
      <c r="DP5" s="767"/>
      <c r="DQ5" s="759" t="s">
        <v>385</v>
      </c>
      <c r="DR5" s="760"/>
      <c r="DS5" s="760"/>
      <c r="DT5" s="760"/>
      <c r="DU5" s="761"/>
      <c r="DV5" s="759" t="s">
        <v>376</v>
      </c>
      <c r="DW5" s="760"/>
      <c r="DX5" s="760"/>
      <c r="DY5" s="760"/>
      <c r="DZ5" s="771"/>
      <c r="EA5" s="254"/>
    </row>
    <row r="6" spans="1:131" s="255" customFormat="1" ht="26.25" customHeight="1" thickBot="1" x14ac:dyDescent="0.25">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2">
      <c r="A7" s="258">
        <v>1</v>
      </c>
      <c r="B7" s="773" t="s">
        <v>386</v>
      </c>
      <c r="C7" s="774"/>
      <c r="D7" s="774"/>
      <c r="E7" s="774"/>
      <c r="F7" s="774"/>
      <c r="G7" s="774"/>
      <c r="H7" s="774"/>
      <c r="I7" s="774"/>
      <c r="J7" s="774"/>
      <c r="K7" s="774"/>
      <c r="L7" s="774"/>
      <c r="M7" s="774"/>
      <c r="N7" s="774"/>
      <c r="O7" s="774"/>
      <c r="P7" s="775"/>
      <c r="Q7" s="776">
        <v>127552</v>
      </c>
      <c r="R7" s="777"/>
      <c r="S7" s="777"/>
      <c r="T7" s="777"/>
      <c r="U7" s="777"/>
      <c r="V7" s="777">
        <v>126332</v>
      </c>
      <c r="W7" s="777"/>
      <c r="X7" s="777"/>
      <c r="Y7" s="777"/>
      <c r="Z7" s="777"/>
      <c r="AA7" s="777">
        <v>1221</v>
      </c>
      <c r="AB7" s="777"/>
      <c r="AC7" s="777"/>
      <c r="AD7" s="777"/>
      <c r="AE7" s="778"/>
      <c r="AF7" s="779">
        <v>823</v>
      </c>
      <c r="AG7" s="780"/>
      <c r="AH7" s="780"/>
      <c r="AI7" s="780"/>
      <c r="AJ7" s="781"/>
      <c r="AK7" s="816">
        <v>2348</v>
      </c>
      <c r="AL7" s="817"/>
      <c r="AM7" s="817"/>
      <c r="AN7" s="817"/>
      <c r="AO7" s="817"/>
      <c r="AP7" s="817">
        <v>144298</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593</v>
      </c>
      <c r="BT7" s="821"/>
      <c r="BU7" s="821"/>
      <c r="BV7" s="821"/>
      <c r="BW7" s="821"/>
      <c r="BX7" s="821"/>
      <c r="BY7" s="821"/>
      <c r="BZ7" s="821"/>
      <c r="CA7" s="821"/>
      <c r="CB7" s="821"/>
      <c r="CC7" s="821"/>
      <c r="CD7" s="821"/>
      <c r="CE7" s="821"/>
      <c r="CF7" s="821"/>
      <c r="CG7" s="822"/>
      <c r="CH7" s="813">
        <v>74</v>
      </c>
      <c r="CI7" s="814"/>
      <c r="CJ7" s="814"/>
      <c r="CK7" s="814"/>
      <c r="CL7" s="815"/>
      <c r="CM7" s="813">
        <v>3012</v>
      </c>
      <c r="CN7" s="814"/>
      <c r="CO7" s="814"/>
      <c r="CP7" s="814"/>
      <c r="CQ7" s="815"/>
      <c r="CR7" s="813">
        <v>2</v>
      </c>
      <c r="CS7" s="814"/>
      <c r="CT7" s="814"/>
      <c r="CU7" s="814"/>
      <c r="CV7" s="815"/>
      <c r="CW7" s="813" t="s">
        <v>607</v>
      </c>
      <c r="CX7" s="814"/>
      <c r="CY7" s="814"/>
      <c r="CZ7" s="814"/>
      <c r="DA7" s="815"/>
      <c r="DB7" s="813" t="s">
        <v>608</v>
      </c>
      <c r="DC7" s="814"/>
      <c r="DD7" s="814"/>
      <c r="DE7" s="814"/>
      <c r="DF7" s="815"/>
      <c r="DG7" s="813" t="s">
        <v>608</v>
      </c>
      <c r="DH7" s="814"/>
      <c r="DI7" s="814"/>
      <c r="DJ7" s="814"/>
      <c r="DK7" s="815"/>
      <c r="DL7" s="813">
        <v>2067</v>
      </c>
      <c r="DM7" s="814"/>
      <c r="DN7" s="814"/>
      <c r="DO7" s="814"/>
      <c r="DP7" s="815"/>
      <c r="DQ7" s="813">
        <v>207</v>
      </c>
      <c r="DR7" s="814"/>
      <c r="DS7" s="814"/>
      <c r="DT7" s="814"/>
      <c r="DU7" s="815"/>
      <c r="DV7" s="794"/>
      <c r="DW7" s="795"/>
      <c r="DX7" s="795"/>
      <c r="DY7" s="795"/>
      <c r="DZ7" s="796"/>
      <c r="EA7" s="254"/>
    </row>
    <row r="8" spans="1:131" s="255" customFormat="1" ht="26.25" customHeight="1" x14ac:dyDescent="0.2">
      <c r="A8" s="261">
        <v>2</v>
      </c>
      <c r="B8" s="797" t="s">
        <v>387</v>
      </c>
      <c r="C8" s="798"/>
      <c r="D8" s="798"/>
      <c r="E8" s="798"/>
      <c r="F8" s="798"/>
      <c r="G8" s="798"/>
      <c r="H8" s="798"/>
      <c r="I8" s="798"/>
      <c r="J8" s="798"/>
      <c r="K8" s="798"/>
      <c r="L8" s="798"/>
      <c r="M8" s="798"/>
      <c r="N8" s="798"/>
      <c r="O8" s="798"/>
      <c r="P8" s="799"/>
      <c r="Q8" s="800">
        <v>29</v>
      </c>
      <c r="R8" s="801"/>
      <c r="S8" s="801"/>
      <c r="T8" s="801"/>
      <c r="U8" s="801"/>
      <c r="V8" s="801">
        <v>2</v>
      </c>
      <c r="W8" s="801"/>
      <c r="X8" s="801"/>
      <c r="Y8" s="801"/>
      <c r="Z8" s="801"/>
      <c r="AA8" s="801">
        <v>27</v>
      </c>
      <c r="AB8" s="801"/>
      <c r="AC8" s="801"/>
      <c r="AD8" s="801"/>
      <c r="AE8" s="802"/>
      <c r="AF8" s="803">
        <v>27</v>
      </c>
      <c r="AG8" s="804"/>
      <c r="AH8" s="804"/>
      <c r="AI8" s="804"/>
      <c r="AJ8" s="805"/>
      <c r="AK8" s="806" t="s">
        <v>607</v>
      </c>
      <c r="AL8" s="807"/>
      <c r="AM8" s="807"/>
      <c r="AN8" s="807"/>
      <c r="AO8" s="807"/>
      <c r="AP8" s="807">
        <v>4</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594</v>
      </c>
      <c r="BT8" s="811"/>
      <c r="BU8" s="811"/>
      <c r="BV8" s="811"/>
      <c r="BW8" s="811"/>
      <c r="BX8" s="811"/>
      <c r="BY8" s="811"/>
      <c r="BZ8" s="811"/>
      <c r="CA8" s="811"/>
      <c r="CB8" s="811"/>
      <c r="CC8" s="811"/>
      <c r="CD8" s="811"/>
      <c r="CE8" s="811"/>
      <c r="CF8" s="811"/>
      <c r="CG8" s="812"/>
      <c r="CH8" s="823">
        <v>0</v>
      </c>
      <c r="CI8" s="824"/>
      <c r="CJ8" s="824"/>
      <c r="CK8" s="824"/>
      <c r="CL8" s="825"/>
      <c r="CM8" s="823">
        <v>604</v>
      </c>
      <c r="CN8" s="824"/>
      <c r="CO8" s="824"/>
      <c r="CP8" s="824"/>
      <c r="CQ8" s="825"/>
      <c r="CR8" s="823">
        <v>3</v>
      </c>
      <c r="CS8" s="824"/>
      <c r="CT8" s="824"/>
      <c r="CU8" s="824"/>
      <c r="CV8" s="825"/>
      <c r="CW8" s="823">
        <v>49</v>
      </c>
      <c r="CX8" s="824"/>
      <c r="CY8" s="824"/>
      <c r="CZ8" s="824"/>
      <c r="DA8" s="825"/>
      <c r="DB8" s="823" t="s">
        <v>608</v>
      </c>
      <c r="DC8" s="824"/>
      <c r="DD8" s="824"/>
      <c r="DE8" s="824"/>
      <c r="DF8" s="825"/>
      <c r="DG8" s="823" t="s">
        <v>608</v>
      </c>
      <c r="DH8" s="824"/>
      <c r="DI8" s="824"/>
      <c r="DJ8" s="824"/>
      <c r="DK8" s="825"/>
      <c r="DL8" s="823" t="s">
        <v>627</v>
      </c>
      <c r="DM8" s="824"/>
      <c r="DN8" s="824"/>
      <c r="DO8" s="824"/>
      <c r="DP8" s="825"/>
      <c r="DQ8" s="823" t="s">
        <v>608</v>
      </c>
      <c r="DR8" s="824"/>
      <c r="DS8" s="824"/>
      <c r="DT8" s="824"/>
      <c r="DU8" s="825"/>
      <c r="DV8" s="826"/>
      <c r="DW8" s="827"/>
      <c r="DX8" s="827"/>
      <c r="DY8" s="827"/>
      <c r="DZ8" s="828"/>
      <c r="EA8" s="254"/>
    </row>
    <row r="9" spans="1:131" s="255" customFormat="1" ht="26.25" customHeight="1" x14ac:dyDescent="0.2">
      <c r="A9" s="261">
        <v>3</v>
      </c>
      <c r="B9" s="797" t="s">
        <v>388</v>
      </c>
      <c r="C9" s="798"/>
      <c r="D9" s="798"/>
      <c r="E9" s="798"/>
      <c r="F9" s="798"/>
      <c r="G9" s="798"/>
      <c r="H9" s="798"/>
      <c r="I9" s="798"/>
      <c r="J9" s="798"/>
      <c r="K9" s="798"/>
      <c r="L9" s="798"/>
      <c r="M9" s="798"/>
      <c r="N9" s="798"/>
      <c r="O9" s="798"/>
      <c r="P9" s="799"/>
      <c r="Q9" s="800">
        <v>239</v>
      </c>
      <c r="R9" s="801"/>
      <c r="S9" s="801"/>
      <c r="T9" s="801"/>
      <c r="U9" s="801"/>
      <c r="V9" s="801">
        <v>89</v>
      </c>
      <c r="W9" s="801"/>
      <c r="X9" s="801"/>
      <c r="Y9" s="801"/>
      <c r="Z9" s="801"/>
      <c r="AA9" s="801">
        <v>150</v>
      </c>
      <c r="AB9" s="801"/>
      <c r="AC9" s="801"/>
      <c r="AD9" s="801"/>
      <c r="AE9" s="802"/>
      <c r="AF9" s="803">
        <v>150</v>
      </c>
      <c r="AG9" s="804"/>
      <c r="AH9" s="804"/>
      <c r="AI9" s="804"/>
      <c r="AJ9" s="805"/>
      <c r="AK9" s="806" t="s">
        <v>607</v>
      </c>
      <c r="AL9" s="807"/>
      <c r="AM9" s="807"/>
      <c r="AN9" s="807"/>
      <c r="AO9" s="807"/>
      <c r="AP9" s="807">
        <v>540</v>
      </c>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t="s">
        <v>595</v>
      </c>
      <c r="BT9" s="811"/>
      <c r="BU9" s="811"/>
      <c r="BV9" s="811"/>
      <c r="BW9" s="811"/>
      <c r="BX9" s="811"/>
      <c r="BY9" s="811"/>
      <c r="BZ9" s="811"/>
      <c r="CA9" s="811"/>
      <c r="CB9" s="811"/>
      <c r="CC9" s="811"/>
      <c r="CD9" s="811"/>
      <c r="CE9" s="811"/>
      <c r="CF9" s="811"/>
      <c r="CG9" s="812"/>
      <c r="CH9" s="823">
        <v>3</v>
      </c>
      <c r="CI9" s="824"/>
      <c r="CJ9" s="824"/>
      <c r="CK9" s="824"/>
      <c r="CL9" s="825"/>
      <c r="CM9" s="823">
        <v>126</v>
      </c>
      <c r="CN9" s="824"/>
      <c r="CO9" s="824"/>
      <c r="CP9" s="824"/>
      <c r="CQ9" s="825"/>
      <c r="CR9" s="823">
        <v>20</v>
      </c>
      <c r="CS9" s="824"/>
      <c r="CT9" s="824"/>
      <c r="CU9" s="824"/>
      <c r="CV9" s="825"/>
      <c r="CW9" s="823">
        <v>43</v>
      </c>
      <c r="CX9" s="824"/>
      <c r="CY9" s="824"/>
      <c r="CZ9" s="824"/>
      <c r="DA9" s="825"/>
      <c r="DB9" s="823" t="s">
        <v>608</v>
      </c>
      <c r="DC9" s="824"/>
      <c r="DD9" s="824"/>
      <c r="DE9" s="824"/>
      <c r="DF9" s="825"/>
      <c r="DG9" s="823" t="s">
        <v>627</v>
      </c>
      <c r="DH9" s="824"/>
      <c r="DI9" s="824"/>
      <c r="DJ9" s="824"/>
      <c r="DK9" s="825"/>
      <c r="DL9" s="823" t="s">
        <v>608</v>
      </c>
      <c r="DM9" s="824"/>
      <c r="DN9" s="824"/>
      <c r="DO9" s="824"/>
      <c r="DP9" s="825"/>
      <c r="DQ9" s="823" t="s">
        <v>608</v>
      </c>
      <c r="DR9" s="824"/>
      <c r="DS9" s="824"/>
      <c r="DT9" s="824"/>
      <c r="DU9" s="825"/>
      <c r="DV9" s="826"/>
      <c r="DW9" s="827"/>
      <c r="DX9" s="827"/>
      <c r="DY9" s="827"/>
      <c r="DZ9" s="828"/>
      <c r="EA9" s="254"/>
    </row>
    <row r="10" spans="1:131" s="255" customFormat="1" ht="26.25" customHeight="1" x14ac:dyDescent="0.2">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t="s">
        <v>596</v>
      </c>
      <c r="BT10" s="811"/>
      <c r="BU10" s="811"/>
      <c r="BV10" s="811"/>
      <c r="BW10" s="811"/>
      <c r="BX10" s="811"/>
      <c r="BY10" s="811"/>
      <c r="BZ10" s="811"/>
      <c r="CA10" s="811"/>
      <c r="CB10" s="811"/>
      <c r="CC10" s="811"/>
      <c r="CD10" s="811"/>
      <c r="CE10" s="811"/>
      <c r="CF10" s="811"/>
      <c r="CG10" s="812"/>
      <c r="CH10" s="823">
        <v>-7</v>
      </c>
      <c r="CI10" s="824"/>
      <c r="CJ10" s="824"/>
      <c r="CK10" s="824"/>
      <c r="CL10" s="825"/>
      <c r="CM10" s="823">
        <v>578</v>
      </c>
      <c r="CN10" s="824"/>
      <c r="CO10" s="824"/>
      <c r="CP10" s="824"/>
      <c r="CQ10" s="825"/>
      <c r="CR10" s="823">
        <v>5</v>
      </c>
      <c r="CS10" s="824"/>
      <c r="CT10" s="824"/>
      <c r="CU10" s="824"/>
      <c r="CV10" s="825"/>
      <c r="CW10" s="823">
        <v>25</v>
      </c>
      <c r="CX10" s="824"/>
      <c r="CY10" s="824"/>
      <c r="CZ10" s="824"/>
      <c r="DA10" s="825"/>
      <c r="DB10" s="823" t="s">
        <v>608</v>
      </c>
      <c r="DC10" s="824"/>
      <c r="DD10" s="824"/>
      <c r="DE10" s="824"/>
      <c r="DF10" s="825"/>
      <c r="DG10" s="823" t="s">
        <v>608</v>
      </c>
      <c r="DH10" s="824"/>
      <c r="DI10" s="824"/>
      <c r="DJ10" s="824"/>
      <c r="DK10" s="825"/>
      <c r="DL10" s="823" t="s">
        <v>608</v>
      </c>
      <c r="DM10" s="824"/>
      <c r="DN10" s="824"/>
      <c r="DO10" s="824"/>
      <c r="DP10" s="825"/>
      <c r="DQ10" s="823" t="s">
        <v>608</v>
      </c>
      <c r="DR10" s="824"/>
      <c r="DS10" s="824"/>
      <c r="DT10" s="824"/>
      <c r="DU10" s="825"/>
      <c r="DV10" s="826"/>
      <c r="DW10" s="827"/>
      <c r="DX10" s="827"/>
      <c r="DY10" s="827"/>
      <c r="DZ10" s="828"/>
      <c r="EA10" s="254"/>
    </row>
    <row r="11" spans="1:131" s="255" customFormat="1" ht="26.25" customHeight="1" x14ac:dyDescent="0.2">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t="s">
        <v>597</v>
      </c>
      <c r="BT11" s="811"/>
      <c r="BU11" s="811"/>
      <c r="BV11" s="811"/>
      <c r="BW11" s="811"/>
      <c r="BX11" s="811"/>
      <c r="BY11" s="811"/>
      <c r="BZ11" s="811"/>
      <c r="CA11" s="811"/>
      <c r="CB11" s="811"/>
      <c r="CC11" s="811"/>
      <c r="CD11" s="811"/>
      <c r="CE11" s="811"/>
      <c r="CF11" s="811"/>
      <c r="CG11" s="812"/>
      <c r="CH11" s="823">
        <v>-7</v>
      </c>
      <c r="CI11" s="824"/>
      <c r="CJ11" s="824"/>
      <c r="CK11" s="824"/>
      <c r="CL11" s="825"/>
      <c r="CM11" s="823">
        <v>719</v>
      </c>
      <c r="CN11" s="824"/>
      <c r="CO11" s="824"/>
      <c r="CP11" s="824"/>
      <c r="CQ11" s="825"/>
      <c r="CR11" s="823">
        <v>48</v>
      </c>
      <c r="CS11" s="824"/>
      <c r="CT11" s="824"/>
      <c r="CU11" s="824"/>
      <c r="CV11" s="825"/>
      <c r="CW11" s="823">
        <v>234</v>
      </c>
      <c r="CX11" s="824"/>
      <c r="CY11" s="824"/>
      <c r="CZ11" s="824"/>
      <c r="DA11" s="825"/>
      <c r="DB11" s="823" t="s">
        <v>608</v>
      </c>
      <c r="DC11" s="824"/>
      <c r="DD11" s="824"/>
      <c r="DE11" s="824"/>
      <c r="DF11" s="825"/>
      <c r="DG11" s="823" t="s">
        <v>608</v>
      </c>
      <c r="DH11" s="824"/>
      <c r="DI11" s="824"/>
      <c r="DJ11" s="824"/>
      <c r="DK11" s="825"/>
      <c r="DL11" s="823" t="s">
        <v>608</v>
      </c>
      <c r="DM11" s="824"/>
      <c r="DN11" s="824"/>
      <c r="DO11" s="824"/>
      <c r="DP11" s="825"/>
      <c r="DQ11" s="823" t="s">
        <v>627</v>
      </c>
      <c r="DR11" s="824"/>
      <c r="DS11" s="824"/>
      <c r="DT11" s="824"/>
      <c r="DU11" s="825"/>
      <c r="DV11" s="826"/>
      <c r="DW11" s="827"/>
      <c r="DX11" s="827"/>
      <c r="DY11" s="827"/>
      <c r="DZ11" s="828"/>
      <c r="EA11" s="254"/>
    </row>
    <row r="12" spans="1:131" s="255" customFormat="1" ht="26.25" customHeight="1" x14ac:dyDescent="0.2">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t="s">
        <v>598</v>
      </c>
      <c r="BT12" s="811"/>
      <c r="BU12" s="811"/>
      <c r="BV12" s="811"/>
      <c r="BW12" s="811"/>
      <c r="BX12" s="811"/>
      <c r="BY12" s="811"/>
      <c r="BZ12" s="811"/>
      <c r="CA12" s="811"/>
      <c r="CB12" s="811"/>
      <c r="CC12" s="811"/>
      <c r="CD12" s="811"/>
      <c r="CE12" s="811"/>
      <c r="CF12" s="811"/>
      <c r="CG12" s="812"/>
      <c r="CH12" s="823">
        <v>0</v>
      </c>
      <c r="CI12" s="824"/>
      <c r="CJ12" s="824"/>
      <c r="CK12" s="824"/>
      <c r="CL12" s="825"/>
      <c r="CM12" s="823">
        <v>167</v>
      </c>
      <c r="CN12" s="824"/>
      <c r="CO12" s="824"/>
      <c r="CP12" s="824"/>
      <c r="CQ12" s="825"/>
      <c r="CR12" s="823">
        <v>15</v>
      </c>
      <c r="CS12" s="824"/>
      <c r="CT12" s="824"/>
      <c r="CU12" s="824"/>
      <c r="CV12" s="825"/>
      <c r="CW12" s="823">
        <v>69</v>
      </c>
      <c r="CX12" s="824"/>
      <c r="CY12" s="824"/>
      <c r="CZ12" s="824"/>
      <c r="DA12" s="825"/>
      <c r="DB12" s="823" t="s">
        <v>608</v>
      </c>
      <c r="DC12" s="824"/>
      <c r="DD12" s="824"/>
      <c r="DE12" s="824"/>
      <c r="DF12" s="825"/>
      <c r="DG12" s="823" t="s">
        <v>627</v>
      </c>
      <c r="DH12" s="824"/>
      <c r="DI12" s="824"/>
      <c r="DJ12" s="824"/>
      <c r="DK12" s="825"/>
      <c r="DL12" s="823" t="s">
        <v>608</v>
      </c>
      <c r="DM12" s="824"/>
      <c r="DN12" s="824"/>
      <c r="DO12" s="824"/>
      <c r="DP12" s="825"/>
      <c r="DQ12" s="823" t="s">
        <v>608</v>
      </c>
      <c r="DR12" s="824"/>
      <c r="DS12" s="824"/>
      <c r="DT12" s="824"/>
      <c r="DU12" s="825"/>
      <c r="DV12" s="826"/>
      <c r="DW12" s="827"/>
      <c r="DX12" s="827"/>
      <c r="DY12" s="827"/>
      <c r="DZ12" s="828"/>
      <c r="EA12" s="254"/>
    </row>
    <row r="13" spans="1:131" s="255" customFormat="1" ht="26.25" customHeight="1" x14ac:dyDescent="0.2">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t="s">
        <v>599</v>
      </c>
      <c r="BT13" s="811"/>
      <c r="BU13" s="811"/>
      <c r="BV13" s="811"/>
      <c r="BW13" s="811"/>
      <c r="BX13" s="811"/>
      <c r="BY13" s="811"/>
      <c r="BZ13" s="811"/>
      <c r="CA13" s="811"/>
      <c r="CB13" s="811"/>
      <c r="CC13" s="811"/>
      <c r="CD13" s="811"/>
      <c r="CE13" s="811"/>
      <c r="CF13" s="811"/>
      <c r="CG13" s="812"/>
      <c r="CH13" s="823">
        <v>-4</v>
      </c>
      <c r="CI13" s="824"/>
      <c r="CJ13" s="824"/>
      <c r="CK13" s="824"/>
      <c r="CL13" s="825"/>
      <c r="CM13" s="823">
        <v>122</v>
      </c>
      <c r="CN13" s="824"/>
      <c r="CO13" s="824"/>
      <c r="CP13" s="824"/>
      <c r="CQ13" s="825"/>
      <c r="CR13" s="823">
        <v>20</v>
      </c>
      <c r="CS13" s="824"/>
      <c r="CT13" s="824"/>
      <c r="CU13" s="824"/>
      <c r="CV13" s="825"/>
      <c r="CW13" s="823" t="s">
        <v>607</v>
      </c>
      <c r="CX13" s="824"/>
      <c r="CY13" s="824"/>
      <c r="CZ13" s="824"/>
      <c r="DA13" s="825"/>
      <c r="DB13" s="823" t="s">
        <v>608</v>
      </c>
      <c r="DC13" s="824"/>
      <c r="DD13" s="824"/>
      <c r="DE13" s="824"/>
      <c r="DF13" s="825"/>
      <c r="DG13" s="823" t="s">
        <v>608</v>
      </c>
      <c r="DH13" s="824"/>
      <c r="DI13" s="824"/>
      <c r="DJ13" s="824"/>
      <c r="DK13" s="825"/>
      <c r="DL13" s="823" t="s">
        <v>627</v>
      </c>
      <c r="DM13" s="824"/>
      <c r="DN13" s="824"/>
      <c r="DO13" s="824"/>
      <c r="DP13" s="825"/>
      <c r="DQ13" s="823" t="s">
        <v>608</v>
      </c>
      <c r="DR13" s="824"/>
      <c r="DS13" s="824"/>
      <c r="DT13" s="824"/>
      <c r="DU13" s="825"/>
      <c r="DV13" s="826"/>
      <c r="DW13" s="827"/>
      <c r="DX13" s="827"/>
      <c r="DY13" s="827"/>
      <c r="DZ13" s="828"/>
      <c r="EA13" s="254"/>
    </row>
    <row r="14" spans="1:131" s="255" customFormat="1" ht="26.25" customHeight="1" x14ac:dyDescent="0.2">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t="s">
        <v>600</v>
      </c>
      <c r="BT14" s="811"/>
      <c r="BU14" s="811"/>
      <c r="BV14" s="811"/>
      <c r="BW14" s="811"/>
      <c r="BX14" s="811"/>
      <c r="BY14" s="811"/>
      <c r="BZ14" s="811"/>
      <c r="CA14" s="811"/>
      <c r="CB14" s="811"/>
      <c r="CC14" s="811"/>
      <c r="CD14" s="811"/>
      <c r="CE14" s="811"/>
      <c r="CF14" s="811"/>
      <c r="CG14" s="812"/>
      <c r="CH14" s="823">
        <v>8</v>
      </c>
      <c r="CI14" s="824"/>
      <c r="CJ14" s="824"/>
      <c r="CK14" s="824"/>
      <c r="CL14" s="825"/>
      <c r="CM14" s="823">
        <v>1901</v>
      </c>
      <c r="CN14" s="824"/>
      <c r="CO14" s="824"/>
      <c r="CP14" s="824"/>
      <c r="CQ14" s="825"/>
      <c r="CR14" s="823">
        <v>301</v>
      </c>
      <c r="CS14" s="824"/>
      <c r="CT14" s="824"/>
      <c r="CU14" s="824"/>
      <c r="CV14" s="825"/>
      <c r="CW14" s="823">
        <v>22</v>
      </c>
      <c r="CX14" s="824"/>
      <c r="CY14" s="824"/>
      <c r="CZ14" s="824"/>
      <c r="DA14" s="825"/>
      <c r="DB14" s="823" t="s">
        <v>608</v>
      </c>
      <c r="DC14" s="824"/>
      <c r="DD14" s="824"/>
      <c r="DE14" s="824"/>
      <c r="DF14" s="825"/>
      <c r="DG14" s="823" t="s">
        <v>608</v>
      </c>
      <c r="DH14" s="824"/>
      <c r="DI14" s="824"/>
      <c r="DJ14" s="824"/>
      <c r="DK14" s="825"/>
      <c r="DL14" s="823" t="s">
        <v>608</v>
      </c>
      <c r="DM14" s="824"/>
      <c r="DN14" s="824"/>
      <c r="DO14" s="824"/>
      <c r="DP14" s="825"/>
      <c r="DQ14" s="823" t="s">
        <v>608</v>
      </c>
      <c r="DR14" s="824"/>
      <c r="DS14" s="824"/>
      <c r="DT14" s="824"/>
      <c r="DU14" s="825"/>
      <c r="DV14" s="826"/>
      <c r="DW14" s="827"/>
      <c r="DX14" s="827"/>
      <c r="DY14" s="827"/>
      <c r="DZ14" s="828"/>
      <c r="EA14" s="254"/>
    </row>
    <row r="15" spans="1:131" s="255" customFormat="1" ht="26.25" customHeight="1" x14ac:dyDescent="0.2">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t="s">
        <v>601</v>
      </c>
      <c r="BT15" s="811"/>
      <c r="BU15" s="811"/>
      <c r="BV15" s="811"/>
      <c r="BW15" s="811"/>
      <c r="BX15" s="811"/>
      <c r="BY15" s="811"/>
      <c r="BZ15" s="811"/>
      <c r="CA15" s="811"/>
      <c r="CB15" s="811"/>
      <c r="CC15" s="811"/>
      <c r="CD15" s="811"/>
      <c r="CE15" s="811"/>
      <c r="CF15" s="811"/>
      <c r="CG15" s="812"/>
      <c r="CH15" s="823">
        <v>5</v>
      </c>
      <c r="CI15" s="824"/>
      <c r="CJ15" s="824"/>
      <c r="CK15" s="824"/>
      <c r="CL15" s="825"/>
      <c r="CM15" s="823">
        <v>1971</v>
      </c>
      <c r="CN15" s="824"/>
      <c r="CO15" s="824"/>
      <c r="CP15" s="824"/>
      <c r="CQ15" s="825"/>
      <c r="CR15" s="823">
        <v>467</v>
      </c>
      <c r="CS15" s="824"/>
      <c r="CT15" s="824"/>
      <c r="CU15" s="824"/>
      <c r="CV15" s="825"/>
      <c r="CW15" s="823">
        <v>162</v>
      </c>
      <c r="CX15" s="824"/>
      <c r="CY15" s="824"/>
      <c r="CZ15" s="824"/>
      <c r="DA15" s="825"/>
      <c r="DB15" s="823" t="s">
        <v>608</v>
      </c>
      <c r="DC15" s="824"/>
      <c r="DD15" s="824"/>
      <c r="DE15" s="824"/>
      <c r="DF15" s="825"/>
      <c r="DG15" s="823" t="s">
        <v>631</v>
      </c>
      <c r="DH15" s="824"/>
      <c r="DI15" s="824"/>
      <c r="DJ15" s="824"/>
      <c r="DK15" s="825"/>
      <c r="DL15" s="823" t="s">
        <v>608</v>
      </c>
      <c r="DM15" s="824"/>
      <c r="DN15" s="824"/>
      <c r="DO15" s="824"/>
      <c r="DP15" s="825"/>
      <c r="DQ15" s="823" t="s">
        <v>608</v>
      </c>
      <c r="DR15" s="824"/>
      <c r="DS15" s="824"/>
      <c r="DT15" s="824"/>
      <c r="DU15" s="825"/>
      <c r="DV15" s="826"/>
      <c r="DW15" s="827"/>
      <c r="DX15" s="827"/>
      <c r="DY15" s="827"/>
      <c r="DZ15" s="828"/>
      <c r="EA15" s="254"/>
    </row>
    <row r="16" spans="1:131" s="255" customFormat="1" ht="26.25" customHeight="1" x14ac:dyDescent="0.2">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t="s">
        <v>602</v>
      </c>
      <c r="BT16" s="811"/>
      <c r="BU16" s="811"/>
      <c r="BV16" s="811"/>
      <c r="BW16" s="811"/>
      <c r="BX16" s="811"/>
      <c r="BY16" s="811"/>
      <c r="BZ16" s="811"/>
      <c r="CA16" s="811"/>
      <c r="CB16" s="811"/>
      <c r="CC16" s="811"/>
      <c r="CD16" s="811"/>
      <c r="CE16" s="811"/>
      <c r="CF16" s="811"/>
      <c r="CG16" s="812"/>
      <c r="CH16" s="823">
        <v>9</v>
      </c>
      <c r="CI16" s="824"/>
      <c r="CJ16" s="824"/>
      <c r="CK16" s="824"/>
      <c r="CL16" s="825"/>
      <c r="CM16" s="823">
        <v>662</v>
      </c>
      <c r="CN16" s="824"/>
      <c r="CO16" s="824"/>
      <c r="CP16" s="824"/>
      <c r="CQ16" s="825"/>
      <c r="CR16" s="823">
        <v>253</v>
      </c>
      <c r="CS16" s="824"/>
      <c r="CT16" s="824"/>
      <c r="CU16" s="824"/>
      <c r="CV16" s="825"/>
      <c r="CW16" s="823">
        <v>15</v>
      </c>
      <c r="CX16" s="824"/>
      <c r="CY16" s="824"/>
      <c r="CZ16" s="824"/>
      <c r="DA16" s="825"/>
      <c r="DB16" s="823" t="s">
        <v>608</v>
      </c>
      <c r="DC16" s="824"/>
      <c r="DD16" s="824"/>
      <c r="DE16" s="824"/>
      <c r="DF16" s="825"/>
      <c r="DG16" s="823" t="s">
        <v>608</v>
      </c>
      <c r="DH16" s="824"/>
      <c r="DI16" s="824"/>
      <c r="DJ16" s="824"/>
      <c r="DK16" s="825"/>
      <c r="DL16" s="823" t="s">
        <v>608</v>
      </c>
      <c r="DM16" s="824"/>
      <c r="DN16" s="824"/>
      <c r="DO16" s="824"/>
      <c r="DP16" s="825"/>
      <c r="DQ16" s="823" t="s">
        <v>608</v>
      </c>
      <c r="DR16" s="824"/>
      <c r="DS16" s="824"/>
      <c r="DT16" s="824"/>
      <c r="DU16" s="825"/>
      <c r="DV16" s="826"/>
      <c r="DW16" s="827"/>
      <c r="DX16" s="827"/>
      <c r="DY16" s="827"/>
      <c r="DZ16" s="828"/>
      <c r="EA16" s="254"/>
    </row>
    <row r="17" spans="1:131" s="255" customFormat="1" ht="26.25" customHeight="1" x14ac:dyDescent="0.2">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t="s">
        <v>603</v>
      </c>
      <c r="BT17" s="811"/>
      <c r="BU17" s="811"/>
      <c r="BV17" s="811"/>
      <c r="BW17" s="811"/>
      <c r="BX17" s="811"/>
      <c r="BY17" s="811"/>
      <c r="BZ17" s="811"/>
      <c r="CA17" s="811"/>
      <c r="CB17" s="811"/>
      <c r="CC17" s="811"/>
      <c r="CD17" s="811"/>
      <c r="CE17" s="811"/>
      <c r="CF17" s="811"/>
      <c r="CG17" s="812"/>
      <c r="CH17" s="823" t="s">
        <v>607</v>
      </c>
      <c r="CI17" s="824"/>
      <c r="CJ17" s="824"/>
      <c r="CK17" s="824"/>
      <c r="CL17" s="825"/>
      <c r="CM17" s="823" t="s">
        <v>607</v>
      </c>
      <c r="CN17" s="824"/>
      <c r="CO17" s="824"/>
      <c r="CP17" s="824"/>
      <c r="CQ17" s="825"/>
      <c r="CR17" s="823">
        <v>6</v>
      </c>
      <c r="CS17" s="824"/>
      <c r="CT17" s="824"/>
      <c r="CU17" s="824"/>
      <c r="CV17" s="825"/>
      <c r="CW17" s="823" t="s">
        <v>607</v>
      </c>
      <c r="CX17" s="824"/>
      <c r="CY17" s="824"/>
      <c r="CZ17" s="824"/>
      <c r="DA17" s="825"/>
      <c r="DB17" s="823" t="s">
        <v>608</v>
      </c>
      <c r="DC17" s="824"/>
      <c r="DD17" s="824"/>
      <c r="DE17" s="824"/>
      <c r="DF17" s="825"/>
      <c r="DG17" s="823" t="s">
        <v>608</v>
      </c>
      <c r="DH17" s="824"/>
      <c r="DI17" s="824"/>
      <c r="DJ17" s="824"/>
      <c r="DK17" s="825"/>
      <c r="DL17" s="823" t="s">
        <v>608</v>
      </c>
      <c r="DM17" s="824"/>
      <c r="DN17" s="824"/>
      <c r="DO17" s="824"/>
      <c r="DP17" s="825"/>
      <c r="DQ17" s="823" t="s">
        <v>629</v>
      </c>
      <c r="DR17" s="824"/>
      <c r="DS17" s="824"/>
      <c r="DT17" s="824"/>
      <c r="DU17" s="825"/>
      <c r="DV17" s="826"/>
      <c r="DW17" s="827"/>
      <c r="DX17" s="827"/>
      <c r="DY17" s="827"/>
      <c r="DZ17" s="828"/>
      <c r="EA17" s="254"/>
    </row>
    <row r="18" spans="1:131" s="255" customFormat="1" ht="26.25" customHeight="1" x14ac:dyDescent="0.2">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t="s">
        <v>604</v>
      </c>
      <c r="BT18" s="811"/>
      <c r="BU18" s="811"/>
      <c r="BV18" s="811"/>
      <c r="BW18" s="811"/>
      <c r="BX18" s="811"/>
      <c r="BY18" s="811"/>
      <c r="BZ18" s="811"/>
      <c r="CA18" s="811"/>
      <c r="CB18" s="811"/>
      <c r="CC18" s="811"/>
      <c r="CD18" s="811"/>
      <c r="CE18" s="811"/>
      <c r="CF18" s="811"/>
      <c r="CG18" s="812"/>
      <c r="CH18" s="823" t="s">
        <v>607</v>
      </c>
      <c r="CI18" s="824"/>
      <c r="CJ18" s="824"/>
      <c r="CK18" s="824"/>
      <c r="CL18" s="825"/>
      <c r="CM18" s="823" t="s">
        <v>607</v>
      </c>
      <c r="CN18" s="824"/>
      <c r="CO18" s="824"/>
      <c r="CP18" s="824"/>
      <c r="CQ18" s="825"/>
      <c r="CR18" s="823">
        <v>13</v>
      </c>
      <c r="CS18" s="824"/>
      <c r="CT18" s="824"/>
      <c r="CU18" s="824"/>
      <c r="CV18" s="825"/>
      <c r="CW18" s="823" t="s">
        <v>607</v>
      </c>
      <c r="CX18" s="824"/>
      <c r="CY18" s="824"/>
      <c r="CZ18" s="824"/>
      <c r="DA18" s="825"/>
      <c r="DB18" s="823" t="s">
        <v>608</v>
      </c>
      <c r="DC18" s="824"/>
      <c r="DD18" s="824"/>
      <c r="DE18" s="824"/>
      <c r="DF18" s="825"/>
      <c r="DG18" s="823" t="s">
        <v>608</v>
      </c>
      <c r="DH18" s="824"/>
      <c r="DI18" s="824"/>
      <c r="DJ18" s="824"/>
      <c r="DK18" s="825"/>
      <c r="DL18" s="823" t="s">
        <v>608</v>
      </c>
      <c r="DM18" s="824"/>
      <c r="DN18" s="824"/>
      <c r="DO18" s="824"/>
      <c r="DP18" s="825"/>
      <c r="DQ18" s="823" t="s">
        <v>608</v>
      </c>
      <c r="DR18" s="824"/>
      <c r="DS18" s="824"/>
      <c r="DT18" s="824"/>
      <c r="DU18" s="825"/>
      <c r="DV18" s="826"/>
      <c r="DW18" s="827"/>
      <c r="DX18" s="827"/>
      <c r="DY18" s="827"/>
      <c r="DZ18" s="828"/>
      <c r="EA18" s="254"/>
    </row>
    <row r="19" spans="1:131" s="255" customFormat="1" ht="26.25" customHeight="1" x14ac:dyDescent="0.2">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t="s">
        <v>605</v>
      </c>
      <c r="BT19" s="811"/>
      <c r="BU19" s="811"/>
      <c r="BV19" s="811"/>
      <c r="BW19" s="811"/>
      <c r="BX19" s="811"/>
      <c r="BY19" s="811"/>
      <c r="BZ19" s="811"/>
      <c r="CA19" s="811"/>
      <c r="CB19" s="811"/>
      <c r="CC19" s="811"/>
      <c r="CD19" s="811"/>
      <c r="CE19" s="811"/>
      <c r="CF19" s="811"/>
      <c r="CG19" s="812"/>
      <c r="CH19" s="823" t="s">
        <v>607</v>
      </c>
      <c r="CI19" s="824"/>
      <c r="CJ19" s="824"/>
      <c r="CK19" s="824"/>
      <c r="CL19" s="825"/>
      <c r="CM19" s="823" t="s">
        <v>607</v>
      </c>
      <c r="CN19" s="824"/>
      <c r="CO19" s="824"/>
      <c r="CP19" s="824"/>
      <c r="CQ19" s="825"/>
      <c r="CR19" s="823">
        <v>21</v>
      </c>
      <c r="CS19" s="824"/>
      <c r="CT19" s="824"/>
      <c r="CU19" s="824"/>
      <c r="CV19" s="825"/>
      <c r="CW19" s="823" t="s">
        <v>607</v>
      </c>
      <c r="CX19" s="824"/>
      <c r="CY19" s="824"/>
      <c r="CZ19" s="824"/>
      <c r="DA19" s="825"/>
      <c r="DB19" s="823" t="s">
        <v>608</v>
      </c>
      <c r="DC19" s="824"/>
      <c r="DD19" s="824"/>
      <c r="DE19" s="824"/>
      <c r="DF19" s="825"/>
      <c r="DG19" s="823" t="s">
        <v>608</v>
      </c>
      <c r="DH19" s="824"/>
      <c r="DI19" s="824"/>
      <c r="DJ19" s="824"/>
      <c r="DK19" s="825"/>
      <c r="DL19" s="823" t="s">
        <v>627</v>
      </c>
      <c r="DM19" s="824"/>
      <c r="DN19" s="824"/>
      <c r="DO19" s="824"/>
      <c r="DP19" s="825"/>
      <c r="DQ19" s="823" t="s">
        <v>608</v>
      </c>
      <c r="DR19" s="824"/>
      <c r="DS19" s="824"/>
      <c r="DT19" s="824"/>
      <c r="DU19" s="825"/>
      <c r="DV19" s="826"/>
      <c r="DW19" s="827"/>
      <c r="DX19" s="827"/>
      <c r="DY19" s="827"/>
      <c r="DZ19" s="828"/>
      <c r="EA19" s="254"/>
    </row>
    <row r="20" spans="1:131" s="255" customFormat="1" ht="26.25" customHeight="1" x14ac:dyDescent="0.2">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t="s">
        <v>606</v>
      </c>
      <c r="BT20" s="811"/>
      <c r="BU20" s="811"/>
      <c r="BV20" s="811"/>
      <c r="BW20" s="811"/>
      <c r="BX20" s="811"/>
      <c r="BY20" s="811"/>
      <c r="BZ20" s="811"/>
      <c r="CA20" s="811"/>
      <c r="CB20" s="811"/>
      <c r="CC20" s="811"/>
      <c r="CD20" s="811"/>
      <c r="CE20" s="811"/>
      <c r="CF20" s="811"/>
      <c r="CG20" s="812"/>
      <c r="CH20" s="823">
        <v>0</v>
      </c>
      <c r="CI20" s="824"/>
      <c r="CJ20" s="824"/>
      <c r="CK20" s="824"/>
      <c r="CL20" s="825"/>
      <c r="CM20" s="823">
        <v>216</v>
      </c>
      <c r="CN20" s="824"/>
      <c r="CO20" s="824"/>
      <c r="CP20" s="824"/>
      <c r="CQ20" s="825"/>
      <c r="CR20" s="823">
        <v>7</v>
      </c>
      <c r="CS20" s="824"/>
      <c r="CT20" s="824"/>
      <c r="CU20" s="824"/>
      <c r="CV20" s="825"/>
      <c r="CW20" s="823">
        <v>69</v>
      </c>
      <c r="CX20" s="824"/>
      <c r="CY20" s="824"/>
      <c r="CZ20" s="824"/>
      <c r="DA20" s="825"/>
      <c r="DB20" s="823" t="s">
        <v>608</v>
      </c>
      <c r="DC20" s="824"/>
      <c r="DD20" s="824"/>
      <c r="DE20" s="824"/>
      <c r="DF20" s="825"/>
      <c r="DG20" s="823">
        <v>1244</v>
      </c>
      <c r="DH20" s="824"/>
      <c r="DI20" s="824"/>
      <c r="DJ20" s="824"/>
      <c r="DK20" s="825"/>
      <c r="DL20" s="823" t="s">
        <v>608</v>
      </c>
      <c r="DM20" s="824"/>
      <c r="DN20" s="824"/>
      <c r="DO20" s="824"/>
      <c r="DP20" s="825"/>
      <c r="DQ20" s="823" t="s">
        <v>630</v>
      </c>
      <c r="DR20" s="824"/>
      <c r="DS20" s="824"/>
      <c r="DT20" s="824"/>
      <c r="DU20" s="825"/>
      <c r="DV20" s="826"/>
      <c r="DW20" s="827"/>
      <c r="DX20" s="827"/>
      <c r="DY20" s="827"/>
      <c r="DZ20" s="828"/>
      <c r="EA20" s="254"/>
    </row>
    <row r="21" spans="1:131" s="255" customFormat="1" ht="26.25" customHeight="1" thickBot="1" x14ac:dyDescent="0.25">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2">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389</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5">
      <c r="A23" s="264" t="s">
        <v>390</v>
      </c>
      <c r="B23" s="832" t="s">
        <v>391</v>
      </c>
      <c r="C23" s="833"/>
      <c r="D23" s="833"/>
      <c r="E23" s="833"/>
      <c r="F23" s="833"/>
      <c r="G23" s="833"/>
      <c r="H23" s="833"/>
      <c r="I23" s="833"/>
      <c r="J23" s="833"/>
      <c r="K23" s="833"/>
      <c r="L23" s="833"/>
      <c r="M23" s="833"/>
      <c r="N23" s="833"/>
      <c r="O23" s="833"/>
      <c r="P23" s="834"/>
      <c r="Q23" s="835">
        <v>127819</v>
      </c>
      <c r="R23" s="836"/>
      <c r="S23" s="836"/>
      <c r="T23" s="836"/>
      <c r="U23" s="836"/>
      <c r="V23" s="836">
        <v>126422</v>
      </c>
      <c r="W23" s="836"/>
      <c r="X23" s="836"/>
      <c r="Y23" s="836"/>
      <c r="Z23" s="836"/>
      <c r="AA23" s="836">
        <v>1398</v>
      </c>
      <c r="AB23" s="836"/>
      <c r="AC23" s="836"/>
      <c r="AD23" s="836"/>
      <c r="AE23" s="837"/>
      <c r="AF23" s="838">
        <v>1000</v>
      </c>
      <c r="AG23" s="836"/>
      <c r="AH23" s="836"/>
      <c r="AI23" s="836"/>
      <c r="AJ23" s="839"/>
      <c r="AK23" s="840"/>
      <c r="AL23" s="841"/>
      <c r="AM23" s="841"/>
      <c r="AN23" s="841"/>
      <c r="AO23" s="841"/>
      <c r="AP23" s="836">
        <v>144842</v>
      </c>
      <c r="AQ23" s="836"/>
      <c r="AR23" s="836"/>
      <c r="AS23" s="836"/>
      <c r="AT23" s="836"/>
      <c r="AU23" s="842"/>
      <c r="AV23" s="842"/>
      <c r="AW23" s="842"/>
      <c r="AX23" s="842"/>
      <c r="AY23" s="843"/>
      <c r="AZ23" s="851" t="s">
        <v>392</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2">
      <c r="A24" s="850" t="s">
        <v>393</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5">
      <c r="A25" s="791" t="s">
        <v>394</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2">
      <c r="A26" s="782" t="s">
        <v>369</v>
      </c>
      <c r="B26" s="783"/>
      <c r="C26" s="783"/>
      <c r="D26" s="783"/>
      <c r="E26" s="783"/>
      <c r="F26" s="783"/>
      <c r="G26" s="783"/>
      <c r="H26" s="783"/>
      <c r="I26" s="783"/>
      <c r="J26" s="783"/>
      <c r="K26" s="783"/>
      <c r="L26" s="783"/>
      <c r="M26" s="783"/>
      <c r="N26" s="783"/>
      <c r="O26" s="783"/>
      <c r="P26" s="784"/>
      <c r="Q26" s="759" t="s">
        <v>395</v>
      </c>
      <c r="R26" s="760"/>
      <c r="S26" s="760"/>
      <c r="T26" s="760"/>
      <c r="U26" s="761"/>
      <c r="V26" s="759" t="s">
        <v>396</v>
      </c>
      <c r="W26" s="760"/>
      <c r="X26" s="760"/>
      <c r="Y26" s="760"/>
      <c r="Z26" s="761"/>
      <c r="AA26" s="759" t="s">
        <v>397</v>
      </c>
      <c r="AB26" s="760"/>
      <c r="AC26" s="760"/>
      <c r="AD26" s="760"/>
      <c r="AE26" s="760"/>
      <c r="AF26" s="854" t="s">
        <v>398</v>
      </c>
      <c r="AG26" s="855"/>
      <c r="AH26" s="855"/>
      <c r="AI26" s="855"/>
      <c r="AJ26" s="856"/>
      <c r="AK26" s="760" t="s">
        <v>399</v>
      </c>
      <c r="AL26" s="760"/>
      <c r="AM26" s="760"/>
      <c r="AN26" s="760"/>
      <c r="AO26" s="761"/>
      <c r="AP26" s="759" t="s">
        <v>400</v>
      </c>
      <c r="AQ26" s="760"/>
      <c r="AR26" s="760"/>
      <c r="AS26" s="760"/>
      <c r="AT26" s="761"/>
      <c r="AU26" s="759" t="s">
        <v>401</v>
      </c>
      <c r="AV26" s="760"/>
      <c r="AW26" s="760"/>
      <c r="AX26" s="760"/>
      <c r="AY26" s="761"/>
      <c r="AZ26" s="759" t="s">
        <v>402</v>
      </c>
      <c r="BA26" s="760"/>
      <c r="BB26" s="760"/>
      <c r="BC26" s="760"/>
      <c r="BD26" s="761"/>
      <c r="BE26" s="759" t="s">
        <v>376</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5">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2">
      <c r="A28" s="266">
        <v>1</v>
      </c>
      <c r="B28" s="773" t="s">
        <v>403</v>
      </c>
      <c r="C28" s="774"/>
      <c r="D28" s="774"/>
      <c r="E28" s="774"/>
      <c r="F28" s="774"/>
      <c r="G28" s="774"/>
      <c r="H28" s="774"/>
      <c r="I28" s="774"/>
      <c r="J28" s="774"/>
      <c r="K28" s="774"/>
      <c r="L28" s="774"/>
      <c r="M28" s="774"/>
      <c r="N28" s="774"/>
      <c r="O28" s="774"/>
      <c r="P28" s="775"/>
      <c r="Q28" s="863">
        <v>33540</v>
      </c>
      <c r="R28" s="864"/>
      <c r="S28" s="864"/>
      <c r="T28" s="864"/>
      <c r="U28" s="864"/>
      <c r="V28" s="864">
        <v>32753</v>
      </c>
      <c r="W28" s="864"/>
      <c r="X28" s="864"/>
      <c r="Y28" s="864"/>
      <c r="Z28" s="864"/>
      <c r="AA28" s="864">
        <v>787</v>
      </c>
      <c r="AB28" s="864"/>
      <c r="AC28" s="864"/>
      <c r="AD28" s="864"/>
      <c r="AE28" s="865"/>
      <c r="AF28" s="866">
        <v>787</v>
      </c>
      <c r="AG28" s="864"/>
      <c r="AH28" s="864"/>
      <c r="AI28" s="864"/>
      <c r="AJ28" s="867"/>
      <c r="AK28" s="868">
        <v>3202</v>
      </c>
      <c r="AL28" s="869"/>
      <c r="AM28" s="869"/>
      <c r="AN28" s="869"/>
      <c r="AO28" s="869"/>
      <c r="AP28" s="869" t="s">
        <v>608</v>
      </c>
      <c r="AQ28" s="869"/>
      <c r="AR28" s="869"/>
      <c r="AS28" s="869"/>
      <c r="AT28" s="869"/>
      <c r="AU28" s="860" t="s">
        <v>607</v>
      </c>
      <c r="AV28" s="860"/>
      <c r="AW28" s="860"/>
      <c r="AX28" s="860"/>
      <c r="AY28" s="860"/>
      <c r="AZ28" s="860" t="s">
        <v>607</v>
      </c>
      <c r="BA28" s="860"/>
      <c r="BB28" s="860"/>
      <c r="BC28" s="860"/>
      <c r="BD28" s="860"/>
      <c r="BE28" s="861"/>
      <c r="BF28" s="861"/>
      <c r="BG28" s="861"/>
      <c r="BH28" s="861"/>
      <c r="BI28" s="862"/>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2">
      <c r="A29" s="266">
        <v>2</v>
      </c>
      <c r="B29" s="797" t="s">
        <v>404</v>
      </c>
      <c r="C29" s="798"/>
      <c r="D29" s="798"/>
      <c r="E29" s="798"/>
      <c r="F29" s="798"/>
      <c r="G29" s="798"/>
      <c r="H29" s="798"/>
      <c r="I29" s="798"/>
      <c r="J29" s="798"/>
      <c r="K29" s="798"/>
      <c r="L29" s="798"/>
      <c r="M29" s="798"/>
      <c r="N29" s="798"/>
      <c r="O29" s="798"/>
      <c r="P29" s="799"/>
      <c r="Q29" s="800">
        <v>26315</v>
      </c>
      <c r="R29" s="801"/>
      <c r="S29" s="801"/>
      <c r="T29" s="801"/>
      <c r="U29" s="801"/>
      <c r="V29" s="801">
        <v>25929</v>
      </c>
      <c r="W29" s="801"/>
      <c r="X29" s="801"/>
      <c r="Y29" s="801"/>
      <c r="Z29" s="801"/>
      <c r="AA29" s="801">
        <v>386</v>
      </c>
      <c r="AB29" s="801"/>
      <c r="AC29" s="801"/>
      <c r="AD29" s="801"/>
      <c r="AE29" s="802"/>
      <c r="AF29" s="803">
        <v>386</v>
      </c>
      <c r="AG29" s="804"/>
      <c r="AH29" s="804"/>
      <c r="AI29" s="804"/>
      <c r="AJ29" s="805"/>
      <c r="AK29" s="872">
        <v>3793</v>
      </c>
      <c r="AL29" s="873"/>
      <c r="AM29" s="873"/>
      <c r="AN29" s="873"/>
      <c r="AO29" s="873"/>
      <c r="AP29" s="873" t="s">
        <v>608</v>
      </c>
      <c r="AQ29" s="873"/>
      <c r="AR29" s="873"/>
      <c r="AS29" s="873"/>
      <c r="AT29" s="873"/>
      <c r="AU29" s="874" t="s">
        <v>607</v>
      </c>
      <c r="AV29" s="874"/>
      <c r="AW29" s="874"/>
      <c r="AX29" s="874"/>
      <c r="AY29" s="874"/>
      <c r="AZ29" s="874" t="s">
        <v>608</v>
      </c>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2">
      <c r="A30" s="266">
        <v>3</v>
      </c>
      <c r="B30" s="797" t="s">
        <v>405</v>
      </c>
      <c r="C30" s="798"/>
      <c r="D30" s="798"/>
      <c r="E30" s="798"/>
      <c r="F30" s="798"/>
      <c r="G30" s="798"/>
      <c r="H30" s="798"/>
      <c r="I30" s="798"/>
      <c r="J30" s="798"/>
      <c r="K30" s="798"/>
      <c r="L30" s="798"/>
      <c r="M30" s="798"/>
      <c r="N30" s="798"/>
      <c r="O30" s="798"/>
      <c r="P30" s="799"/>
      <c r="Q30" s="800">
        <v>4294</v>
      </c>
      <c r="R30" s="801"/>
      <c r="S30" s="801"/>
      <c r="T30" s="801"/>
      <c r="U30" s="801"/>
      <c r="V30" s="801">
        <v>4160</v>
      </c>
      <c r="W30" s="801"/>
      <c r="X30" s="801"/>
      <c r="Y30" s="801"/>
      <c r="Z30" s="801"/>
      <c r="AA30" s="801">
        <v>134</v>
      </c>
      <c r="AB30" s="801"/>
      <c r="AC30" s="801"/>
      <c r="AD30" s="801"/>
      <c r="AE30" s="802"/>
      <c r="AF30" s="803">
        <v>134</v>
      </c>
      <c r="AG30" s="804"/>
      <c r="AH30" s="804"/>
      <c r="AI30" s="804"/>
      <c r="AJ30" s="805"/>
      <c r="AK30" s="872">
        <v>1026</v>
      </c>
      <c r="AL30" s="873"/>
      <c r="AM30" s="873"/>
      <c r="AN30" s="873"/>
      <c r="AO30" s="873"/>
      <c r="AP30" s="873" t="s">
        <v>608</v>
      </c>
      <c r="AQ30" s="873"/>
      <c r="AR30" s="873"/>
      <c r="AS30" s="873"/>
      <c r="AT30" s="873"/>
      <c r="AU30" s="874" t="s">
        <v>607</v>
      </c>
      <c r="AV30" s="874"/>
      <c r="AW30" s="874"/>
      <c r="AX30" s="874"/>
      <c r="AY30" s="874"/>
      <c r="AZ30" s="874" t="s">
        <v>608</v>
      </c>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2">
      <c r="A31" s="266">
        <v>4</v>
      </c>
      <c r="B31" s="797" t="s">
        <v>406</v>
      </c>
      <c r="C31" s="798"/>
      <c r="D31" s="798"/>
      <c r="E31" s="798"/>
      <c r="F31" s="798"/>
      <c r="G31" s="798"/>
      <c r="H31" s="798"/>
      <c r="I31" s="798"/>
      <c r="J31" s="798"/>
      <c r="K31" s="798"/>
      <c r="L31" s="798"/>
      <c r="M31" s="798"/>
      <c r="N31" s="798"/>
      <c r="O31" s="798"/>
      <c r="P31" s="799"/>
      <c r="Q31" s="800">
        <v>86</v>
      </c>
      <c r="R31" s="801"/>
      <c r="S31" s="801"/>
      <c r="T31" s="801"/>
      <c r="U31" s="801"/>
      <c r="V31" s="801">
        <v>78</v>
      </c>
      <c r="W31" s="801"/>
      <c r="X31" s="801"/>
      <c r="Y31" s="801"/>
      <c r="Z31" s="801"/>
      <c r="AA31" s="801">
        <v>8</v>
      </c>
      <c r="AB31" s="801"/>
      <c r="AC31" s="801"/>
      <c r="AD31" s="801"/>
      <c r="AE31" s="802"/>
      <c r="AF31" s="803">
        <v>8</v>
      </c>
      <c r="AG31" s="804"/>
      <c r="AH31" s="804"/>
      <c r="AI31" s="804"/>
      <c r="AJ31" s="805"/>
      <c r="AK31" s="872">
        <v>22</v>
      </c>
      <c r="AL31" s="873"/>
      <c r="AM31" s="873"/>
      <c r="AN31" s="873"/>
      <c r="AO31" s="873"/>
      <c r="AP31" s="873">
        <v>195</v>
      </c>
      <c r="AQ31" s="873"/>
      <c r="AR31" s="873"/>
      <c r="AS31" s="873"/>
      <c r="AT31" s="873"/>
      <c r="AU31" s="874" t="s">
        <v>607</v>
      </c>
      <c r="AV31" s="874"/>
      <c r="AW31" s="874"/>
      <c r="AX31" s="874"/>
      <c r="AY31" s="874"/>
      <c r="AZ31" s="874" t="s">
        <v>608</v>
      </c>
      <c r="BA31" s="874"/>
      <c r="BB31" s="874"/>
      <c r="BC31" s="874"/>
      <c r="BD31" s="874"/>
      <c r="BE31" s="870"/>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2">
      <c r="A32" s="266">
        <v>5</v>
      </c>
      <c r="B32" s="797" t="s">
        <v>407</v>
      </c>
      <c r="C32" s="798"/>
      <c r="D32" s="798"/>
      <c r="E32" s="798"/>
      <c r="F32" s="798"/>
      <c r="G32" s="798"/>
      <c r="H32" s="798"/>
      <c r="I32" s="798"/>
      <c r="J32" s="798"/>
      <c r="K32" s="798"/>
      <c r="L32" s="798"/>
      <c r="M32" s="798"/>
      <c r="N32" s="798"/>
      <c r="O32" s="798"/>
      <c r="P32" s="799"/>
      <c r="Q32" s="800">
        <v>16525</v>
      </c>
      <c r="R32" s="801"/>
      <c r="S32" s="801"/>
      <c r="T32" s="801"/>
      <c r="U32" s="801"/>
      <c r="V32" s="801">
        <v>15953</v>
      </c>
      <c r="W32" s="801"/>
      <c r="X32" s="801"/>
      <c r="Y32" s="801"/>
      <c r="Z32" s="801"/>
      <c r="AA32" s="801">
        <v>573</v>
      </c>
      <c r="AB32" s="801"/>
      <c r="AC32" s="801"/>
      <c r="AD32" s="801"/>
      <c r="AE32" s="802"/>
      <c r="AF32" s="803">
        <v>573</v>
      </c>
      <c r="AG32" s="804"/>
      <c r="AH32" s="804"/>
      <c r="AI32" s="804"/>
      <c r="AJ32" s="805"/>
      <c r="AK32" s="872" t="s">
        <v>608</v>
      </c>
      <c r="AL32" s="873"/>
      <c r="AM32" s="873"/>
      <c r="AN32" s="873"/>
      <c r="AO32" s="873"/>
      <c r="AP32" s="873" t="s">
        <v>608</v>
      </c>
      <c r="AQ32" s="873"/>
      <c r="AR32" s="873"/>
      <c r="AS32" s="873"/>
      <c r="AT32" s="873"/>
      <c r="AU32" s="874" t="s">
        <v>607</v>
      </c>
      <c r="AV32" s="874"/>
      <c r="AW32" s="874"/>
      <c r="AX32" s="874"/>
      <c r="AY32" s="874"/>
      <c r="AZ32" s="874" t="s">
        <v>608</v>
      </c>
      <c r="BA32" s="874"/>
      <c r="BB32" s="874"/>
      <c r="BC32" s="874"/>
      <c r="BD32" s="874"/>
      <c r="BE32" s="870"/>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2">
      <c r="A33" s="266">
        <v>6</v>
      </c>
      <c r="B33" s="797" t="s">
        <v>408</v>
      </c>
      <c r="C33" s="798"/>
      <c r="D33" s="798"/>
      <c r="E33" s="798"/>
      <c r="F33" s="798"/>
      <c r="G33" s="798"/>
      <c r="H33" s="798"/>
      <c r="I33" s="798"/>
      <c r="J33" s="798"/>
      <c r="K33" s="798"/>
      <c r="L33" s="798"/>
      <c r="M33" s="798"/>
      <c r="N33" s="798"/>
      <c r="O33" s="798"/>
      <c r="P33" s="799"/>
      <c r="Q33" s="800">
        <v>4615</v>
      </c>
      <c r="R33" s="801"/>
      <c r="S33" s="801"/>
      <c r="T33" s="801"/>
      <c r="U33" s="801"/>
      <c r="V33" s="801">
        <v>4011</v>
      </c>
      <c r="W33" s="801"/>
      <c r="X33" s="801"/>
      <c r="Y33" s="801"/>
      <c r="Z33" s="801"/>
      <c r="AA33" s="801">
        <v>604</v>
      </c>
      <c r="AB33" s="801"/>
      <c r="AC33" s="801"/>
      <c r="AD33" s="801"/>
      <c r="AE33" s="802"/>
      <c r="AF33" s="803">
        <v>4337</v>
      </c>
      <c r="AG33" s="804"/>
      <c r="AH33" s="804"/>
      <c r="AI33" s="804"/>
      <c r="AJ33" s="805"/>
      <c r="AK33" s="872">
        <v>28</v>
      </c>
      <c r="AL33" s="873"/>
      <c r="AM33" s="873"/>
      <c r="AN33" s="873"/>
      <c r="AO33" s="873"/>
      <c r="AP33" s="873">
        <v>8801</v>
      </c>
      <c r="AQ33" s="873"/>
      <c r="AR33" s="873"/>
      <c r="AS33" s="873"/>
      <c r="AT33" s="873"/>
      <c r="AU33" s="873">
        <v>26</v>
      </c>
      <c r="AV33" s="873"/>
      <c r="AW33" s="873"/>
      <c r="AX33" s="873"/>
      <c r="AY33" s="873"/>
      <c r="AZ33" s="874" t="s">
        <v>608</v>
      </c>
      <c r="BA33" s="874"/>
      <c r="BB33" s="874"/>
      <c r="BC33" s="874"/>
      <c r="BD33" s="874"/>
      <c r="BE33" s="870" t="s">
        <v>409</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2">
      <c r="A34" s="266">
        <v>7</v>
      </c>
      <c r="B34" s="797" t="s">
        <v>410</v>
      </c>
      <c r="C34" s="798"/>
      <c r="D34" s="798"/>
      <c r="E34" s="798"/>
      <c r="F34" s="798"/>
      <c r="G34" s="798"/>
      <c r="H34" s="798"/>
      <c r="I34" s="798"/>
      <c r="J34" s="798"/>
      <c r="K34" s="798"/>
      <c r="L34" s="798"/>
      <c r="M34" s="798"/>
      <c r="N34" s="798"/>
      <c r="O34" s="798"/>
      <c r="P34" s="799"/>
      <c r="Q34" s="800">
        <v>6566</v>
      </c>
      <c r="R34" s="801"/>
      <c r="S34" s="801"/>
      <c r="T34" s="801"/>
      <c r="U34" s="801"/>
      <c r="V34" s="801">
        <v>6287</v>
      </c>
      <c r="W34" s="801"/>
      <c r="X34" s="801"/>
      <c r="Y34" s="801"/>
      <c r="Z34" s="801"/>
      <c r="AA34" s="801">
        <v>279</v>
      </c>
      <c r="AB34" s="801"/>
      <c r="AC34" s="801"/>
      <c r="AD34" s="801"/>
      <c r="AE34" s="802"/>
      <c r="AF34" s="803">
        <v>3006</v>
      </c>
      <c r="AG34" s="804"/>
      <c r="AH34" s="804"/>
      <c r="AI34" s="804"/>
      <c r="AJ34" s="805"/>
      <c r="AK34" s="872">
        <v>1567</v>
      </c>
      <c r="AL34" s="873"/>
      <c r="AM34" s="873"/>
      <c r="AN34" s="873"/>
      <c r="AO34" s="873"/>
      <c r="AP34" s="873">
        <v>64289</v>
      </c>
      <c r="AQ34" s="873"/>
      <c r="AR34" s="873"/>
      <c r="AS34" s="873"/>
      <c r="AT34" s="873"/>
      <c r="AU34" s="873">
        <v>21261</v>
      </c>
      <c r="AV34" s="873"/>
      <c r="AW34" s="873"/>
      <c r="AX34" s="873"/>
      <c r="AY34" s="873"/>
      <c r="AZ34" s="874" t="s">
        <v>608</v>
      </c>
      <c r="BA34" s="874"/>
      <c r="BB34" s="874"/>
      <c r="BC34" s="874"/>
      <c r="BD34" s="874"/>
      <c r="BE34" s="870" t="s">
        <v>411</v>
      </c>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2">
      <c r="A35" s="266">
        <v>8</v>
      </c>
      <c r="B35" s="797" t="s">
        <v>412</v>
      </c>
      <c r="C35" s="798"/>
      <c r="D35" s="798"/>
      <c r="E35" s="798"/>
      <c r="F35" s="798"/>
      <c r="G35" s="798"/>
      <c r="H35" s="798"/>
      <c r="I35" s="798"/>
      <c r="J35" s="798"/>
      <c r="K35" s="798"/>
      <c r="L35" s="798"/>
      <c r="M35" s="798"/>
      <c r="N35" s="798"/>
      <c r="O35" s="798"/>
      <c r="P35" s="799"/>
      <c r="Q35" s="800">
        <v>242</v>
      </c>
      <c r="R35" s="801"/>
      <c r="S35" s="801"/>
      <c r="T35" s="801"/>
      <c r="U35" s="801"/>
      <c r="V35" s="801">
        <v>231</v>
      </c>
      <c r="W35" s="801"/>
      <c r="X35" s="801"/>
      <c r="Y35" s="801"/>
      <c r="Z35" s="801"/>
      <c r="AA35" s="801">
        <v>11</v>
      </c>
      <c r="AB35" s="801"/>
      <c r="AC35" s="801"/>
      <c r="AD35" s="801"/>
      <c r="AE35" s="802"/>
      <c r="AF35" s="803">
        <v>11</v>
      </c>
      <c r="AG35" s="804"/>
      <c r="AH35" s="804"/>
      <c r="AI35" s="804"/>
      <c r="AJ35" s="805"/>
      <c r="AK35" s="872">
        <v>151</v>
      </c>
      <c r="AL35" s="873"/>
      <c r="AM35" s="873"/>
      <c r="AN35" s="873"/>
      <c r="AO35" s="873"/>
      <c r="AP35" s="873">
        <v>1730</v>
      </c>
      <c r="AQ35" s="873"/>
      <c r="AR35" s="873"/>
      <c r="AS35" s="873"/>
      <c r="AT35" s="873"/>
      <c r="AU35" s="873">
        <v>1556</v>
      </c>
      <c r="AV35" s="873"/>
      <c r="AW35" s="873"/>
      <c r="AX35" s="873"/>
      <c r="AY35" s="873"/>
      <c r="AZ35" s="874" t="s">
        <v>608</v>
      </c>
      <c r="BA35" s="874"/>
      <c r="BB35" s="874"/>
      <c r="BC35" s="874"/>
      <c r="BD35" s="874"/>
      <c r="BE35" s="870" t="s">
        <v>413</v>
      </c>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2">
      <c r="A36" s="266">
        <v>9</v>
      </c>
      <c r="B36" s="797" t="s">
        <v>414</v>
      </c>
      <c r="C36" s="798"/>
      <c r="D36" s="798"/>
      <c r="E36" s="798"/>
      <c r="F36" s="798"/>
      <c r="G36" s="798"/>
      <c r="H36" s="798"/>
      <c r="I36" s="798"/>
      <c r="J36" s="798"/>
      <c r="K36" s="798"/>
      <c r="L36" s="798"/>
      <c r="M36" s="798"/>
      <c r="N36" s="798"/>
      <c r="O36" s="798"/>
      <c r="P36" s="799"/>
      <c r="Q36" s="800">
        <v>221</v>
      </c>
      <c r="R36" s="801"/>
      <c r="S36" s="801"/>
      <c r="T36" s="801"/>
      <c r="U36" s="801"/>
      <c r="V36" s="801">
        <v>208</v>
      </c>
      <c r="W36" s="801"/>
      <c r="X36" s="801"/>
      <c r="Y36" s="801"/>
      <c r="Z36" s="801"/>
      <c r="AA36" s="801">
        <v>13</v>
      </c>
      <c r="AB36" s="801"/>
      <c r="AC36" s="801"/>
      <c r="AD36" s="801"/>
      <c r="AE36" s="802"/>
      <c r="AF36" s="803">
        <v>13</v>
      </c>
      <c r="AG36" s="804"/>
      <c r="AH36" s="804"/>
      <c r="AI36" s="804"/>
      <c r="AJ36" s="805"/>
      <c r="AK36" s="872">
        <v>78</v>
      </c>
      <c r="AL36" s="873"/>
      <c r="AM36" s="873"/>
      <c r="AN36" s="873"/>
      <c r="AO36" s="873"/>
      <c r="AP36" s="873">
        <v>607</v>
      </c>
      <c r="AQ36" s="873"/>
      <c r="AR36" s="873"/>
      <c r="AS36" s="873"/>
      <c r="AT36" s="873"/>
      <c r="AU36" s="873">
        <v>533</v>
      </c>
      <c r="AV36" s="873"/>
      <c r="AW36" s="873"/>
      <c r="AX36" s="873"/>
      <c r="AY36" s="873"/>
      <c r="AZ36" s="874" t="s">
        <v>608</v>
      </c>
      <c r="BA36" s="874"/>
      <c r="BB36" s="874"/>
      <c r="BC36" s="874"/>
      <c r="BD36" s="874"/>
      <c r="BE36" s="870" t="s">
        <v>415</v>
      </c>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2">
      <c r="A37" s="266">
        <v>10</v>
      </c>
      <c r="B37" s="797" t="s">
        <v>416</v>
      </c>
      <c r="C37" s="798"/>
      <c r="D37" s="798"/>
      <c r="E37" s="798"/>
      <c r="F37" s="798"/>
      <c r="G37" s="798"/>
      <c r="H37" s="798"/>
      <c r="I37" s="798"/>
      <c r="J37" s="798"/>
      <c r="K37" s="798"/>
      <c r="L37" s="798"/>
      <c r="M37" s="798"/>
      <c r="N37" s="798"/>
      <c r="O37" s="798"/>
      <c r="P37" s="799"/>
      <c r="Q37" s="800">
        <v>359</v>
      </c>
      <c r="R37" s="801"/>
      <c r="S37" s="801"/>
      <c r="T37" s="801"/>
      <c r="U37" s="801"/>
      <c r="V37" s="801">
        <v>348</v>
      </c>
      <c r="W37" s="801"/>
      <c r="X37" s="801"/>
      <c r="Y37" s="801"/>
      <c r="Z37" s="801"/>
      <c r="AA37" s="801">
        <v>11</v>
      </c>
      <c r="AB37" s="801"/>
      <c r="AC37" s="801"/>
      <c r="AD37" s="801"/>
      <c r="AE37" s="802"/>
      <c r="AF37" s="803">
        <v>11</v>
      </c>
      <c r="AG37" s="804"/>
      <c r="AH37" s="804"/>
      <c r="AI37" s="804"/>
      <c r="AJ37" s="805"/>
      <c r="AK37" s="872">
        <v>88</v>
      </c>
      <c r="AL37" s="873"/>
      <c r="AM37" s="873"/>
      <c r="AN37" s="873"/>
      <c r="AO37" s="873"/>
      <c r="AP37" s="873">
        <v>804</v>
      </c>
      <c r="AQ37" s="873"/>
      <c r="AR37" s="873"/>
      <c r="AS37" s="873"/>
      <c r="AT37" s="873"/>
      <c r="AU37" s="873">
        <v>439</v>
      </c>
      <c r="AV37" s="873"/>
      <c r="AW37" s="873"/>
      <c r="AX37" s="873"/>
      <c r="AY37" s="873"/>
      <c r="AZ37" s="874" t="s">
        <v>609</v>
      </c>
      <c r="BA37" s="874"/>
      <c r="BB37" s="874"/>
      <c r="BC37" s="874"/>
      <c r="BD37" s="874"/>
      <c r="BE37" s="870" t="s">
        <v>417</v>
      </c>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2">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2">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2">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2">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2">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2">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2">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2">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2">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2">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2">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2">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2">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2">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2">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2">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2">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2">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2">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2">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2">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2">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2">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5">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2">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418</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5">
      <c r="A63" s="264" t="s">
        <v>390</v>
      </c>
      <c r="B63" s="832" t="s">
        <v>419</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9266</v>
      </c>
      <c r="AG63" s="884"/>
      <c r="AH63" s="884"/>
      <c r="AI63" s="884"/>
      <c r="AJ63" s="885"/>
      <c r="AK63" s="886"/>
      <c r="AL63" s="881"/>
      <c r="AM63" s="881"/>
      <c r="AN63" s="881"/>
      <c r="AO63" s="881"/>
      <c r="AP63" s="884">
        <v>76426</v>
      </c>
      <c r="AQ63" s="884"/>
      <c r="AR63" s="884"/>
      <c r="AS63" s="884"/>
      <c r="AT63" s="884"/>
      <c r="AU63" s="884">
        <v>23818</v>
      </c>
      <c r="AV63" s="884"/>
      <c r="AW63" s="884"/>
      <c r="AX63" s="884"/>
      <c r="AY63" s="884"/>
      <c r="AZ63" s="888"/>
      <c r="BA63" s="888"/>
      <c r="BB63" s="888"/>
      <c r="BC63" s="888"/>
      <c r="BD63" s="888"/>
      <c r="BE63" s="889"/>
      <c r="BF63" s="889"/>
      <c r="BG63" s="889"/>
      <c r="BH63" s="889"/>
      <c r="BI63" s="890"/>
      <c r="BJ63" s="891" t="s">
        <v>420</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5">
      <c r="A65" s="252" t="s">
        <v>421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2">
      <c r="A66" s="782" t="s">
        <v>422</v>
      </c>
      <c r="B66" s="783"/>
      <c r="C66" s="783"/>
      <c r="D66" s="783"/>
      <c r="E66" s="783"/>
      <c r="F66" s="783"/>
      <c r="G66" s="783"/>
      <c r="H66" s="783"/>
      <c r="I66" s="783"/>
      <c r="J66" s="783"/>
      <c r="K66" s="783"/>
      <c r="L66" s="783"/>
      <c r="M66" s="783"/>
      <c r="N66" s="783"/>
      <c r="O66" s="783"/>
      <c r="P66" s="784"/>
      <c r="Q66" s="759" t="s">
        <v>423</v>
      </c>
      <c r="R66" s="760"/>
      <c r="S66" s="760"/>
      <c r="T66" s="760"/>
      <c r="U66" s="761"/>
      <c r="V66" s="759" t="s">
        <v>396</v>
      </c>
      <c r="W66" s="760"/>
      <c r="X66" s="760"/>
      <c r="Y66" s="760"/>
      <c r="Z66" s="761"/>
      <c r="AA66" s="759" t="s">
        <v>424</v>
      </c>
      <c r="AB66" s="760"/>
      <c r="AC66" s="760"/>
      <c r="AD66" s="760"/>
      <c r="AE66" s="761"/>
      <c r="AF66" s="894" t="s">
        <v>425</v>
      </c>
      <c r="AG66" s="855"/>
      <c r="AH66" s="855"/>
      <c r="AI66" s="855"/>
      <c r="AJ66" s="895"/>
      <c r="AK66" s="759" t="s">
        <v>426</v>
      </c>
      <c r="AL66" s="783"/>
      <c r="AM66" s="783"/>
      <c r="AN66" s="783"/>
      <c r="AO66" s="784"/>
      <c r="AP66" s="759" t="s">
        <v>400</v>
      </c>
      <c r="AQ66" s="760"/>
      <c r="AR66" s="760"/>
      <c r="AS66" s="760"/>
      <c r="AT66" s="761"/>
      <c r="AU66" s="759" t="s">
        <v>427</v>
      </c>
      <c r="AV66" s="760"/>
      <c r="AW66" s="760"/>
      <c r="AX66" s="760"/>
      <c r="AY66" s="761"/>
      <c r="AZ66" s="759" t="s">
        <v>376</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x14ac:dyDescent="0.25">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x14ac:dyDescent="0.2">
      <c r="A68" s="258">
        <v>1</v>
      </c>
      <c r="B68" s="911" t="s">
        <v>610</v>
      </c>
      <c r="C68" s="912"/>
      <c r="D68" s="912"/>
      <c r="E68" s="912"/>
      <c r="F68" s="912"/>
      <c r="G68" s="912"/>
      <c r="H68" s="912"/>
      <c r="I68" s="912"/>
      <c r="J68" s="912"/>
      <c r="K68" s="912"/>
      <c r="L68" s="912"/>
      <c r="M68" s="912"/>
      <c r="N68" s="912"/>
      <c r="O68" s="912"/>
      <c r="P68" s="913"/>
      <c r="Q68" s="914">
        <v>183</v>
      </c>
      <c r="R68" s="908"/>
      <c r="S68" s="908"/>
      <c r="T68" s="908"/>
      <c r="U68" s="908"/>
      <c r="V68" s="908">
        <v>156</v>
      </c>
      <c r="W68" s="908"/>
      <c r="X68" s="908"/>
      <c r="Y68" s="908"/>
      <c r="Z68" s="908"/>
      <c r="AA68" s="908">
        <v>27</v>
      </c>
      <c r="AB68" s="908"/>
      <c r="AC68" s="908"/>
      <c r="AD68" s="908"/>
      <c r="AE68" s="908"/>
      <c r="AF68" s="908">
        <v>27</v>
      </c>
      <c r="AG68" s="908"/>
      <c r="AH68" s="908"/>
      <c r="AI68" s="908"/>
      <c r="AJ68" s="908"/>
      <c r="AK68" s="908" t="s">
        <v>543</v>
      </c>
      <c r="AL68" s="908"/>
      <c r="AM68" s="908"/>
      <c r="AN68" s="908"/>
      <c r="AO68" s="908"/>
      <c r="AP68" s="908" t="s">
        <v>543</v>
      </c>
      <c r="AQ68" s="908"/>
      <c r="AR68" s="908"/>
      <c r="AS68" s="908"/>
      <c r="AT68" s="908"/>
      <c r="AU68" s="908" t="s">
        <v>627</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x14ac:dyDescent="0.2">
      <c r="A69" s="261">
        <v>2</v>
      </c>
      <c r="B69" s="915" t="s">
        <v>611</v>
      </c>
      <c r="C69" s="916"/>
      <c r="D69" s="916"/>
      <c r="E69" s="916"/>
      <c r="F69" s="916"/>
      <c r="G69" s="916"/>
      <c r="H69" s="916"/>
      <c r="I69" s="916"/>
      <c r="J69" s="916"/>
      <c r="K69" s="916"/>
      <c r="L69" s="916"/>
      <c r="M69" s="916"/>
      <c r="N69" s="916"/>
      <c r="O69" s="916"/>
      <c r="P69" s="917"/>
      <c r="Q69" s="918">
        <v>1098</v>
      </c>
      <c r="R69" s="873"/>
      <c r="S69" s="873"/>
      <c r="T69" s="873"/>
      <c r="U69" s="873"/>
      <c r="V69" s="873">
        <v>961</v>
      </c>
      <c r="W69" s="873"/>
      <c r="X69" s="873"/>
      <c r="Y69" s="873"/>
      <c r="Z69" s="873"/>
      <c r="AA69" s="873">
        <v>137</v>
      </c>
      <c r="AB69" s="873"/>
      <c r="AC69" s="873"/>
      <c r="AD69" s="873"/>
      <c r="AE69" s="873"/>
      <c r="AF69" s="873">
        <v>137</v>
      </c>
      <c r="AG69" s="873"/>
      <c r="AH69" s="873"/>
      <c r="AI69" s="873"/>
      <c r="AJ69" s="873"/>
      <c r="AK69" s="873" t="s">
        <v>543</v>
      </c>
      <c r="AL69" s="873"/>
      <c r="AM69" s="873"/>
      <c r="AN69" s="873"/>
      <c r="AO69" s="873"/>
      <c r="AP69" s="873">
        <v>99</v>
      </c>
      <c r="AQ69" s="873"/>
      <c r="AR69" s="873"/>
      <c r="AS69" s="873"/>
      <c r="AT69" s="873"/>
      <c r="AU69" s="873">
        <v>37</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x14ac:dyDescent="0.2">
      <c r="A70" s="261">
        <v>3</v>
      </c>
      <c r="B70" s="915" t="s">
        <v>612</v>
      </c>
      <c r="C70" s="916"/>
      <c r="D70" s="916"/>
      <c r="E70" s="916"/>
      <c r="F70" s="916"/>
      <c r="G70" s="916"/>
      <c r="H70" s="916"/>
      <c r="I70" s="916"/>
      <c r="J70" s="916"/>
      <c r="K70" s="916"/>
      <c r="L70" s="916"/>
      <c r="M70" s="916"/>
      <c r="N70" s="916"/>
      <c r="O70" s="916"/>
      <c r="P70" s="917"/>
      <c r="Q70" s="918">
        <v>246</v>
      </c>
      <c r="R70" s="873"/>
      <c r="S70" s="873"/>
      <c r="T70" s="873"/>
      <c r="U70" s="873"/>
      <c r="V70" s="873">
        <v>148</v>
      </c>
      <c r="W70" s="873"/>
      <c r="X70" s="873"/>
      <c r="Y70" s="873"/>
      <c r="Z70" s="873"/>
      <c r="AA70" s="873">
        <v>97</v>
      </c>
      <c r="AB70" s="873"/>
      <c r="AC70" s="873"/>
      <c r="AD70" s="873"/>
      <c r="AE70" s="873"/>
      <c r="AF70" s="873">
        <v>97</v>
      </c>
      <c r="AG70" s="873"/>
      <c r="AH70" s="873"/>
      <c r="AI70" s="873"/>
      <c r="AJ70" s="873"/>
      <c r="AK70" s="873" t="s">
        <v>543</v>
      </c>
      <c r="AL70" s="873"/>
      <c r="AM70" s="873"/>
      <c r="AN70" s="873"/>
      <c r="AO70" s="873"/>
      <c r="AP70" s="873" t="s">
        <v>543</v>
      </c>
      <c r="AQ70" s="873"/>
      <c r="AR70" s="873"/>
      <c r="AS70" s="873"/>
      <c r="AT70" s="873"/>
      <c r="AU70" s="873" t="s">
        <v>608</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x14ac:dyDescent="0.2">
      <c r="A71" s="261">
        <v>4</v>
      </c>
      <c r="B71" s="915" t="s">
        <v>613</v>
      </c>
      <c r="C71" s="916"/>
      <c r="D71" s="916"/>
      <c r="E71" s="916"/>
      <c r="F71" s="916"/>
      <c r="G71" s="916"/>
      <c r="H71" s="916"/>
      <c r="I71" s="916"/>
      <c r="J71" s="916"/>
      <c r="K71" s="916"/>
      <c r="L71" s="916"/>
      <c r="M71" s="916"/>
      <c r="N71" s="916"/>
      <c r="O71" s="916"/>
      <c r="P71" s="917"/>
      <c r="Q71" s="918">
        <v>380</v>
      </c>
      <c r="R71" s="873"/>
      <c r="S71" s="873"/>
      <c r="T71" s="873"/>
      <c r="U71" s="873"/>
      <c r="V71" s="873">
        <v>359</v>
      </c>
      <c r="W71" s="873"/>
      <c r="X71" s="873"/>
      <c r="Y71" s="873"/>
      <c r="Z71" s="873"/>
      <c r="AA71" s="873">
        <v>21</v>
      </c>
      <c r="AB71" s="873"/>
      <c r="AC71" s="873"/>
      <c r="AD71" s="873"/>
      <c r="AE71" s="873"/>
      <c r="AF71" s="873">
        <v>21</v>
      </c>
      <c r="AG71" s="873"/>
      <c r="AH71" s="873"/>
      <c r="AI71" s="873"/>
      <c r="AJ71" s="873"/>
      <c r="AK71" s="873">
        <v>34</v>
      </c>
      <c r="AL71" s="873"/>
      <c r="AM71" s="873"/>
      <c r="AN71" s="873"/>
      <c r="AO71" s="873"/>
      <c r="AP71" s="873" t="s">
        <v>543</v>
      </c>
      <c r="AQ71" s="873"/>
      <c r="AR71" s="873"/>
      <c r="AS71" s="873"/>
      <c r="AT71" s="873"/>
      <c r="AU71" s="873" t="s">
        <v>608</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x14ac:dyDescent="0.2">
      <c r="A72" s="261">
        <v>5</v>
      </c>
      <c r="B72" s="915" t="s">
        <v>614</v>
      </c>
      <c r="C72" s="916"/>
      <c r="D72" s="916"/>
      <c r="E72" s="916"/>
      <c r="F72" s="916"/>
      <c r="G72" s="916"/>
      <c r="H72" s="916"/>
      <c r="I72" s="916"/>
      <c r="J72" s="916"/>
      <c r="K72" s="916"/>
      <c r="L72" s="916"/>
      <c r="M72" s="916"/>
      <c r="N72" s="916"/>
      <c r="O72" s="916"/>
      <c r="P72" s="917"/>
      <c r="Q72" s="918">
        <v>35</v>
      </c>
      <c r="R72" s="873"/>
      <c r="S72" s="873"/>
      <c r="T72" s="873"/>
      <c r="U72" s="873"/>
      <c r="V72" s="873">
        <v>32</v>
      </c>
      <c r="W72" s="873"/>
      <c r="X72" s="873"/>
      <c r="Y72" s="873"/>
      <c r="Z72" s="873"/>
      <c r="AA72" s="873">
        <v>3</v>
      </c>
      <c r="AB72" s="873"/>
      <c r="AC72" s="873"/>
      <c r="AD72" s="873"/>
      <c r="AE72" s="873"/>
      <c r="AF72" s="873">
        <v>3</v>
      </c>
      <c r="AG72" s="873"/>
      <c r="AH72" s="873"/>
      <c r="AI72" s="873"/>
      <c r="AJ72" s="873"/>
      <c r="AK72" s="873" t="s">
        <v>543</v>
      </c>
      <c r="AL72" s="873"/>
      <c r="AM72" s="873"/>
      <c r="AN72" s="873"/>
      <c r="AO72" s="873"/>
      <c r="AP72" s="873" t="s">
        <v>543</v>
      </c>
      <c r="AQ72" s="873"/>
      <c r="AR72" s="873"/>
      <c r="AS72" s="873"/>
      <c r="AT72" s="873"/>
      <c r="AU72" s="873" t="s">
        <v>608</v>
      </c>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x14ac:dyDescent="0.2">
      <c r="A73" s="261">
        <v>6</v>
      </c>
      <c r="B73" s="915" t="s">
        <v>615</v>
      </c>
      <c r="C73" s="916"/>
      <c r="D73" s="916"/>
      <c r="E73" s="916"/>
      <c r="F73" s="916"/>
      <c r="G73" s="916"/>
      <c r="H73" s="916"/>
      <c r="I73" s="916"/>
      <c r="J73" s="916"/>
      <c r="K73" s="916"/>
      <c r="L73" s="916"/>
      <c r="M73" s="916"/>
      <c r="N73" s="916"/>
      <c r="O73" s="916"/>
      <c r="P73" s="917"/>
      <c r="Q73" s="918">
        <v>22</v>
      </c>
      <c r="R73" s="873"/>
      <c r="S73" s="873"/>
      <c r="T73" s="873"/>
      <c r="U73" s="873"/>
      <c r="V73" s="873">
        <v>5</v>
      </c>
      <c r="W73" s="873"/>
      <c r="X73" s="873"/>
      <c r="Y73" s="873"/>
      <c r="Z73" s="873"/>
      <c r="AA73" s="873">
        <v>17</v>
      </c>
      <c r="AB73" s="873"/>
      <c r="AC73" s="873"/>
      <c r="AD73" s="873"/>
      <c r="AE73" s="873"/>
      <c r="AF73" s="873">
        <v>17</v>
      </c>
      <c r="AG73" s="873"/>
      <c r="AH73" s="873"/>
      <c r="AI73" s="873"/>
      <c r="AJ73" s="873"/>
      <c r="AK73" s="873" t="s">
        <v>543</v>
      </c>
      <c r="AL73" s="873"/>
      <c r="AM73" s="873"/>
      <c r="AN73" s="873"/>
      <c r="AO73" s="873"/>
      <c r="AP73" s="873" t="s">
        <v>543</v>
      </c>
      <c r="AQ73" s="873"/>
      <c r="AR73" s="873"/>
      <c r="AS73" s="873"/>
      <c r="AT73" s="873"/>
      <c r="AU73" s="873" t="s">
        <v>608</v>
      </c>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x14ac:dyDescent="0.2">
      <c r="A74" s="261">
        <v>7</v>
      </c>
      <c r="B74" s="915" t="s">
        <v>616</v>
      </c>
      <c r="C74" s="916"/>
      <c r="D74" s="916"/>
      <c r="E74" s="916"/>
      <c r="F74" s="916"/>
      <c r="G74" s="916"/>
      <c r="H74" s="916"/>
      <c r="I74" s="916"/>
      <c r="J74" s="916"/>
      <c r="K74" s="916"/>
      <c r="L74" s="916"/>
      <c r="M74" s="916"/>
      <c r="N74" s="916"/>
      <c r="O74" s="916"/>
      <c r="P74" s="917"/>
      <c r="Q74" s="921">
        <v>25</v>
      </c>
      <c r="R74" s="922"/>
      <c r="S74" s="922"/>
      <c r="T74" s="922"/>
      <c r="U74" s="872"/>
      <c r="V74" s="873">
        <v>33</v>
      </c>
      <c r="W74" s="873"/>
      <c r="X74" s="873"/>
      <c r="Y74" s="873"/>
      <c r="Z74" s="873"/>
      <c r="AA74" s="873">
        <v>-8</v>
      </c>
      <c r="AB74" s="873"/>
      <c r="AC74" s="873"/>
      <c r="AD74" s="873"/>
      <c r="AE74" s="873"/>
      <c r="AF74" s="873">
        <v>-8</v>
      </c>
      <c r="AG74" s="873"/>
      <c r="AH74" s="873"/>
      <c r="AI74" s="873"/>
      <c r="AJ74" s="873"/>
      <c r="AK74" s="873" t="s">
        <v>543</v>
      </c>
      <c r="AL74" s="873"/>
      <c r="AM74" s="873"/>
      <c r="AN74" s="873"/>
      <c r="AO74" s="873"/>
      <c r="AP74" s="873" t="s">
        <v>543</v>
      </c>
      <c r="AQ74" s="873"/>
      <c r="AR74" s="873"/>
      <c r="AS74" s="873"/>
      <c r="AT74" s="873"/>
      <c r="AU74" s="873" t="s">
        <v>608</v>
      </c>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x14ac:dyDescent="0.2">
      <c r="A75" s="261">
        <v>8</v>
      </c>
      <c r="B75" s="915" t="s">
        <v>617</v>
      </c>
      <c r="C75" s="916"/>
      <c r="D75" s="916"/>
      <c r="E75" s="916"/>
      <c r="F75" s="916"/>
      <c r="G75" s="916"/>
      <c r="H75" s="916"/>
      <c r="I75" s="916"/>
      <c r="J75" s="916"/>
      <c r="K75" s="916"/>
      <c r="L75" s="916"/>
      <c r="M75" s="916"/>
      <c r="N75" s="916"/>
      <c r="O75" s="916"/>
      <c r="P75" s="917"/>
      <c r="Q75" s="921">
        <v>4516</v>
      </c>
      <c r="R75" s="922"/>
      <c r="S75" s="922"/>
      <c r="T75" s="922"/>
      <c r="U75" s="872"/>
      <c r="V75" s="923">
        <v>4078</v>
      </c>
      <c r="W75" s="922"/>
      <c r="X75" s="922"/>
      <c r="Y75" s="922"/>
      <c r="Z75" s="872"/>
      <c r="AA75" s="923">
        <v>438</v>
      </c>
      <c r="AB75" s="922"/>
      <c r="AC75" s="922"/>
      <c r="AD75" s="922"/>
      <c r="AE75" s="872"/>
      <c r="AF75" s="923">
        <v>438</v>
      </c>
      <c r="AG75" s="922"/>
      <c r="AH75" s="922"/>
      <c r="AI75" s="922"/>
      <c r="AJ75" s="872"/>
      <c r="AK75" s="923" t="s">
        <v>543</v>
      </c>
      <c r="AL75" s="922"/>
      <c r="AM75" s="922"/>
      <c r="AN75" s="922"/>
      <c r="AO75" s="872"/>
      <c r="AP75" s="923">
        <v>2426</v>
      </c>
      <c r="AQ75" s="922"/>
      <c r="AR75" s="922"/>
      <c r="AS75" s="922"/>
      <c r="AT75" s="872"/>
      <c r="AU75" s="923">
        <v>1737</v>
      </c>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x14ac:dyDescent="0.2">
      <c r="A76" s="261">
        <v>9</v>
      </c>
      <c r="B76" s="915" t="s">
        <v>618</v>
      </c>
      <c r="C76" s="916"/>
      <c r="D76" s="916"/>
      <c r="E76" s="916"/>
      <c r="F76" s="916"/>
      <c r="G76" s="916"/>
      <c r="H76" s="916"/>
      <c r="I76" s="916"/>
      <c r="J76" s="916"/>
      <c r="K76" s="916"/>
      <c r="L76" s="916"/>
      <c r="M76" s="916"/>
      <c r="N76" s="916"/>
      <c r="O76" s="916"/>
      <c r="P76" s="917"/>
      <c r="Q76" s="921">
        <v>2384</v>
      </c>
      <c r="R76" s="922"/>
      <c r="S76" s="922"/>
      <c r="T76" s="922"/>
      <c r="U76" s="872"/>
      <c r="V76" s="923">
        <v>2231</v>
      </c>
      <c r="W76" s="922"/>
      <c r="X76" s="922"/>
      <c r="Y76" s="922"/>
      <c r="Z76" s="872"/>
      <c r="AA76" s="923">
        <v>153</v>
      </c>
      <c r="AB76" s="922"/>
      <c r="AC76" s="922"/>
      <c r="AD76" s="922"/>
      <c r="AE76" s="872"/>
      <c r="AF76" s="923">
        <v>153</v>
      </c>
      <c r="AG76" s="922"/>
      <c r="AH76" s="922"/>
      <c r="AI76" s="922"/>
      <c r="AJ76" s="872"/>
      <c r="AK76" s="923" t="s">
        <v>543</v>
      </c>
      <c r="AL76" s="922"/>
      <c r="AM76" s="922"/>
      <c r="AN76" s="922"/>
      <c r="AO76" s="872"/>
      <c r="AP76" s="923">
        <v>1037</v>
      </c>
      <c r="AQ76" s="922"/>
      <c r="AR76" s="922"/>
      <c r="AS76" s="922"/>
      <c r="AT76" s="872"/>
      <c r="AU76" s="923">
        <v>149</v>
      </c>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x14ac:dyDescent="0.2">
      <c r="A77" s="261">
        <v>10</v>
      </c>
      <c r="B77" s="915" t="s">
        <v>619</v>
      </c>
      <c r="C77" s="916"/>
      <c r="D77" s="916"/>
      <c r="E77" s="916"/>
      <c r="F77" s="916"/>
      <c r="G77" s="916"/>
      <c r="H77" s="916"/>
      <c r="I77" s="916"/>
      <c r="J77" s="916"/>
      <c r="K77" s="916"/>
      <c r="L77" s="916"/>
      <c r="M77" s="916"/>
      <c r="N77" s="916"/>
      <c r="O77" s="916"/>
      <c r="P77" s="917"/>
      <c r="Q77" s="921">
        <v>291</v>
      </c>
      <c r="R77" s="922"/>
      <c r="S77" s="922"/>
      <c r="T77" s="922"/>
      <c r="U77" s="872"/>
      <c r="V77" s="923">
        <v>277</v>
      </c>
      <c r="W77" s="922"/>
      <c r="X77" s="922"/>
      <c r="Y77" s="922"/>
      <c r="Z77" s="872"/>
      <c r="AA77" s="923">
        <v>13</v>
      </c>
      <c r="AB77" s="922"/>
      <c r="AC77" s="922"/>
      <c r="AD77" s="922"/>
      <c r="AE77" s="872"/>
      <c r="AF77" s="923">
        <v>13</v>
      </c>
      <c r="AG77" s="922"/>
      <c r="AH77" s="922"/>
      <c r="AI77" s="922"/>
      <c r="AJ77" s="872"/>
      <c r="AK77" s="923">
        <v>90</v>
      </c>
      <c r="AL77" s="922"/>
      <c r="AM77" s="922"/>
      <c r="AN77" s="922"/>
      <c r="AO77" s="872"/>
      <c r="AP77" s="923" t="s">
        <v>543</v>
      </c>
      <c r="AQ77" s="922"/>
      <c r="AR77" s="922"/>
      <c r="AS77" s="922"/>
      <c r="AT77" s="872"/>
      <c r="AU77" s="923" t="s">
        <v>608</v>
      </c>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x14ac:dyDescent="0.2">
      <c r="A78" s="261">
        <v>11</v>
      </c>
      <c r="B78" s="915" t="s">
        <v>620</v>
      </c>
      <c r="C78" s="916"/>
      <c r="D78" s="916"/>
      <c r="E78" s="916"/>
      <c r="F78" s="916"/>
      <c r="G78" s="916"/>
      <c r="H78" s="916"/>
      <c r="I78" s="916"/>
      <c r="J78" s="916"/>
      <c r="K78" s="916"/>
      <c r="L78" s="916"/>
      <c r="M78" s="916"/>
      <c r="N78" s="916"/>
      <c r="O78" s="916"/>
      <c r="P78" s="917"/>
      <c r="Q78" s="918">
        <v>66</v>
      </c>
      <c r="R78" s="873"/>
      <c r="S78" s="873"/>
      <c r="T78" s="873"/>
      <c r="U78" s="873"/>
      <c r="V78" s="873">
        <v>66</v>
      </c>
      <c r="W78" s="873"/>
      <c r="X78" s="873"/>
      <c r="Y78" s="873"/>
      <c r="Z78" s="873"/>
      <c r="AA78" s="873" t="s">
        <v>543</v>
      </c>
      <c r="AB78" s="873"/>
      <c r="AC78" s="873"/>
      <c r="AD78" s="873"/>
      <c r="AE78" s="873"/>
      <c r="AF78" s="873" t="s">
        <v>543</v>
      </c>
      <c r="AG78" s="873"/>
      <c r="AH78" s="873"/>
      <c r="AI78" s="873"/>
      <c r="AJ78" s="873"/>
      <c r="AK78" s="873" t="s">
        <v>543</v>
      </c>
      <c r="AL78" s="873"/>
      <c r="AM78" s="873"/>
      <c r="AN78" s="873"/>
      <c r="AO78" s="873"/>
      <c r="AP78" s="873" t="s">
        <v>543</v>
      </c>
      <c r="AQ78" s="873"/>
      <c r="AR78" s="873"/>
      <c r="AS78" s="873"/>
      <c r="AT78" s="873"/>
      <c r="AU78" s="873" t="s">
        <v>628</v>
      </c>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x14ac:dyDescent="0.2">
      <c r="A79" s="261">
        <v>12</v>
      </c>
      <c r="B79" s="915" t="s">
        <v>621</v>
      </c>
      <c r="C79" s="916"/>
      <c r="D79" s="916"/>
      <c r="E79" s="916"/>
      <c r="F79" s="916"/>
      <c r="G79" s="916"/>
      <c r="H79" s="916"/>
      <c r="I79" s="916"/>
      <c r="J79" s="916"/>
      <c r="K79" s="916"/>
      <c r="L79" s="916"/>
      <c r="M79" s="916"/>
      <c r="N79" s="916"/>
      <c r="O79" s="916"/>
      <c r="P79" s="917"/>
      <c r="Q79" s="918">
        <v>244</v>
      </c>
      <c r="R79" s="873"/>
      <c r="S79" s="873"/>
      <c r="T79" s="873"/>
      <c r="U79" s="873"/>
      <c r="V79" s="873">
        <v>231</v>
      </c>
      <c r="W79" s="873"/>
      <c r="X79" s="873"/>
      <c r="Y79" s="873"/>
      <c r="Z79" s="873"/>
      <c r="AA79" s="873">
        <v>13</v>
      </c>
      <c r="AB79" s="873"/>
      <c r="AC79" s="873"/>
      <c r="AD79" s="873"/>
      <c r="AE79" s="873"/>
      <c r="AF79" s="873">
        <v>13</v>
      </c>
      <c r="AG79" s="873"/>
      <c r="AH79" s="873"/>
      <c r="AI79" s="873"/>
      <c r="AJ79" s="873"/>
      <c r="AK79" s="873">
        <v>36</v>
      </c>
      <c r="AL79" s="873"/>
      <c r="AM79" s="873"/>
      <c r="AN79" s="873"/>
      <c r="AO79" s="873"/>
      <c r="AP79" s="873" t="s">
        <v>543</v>
      </c>
      <c r="AQ79" s="873"/>
      <c r="AR79" s="873"/>
      <c r="AS79" s="873"/>
      <c r="AT79" s="873"/>
      <c r="AU79" s="873" t="s">
        <v>608</v>
      </c>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x14ac:dyDescent="0.2">
      <c r="A80" s="261">
        <v>13</v>
      </c>
      <c r="B80" s="915" t="s">
        <v>622</v>
      </c>
      <c r="C80" s="916"/>
      <c r="D80" s="916"/>
      <c r="E80" s="916"/>
      <c r="F80" s="916"/>
      <c r="G80" s="916"/>
      <c r="H80" s="916"/>
      <c r="I80" s="916"/>
      <c r="J80" s="916"/>
      <c r="K80" s="916"/>
      <c r="L80" s="916"/>
      <c r="M80" s="916"/>
      <c r="N80" s="916"/>
      <c r="O80" s="916"/>
      <c r="P80" s="917"/>
      <c r="Q80" s="918">
        <v>767604</v>
      </c>
      <c r="R80" s="873"/>
      <c r="S80" s="873"/>
      <c r="T80" s="873"/>
      <c r="U80" s="873"/>
      <c r="V80" s="873">
        <v>751444</v>
      </c>
      <c r="W80" s="873"/>
      <c r="X80" s="873"/>
      <c r="Y80" s="873"/>
      <c r="Z80" s="873"/>
      <c r="AA80" s="873">
        <v>16160</v>
      </c>
      <c r="AB80" s="873"/>
      <c r="AC80" s="873"/>
      <c r="AD80" s="873"/>
      <c r="AE80" s="873"/>
      <c r="AF80" s="873">
        <v>16160</v>
      </c>
      <c r="AG80" s="873"/>
      <c r="AH80" s="873"/>
      <c r="AI80" s="873"/>
      <c r="AJ80" s="873"/>
      <c r="AK80" s="873" t="s">
        <v>543</v>
      </c>
      <c r="AL80" s="873"/>
      <c r="AM80" s="873"/>
      <c r="AN80" s="873"/>
      <c r="AO80" s="873"/>
      <c r="AP80" s="873" t="s">
        <v>543</v>
      </c>
      <c r="AQ80" s="873"/>
      <c r="AR80" s="873"/>
      <c r="AS80" s="873"/>
      <c r="AT80" s="873"/>
      <c r="AU80" s="873" t="s">
        <v>608</v>
      </c>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x14ac:dyDescent="0.2">
      <c r="A81" s="261">
        <v>14</v>
      </c>
      <c r="B81" s="915" t="s">
        <v>623</v>
      </c>
      <c r="C81" s="916"/>
      <c r="D81" s="916"/>
      <c r="E81" s="916"/>
      <c r="F81" s="916"/>
      <c r="G81" s="916"/>
      <c r="H81" s="916"/>
      <c r="I81" s="916"/>
      <c r="J81" s="916"/>
      <c r="K81" s="916"/>
      <c r="L81" s="916"/>
      <c r="M81" s="916"/>
      <c r="N81" s="916"/>
      <c r="O81" s="916"/>
      <c r="P81" s="917"/>
      <c r="Q81" s="918">
        <v>3830.4409999999998</v>
      </c>
      <c r="R81" s="873"/>
      <c r="S81" s="873"/>
      <c r="T81" s="873"/>
      <c r="U81" s="873"/>
      <c r="V81" s="873">
        <v>3386.7890000000002</v>
      </c>
      <c r="W81" s="873"/>
      <c r="X81" s="873"/>
      <c r="Y81" s="873"/>
      <c r="Z81" s="873"/>
      <c r="AA81" s="873">
        <v>443.65199999999999</v>
      </c>
      <c r="AB81" s="873"/>
      <c r="AC81" s="873"/>
      <c r="AD81" s="873"/>
      <c r="AE81" s="873"/>
      <c r="AF81" s="873">
        <v>2210.5070000000001</v>
      </c>
      <c r="AG81" s="873"/>
      <c r="AH81" s="873"/>
      <c r="AI81" s="873"/>
      <c r="AJ81" s="873"/>
      <c r="AK81" s="873" t="s">
        <v>626</v>
      </c>
      <c r="AL81" s="873"/>
      <c r="AM81" s="873"/>
      <c r="AN81" s="873"/>
      <c r="AO81" s="873"/>
      <c r="AP81" s="873">
        <v>8226.1200000000008</v>
      </c>
      <c r="AQ81" s="873"/>
      <c r="AR81" s="873"/>
      <c r="AS81" s="873"/>
      <c r="AT81" s="873"/>
      <c r="AU81" s="873" t="s">
        <v>608</v>
      </c>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x14ac:dyDescent="0.2">
      <c r="A82" s="261">
        <v>15</v>
      </c>
      <c r="B82" s="915" t="s">
        <v>624</v>
      </c>
      <c r="C82" s="916"/>
      <c r="D82" s="916"/>
      <c r="E82" s="916"/>
      <c r="F82" s="916"/>
      <c r="G82" s="916"/>
      <c r="H82" s="916"/>
      <c r="I82" s="916"/>
      <c r="J82" s="916"/>
      <c r="K82" s="916"/>
      <c r="L82" s="916"/>
      <c r="M82" s="916"/>
      <c r="N82" s="916"/>
      <c r="O82" s="916"/>
      <c r="P82" s="917"/>
      <c r="Q82" s="918">
        <v>1530.7280000000001</v>
      </c>
      <c r="R82" s="873"/>
      <c r="S82" s="873"/>
      <c r="T82" s="873"/>
      <c r="U82" s="873"/>
      <c r="V82" s="873">
        <v>1323.0150000000001</v>
      </c>
      <c r="W82" s="873"/>
      <c r="X82" s="873"/>
      <c r="Y82" s="873"/>
      <c r="Z82" s="873"/>
      <c r="AA82" s="873">
        <v>207.71299999999999</v>
      </c>
      <c r="AB82" s="873"/>
      <c r="AC82" s="873"/>
      <c r="AD82" s="873"/>
      <c r="AE82" s="873"/>
      <c r="AF82" s="873">
        <v>1996.2850000000001</v>
      </c>
      <c r="AG82" s="873"/>
      <c r="AH82" s="873"/>
      <c r="AI82" s="873"/>
      <c r="AJ82" s="873"/>
      <c r="AK82" s="873" t="s">
        <v>608</v>
      </c>
      <c r="AL82" s="873"/>
      <c r="AM82" s="873"/>
      <c r="AN82" s="873"/>
      <c r="AO82" s="873"/>
      <c r="AP82" s="873">
        <v>243.48099999999999</v>
      </c>
      <c r="AQ82" s="873"/>
      <c r="AR82" s="873"/>
      <c r="AS82" s="873"/>
      <c r="AT82" s="873"/>
      <c r="AU82" s="873" t="s">
        <v>608</v>
      </c>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x14ac:dyDescent="0.2">
      <c r="A83" s="261">
        <v>16</v>
      </c>
      <c r="B83" s="915" t="s">
        <v>625</v>
      </c>
      <c r="C83" s="916"/>
      <c r="D83" s="916"/>
      <c r="E83" s="916"/>
      <c r="F83" s="916"/>
      <c r="G83" s="916"/>
      <c r="H83" s="916"/>
      <c r="I83" s="916"/>
      <c r="J83" s="916"/>
      <c r="K83" s="916"/>
      <c r="L83" s="916"/>
      <c r="M83" s="916"/>
      <c r="N83" s="916"/>
      <c r="O83" s="916"/>
      <c r="P83" s="917"/>
      <c r="Q83" s="918">
        <v>540.678</v>
      </c>
      <c r="R83" s="873"/>
      <c r="S83" s="873"/>
      <c r="T83" s="873"/>
      <c r="U83" s="873"/>
      <c r="V83" s="873">
        <v>506.99299999999999</v>
      </c>
      <c r="W83" s="873"/>
      <c r="X83" s="873"/>
      <c r="Y83" s="873"/>
      <c r="Z83" s="873"/>
      <c r="AA83" s="873">
        <v>33.685000000000002</v>
      </c>
      <c r="AB83" s="873"/>
      <c r="AC83" s="873"/>
      <c r="AD83" s="873"/>
      <c r="AE83" s="873"/>
      <c r="AF83" s="873">
        <v>1357.106</v>
      </c>
      <c r="AG83" s="873"/>
      <c r="AH83" s="873"/>
      <c r="AI83" s="873"/>
      <c r="AJ83" s="873"/>
      <c r="AK83" s="873" t="s">
        <v>608</v>
      </c>
      <c r="AL83" s="873"/>
      <c r="AM83" s="873"/>
      <c r="AN83" s="873"/>
      <c r="AO83" s="873"/>
      <c r="AP83" s="873">
        <v>2221.2069999999999</v>
      </c>
      <c r="AQ83" s="873"/>
      <c r="AR83" s="873"/>
      <c r="AS83" s="873"/>
      <c r="AT83" s="873"/>
      <c r="AU83" s="873" t="s">
        <v>608</v>
      </c>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x14ac:dyDescent="0.2">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x14ac:dyDescent="0.2">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x14ac:dyDescent="0.2">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x14ac:dyDescent="0.2">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x14ac:dyDescent="0.25">
      <c r="A88" s="264" t="s">
        <v>390</v>
      </c>
      <c r="B88" s="832" t="s">
        <v>428</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v>22635</v>
      </c>
      <c r="AG88" s="884"/>
      <c r="AH88" s="884"/>
      <c r="AI88" s="884"/>
      <c r="AJ88" s="884"/>
      <c r="AK88" s="881"/>
      <c r="AL88" s="881"/>
      <c r="AM88" s="881"/>
      <c r="AN88" s="881"/>
      <c r="AO88" s="881"/>
      <c r="AP88" s="884">
        <v>14252</v>
      </c>
      <c r="AQ88" s="884"/>
      <c r="AR88" s="884"/>
      <c r="AS88" s="884"/>
      <c r="AT88" s="884"/>
      <c r="AU88" s="884">
        <v>1923</v>
      </c>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390</v>
      </c>
      <c r="BR102" s="832" t="s">
        <v>429</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c r="CS102" s="892"/>
      <c r="CT102" s="892"/>
      <c r="CU102" s="892"/>
      <c r="CV102" s="935"/>
      <c r="CW102" s="934"/>
      <c r="CX102" s="892"/>
      <c r="CY102" s="892"/>
      <c r="CZ102" s="892"/>
      <c r="DA102" s="935"/>
      <c r="DB102" s="934"/>
      <c r="DC102" s="892"/>
      <c r="DD102" s="892"/>
      <c r="DE102" s="892"/>
      <c r="DF102" s="935"/>
      <c r="DG102" s="934"/>
      <c r="DH102" s="892"/>
      <c r="DI102" s="892"/>
      <c r="DJ102" s="892"/>
      <c r="DK102" s="935"/>
      <c r="DL102" s="934"/>
      <c r="DM102" s="892"/>
      <c r="DN102" s="892"/>
      <c r="DO102" s="892"/>
      <c r="DP102" s="935"/>
      <c r="DQ102" s="934"/>
      <c r="DR102" s="892"/>
      <c r="DS102" s="892"/>
      <c r="DT102" s="892"/>
      <c r="DU102" s="935"/>
      <c r="DV102" s="958"/>
      <c r="DW102" s="959"/>
      <c r="DX102" s="959"/>
      <c r="DY102" s="959"/>
      <c r="DZ102" s="960"/>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430</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431</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432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963" t="s">
        <v>434</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435</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x14ac:dyDescent="0.2">
      <c r="A109" s="956" t="s">
        <v>436</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437</v>
      </c>
      <c r="AB109" s="937"/>
      <c r="AC109" s="937"/>
      <c r="AD109" s="937"/>
      <c r="AE109" s="938"/>
      <c r="AF109" s="936" t="s">
        <v>308</v>
      </c>
      <c r="AG109" s="937"/>
      <c r="AH109" s="937"/>
      <c r="AI109" s="937"/>
      <c r="AJ109" s="938"/>
      <c r="AK109" s="936" t="s">
        <v>307</v>
      </c>
      <c r="AL109" s="937"/>
      <c r="AM109" s="937"/>
      <c r="AN109" s="937"/>
      <c r="AO109" s="938"/>
      <c r="AP109" s="936" t="s">
        <v>438</v>
      </c>
      <c r="AQ109" s="937"/>
      <c r="AR109" s="937"/>
      <c r="AS109" s="937"/>
      <c r="AT109" s="939"/>
      <c r="AU109" s="956" t="s">
        <v>436</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437</v>
      </c>
      <c r="BR109" s="937"/>
      <c r="BS109" s="937"/>
      <c r="BT109" s="937"/>
      <c r="BU109" s="938"/>
      <c r="BV109" s="936" t="s">
        <v>308</v>
      </c>
      <c r="BW109" s="937"/>
      <c r="BX109" s="937"/>
      <c r="BY109" s="937"/>
      <c r="BZ109" s="938"/>
      <c r="CA109" s="936" t="s">
        <v>307</v>
      </c>
      <c r="CB109" s="937"/>
      <c r="CC109" s="937"/>
      <c r="CD109" s="937"/>
      <c r="CE109" s="938"/>
      <c r="CF109" s="957" t="s">
        <v>438</v>
      </c>
      <c r="CG109" s="957"/>
      <c r="CH109" s="957"/>
      <c r="CI109" s="957"/>
      <c r="CJ109" s="957"/>
      <c r="CK109" s="936" t="s">
        <v>439</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437</v>
      </c>
      <c r="DH109" s="937"/>
      <c r="DI109" s="937"/>
      <c r="DJ109" s="937"/>
      <c r="DK109" s="938"/>
      <c r="DL109" s="936" t="s">
        <v>308</v>
      </c>
      <c r="DM109" s="937"/>
      <c r="DN109" s="937"/>
      <c r="DO109" s="937"/>
      <c r="DP109" s="938"/>
      <c r="DQ109" s="936" t="s">
        <v>307</v>
      </c>
      <c r="DR109" s="937"/>
      <c r="DS109" s="937"/>
      <c r="DT109" s="937"/>
      <c r="DU109" s="938"/>
      <c r="DV109" s="936" t="s">
        <v>438</v>
      </c>
      <c r="DW109" s="937"/>
      <c r="DX109" s="937"/>
      <c r="DY109" s="937"/>
      <c r="DZ109" s="939"/>
    </row>
    <row r="110" spans="1:131" s="246" customFormat="1" ht="26.25" customHeight="1" x14ac:dyDescent="0.2">
      <c r="A110" s="940" t="s">
        <v>440</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12308070</v>
      </c>
      <c r="AB110" s="944"/>
      <c r="AC110" s="944"/>
      <c r="AD110" s="944"/>
      <c r="AE110" s="945"/>
      <c r="AF110" s="946">
        <v>12743788</v>
      </c>
      <c r="AG110" s="944"/>
      <c r="AH110" s="944"/>
      <c r="AI110" s="944"/>
      <c r="AJ110" s="945"/>
      <c r="AK110" s="946">
        <v>12846235</v>
      </c>
      <c r="AL110" s="944"/>
      <c r="AM110" s="944"/>
      <c r="AN110" s="944"/>
      <c r="AO110" s="945"/>
      <c r="AP110" s="947">
        <v>22.1</v>
      </c>
      <c r="AQ110" s="948"/>
      <c r="AR110" s="948"/>
      <c r="AS110" s="948"/>
      <c r="AT110" s="949"/>
      <c r="AU110" s="950" t="s">
        <v>73</v>
      </c>
      <c r="AV110" s="951"/>
      <c r="AW110" s="951"/>
      <c r="AX110" s="951"/>
      <c r="AY110" s="951"/>
      <c r="AZ110" s="992" t="s">
        <v>441</v>
      </c>
      <c r="BA110" s="941"/>
      <c r="BB110" s="941"/>
      <c r="BC110" s="941"/>
      <c r="BD110" s="941"/>
      <c r="BE110" s="941"/>
      <c r="BF110" s="941"/>
      <c r="BG110" s="941"/>
      <c r="BH110" s="941"/>
      <c r="BI110" s="941"/>
      <c r="BJ110" s="941"/>
      <c r="BK110" s="941"/>
      <c r="BL110" s="941"/>
      <c r="BM110" s="941"/>
      <c r="BN110" s="941"/>
      <c r="BO110" s="941"/>
      <c r="BP110" s="942"/>
      <c r="BQ110" s="978">
        <v>143060112</v>
      </c>
      <c r="BR110" s="979"/>
      <c r="BS110" s="979"/>
      <c r="BT110" s="979"/>
      <c r="BU110" s="979"/>
      <c r="BV110" s="979">
        <v>145522929</v>
      </c>
      <c r="BW110" s="979"/>
      <c r="BX110" s="979"/>
      <c r="BY110" s="979"/>
      <c r="BZ110" s="979"/>
      <c r="CA110" s="979">
        <v>144842476</v>
      </c>
      <c r="CB110" s="979"/>
      <c r="CC110" s="979"/>
      <c r="CD110" s="979"/>
      <c r="CE110" s="979"/>
      <c r="CF110" s="993">
        <v>248.9</v>
      </c>
      <c r="CG110" s="994"/>
      <c r="CH110" s="994"/>
      <c r="CI110" s="994"/>
      <c r="CJ110" s="994"/>
      <c r="CK110" s="995" t="s">
        <v>442</v>
      </c>
      <c r="CL110" s="996"/>
      <c r="CM110" s="975" t="s">
        <v>443</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v>207217</v>
      </c>
      <c r="DH110" s="979"/>
      <c r="DI110" s="979"/>
      <c r="DJ110" s="979"/>
      <c r="DK110" s="979"/>
      <c r="DL110" s="979">
        <v>183355</v>
      </c>
      <c r="DM110" s="979"/>
      <c r="DN110" s="979"/>
      <c r="DO110" s="979"/>
      <c r="DP110" s="979"/>
      <c r="DQ110" s="979">
        <v>158937</v>
      </c>
      <c r="DR110" s="979"/>
      <c r="DS110" s="979"/>
      <c r="DT110" s="979"/>
      <c r="DU110" s="979"/>
      <c r="DV110" s="980">
        <v>0.3</v>
      </c>
      <c r="DW110" s="980"/>
      <c r="DX110" s="980"/>
      <c r="DY110" s="980"/>
      <c r="DZ110" s="981"/>
    </row>
    <row r="111" spans="1:131" s="246" customFormat="1" ht="26.25" customHeight="1" x14ac:dyDescent="0.2">
      <c r="A111" s="982" t="s">
        <v>444</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445</v>
      </c>
      <c r="AB111" s="986"/>
      <c r="AC111" s="986"/>
      <c r="AD111" s="986"/>
      <c r="AE111" s="987"/>
      <c r="AF111" s="988" t="s">
        <v>392</v>
      </c>
      <c r="AG111" s="986"/>
      <c r="AH111" s="986"/>
      <c r="AI111" s="986"/>
      <c r="AJ111" s="987"/>
      <c r="AK111" s="988" t="s">
        <v>446</v>
      </c>
      <c r="AL111" s="986"/>
      <c r="AM111" s="986"/>
      <c r="AN111" s="986"/>
      <c r="AO111" s="987"/>
      <c r="AP111" s="989" t="s">
        <v>447</v>
      </c>
      <c r="AQ111" s="990"/>
      <c r="AR111" s="990"/>
      <c r="AS111" s="990"/>
      <c r="AT111" s="991"/>
      <c r="AU111" s="952"/>
      <c r="AV111" s="953"/>
      <c r="AW111" s="953"/>
      <c r="AX111" s="953"/>
      <c r="AY111" s="953"/>
      <c r="AZ111" s="1001" t="s">
        <v>448</v>
      </c>
      <c r="BA111" s="1002"/>
      <c r="BB111" s="1002"/>
      <c r="BC111" s="1002"/>
      <c r="BD111" s="1002"/>
      <c r="BE111" s="1002"/>
      <c r="BF111" s="1002"/>
      <c r="BG111" s="1002"/>
      <c r="BH111" s="1002"/>
      <c r="BI111" s="1002"/>
      <c r="BJ111" s="1002"/>
      <c r="BK111" s="1002"/>
      <c r="BL111" s="1002"/>
      <c r="BM111" s="1002"/>
      <c r="BN111" s="1002"/>
      <c r="BO111" s="1002"/>
      <c r="BP111" s="1003"/>
      <c r="BQ111" s="971">
        <v>1404941</v>
      </c>
      <c r="BR111" s="972"/>
      <c r="BS111" s="972"/>
      <c r="BT111" s="972"/>
      <c r="BU111" s="972"/>
      <c r="BV111" s="972">
        <v>1226248</v>
      </c>
      <c r="BW111" s="972"/>
      <c r="BX111" s="972"/>
      <c r="BY111" s="972"/>
      <c r="BZ111" s="972"/>
      <c r="CA111" s="972">
        <v>1097122</v>
      </c>
      <c r="CB111" s="972"/>
      <c r="CC111" s="972"/>
      <c r="CD111" s="972"/>
      <c r="CE111" s="972"/>
      <c r="CF111" s="966">
        <v>1.9</v>
      </c>
      <c r="CG111" s="967"/>
      <c r="CH111" s="967"/>
      <c r="CI111" s="967"/>
      <c r="CJ111" s="967"/>
      <c r="CK111" s="997"/>
      <c r="CL111" s="998"/>
      <c r="CM111" s="968" t="s">
        <v>449</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450</v>
      </c>
      <c r="DH111" s="972"/>
      <c r="DI111" s="972"/>
      <c r="DJ111" s="972"/>
      <c r="DK111" s="972"/>
      <c r="DL111" s="972" t="s">
        <v>392</v>
      </c>
      <c r="DM111" s="972"/>
      <c r="DN111" s="972"/>
      <c r="DO111" s="972"/>
      <c r="DP111" s="972"/>
      <c r="DQ111" s="972" t="s">
        <v>446</v>
      </c>
      <c r="DR111" s="972"/>
      <c r="DS111" s="972"/>
      <c r="DT111" s="972"/>
      <c r="DU111" s="972"/>
      <c r="DV111" s="973" t="s">
        <v>451</v>
      </c>
      <c r="DW111" s="973"/>
      <c r="DX111" s="973"/>
      <c r="DY111" s="973"/>
      <c r="DZ111" s="974"/>
    </row>
    <row r="112" spans="1:131" s="246" customFormat="1" ht="26.25" customHeight="1" x14ac:dyDescent="0.2">
      <c r="A112" s="1004" t="s">
        <v>452</v>
      </c>
      <c r="B112" s="1005"/>
      <c r="C112" s="1002" t="s">
        <v>453</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v>66667</v>
      </c>
      <c r="AB112" s="1011"/>
      <c r="AC112" s="1011"/>
      <c r="AD112" s="1011"/>
      <c r="AE112" s="1012"/>
      <c r="AF112" s="1013">
        <v>66667</v>
      </c>
      <c r="AG112" s="1011"/>
      <c r="AH112" s="1011"/>
      <c r="AI112" s="1011"/>
      <c r="AJ112" s="1012"/>
      <c r="AK112" s="1013">
        <v>66667</v>
      </c>
      <c r="AL112" s="1011"/>
      <c r="AM112" s="1011"/>
      <c r="AN112" s="1011"/>
      <c r="AO112" s="1012"/>
      <c r="AP112" s="1014">
        <v>0.1</v>
      </c>
      <c r="AQ112" s="1015"/>
      <c r="AR112" s="1015"/>
      <c r="AS112" s="1015"/>
      <c r="AT112" s="1016"/>
      <c r="AU112" s="952"/>
      <c r="AV112" s="953"/>
      <c r="AW112" s="953"/>
      <c r="AX112" s="953"/>
      <c r="AY112" s="953"/>
      <c r="AZ112" s="1001" t="s">
        <v>454</v>
      </c>
      <c r="BA112" s="1002"/>
      <c r="BB112" s="1002"/>
      <c r="BC112" s="1002"/>
      <c r="BD112" s="1002"/>
      <c r="BE112" s="1002"/>
      <c r="BF112" s="1002"/>
      <c r="BG112" s="1002"/>
      <c r="BH112" s="1002"/>
      <c r="BI112" s="1002"/>
      <c r="BJ112" s="1002"/>
      <c r="BK112" s="1002"/>
      <c r="BL112" s="1002"/>
      <c r="BM112" s="1002"/>
      <c r="BN112" s="1002"/>
      <c r="BO112" s="1002"/>
      <c r="BP112" s="1003"/>
      <c r="BQ112" s="971">
        <v>22253263</v>
      </c>
      <c r="BR112" s="972"/>
      <c r="BS112" s="972"/>
      <c r="BT112" s="972"/>
      <c r="BU112" s="972"/>
      <c r="BV112" s="972">
        <v>22628317</v>
      </c>
      <c r="BW112" s="972"/>
      <c r="BX112" s="972"/>
      <c r="BY112" s="972"/>
      <c r="BZ112" s="972"/>
      <c r="CA112" s="972">
        <v>23819171</v>
      </c>
      <c r="CB112" s="972"/>
      <c r="CC112" s="972"/>
      <c r="CD112" s="972"/>
      <c r="CE112" s="972"/>
      <c r="CF112" s="966">
        <v>40.9</v>
      </c>
      <c r="CG112" s="967"/>
      <c r="CH112" s="967"/>
      <c r="CI112" s="967"/>
      <c r="CJ112" s="967"/>
      <c r="CK112" s="997"/>
      <c r="CL112" s="998"/>
      <c r="CM112" s="968" t="s">
        <v>455</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v>73667</v>
      </c>
      <c r="DH112" s="972"/>
      <c r="DI112" s="972"/>
      <c r="DJ112" s="972"/>
      <c r="DK112" s="972"/>
      <c r="DL112" s="972">
        <v>36834</v>
      </c>
      <c r="DM112" s="972"/>
      <c r="DN112" s="972"/>
      <c r="DO112" s="972"/>
      <c r="DP112" s="972"/>
      <c r="DQ112" s="972" t="s">
        <v>392</v>
      </c>
      <c r="DR112" s="972"/>
      <c r="DS112" s="972"/>
      <c r="DT112" s="972"/>
      <c r="DU112" s="972"/>
      <c r="DV112" s="973" t="s">
        <v>446</v>
      </c>
      <c r="DW112" s="973"/>
      <c r="DX112" s="973"/>
      <c r="DY112" s="973"/>
      <c r="DZ112" s="974"/>
    </row>
    <row r="113" spans="1:130" s="246" customFormat="1" ht="26.25" customHeight="1" x14ac:dyDescent="0.2">
      <c r="A113" s="1006"/>
      <c r="B113" s="1007"/>
      <c r="C113" s="1002" t="s">
        <v>456</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1650510</v>
      </c>
      <c r="AB113" s="986"/>
      <c r="AC113" s="986"/>
      <c r="AD113" s="986"/>
      <c r="AE113" s="987"/>
      <c r="AF113" s="988">
        <v>1636531</v>
      </c>
      <c r="AG113" s="986"/>
      <c r="AH113" s="986"/>
      <c r="AI113" s="986"/>
      <c r="AJ113" s="987"/>
      <c r="AK113" s="988">
        <v>1676297</v>
      </c>
      <c r="AL113" s="986"/>
      <c r="AM113" s="986"/>
      <c r="AN113" s="986"/>
      <c r="AO113" s="987"/>
      <c r="AP113" s="989">
        <v>2.9</v>
      </c>
      <c r="AQ113" s="990"/>
      <c r="AR113" s="990"/>
      <c r="AS113" s="990"/>
      <c r="AT113" s="991"/>
      <c r="AU113" s="952"/>
      <c r="AV113" s="953"/>
      <c r="AW113" s="953"/>
      <c r="AX113" s="953"/>
      <c r="AY113" s="953"/>
      <c r="AZ113" s="1001" t="s">
        <v>457</v>
      </c>
      <c r="BA113" s="1002"/>
      <c r="BB113" s="1002"/>
      <c r="BC113" s="1002"/>
      <c r="BD113" s="1002"/>
      <c r="BE113" s="1002"/>
      <c r="BF113" s="1002"/>
      <c r="BG113" s="1002"/>
      <c r="BH113" s="1002"/>
      <c r="BI113" s="1002"/>
      <c r="BJ113" s="1002"/>
      <c r="BK113" s="1002"/>
      <c r="BL113" s="1002"/>
      <c r="BM113" s="1002"/>
      <c r="BN113" s="1002"/>
      <c r="BO113" s="1002"/>
      <c r="BP113" s="1003"/>
      <c r="BQ113" s="971">
        <v>1898689</v>
      </c>
      <c r="BR113" s="972"/>
      <c r="BS113" s="972"/>
      <c r="BT113" s="972"/>
      <c r="BU113" s="972"/>
      <c r="BV113" s="972">
        <v>2086194</v>
      </c>
      <c r="BW113" s="972"/>
      <c r="BX113" s="972"/>
      <c r="BY113" s="972"/>
      <c r="BZ113" s="972"/>
      <c r="CA113" s="972">
        <v>1923780</v>
      </c>
      <c r="CB113" s="972"/>
      <c r="CC113" s="972"/>
      <c r="CD113" s="972"/>
      <c r="CE113" s="972"/>
      <c r="CF113" s="966">
        <v>3.3</v>
      </c>
      <c r="CG113" s="967"/>
      <c r="CH113" s="967"/>
      <c r="CI113" s="967"/>
      <c r="CJ113" s="967"/>
      <c r="CK113" s="997"/>
      <c r="CL113" s="998"/>
      <c r="CM113" s="968" t="s">
        <v>458</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459</v>
      </c>
      <c r="DH113" s="1011"/>
      <c r="DI113" s="1011"/>
      <c r="DJ113" s="1011"/>
      <c r="DK113" s="1012"/>
      <c r="DL113" s="1013" t="s">
        <v>460</v>
      </c>
      <c r="DM113" s="1011"/>
      <c r="DN113" s="1011"/>
      <c r="DO113" s="1011"/>
      <c r="DP113" s="1012"/>
      <c r="DQ113" s="1013" t="s">
        <v>450</v>
      </c>
      <c r="DR113" s="1011"/>
      <c r="DS113" s="1011"/>
      <c r="DT113" s="1011"/>
      <c r="DU113" s="1012"/>
      <c r="DV113" s="1014" t="s">
        <v>450</v>
      </c>
      <c r="DW113" s="1015"/>
      <c r="DX113" s="1015"/>
      <c r="DY113" s="1015"/>
      <c r="DZ113" s="1016"/>
    </row>
    <row r="114" spans="1:130" s="246" customFormat="1" ht="26.25" customHeight="1" x14ac:dyDescent="0.2">
      <c r="A114" s="1006"/>
      <c r="B114" s="1007"/>
      <c r="C114" s="1002" t="s">
        <v>461</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360208</v>
      </c>
      <c r="AB114" s="1011"/>
      <c r="AC114" s="1011"/>
      <c r="AD114" s="1011"/>
      <c r="AE114" s="1012"/>
      <c r="AF114" s="1013">
        <v>376508</v>
      </c>
      <c r="AG114" s="1011"/>
      <c r="AH114" s="1011"/>
      <c r="AI114" s="1011"/>
      <c r="AJ114" s="1012"/>
      <c r="AK114" s="1013">
        <v>400418</v>
      </c>
      <c r="AL114" s="1011"/>
      <c r="AM114" s="1011"/>
      <c r="AN114" s="1011"/>
      <c r="AO114" s="1012"/>
      <c r="AP114" s="1014">
        <v>0.7</v>
      </c>
      <c r="AQ114" s="1015"/>
      <c r="AR114" s="1015"/>
      <c r="AS114" s="1015"/>
      <c r="AT114" s="1016"/>
      <c r="AU114" s="952"/>
      <c r="AV114" s="953"/>
      <c r="AW114" s="953"/>
      <c r="AX114" s="953"/>
      <c r="AY114" s="953"/>
      <c r="AZ114" s="1001" t="s">
        <v>462</v>
      </c>
      <c r="BA114" s="1002"/>
      <c r="BB114" s="1002"/>
      <c r="BC114" s="1002"/>
      <c r="BD114" s="1002"/>
      <c r="BE114" s="1002"/>
      <c r="BF114" s="1002"/>
      <c r="BG114" s="1002"/>
      <c r="BH114" s="1002"/>
      <c r="BI114" s="1002"/>
      <c r="BJ114" s="1002"/>
      <c r="BK114" s="1002"/>
      <c r="BL114" s="1002"/>
      <c r="BM114" s="1002"/>
      <c r="BN114" s="1002"/>
      <c r="BO114" s="1002"/>
      <c r="BP114" s="1003"/>
      <c r="BQ114" s="971">
        <v>15244303</v>
      </c>
      <c r="BR114" s="972"/>
      <c r="BS114" s="972"/>
      <c r="BT114" s="972"/>
      <c r="BU114" s="972"/>
      <c r="BV114" s="972">
        <v>15230631</v>
      </c>
      <c r="BW114" s="972"/>
      <c r="BX114" s="972"/>
      <c r="BY114" s="972"/>
      <c r="BZ114" s="972"/>
      <c r="CA114" s="972">
        <v>14488116</v>
      </c>
      <c r="CB114" s="972"/>
      <c r="CC114" s="972"/>
      <c r="CD114" s="972"/>
      <c r="CE114" s="972"/>
      <c r="CF114" s="966">
        <v>24.9</v>
      </c>
      <c r="CG114" s="967"/>
      <c r="CH114" s="967"/>
      <c r="CI114" s="967"/>
      <c r="CJ114" s="967"/>
      <c r="CK114" s="997"/>
      <c r="CL114" s="998"/>
      <c r="CM114" s="968" t="s">
        <v>463</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451</v>
      </c>
      <c r="DH114" s="1011"/>
      <c r="DI114" s="1011"/>
      <c r="DJ114" s="1011"/>
      <c r="DK114" s="1012"/>
      <c r="DL114" s="1013" t="s">
        <v>446</v>
      </c>
      <c r="DM114" s="1011"/>
      <c r="DN114" s="1011"/>
      <c r="DO114" s="1011"/>
      <c r="DP114" s="1012"/>
      <c r="DQ114" s="1013" t="s">
        <v>446</v>
      </c>
      <c r="DR114" s="1011"/>
      <c r="DS114" s="1011"/>
      <c r="DT114" s="1011"/>
      <c r="DU114" s="1012"/>
      <c r="DV114" s="1014" t="s">
        <v>446</v>
      </c>
      <c r="DW114" s="1015"/>
      <c r="DX114" s="1015"/>
      <c r="DY114" s="1015"/>
      <c r="DZ114" s="1016"/>
    </row>
    <row r="115" spans="1:130" s="246" customFormat="1" ht="26.25" customHeight="1" x14ac:dyDescent="0.2">
      <c r="A115" s="1006"/>
      <c r="B115" s="1007"/>
      <c r="C115" s="1002" t="s">
        <v>464</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v>134914</v>
      </c>
      <c r="AB115" s="986"/>
      <c r="AC115" s="986"/>
      <c r="AD115" s="986"/>
      <c r="AE115" s="987"/>
      <c r="AF115" s="988">
        <v>204694</v>
      </c>
      <c r="AG115" s="986"/>
      <c r="AH115" s="986"/>
      <c r="AI115" s="986"/>
      <c r="AJ115" s="987"/>
      <c r="AK115" s="988">
        <v>57018</v>
      </c>
      <c r="AL115" s="986"/>
      <c r="AM115" s="986"/>
      <c r="AN115" s="986"/>
      <c r="AO115" s="987"/>
      <c r="AP115" s="989">
        <v>0.1</v>
      </c>
      <c r="AQ115" s="990"/>
      <c r="AR115" s="990"/>
      <c r="AS115" s="990"/>
      <c r="AT115" s="991"/>
      <c r="AU115" s="952"/>
      <c r="AV115" s="953"/>
      <c r="AW115" s="953"/>
      <c r="AX115" s="953"/>
      <c r="AY115" s="953"/>
      <c r="AZ115" s="1001" t="s">
        <v>465</v>
      </c>
      <c r="BA115" s="1002"/>
      <c r="BB115" s="1002"/>
      <c r="BC115" s="1002"/>
      <c r="BD115" s="1002"/>
      <c r="BE115" s="1002"/>
      <c r="BF115" s="1002"/>
      <c r="BG115" s="1002"/>
      <c r="BH115" s="1002"/>
      <c r="BI115" s="1002"/>
      <c r="BJ115" s="1002"/>
      <c r="BK115" s="1002"/>
      <c r="BL115" s="1002"/>
      <c r="BM115" s="1002"/>
      <c r="BN115" s="1002"/>
      <c r="BO115" s="1002"/>
      <c r="BP115" s="1003"/>
      <c r="BQ115" s="971">
        <v>260578</v>
      </c>
      <c r="BR115" s="972"/>
      <c r="BS115" s="972"/>
      <c r="BT115" s="972"/>
      <c r="BU115" s="972"/>
      <c r="BV115" s="972">
        <v>234916</v>
      </c>
      <c r="BW115" s="972"/>
      <c r="BX115" s="972"/>
      <c r="BY115" s="972"/>
      <c r="BZ115" s="972"/>
      <c r="CA115" s="972">
        <v>216615</v>
      </c>
      <c r="CB115" s="972"/>
      <c r="CC115" s="972"/>
      <c r="CD115" s="972"/>
      <c r="CE115" s="972"/>
      <c r="CF115" s="966">
        <v>0.4</v>
      </c>
      <c r="CG115" s="967"/>
      <c r="CH115" s="967"/>
      <c r="CI115" s="967"/>
      <c r="CJ115" s="967"/>
      <c r="CK115" s="997"/>
      <c r="CL115" s="998"/>
      <c r="CM115" s="1001" t="s">
        <v>466</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v>929661</v>
      </c>
      <c r="DH115" s="1011"/>
      <c r="DI115" s="1011"/>
      <c r="DJ115" s="1011"/>
      <c r="DK115" s="1012"/>
      <c r="DL115" s="1013">
        <v>855117</v>
      </c>
      <c r="DM115" s="1011"/>
      <c r="DN115" s="1011"/>
      <c r="DO115" s="1011"/>
      <c r="DP115" s="1012"/>
      <c r="DQ115" s="1013">
        <v>888792</v>
      </c>
      <c r="DR115" s="1011"/>
      <c r="DS115" s="1011"/>
      <c r="DT115" s="1011"/>
      <c r="DU115" s="1012"/>
      <c r="DV115" s="1014">
        <v>1.5</v>
      </c>
      <c r="DW115" s="1015"/>
      <c r="DX115" s="1015"/>
      <c r="DY115" s="1015"/>
      <c r="DZ115" s="1016"/>
    </row>
    <row r="116" spans="1:130" s="246" customFormat="1" ht="26.25" customHeight="1" x14ac:dyDescent="0.2">
      <c r="A116" s="1008"/>
      <c r="B116" s="1009"/>
      <c r="C116" s="1017" t="s">
        <v>467</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v>27</v>
      </c>
      <c r="AB116" s="1011"/>
      <c r="AC116" s="1011"/>
      <c r="AD116" s="1011"/>
      <c r="AE116" s="1012"/>
      <c r="AF116" s="1013" t="s">
        <v>446</v>
      </c>
      <c r="AG116" s="1011"/>
      <c r="AH116" s="1011"/>
      <c r="AI116" s="1011"/>
      <c r="AJ116" s="1012"/>
      <c r="AK116" s="1013" t="s">
        <v>468</v>
      </c>
      <c r="AL116" s="1011"/>
      <c r="AM116" s="1011"/>
      <c r="AN116" s="1011"/>
      <c r="AO116" s="1012"/>
      <c r="AP116" s="1014" t="s">
        <v>459</v>
      </c>
      <c r="AQ116" s="1015"/>
      <c r="AR116" s="1015"/>
      <c r="AS116" s="1015"/>
      <c r="AT116" s="1016"/>
      <c r="AU116" s="952"/>
      <c r="AV116" s="953"/>
      <c r="AW116" s="953"/>
      <c r="AX116" s="953"/>
      <c r="AY116" s="953"/>
      <c r="AZ116" s="1019" t="s">
        <v>469</v>
      </c>
      <c r="BA116" s="1020"/>
      <c r="BB116" s="1020"/>
      <c r="BC116" s="1020"/>
      <c r="BD116" s="1020"/>
      <c r="BE116" s="1020"/>
      <c r="BF116" s="1020"/>
      <c r="BG116" s="1020"/>
      <c r="BH116" s="1020"/>
      <c r="BI116" s="1020"/>
      <c r="BJ116" s="1020"/>
      <c r="BK116" s="1020"/>
      <c r="BL116" s="1020"/>
      <c r="BM116" s="1020"/>
      <c r="BN116" s="1020"/>
      <c r="BO116" s="1020"/>
      <c r="BP116" s="1021"/>
      <c r="BQ116" s="971" t="s">
        <v>392</v>
      </c>
      <c r="BR116" s="972"/>
      <c r="BS116" s="972"/>
      <c r="BT116" s="972"/>
      <c r="BU116" s="972"/>
      <c r="BV116" s="972" t="s">
        <v>446</v>
      </c>
      <c r="BW116" s="972"/>
      <c r="BX116" s="972"/>
      <c r="BY116" s="972"/>
      <c r="BZ116" s="972"/>
      <c r="CA116" s="972" t="s">
        <v>392</v>
      </c>
      <c r="CB116" s="972"/>
      <c r="CC116" s="972"/>
      <c r="CD116" s="972"/>
      <c r="CE116" s="972"/>
      <c r="CF116" s="966" t="s">
        <v>392</v>
      </c>
      <c r="CG116" s="967"/>
      <c r="CH116" s="967"/>
      <c r="CI116" s="967"/>
      <c r="CJ116" s="967"/>
      <c r="CK116" s="997"/>
      <c r="CL116" s="998"/>
      <c r="CM116" s="968" t="s">
        <v>470</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v>10200</v>
      </c>
      <c r="DH116" s="1011"/>
      <c r="DI116" s="1011"/>
      <c r="DJ116" s="1011"/>
      <c r="DK116" s="1012"/>
      <c r="DL116" s="1013">
        <v>7650</v>
      </c>
      <c r="DM116" s="1011"/>
      <c r="DN116" s="1011"/>
      <c r="DO116" s="1011"/>
      <c r="DP116" s="1012"/>
      <c r="DQ116" s="1013">
        <v>5100</v>
      </c>
      <c r="DR116" s="1011"/>
      <c r="DS116" s="1011"/>
      <c r="DT116" s="1011"/>
      <c r="DU116" s="1012"/>
      <c r="DV116" s="1014">
        <v>0</v>
      </c>
      <c r="DW116" s="1015"/>
      <c r="DX116" s="1015"/>
      <c r="DY116" s="1015"/>
      <c r="DZ116" s="1016"/>
    </row>
    <row r="117" spans="1:130" s="246" customFormat="1" ht="26.25" customHeight="1" x14ac:dyDescent="0.2">
      <c r="A117" s="956" t="s">
        <v>188</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471</v>
      </c>
      <c r="Z117" s="938"/>
      <c r="AA117" s="1028">
        <v>14520396</v>
      </c>
      <c r="AB117" s="1029"/>
      <c r="AC117" s="1029"/>
      <c r="AD117" s="1029"/>
      <c r="AE117" s="1030"/>
      <c r="AF117" s="1031">
        <v>15028188</v>
      </c>
      <c r="AG117" s="1029"/>
      <c r="AH117" s="1029"/>
      <c r="AI117" s="1029"/>
      <c r="AJ117" s="1030"/>
      <c r="AK117" s="1031">
        <v>15046635</v>
      </c>
      <c r="AL117" s="1029"/>
      <c r="AM117" s="1029"/>
      <c r="AN117" s="1029"/>
      <c r="AO117" s="1030"/>
      <c r="AP117" s="1032"/>
      <c r="AQ117" s="1033"/>
      <c r="AR117" s="1033"/>
      <c r="AS117" s="1033"/>
      <c r="AT117" s="1034"/>
      <c r="AU117" s="952"/>
      <c r="AV117" s="953"/>
      <c r="AW117" s="953"/>
      <c r="AX117" s="953"/>
      <c r="AY117" s="953"/>
      <c r="AZ117" s="1019" t="s">
        <v>472</v>
      </c>
      <c r="BA117" s="1020"/>
      <c r="BB117" s="1020"/>
      <c r="BC117" s="1020"/>
      <c r="BD117" s="1020"/>
      <c r="BE117" s="1020"/>
      <c r="BF117" s="1020"/>
      <c r="BG117" s="1020"/>
      <c r="BH117" s="1020"/>
      <c r="BI117" s="1020"/>
      <c r="BJ117" s="1020"/>
      <c r="BK117" s="1020"/>
      <c r="BL117" s="1020"/>
      <c r="BM117" s="1020"/>
      <c r="BN117" s="1020"/>
      <c r="BO117" s="1020"/>
      <c r="BP117" s="1021"/>
      <c r="BQ117" s="971" t="s">
        <v>446</v>
      </c>
      <c r="BR117" s="972"/>
      <c r="BS117" s="972"/>
      <c r="BT117" s="972"/>
      <c r="BU117" s="972"/>
      <c r="BV117" s="972" t="s">
        <v>446</v>
      </c>
      <c r="BW117" s="972"/>
      <c r="BX117" s="972"/>
      <c r="BY117" s="972"/>
      <c r="BZ117" s="972"/>
      <c r="CA117" s="972" t="s">
        <v>392</v>
      </c>
      <c r="CB117" s="972"/>
      <c r="CC117" s="972"/>
      <c r="CD117" s="972"/>
      <c r="CE117" s="972"/>
      <c r="CF117" s="966" t="s">
        <v>446</v>
      </c>
      <c r="CG117" s="967"/>
      <c r="CH117" s="967"/>
      <c r="CI117" s="967"/>
      <c r="CJ117" s="967"/>
      <c r="CK117" s="997"/>
      <c r="CL117" s="998"/>
      <c r="CM117" s="968" t="s">
        <v>473</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392</v>
      </c>
      <c r="DH117" s="1011"/>
      <c r="DI117" s="1011"/>
      <c r="DJ117" s="1011"/>
      <c r="DK117" s="1012"/>
      <c r="DL117" s="1013" t="s">
        <v>451</v>
      </c>
      <c r="DM117" s="1011"/>
      <c r="DN117" s="1011"/>
      <c r="DO117" s="1011"/>
      <c r="DP117" s="1012"/>
      <c r="DQ117" s="1013" t="s">
        <v>474</v>
      </c>
      <c r="DR117" s="1011"/>
      <c r="DS117" s="1011"/>
      <c r="DT117" s="1011"/>
      <c r="DU117" s="1012"/>
      <c r="DV117" s="1014" t="s">
        <v>392</v>
      </c>
      <c r="DW117" s="1015"/>
      <c r="DX117" s="1015"/>
      <c r="DY117" s="1015"/>
      <c r="DZ117" s="1016"/>
    </row>
    <row r="118" spans="1:130" s="246" customFormat="1" ht="26.25" customHeight="1" x14ac:dyDescent="0.2">
      <c r="A118" s="956" t="s">
        <v>439</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437</v>
      </c>
      <c r="AB118" s="937"/>
      <c r="AC118" s="937"/>
      <c r="AD118" s="937"/>
      <c r="AE118" s="938"/>
      <c r="AF118" s="936" t="s">
        <v>308</v>
      </c>
      <c r="AG118" s="937"/>
      <c r="AH118" s="937"/>
      <c r="AI118" s="937"/>
      <c r="AJ118" s="938"/>
      <c r="AK118" s="936" t="s">
        <v>307</v>
      </c>
      <c r="AL118" s="937"/>
      <c r="AM118" s="937"/>
      <c r="AN118" s="937"/>
      <c r="AO118" s="938"/>
      <c r="AP118" s="1023" t="s">
        <v>438</v>
      </c>
      <c r="AQ118" s="1024"/>
      <c r="AR118" s="1024"/>
      <c r="AS118" s="1024"/>
      <c r="AT118" s="1025"/>
      <c r="AU118" s="952"/>
      <c r="AV118" s="953"/>
      <c r="AW118" s="953"/>
      <c r="AX118" s="953"/>
      <c r="AY118" s="953"/>
      <c r="AZ118" s="1026" t="s">
        <v>475</v>
      </c>
      <c r="BA118" s="1017"/>
      <c r="BB118" s="1017"/>
      <c r="BC118" s="1017"/>
      <c r="BD118" s="1017"/>
      <c r="BE118" s="1017"/>
      <c r="BF118" s="1017"/>
      <c r="BG118" s="1017"/>
      <c r="BH118" s="1017"/>
      <c r="BI118" s="1017"/>
      <c r="BJ118" s="1017"/>
      <c r="BK118" s="1017"/>
      <c r="BL118" s="1017"/>
      <c r="BM118" s="1017"/>
      <c r="BN118" s="1017"/>
      <c r="BO118" s="1017"/>
      <c r="BP118" s="1018"/>
      <c r="BQ118" s="1049" t="s">
        <v>446</v>
      </c>
      <c r="BR118" s="1050"/>
      <c r="BS118" s="1050"/>
      <c r="BT118" s="1050"/>
      <c r="BU118" s="1050"/>
      <c r="BV118" s="1050" t="s">
        <v>451</v>
      </c>
      <c r="BW118" s="1050"/>
      <c r="BX118" s="1050"/>
      <c r="BY118" s="1050"/>
      <c r="BZ118" s="1050"/>
      <c r="CA118" s="1050" t="s">
        <v>446</v>
      </c>
      <c r="CB118" s="1050"/>
      <c r="CC118" s="1050"/>
      <c r="CD118" s="1050"/>
      <c r="CE118" s="1050"/>
      <c r="CF118" s="966" t="s">
        <v>451</v>
      </c>
      <c r="CG118" s="967"/>
      <c r="CH118" s="967"/>
      <c r="CI118" s="967"/>
      <c r="CJ118" s="967"/>
      <c r="CK118" s="997"/>
      <c r="CL118" s="998"/>
      <c r="CM118" s="968" t="s">
        <v>476</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459</v>
      </c>
      <c r="DH118" s="1011"/>
      <c r="DI118" s="1011"/>
      <c r="DJ118" s="1011"/>
      <c r="DK118" s="1012"/>
      <c r="DL118" s="1013" t="s">
        <v>446</v>
      </c>
      <c r="DM118" s="1011"/>
      <c r="DN118" s="1011"/>
      <c r="DO118" s="1011"/>
      <c r="DP118" s="1012"/>
      <c r="DQ118" s="1013" t="s">
        <v>477</v>
      </c>
      <c r="DR118" s="1011"/>
      <c r="DS118" s="1011"/>
      <c r="DT118" s="1011"/>
      <c r="DU118" s="1012"/>
      <c r="DV118" s="1014" t="s">
        <v>392</v>
      </c>
      <c r="DW118" s="1015"/>
      <c r="DX118" s="1015"/>
      <c r="DY118" s="1015"/>
      <c r="DZ118" s="1016"/>
    </row>
    <row r="119" spans="1:130" s="246" customFormat="1" ht="26.25" customHeight="1" x14ac:dyDescent="0.2">
      <c r="A119" s="1110" t="s">
        <v>442</v>
      </c>
      <c r="B119" s="996"/>
      <c r="C119" s="975" t="s">
        <v>443</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v>29615</v>
      </c>
      <c r="AB119" s="944"/>
      <c r="AC119" s="944"/>
      <c r="AD119" s="944"/>
      <c r="AE119" s="945"/>
      <c r="AF119" s="946">
        <v>29642</v>
      </c>
      <c r="AG119" s="944"/>
      <c r="AH119" s="944"/>
      <c r="AI119" s="944"/>
      <c r="AJ119" s="945"/>
      <c r="AK119" s="946">
        <v>29670</v>
      </c>
      <c r="AL119" s="944"/>
      <c r="AM119" s="944"/>
      <c r="AN119" s="944"/>
      <c r="AO119" s="945"/>
      <c r="AP119" s="947">
        <v>0.1</v>
      </c>
      <c r="AQ119" s="948"/>
      <c r="AR119" s="948"/>
      <c r="AS119" s="948"/>
      <c r="AT119" s="949"/>
      <c r="AU119" s="954"/>
      <c r="AV119" s="955"/>
      <c r="AW119" s="955"/>
      <c r="AX119" s="955"/>
      <c r="AY119" s="955"/>
      <c r="AZ119" s="277" t="s">
        <v>188</v>
      </c>
      <c r="BA119" s="277"/>
      <c r="BB119" s="277"/>
      <c r="BC119" s="277"/>
      <c r="BD119" s="277"/>
      <c r="BE119" s="277"/>
      <c r="BF119" s="277"/>
      <c r="BG119" s="277"/>
      <c r="BH119" s="277"/>
      <c r="BI119" s="277"/>
      <c r="BJ119" s="277"/>
      <c r="BK119" s="277"/>
      <c r="BL119" s="277"/>
      <c r="BM119" s="277"/>
      <c r="BN119" s="277"/>
      <c r="BO119" s="1027" t="s">
        <v>478</v>
      </c>
      <c r="BP119" s="1058"/>
      <c r="BQ119" s="1049">
        <v>184121886</v>
      </c>
      <c r="BR119" s="1050"/>
      <c r="BS119" s="1050"/>
      <c r="BT119" s="1050"/>
      <c r="BU119" s="1050"/>
      <c r="BV119" s="1050">
        <v>186929235</v>
      </c>
      <c r="BW119" s="1050"/>
      <c r="BX119" s="1050"/>
      <c r="BY119" s="1050"/>
      <c r="BZ119" s="1050"/>
      <c r="CA119" s="1050">
        <v>186387280</v>
      </c>
      <c r="CB119" s="1050"/>
      <c r="CC119" s="1050"/>
      <c r="CD119" s="1050"/>
      <c r="CE119" s="1050"/>
      <c r="CF119" s="1051"/>
      <c r="CG119" s="1052"/>
      <c r="CH119" s="1052"/>
      <c r="CI119" s="1052"/>
      <c r="CJ119" s="1053"/>
      <c r="CK119" s="999"/>
      <c r="CL119" s="1000"/>
      <c r="CM119" s="1054" t="s">
        <v>479</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v>184196</v>
      </c>
      <c r="DH119" s="1036"/>
      <c r="DI119" s="1036"/>
      <c r="DJ119" s="1036"/>
      <c r="DK119" s="1037"/>
      <c r="DL119" s="1035">
        <v>143292</v>
      </c>
      <c r="DM119" s="1036"/>
      <c r="DN119" s="1036"/>
      <c r="DO119" s="1036"/>
      <c r="DP119" s="1037"/>
      <c r="DQ119" s="1035">
        <v>44293</v>
      </c>
      <c r="DR119" s="1036"/>
      <c r="DS119" s="1036"/>
      <c r="DT119" s="1036"/>
      <c r="DU119" s="1037"/>
      <c r="DV119" s="1038">
        <v>0.1</v>
      </c>
      <c r="DW119" s="1039"/>
      <c r="DX119" s="1039"/>
      <c r="DY119" s="1039"/>
      <c r="DZ119" s="1040"/>
    </row>
    <row r="120" spans="1:130" s="246" customFormat="1" ht="26.25" customHeight="1" x14ac:dyDescent="0.2">
      <c r="A120" s="1111"/>
      <c r="B120" s="998"/>
      <c r="C120" s="968" t="s">
        <v>449</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392</v>
      </c>
      <c r="AB120" s="1011"/>
      <c r="AC120" s="1011"/>
      <c r="AD120" s="1011"/>
      <c r="AE120" s="1012"/>
      <c r="AF120" s="1013" t="s">
        <v>446</v>
      </c>
      <c r="AG120" s="1011"/>
      <c r="AH120" s="1011"/>
      <c r="AI120" s="1011"/>
      <c r="AJ120" s="1012"/>
      <c r="AK120" s="1013" t="s">
        <v>446</v>
      </c>
      <c r="AL120" s="1011"/>
      <c r="AM120" s="1011"/>
      <c r="AN120" s="1011"/>
      <c r="AO120" s="1012"/>
      <c r="AP120" s="1014" t="s">
        <v>446</v>
      </c>
      <c r="AQ120" s="1015"/>
      <c r="AR120" s="1015"/>
      <c r="AS120" s="1015"/>
      <c r="AT120" s="1016"/>
      <c r="AU120" s="1041" t="s">
        <v>480</v>
      </c>
      <c r="AV120" s="1042"/>
      <c r="AW120" s="1042"/>
      <c r="AX120" s="1042"/>
      <c r="AY120" s="1043"/>
      <c r="AZ120" s="992" t="s">
        <v>481</v>
      </c>
      <c r="BA120" s="941"/>
      <c r="BB120" s="941"/>
      <c r="BC120" s="941"/>
      <c r="BD120" s="941"/>
      <c r="BE120" s="941"/>
      <c r="BF120" s="941"/>
      <c r="BG120" s="941"/>
      <c r="BH120" s="941"/>
      <c r="BI120" s="941"/>
      <c r="BJ120" s="941"/>
      <c r="BK120" s="941"/>
      <c r="BL120" s="941"/>
      <c r="BM120" s="941"/>
      <c r="BN120" s="941"/>
      <c r="BO120" s="941"/>
      <c r="BP120" s="942"/>
      <c r="BQ120" s="978">
        <v>20455068</v>
      </c>
      <c r="BR120" s="979"/>
      <c r="BS120" s="979"/>
      <c r="BT120" s="979"/>
      <c r="BU120" s="979"/>
      <c r="BV120" s="979">
        <v>19867130</v>
      </c>
      <c r="BW120" s="979"/>
      <c r="BX120" s="979"/>
      <c r="BY120" s="979"/>
      <c r="BZ120" s="979"/>
      <c r="CA120" s="979">
        <v>19622870</v>
      </c>
      <c r="CB120" s="979"/>
      <c r="CC120" s="979"/>
      <c r="CD120" s="979"/>
      <c r="CE120" s="979"/>
      <c r="CF120" s="993">
        <v>33.700000000000003</v>
      </c>
      <c r="CG120" s="994"/>
      <c r="CH120" s="994"/>
      <c r="CI120" s="994"/>
      <c r="CJ120" s="994"/>
      <c r="CK120" s="1059" t="s">
        <v>482</v>
      </c>
      <c r="CL120" s="1060"/>
      <c r="CM120" s="1060"/>
      <c r="CN120" s="1060"/>
      <c r="CO120" s="1061"/>
      <c r="CP120" s="1067" t="s">
        <v>483</v>
      </c>
      <c r="CQ120" s="1068"/>
      <c r="CR120" s="1068"/>
      <c r="CS120" s="1068"/>
      <c r="CT120" s="1068"/>
      <c r="CU120" s="1068"/>
      <c r="CV120" s="1068"/>
      <c r="CW120" s="1068"/>
      <c r="CX120" s="1068"/>
      <c r="CY120" s="1068"/>
      <c r="CZ120" s="1068"/>
      <c r="DA120" s="1068"/>
      <c r="DB120" s="1068"/>
      <c r="DC120" s="1068"/>
      <c r="DD120" s="1068"/>
      <c r="DE120" s="1068"/>
      <c r="DF120" s="1069"/>
      <c r="DG120" s="978">
        <v>20193372</v>
      </c>
      <c r="DH120" s="979"/>
      <c r="DI120" s="979"/>
      <c r="DJ120" s="979"/>
      <c r="DK120" s="979"/>
      <c r="DL120" s="979">
        <v>20332270</v>
      </c>
      <c r="DM120" s="979"/>
      <c r="DN120" s="979"/>
      <c r="DO120" s="979"/>
      <c r="DP120" s="979"/>
      <c r="DQ120" s="979">
        <v>21261198</v>
      </c>
      <c r="DR120" s="979"/>
      <c r="DS120" s="979"/>
      <c r="DT120" s="979"/>
      <c r="DU120" s="979"/>
      <c r="DV120" s="980">
        <v>36.5</v>
      </c>
      <c r="DW120" s="980"/>
      <c r="DX120" s="980"/>
      <c r="DY120" s="980"/>
      <c r="DZ120" s="981"/>
    </row>
    <row r="121" spans="1:130" s="246" customFormat="1" ht="26.25" customHeight="1" x14ac:dyDescent="0.2">
      <c r="A121" s="1111"/>
      <c r="B121" s="998"/>
      <c r="C121" s="1019" t="s">
        <v>484</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v>50821</v>
      </c>
      <c r="AB121" s="1011"/>
      <c r="AC121" s="1011"/>
      <c r="AD121" s="1011"/>
      <c r="AE121" s="1012"/>
      <c r="AF121" s="1013">
        <v>45673</v>
      </c>
      <c r="AG121" s="1011"/>
      <c r="AH121" s="1011"/>
      <c r="AI121" s="1011"/>
      <c r="AJ121" s="1012"/>
      <c r="AK121" s="1013" t="s">
        <v>477</v>
      </c>
      <c r="AL121" s="1011"/>
      <c r="AM121" s="1011"/>
      <c r="AN121" s="1011"/>
      <c r="AO121" s="1012"/>
      <c r="AP121" s="1014" t="s">
        <v>446</v>
      </c>
      <c r="AQ121" s="1015"/>
      <c r="AR121" s="1015"/>
      <c r="AS121" s="1015"/>
      <c r="AT121" s="1016"/>
      <c r="AU121" s="1044"/>
      <c r="AV121" s="1045"/>
      <c r="AW121" s="1045"/>
      <c r="AX121" s="1045"/>
      <c r="AY121" s="1046"/>
      <c r="AZ121" s="1001" t="s">
        <v>485</v>
      </c>
      <c r="BA121" s="1002"/>
      <c r="BB121" s="1002"/>
      <c r="BC121" s="1002"/>
      <c r="BD121" s="1002"/>
      <c r="BE121" s="1002"/>
      <c r="BF121" s="1002"/>
      <c r="BG121" s="1002"/>
      <c r="BH121" s="1002"/>
      <c r="BI121" s="1002"/>
      <c r="BJ121" s="1002"/>
      <c r="BK121" s="1002"/>
      <c r="BL121" s="1002"/>
      <c r="BM121" s="1002"/>
      <c r="BN121" s="1002"/>
      <c r="BO121" s="1002"/>
      <c r="BP121" s="1003"/>
      <c r="BQ121" s="971">
        <v>24768399</v>
      </c>
      <c r="BR121" s="972"/>
      <c r="BS121" s="972"/>
      <c r="BT121" s="972"/>
      <c r="BU121" s="972"/>
      <c r="BV121" s="972">
        <v>24928140</v>
      </c>
      <c r="BW121" s="972"/>
      <c r="BX121" s="972"/>
      <c r="BY121" s="972"/>
      <c r="BZ121" s="972"/>
      <c r="CA121" s="972">
        <v>25558508</v>
      </c>
      <c r="CB121" s="972"/>
      <c r="CC121" s="972"/>
      <c r="CD121" s="972"/>
      <c r="CE121" s="972"/>
      <c r="CF121" s="966">
        <v>43.9</v>
      </c>
      <c r="CG121" s="967"/>
      <c r="CH121" s="967"/>
      <c r="CI121" s="967"/>
      <c r="CJ121" s="967"/>
      <c r="CK121" s="1062"/>
      <c r="CL121" s="1063"/>
      <c r="CM121" s="1063"/>
      <c r="CN121" s="1063"/>
      <c r="CO121" s="1064"/>
      <c r="CP121" s="1072" t="s">
        <v>486</v>
      </c>
      <c r="CQ121" s="1073"/>
      <c r="CR121" s="1073"/>
      <c r="CS121" s="1073"/>
      <c r="CT121" s="1073"/>
      <c r="CU121" s="1073"/>
      <c r="CV121" s="1073"/>
      <c r="CW121" s="1073"/>
      <c r="CX121" s="1073"/>
      <c r="CY121" s="1073"/>
      <c r="CZ121" s="1073"/>
      <c r="DA121" s="1073"/>
      <c r="DB121" s="1073"/>
      <c r="DC121" s="1073"/>
      <c r="DD121" s="1073"/>
      <c r="DE121" s="1073"/>
      <c r="DF121" s="1074"/>
      <c r="DG121" s="971">
        <v>1282077</v>
      </c>
      <c r="DH121" s="972"/>
      <c r="DI121" s="972"/>
      <c r="DJ121" s="972"/>
      <c r="DK121" s="972"/>
      <c r="DL121" s="972">
        <v>1401641</v>
      </c>
      <c r="DM121" s="972"/>
      <c r="DN121" s="972"/>
      <c r="DO121" s="972"/>
      <c r="DP121" s="972"/>
      <c r="DQ121" s="972">
        <v>1555653</v>
      </c>
      <c r="DR121" s="972"/>
      <c r="DS121" s="972"/>
      <c r="DT121" s="972"/>
      <c r="DU121" s="972"/>
      <c r="DV121" s="973">
        <v>2.7</v>
      </c>
      <c r="DW121" s="973"/>
      <c r="DX121" s="973"/>
      <c r="DY121" s="973"/>
      <c r="DZ121" s="974"/>
    </row>
    <row r="122" spans="1:130" s="246" customFormat="1" ht="26.25" customHeight="1" x14ac:dyDescent="0.2">
      <c r="A122" s="1111"/>
      <c r="B122" s="998"/>
      <c r="C122" s="968" t="s">
        <v>463</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451</v>
      </c>
      <c r="AB122" s="1011"/>
      <c r="AC122" s="1011"/>
      <c r="AD122" s="1011"/>
      <c r="AE122" s="1012"/>
      <c r="AF122" s="1013" t="s">
        <v>392</v>
      </c>
      <c r="AG122" s="1011"/>
      <c r="AH122" s="1011"/>
      <c r="AI122" s="1011"/>
      <c r="AJ122" s="1012"/>
      <c r="AK122" s="1013" t="s">
        <v>451</v>
      </c>
      <c r="AL122" s="1011"/>
      <c r="AM122" s="1011"/>
      <c r="AN122" s="1011"/>
      <c r="AO122" s="1012"/>
      <c r="AP122" s="1014" t="s">
        <v>446</v>
      </c>
      <c r="AQ122" s="1015"/>
      <c r="AR122" s="1015"/>
      <c r="AS122" s="1015"/>
      <c r="AT122" s="1016"/>
      <c r="AU122" s="1044"/>
      <c r="AV122" s="1045"/>
      <c r="AW122" s="1045"/>
      <c r="AX122" s="1045"/>
      <c r="AY122" s="1046"/>
      <c r="AZ122" s="1026" t="s">
        <v>487</v>
      </c>
      <c r="BA122" s="1017"/>
      <c r="BB122" s="1017"/>
      <c r="BC122" s="1017"/>
      <c r="BD122" s="1017"/>
      <c r="BE122" s="1017"/>
      <c r="BF122" s="1017"/>
      <c r="BG122" s="1017"/>
      <c r="BH122" s="1017"/>
      <c r="BI122" s="1017"/>
      <c r="BJ122" s="1017"/>
      <c r="BK122" s="1017"/>
      <c r="BL122" s="1017"/>
      <c r="BM122" s="1017"/>
      <c r="BN122" s="1017"/>
      <c r="BO122" s="1017"/>
      <c r="BP122" s="1018"/>
      <c r="BQ122" s="1049">
        <v>126994309</v>
      </c>
      <c r="BR122" s="1050"/>
      <c r="BS122" s="1050"/>
      <c r="BT122" s="1050"/>
      <c r="BU122" s="1050"/>
      <c r="BV122" s="1050">
        <v>126721854</v>
      </c>
      <c r="BW122" s="1050"/>
      <c r="BX122" s="1050"/>
      <c r="BY122" s="1050"/>
      <c r="BZ122" s="1050"/>
      <c r="CA122" s="1050">
        <v>124914763</v>
      </c>
      <c r="CB122" s="1050"/>
      <c r="CC122" s="1050"/>
      <c r="CD122" s="1050"/>
      <c r="CE122" s="1050"/>
      <c r="CF122" s="1070">
        <v>214.6</v>
      </c>
      <c r="CG122" s="1071"/>
      <c r="CH122" s="1071"/>
      <c r="CI122" s="1071"/>
      <c r="CJ122" s="1071"/>
      <c r="CK122" s="1062"/>
      <c r="CL122" s="1063"/>
      <c r="CM122" s="1063"/>
      <c r="CN122" s="1063"/>
      <c r="CO122" s="1064"/>
      <c r="CP122" s="1072" t="s">
        <v>488</v>
      </c>
      <c r="CQ122" s="1073"/>
      <c r="CR122" s="1073"/>
      <c r="CS122" s="1073"/>
      <c r="CT122" s="1073"/>
      <c r="CU122" s="1073"/>
      <c r="CV122" s="1073"/>
      <c r="CW122" s="1073"/>
      <c r="CX122" s="1073"/>
      <c r="CY122" s="1073"/>
      <c r="CZ122" s="1073"/>
      <c r="DA122" s="1073"/>
      <c r="DB122" s="1073"/>
      <c r="DC122" s="1073"/>
      <c r="DD122" s="1073"/>
      <c r="DE122" s="1073"/>
      <c r="DF122" s="1074"/>
      <c r="DG122" s="971">
        <v>362024</v>
      </c>
      <c r="DH122" s="972"/>
      <c r="DI122" s="972"/>
      <c r="DJ122" s="972"/>
      <c r="DK122" s="972"/>
      <c r="DL122" s="972">
        <v>458798</v>
      </c>
      <c r="DM122" s="972"/>
      <c r="DN122" s="972"/>
      <c r="DO122" s="972"/>
      <c r="DP122" s="972"/>
      <c r="DQ122" s="972">
        <v>533270</v>
      </c>
      <c r="DR122" s="972"/>
      <c r="DS122" s="972"/>
      <c r="DT122" s="972"/>
      <c r="DU122" s="972"/>
      <c r="DV122" s="973">
        <v>0.9</v>
      </c>
      <c r="DW122" s="973"/>
      <c r="DX122" s="973"/>
      <c r="DY122" s="973"/>
      <c r="DZ122" s="974"/>
    </row>
    <row r="123" spans="1:130" s="246" customFormat="1" ht="26.25" customHeight="1" x14ac:dyDescent="0.2">
      <c r="A123" s="1111"/>
      <c r="B123" s="998"/>
      <c r="C123" s="968" t="s">
        <v>470</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v>2805</v>
      </c>
      <c r="AB123" s="1011"/>
      <c r="AC123" s="1011"/>
      <c r="AD123" s="1011"/>
      <c r="AE123" s="1012"/>
      <c r="AF123" s="1013">
        <v>2754</v>
      </c>
      <c r="AG123" s="1011"/>
      <c r="AH123" s="1011"/>
      <c r="AI123" s="1011"/>
      <c r="AJ123" s="1012"/>
      <c r="AK123" s="1013">
        <v>2703</v>
      </c>
      <c r="AL123" s="1011"/>
      <c r="AM123" s="1011"/>
      <c r="AN123" s="1011"/>
      <c r="AO123" s="1012"/>
      <c r="AP123" s="1014">
        <v>0</v>
      </c>
      <c r="AQ123" s="1015"/>
      <c r="AR123" s="1015"/>
      <c r="AS123" s="1015"/>
      <c r="AT123" s="1016"/>
      <c r="AU123" s="1047"/>
      <c r="AV123" s="1048"/>
      <c r="AW123" s="1048"/>
      <c r="AX123" s="1048"/>
      <c r="AY123" s="1048"/>
      <c r="AZ123" s="277" t="s">
        <v>188</v>
      </c>
      <c r="BA123" s="277"/>
      <c r="BB123" s="277"/>
      <c r="BC123" s="277"/>
      <c r="BD123" s="277"/>
      <c r="BE123" s="277"/>
      <c r="BF123" s="277"/>
      <c r="BG123" s="277"/>
      <c r="BH123" s="277"/>
      <c r="BI123" s="277"/>
      <c r="BJ123" s="277"/>
      <c r="BK123" s="277"/>
      <c r="BL123" s="277"/>
      <c r="BM123" s="277"/>
      <c r="BN123" s="277"/>
      <c r="BO123" s="1027" t="s">
        <v>489</v>
      </c>
      <c r="BP123" s="1058"/>
      <c r="BQ123" s="1117">
        <v>172217776</v>
      </c>
      <c r="BR123" s="1118"/>
      <c r="BS123" s="1118"/>
      <c r="BT123" s="1118"/>
      <c r="BU123" s="1118"/>
      <c r="BV123" s="1118">
        <v>171517124</v>
      </c>
      <c r="BW123" s="1118"/>
      <c r="BX123" s="1118"/>
      <c r="BY123" s="1118"/>
      <c r="BZ123" s="1118"/>
      <c r="CA123" s="1118">
        <v>170096141</v>
      </c>
      <c r="CB123" s="1118"/>
      <c r="CC123" s="1118"/>
      <c r="CD123" s="1118"/>
      <c r="CE123" s="1118"/>
      <c r="CF123" s="1051"/>
      <c r="CG123" s="1052"/>
      <c r="CH123" s="1052"/>
      <c r="CI123" s="1052"/>
      <c r="CJ123" s="1053"/>
      <c r="CK123" s="1062"/>
      <c r="CL123" s="1063"/>
      <c r="CM123" s="1063"/>
      <c r="CN123" s="1063"/>
      <c r="CO123" s="1064"/>
      <c r="CP123" s="1072" t="s">
        <v>490</v>
      </c>
      <c r="CQ123" s="1073"/>
      <c r="CR123" s="1073"/>
      <c r="CS123" s="1073"/>
      <c r="CT123" s="1073"/>
      <c r="CU123" s="1073"/>
      <c r="CV123" s="1073"/>
      <c r="CW123" s="1073"/>
      <c r="CX123" s="1073"/>
      <c r="CY123" s="1073"/>
      <c r="CZ123" s="1073"/>
      <c r="DA123" s="1073"/>
      <c r="DB123" s="1073"/>
      <c r="DC123" s="1073"/>
      <c r="DD123" s="1073"/>
      <c r="DE123" s="1073"/>
      <c r="DF123" s="1074"/>
      <c r="DG123" s="1010">
        <v>390427</v>
      </c>
      <c r="DH123" s="1011"/>
      <c r="DI123" s="1011"/>
      <c r="DJ123" s="1011"/>
      <c r="DK123" s="1012"/>
      <c r="DL123" s="1013">
        <v>409471</v>
      </c>
      <c r="DM123" s="1011"/>
      <c r="DN123" s="1011"/>
      <c r="DO123" s="1011"/>
      <c r="DP123" s="1012"/>
      <c r="DQ123" s="1013">
        <v>439187</v>
      </c>
      <c r="DR123" s="1011"/>
      <c r="DS123" s="1011"/>
      <c r="DT123" s="1011"/>
      <c r="DU123" s="1012"/>
      <c r="DV123" s="1014">
        <v>0.8</v>
      </c>
      <c r="DW123" s="1015"/>
      <c r="DX123" s="1015"/>
      <c r="DY123" s="1015"/>
      <c r="DZ123" s="1016"/>
    </row>
    <row r="124" spans="1:130" s="246" customFormat="1" ht="26.25" customHeight="1" thickBot="1" x14ac:dyDescent="0.25">
      <c r="A124" s="1111"/>
      <c r="B124" s="998"/>
      <c r="C124" s="968" t="s">
        <v>473</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446</v>
      </c>
      <c r="AB124" s="1011"/>
      <c r="AC124" s="1011"/>
      <c r="AD124" s="1011"/>
      <c r="AE124" s="1012"/>
      <c r="AF124" s="1013" t="s">
        <v>392</v>
      </c>
      <c r="AG124" s="1011"/>
      <c r="AH124" s="1011"/>
      <c r="AI124" s="1011"/>
      <c r="AJ124" s="1012"/>
      <c r="AK124" s="1013" t="s">
        <v>459</v>
      </c>
      <c r="AL124" s="1011"/>
      <c r="AM124" s="1011"/>
      <c r="AN124" s="1011"/>
      <c r="AO124" s="1012"/>
      <c r="AP124" s="1014" t="s">
        <v>392</v>
      </c>
      <c r="AQ124" s="1015"/>
      <c r="AR124" s="1015"/>
      <c r="AS124" s="1015"/>
      <c r="AT124" s="1016"/>
      <c r="AU124" s="1113" t="s">
        <v>491</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v>20.399999999999999</v>
      </c>
      <c r="BR124" s="1080"/>
      <c r="BS124" s="1080"/>
      <c r="BT124" s="1080"/>
      <c r="BU124" s="1080"/>
      <c r="BV124" s="1080">
        <v>26.5</v>
      </c>
      <c r="BW124" s="1080"/>
      <c r="BX124" s="1080"/>
      <c r="BY124" s="1080"/>
      <c r="BZ124" s="1080"/>
      <c r="CA124" s="1080">
        <v>27.9</v>
      </c>
      <c r="CB124" s="1080"/>
      <c r="CC124" s="1080"/>
      <c r="CD124" s="1080"/>
      <c r="CE124" s="1080"/>
      <c r="CF124" s="1081"/>
      <c r="CG124" s="1082"/>
      <c r="CH124" s="1082"/>
      <c r="CI124" s="1082"/>
      <c r="CJ124" s="1083"/>
      <c r="CK124" s="1065"/>
      <c r="CL124" s="1065"/>
      <c r="CM124" s="1065"/>
      <c r="CN124" s="1065"/>
      <c r="CO124" s="1066"/>
      <c r="CP124" s="1072" t="s">
        <v>492</v>
      </c>
      <c r="CQ124" s="1073"/>
      <c r="CR124" s="1073"/>
      <c r="CS124" s="1073"/>
      <c r="CT124" s="1073"/>
      <c r="CU124" s="1073"/>
      <c r="CV124" s="1073"/>
      <c r="CW124" s="1073"/>
      <c r="CX124" s="1073"/>
      <c r="CY124" s="1073"/>
      <c r="CZ124" s="1073"/>
      <c r="DA124" s="1073"/>
      <c r="DB124" s="1073"/>
      <c r="DC124" s="1073"/>
      <c r="DD124" s="1073"/>
      <c r="DE124" s="1073"/>
      <c r="DF124" s="1074"/>
      <c r="DG124" s="1057">
        <v>25363</v>
      </c>
      <c r="DH124" s="1036"/>
      <c r="DI124" s="1036"/>
      <c r="DJ124" s="1036"/>
      <c r="DK124" s="1037"/>
      <c r="DL124" s="1035">
        <v>26137</v>
      </c>
      <c r="DM124" s="1036"/>
      <c r="DN124" s="1036"/>
      <c r="DO124" s="1036"/>
      <c r="DP124" s="1037"/>
      <c r="DQ124" s="1035">
        <v>26402</v>
      </c>
      <c r="DR124" s="1036"/>
      <c r="DS124" s="1036"/>
      <c r="DT124" s="1036"/>
      <c r="DU124" s="1037"/>
      <c r="DV124" s="1038">
        <v>0</v>
      </c>
      <c r="DW124" s="1039"/>
      <c r="DX124" s="1039"/>
      <c r="DY124" s="1039"/>
      <c r="DZ124" s="1040"/>
    </row>
    <row r="125" spans="1:130" s="246" customFormat="1" ht="26.25" customHeight="1" x14ac:dyDescent="0.2">
      <c r="A125" s="1111"/>
      <c r="B125" s="998"/>
      <c r="C125" s="968" t="s">
        <v>476</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459</v>
      </c>
      <c r="AB125" s="1011"/>
      <c r="AC125" s="1011"/>
      <c r="AD125" s="1011"/>
      <c r="AE125" s="1012"/>
      <c r="AF125" s="1013" t="s">
        <v>459</v>
      </c>
      <c r="AG125" s="1011"/>
      <c r="AH125" s="1011"/>
      <c r="AI125" s="1011"/>
      <c r="AJ125" s="1012"/>
      <c r="AK125" s="1013" t="s">
        <v>392</v>
      </c>
      <c r="AL125" s="1011"/>
      <c r="AM125" s="1011"/>
      <c r="AN125" s="1011"/>
      <c r="AO125" s="1012"/>
      <c r="AP125" s="1014" t="s">
        <v>392</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493</v>
      </c>
      <c r="CL125" s="1060"/>
      <c r="CM125" s="1060"/>
      <c r="CN125" s="1060"/>
      <c r="CO125" s="1061"/>
      <c r="CP125" s="992" t="s">
        <v>494</v>
      </c>
      <c r="CQ125" s="941"/>
      <c r="CR125" s="941"/>
      <c r="CS125" s="941"/>
      <c r="CT125" s="941"/>
      <c r="CU125" s="941"/>
      <c r="CV125" s="941"/>
      <c r="CW125" s="941"/>
      <c r="CX125" s="941"/>
      <c r="CY125" s="941"/>
      <c r="CZ125" s="941"/>
      <c r="DA125" s="941"/>
      <c r="DB125" s="941"/>
      <c r="DC125" s="941"/>
      <c r="DD125" s="941"/>
      <c r="DE125" s="941"/>
      <c r="DF125" s="942"/>
      <c r="DG125" s="978" t="s">
        <v>459</v>
      </c>
      <c r="DH125" s="979"/>
      <c r="DI125" s="979"/>
      <c r="DJ125" s="979"/>
      <c r="DK125" s="979"/>
      <c r="DL125" s="979" t="s">
        <v>392</v>
      </c>
      <c r="DM125" s="979"/>
      <c r="DN125" s="979"/>
      <c r="DO125" s="979"/>
      <c r="DP125" s="979"/>
      <c r="DQ125" s="979" t="s">
        <v>392</v>
      </c>
      <c r="DR125" s="979"/>
      <c r="DS125" s="979"/>
      <c r="DT125" s="979"/>
      <c r="DU125" s="979"/>
      <c r="DV125" s="980" t="s">
        <v>446</v>
      </c>
      <c r="DW125" s="980"/>
      <c r="DX125" s="980"/>
      <c r="DY125" s="980"/>
      <c r="DZ125" s="981"/>
    </row>
    <row r="126" spans="1:130" s="246" customFormat="1" ht="26.25" customHeight="1" thickBot="1" x14ac:dyDescent="0.25">
      <c r="A126" s="1111"/>
      <c r="B126" s="998"/>
      <c r="C126" s="968" t="s">
        <v>479</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v>45775</v>
      </c>
      <c r="AB126" s="1011"/>
      <c r="AC126" s="1011"/>
      <c r="AD126" s="1011"/>
      <c r="AE126" s="1012"/>
      <c r="AF126" s="1013">
        <v>121767</v>
      </c>
      <c r="AG126" s="1011"/>
      <c r="AH126" s="1011"/>
      <c r="AI126" s="1011"/>
      <c r="AJ126" s="1012"/>
      <c r="AK126" s="1013">
        <v>20745</v>
      </c>
      <c r="AL126" s="1011"/>
      <c r="AM126" s="1011"/>
      <c r="AN126" s="1011"/>
      <c r="AO126" s="1012"/>
      <c r="AP126" s="1014">
        <v>0</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495</v>
      </c>
      <c r="CQ126" s="1002"/>
      <c r="CR126" s="1002"/>
      <c r="CS126" s="1002"/>
      <c r="CT126" s="1002"/>
      <c r="CU126" s="1002"/>
      <c r="CV126" s="1002"/>
      <c r="CW126" s="1002"/>
      <c r="CX126" s="1002"/>
      <c r="CY126" s="1002"/>
      <c r="CZ126" s="1002"/>
      <c r="DA126" s="1002"/>
      <c r="DB126" s="1002"/>
      <c r="DC126" s="1002"/>
      <c r="DD126" s="1002"/>
      <c r="DE126" s="1002"/>
      <c r="DF126" s="1003"/>
      <c r="DG126" s="971" t="s">
        <v>392</v>
      </c>
      <c r="DH126" s="972"/>
      <c r="DI126" s="972"/>
      <c r="DJ126" s="972"/>
      <c r="DK126" s="972"/>
      <c r="DL126" s="972" t="s">
        <v>459</v>
      </c>
      <c r="DM126" s="972"/>
      <c r="DN126" s="972"/>
      <c r="DO126" s="972"/>
      <c r="DP126" s="972"/>
      <c r="DQ126" s="972" t="s">
        <v>392</v>
      </c>
      <c r="DR126" s="972"/>
      <c r="DS126" s="972"/>
      <c r="DT126" s="972"/>
      <c r="DU126" s="972"/>
      <c r="DV126" s="973" t="s">
        <v>459</v>
      </c>
      <c r="DW126" s="973"/>
      <c r="DX126" s="973"/>
      <c r="DY126" s="973"/>
      <c r="DZ126" s="974"/>
    </row>
    <row r="127" spans="1:130" s="246" customFormat="1" ht="26.25" customHeight="1" x14ac:dyDescent="0.2">
      <c r="A127" s="1112"/>
      <c r="B127" s="1000"/>
      <c r="C127" s="1054" t="s">
        <v>496</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v>5898</v>
      </c>
      <c r="AB127" s="1011"/>
      <c r="AC127" s="1011"/>
      <c r="AD127" s="1011"/>
      <c r="AE127" s="1012"/>
      <c r="AF127" s="1013">
        <v>4858</v>
      </c>
      <c r="AG127" s="1011"/>
      <c r="AH127" s="1011"/>
      <c r="AI127" s="1011"/>
      <c r="AJ127" s="1012"/>
      <c r="AK127" s="1013">
        <v>3900</v>
      </c>
      <c r="AL127" s="1011"/>
      <c r="AM127" s="1011"/>
      <c r="AN127" s="1011"/>
      <c r="AO127" s="1012"/>
      <c r="AP127" s="1014">
        <v>0</v>
      </c>
      <c r="AQ127" s="1015"/>
      <c r="AR127" s="1015"/>
      <c r="AS127" s="1015"/>
      <c r="AT127" s="1016"/>
      <c r="AU127" s="282"/>
      <c r="AV127" s="282"/>
      <c r="AW127" s="282"/>
      <c r="AX127" s="1084" t="s">
        <v>497</v>
      </c>
      <c r="AY127" s="1085"/>
      <c r="AZ127" s="1085"/>
      <c r="BA127" s="1085"/>
      <c r="BB127" s="1085"/>
      <c r="BC127" s="1085"/>
      <c r="BD127" s="1085"/>
      <c r="BE127" s="1086"/>
      <c r="BF127" s="1087" t="s">
        <v>498</v>
      </c>
      <c r="BG127" s="1085"/>
      <c r="BH127" s="1085"/>
      <c r="BI127" s="1085"/>
      <c r="BJ127" s="1085"/>
      <c r="BK127" s="1085"/>
      <c r="BL127" s="1086"/>
      <c r="BM127" s="1087" t="s">
        <v>499</v>
      </c>
      <c r="BN127" s="1085"/>
      <c r="BO127" s="1085"/>
      <c r="BP127" s="1085"/>
      <c r="BQ127" s="1085"/>
      <c r="BR127" s="1085"/>
      <c r="BS127" s="1086"/>
      <c r="BT127" s="1087" t="s">
        <v>500</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501</v>
      </c>
      <c r="CQ127" s="1002"/>
      <c r="CR127" s="1002"/>
      <c r="CS127" s="1002"/>
      <c r="CT127" s="1002"/>
      <c r="CU127" s="1002"/>
      <c r="CV127" s="1002"/>
      <c r="CW127" s="1002"/>
      <c r="CX127" s="1002"/>
      <c r="CY127" s="1002"/>
      <c r="CZ127" s="1002"/>
      <c r="DA127" s="1002"/>
      <c r="DB127" s="1002"/>
      <c r="DC127" s="1002"/>
      <c r="DD127" s="1002"/>
      <c r="DE127" s="1002"/>
      <c r="DF127" s="1003"/>
      <c r="DG127" s="971" t="s">
        <v>392</v>
      </c>
      <c r="DH127" s="972"/>
      <c r="DI127" s="972"/>
      <c r="DJ127" s="972"/>
      <c r="DK127" s="972"/>
      <c r="DL127" s="972" t="s">
        <v>446</v>
      </c>
      <c r="DM127" s="972"/>
      <c r="DN127" s="972"/>
      <c r="DO127" s="972"/>
      <c r="DP127" s="972"/>
      <c r="DQ127" s="972" t="s">
        <v>446</v>
      </c>
      <c r="DR127" s="972"/>
      <c r="DS127" s="972"/>
      <c r="DT127" s="972"/>
      <c r="DU127" s="972"/>
      <c r="DV127" s="973" t="s">
        <v>446</v>
      </c>
      <c r="DW127" s="973"/>
      <c r="DX127" s="973"/>
      <c r="DY127" s="973"/>
      <c r="DZ127" s="974"/>
    </row>
    <row r="128" spans="1:130" s="246" customFormat="1" ht="26.25" customHeight="1" thickBot="1" x14ac:dyDescent="0.25">
      <c r="A128" s="1095" t="s">
        <v>502</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503</v>
      </c>
      <c r="X128" s="1097"/>
      <c r="Y128" s="1097"/>
      <c r="Z128" s="1098"/>
      <c r="AA128" s="1099">
        <v>2689841</v>
      </c>
      <c r="AB128" s="1100"/>
      <c r="AC128" s="1100"/>
      <c r="AD128" s="1100"/>
      <c r="AE128" s="1101"/>
      <c r="AF128" s="1102">
        <v>2692115</v>
      </c>
      <c r="AG128" s="1100"/>
      <c r="AH128" s="1100"/>
      <c r="AI128" s="1100"/>
      <c r="AJ128" s="1101"/>
      <c r="AK128" s="1102">
        <v>2733503</v>
      </c>
      <c r="AL128" s="1100"/>
      <c r="AM128" s="1100"/>
      <c r="AN128" s="1100"/>
      <c r="AO128" s="1101"/>
      <c r="AP128" s="1103"/>
      <c r="AQ128" s="1104"/>
      <c r="AR128" s="1104"/>
      <c r="AS128" s="1104"/>
      <c r="AT128" s="1105"/>
      <c r="AU128" s="282"/>
      <c r="AV128" s="282"/>
      <c r="AW128" s="282"/>
      <c r="AX128" s="940" t="s">
        <v>504</v>
      </c>
      <c r="AY128" s="941"/>
      <c r="AZ128" s="941"/>
      <c r="BA128" s="941"/>
      <c r="BB128" s="941"/>
      <c r="BC128" s="941"/>
      <c r="BD128" s="941"/>
      <c r="BE128" s="942"/>
      <c r="BF128" s="1106" t="s">
        <v>446</v>
      </c>
      <c r="BG128" s="1107"/>
      <c r="BH128" s="1107"/>
      <c r="BI128" s="1107"/>
      <c r="BJ128" s="1107"/>
      <c r="BK128" s="1107"/>
      <c r="BL128" s="1108"/>
      <c r="BM128" s="1106">
        <v>11.25</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505</v>
      </c>
      <c r="CQ128" s="1089"/>
      <c r="CR128" s="1089"/>
      <c r="CS128" s="1089"/>
      <c r="CT128" s="1089"/>
      <c r="CU128" s="1089"/>
      <c r="CV128" s="1089"/>
      <c r="CW128" s="1089"/>
      <c r="CX128" s="1089"/>
      <c r="CY128" s="1089"/>
      <c r="CZ128" s="1089"/>
      <c r="DA128" s="1089"/>
      <c r="DB128" s="1089"/>
      <c r="DC128" s="1089"/>
      <c r="DD128" s="1089"/>
      <c r="DE128" s="1089"/>
      <c r="DF128" s="1090"/>
      <c r="DG128" s="1091">
        <v>260578</v>
      </c>
      <c r="DH128" s="1092"/>
      <c r="DI128" s="1092"/>
      <c r="DJ128" s="1092"/>
      <c r="DK128" s="1092"/>
      <c r="DL128" s="1092">
        <v>234916</v>
      </c>
      <c r="DM128" s="1092"/>
      <c r="DN128" s="1092"/>
      <c r="DO128" s="1092"/>
      <c r="DP128" s="1092"/>
      <c r="DQ128" s="1092">
        <v>216615</v>
      </c>
      <c r="DR128" s="1092"/>
      <c r="DS128" s="1092"/>
      <c r="DT128" s="1092"/>
      <c r="DU128" s="1092"/>
      <c r="DV128" s="1093">
        <v>0.4</v>
      </c>
      <c r="DW128" s="1093"/>
      <c r="DX128" s="1093"/>
      <c r="DY128" s="1093"/>
      <c r="DZ128" s="1094"/>
    </row>
    <row r="129" spans="1:131" s="246" customFormat="1" ht="26.25" customHeight="1" x14ac:dyDescent="0.2">
      <c r="A129" s="982" t="s">
        <v>107</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506</v>
      </c>
      <c r="X129" s="1126"/>
      <c r="Y129" s="1126"/>
      <c r="Z129" s="1127"/>
      <c r="AA129" s="1010">
        <v>67989549</v>
      </c>
      <c r="AB129" s="1011"/>
      <c r="AC129" s="1011"/>
      <c r="AD129" s="1011"/>
      <c r="AE129" s="1012"/>
      <c r="AF129" s="1013">
        <v>68300632</v>
      </c>
      <c r="AG129" s="1011"/>
      <c r="AH129" s="1011"/>
      <c r="AI129" s="1011"/>
      <c r="AJ129" s="1012"/>
      <c r="AK129" s="1013">
        <v>68588711</v>
      </c>
      <c r="AL129" s="1011"/>
      <c r="AM129" s="1011"/>
      <c r="AN129" s="1011"/>
      <c r="AO129" s="1012"/>
      <c r="AP129" s="1128"/>
      <c r="AQ129" s="1129"/>
      <c r="AR129" s="1129"/>
      <c r="AS129" s="1129"/>
      <c r="AT129" s="1130"/>
      <c r="AU129" s="284"/>
      <c r="AV129" s="284"/>
      <c r="AW129" s="284"/>
      <c r="AX129" s="1119" t="s">
        <v>507</v>
      </c>
      <c r="AY129" s="1002"/>
      <c r="AZ129" s="1002"/>
      <c r="BA129" s="1002"/>
      <c r="BB129" s="1002"/>
      <c r="BC129" s="1002"/>
      <c r="BD129" s="1002"/>
      <c r="BE129" s="1003"/>
      <c r="BF129" s="1120" t="s">
        <v>446</v>
      </c>
      <c r="BG129" s="1121"/>
      <c r="BH129" s="1121"/>
      <c r="BI129" s="1121"/>
      <c r="BJ129" s="1121"/>
      <c r="BK129" s="1121"/>
      <c r="BL129" s="1122"/>
      <c r="BM129" s="1120">
        <v>16.25</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982" t="s">
        <v>508</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509</v>
      </c>
      <c r="X130" s="1126"/>
      <c r="Y130" s="1126"/>
      <c r="Z130" s="1127"/>
      <c r="AA130" s="1010">
        <v>9845704</v>
      </c>
      <c r="AB130" s="1011"/>
      <c r="AC130" s="1011"/>
      <c r="AD130" s="1011"/>
      <c r="AE130" s="1012"/>
      <c r="AF130" s="1013">
        <v>10325393</v>
      </c>
      <c r="AG130" s="1011"/>
      <c r="AH130" s="1011"/>
      <c r="AI130" s="1011"/>
      <c r="AJ130" s="1012"/>
      <c r="AK130" s="1013">
        <v>10385106</v>
      </c>
      <c r="AL130" s="1011"/>
      <c r="AM130" s="1011"/>
      <c r="AN130" s="1011"/>
      <c r="AO130" s="1012"/>
      <c r="AP130" s="1128"/>
      <c r="AQ130" s="1129"/>
      <c r="AR130" s="1129"/>
      <c r="AS130" s="1129"/>
      <c r="AT130" s="1130"/>
      <c r="AU130" s="284"/>
      <c r="AV130" s="284"/>
      <c r="AW130" s="284"/>
      <c r="AX130" s="1119" t="s">
        <v>510</v>
      </c>
      <c r="AY130" s="1002"/>
      <c r="AZ130" s="1002"/>
      <c r="BA130" s="1002"/>
      <c r="BB130" s="1002"/>
      <c r="BC130" s="1002"/>
      <c r="BD130" s="1002"/>
      <c r="BE130" s="1003"/>
      <c r="BF130" s="1156">
        <v>3.3</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511</v>
      </c>
      <c r="X131" s="1164"/>
      <c r="Y131" s="1164"/>
      <c r="Z131" s="1165"/>
      <c r="AA131" s="1057">
        <v>58143845</v>
      </c>
      <c r="AB131" s="1036"/>
      <c r="AC131" s="1036"/>
      <c r="AD131" s="1036"/>
      <c r="AE131" s="1037"/>
      <c r="AF131" s="1035">
        <v>57975239</v>
      </c>
      <c r="AG131" s="1036"/>
      <c r="AH131" s="1036"/>
      <c r="AI131" s="1036"/>
      <c r="AJ131" s="1037"/>
      <c r="AK131" s="1035">
        <v>58203605</v>
      </c>
      <c r="AL131" s="1036"/>
      <c r="AM131" s="1036"/>
      <c r="AN131" s="1036"/>
      <c r="AO131" s="1037"/>
      <c r="AP131" s="1166"/>
      <c r="AQ131" s="1167"/>
      <c r="AR131" s="1167"/>
      <c r="AS131" s="1167"/>
      <c r="AT131" s="1168"/>
      <c r="AU131" s="284"/>
      <c r="AV131" s="284"/>
      <c r="AW131" s="284"/>
      <c r="AX131" s="1138" t="s">
        <v>512</v>
      </c>
      <c r="AY131" s="1089"/>
      <c r="AZ131" s="1089"/>
      <c r="BA131" s="1089"/>
      <c r="BB131" s="1089"/>
      <c r="BC131" s="1089"/>
      <c r="BD131" s="1089"/>
      <c r="BE131" s="1090"/>
      <c r="BF131" s="1139">
        <v>27.9</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1145" t="s">
        <v>513</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514</v>
      </c>
      <c r="W132" s="1149"/>
      <c r="X132" s="1149"/>
      <c r="Y132" s="1149"/>
      <c r="Z132" s="1150"/>
      <c r="AA132" s="1151">
        <v>3.4136906489999999</v>
      </c>
      <c r="AB132" s="1152"/>
      <c r="AC132" s="1152"/>
      <c r="AD132" s="1152"/>
      <c r="AE132" s="1153"/>
      <c r="AF132" s="1154">
        <v>3.4681702649999999</v>
      </c>
      <c r="AG132" s="1152"/>
      <c r="AH132" s="1152"/>
      <c r="AI132" s="1152"/>
      <c r="AJ132" s="1153"/>
      <c r="AK132" s="1154">
        <v>3.3125542650000002</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515</v>
      </c>
      <c r="W133" s="1132"/>
      <c r="X133" s="1132"/>
      <c r="Y133" s="1132"/>
      <c r="Z133" s="1133"/>
      <c r="AA133" s="1134">
        <v>3.6</v>
      </c>
      <c r="AB133" s="1135"/>
      <c r="AC133" s="1135"/>
      <c r="AD133" s="1135"/>
      <c r="AE133" s="1136"/>
      <c r="AF133" s="1134">
        <v>3.6</v>
      </c>
      <c r="AG133" s="1135"/>
      <c r="AH133" s="1135"/>
      <c r="AI133" s="1135"/>
      <c r="AJ133" s="1136"/>
      <c r="AK133" s="1134">
        <v>3.3</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9F8QxsbBEeCxwZzbsDFabsQFv5wufr+pDq9Nz13TIItsqDen2IXU+sQKWAorH2CsBwutfI8PJTrb6aa/KUMt/Q==" saltValue="okHcmZUYCgoxpZi1Om/CM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0" zoomScaleNormal="85" zoomScaleSheetLayoutView="80" workbookViewId="0"/>
  </sheetViews>
  <sheetFormatPr defaultColWidth="0" defaultRowHeight="13.5" customHeight="1" zeroHeight="1" x14ac:dyDescent="0.2"/>
  <cols>
    <col min="1" max="120" width="2.7265625" style="291" customWidth="1"/>
    <col min="121" max="121" width="0" style="290" hidden="1" customWidth="1"/>
    <col min="122" max="16384" width="9" style="290" hidden="1"/>
  </cols>
  <sheetData>
    <row r="1" spans="1:120" ht="13"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0"/>
    </row>
    <row r="17" spans="119:120" ht="13" x14ac:dyDescent="0.2">
      <c r="DP17" s="290"/>
    </row>
    <row r="18" spans="119:120" ht="13" x14ac:dyDescent="0.2"/>
    <row r="19" spans="119:120" ht="13" x14ac:dyDescent="0.2"/>
    <row r="20" spans="119:120" ht="13" x14ac:dyDescent="0.2">
      <c r="DO20" s="290"/>
      <c r="DP20" s="290"/>
    </row>
    <row r="21" spans="119:120" ht="13" x14ac:dyDescent="0.2">
      <c r="DP21" s="290"/>
    </row>
    <row r="22" spans="119:120" ht="13" x14ac:dyDescent="0.2"/>
    <row r="23" spans="119:120" ht="13" x14ac:dyDescent="0.2">
      <c r="DO23" s="290"/>
      <c r="DP23" s="290"/>
    </row>
    <row r="24" spans="119:120" ht="13" x14ac:dyDescent="0.2">
      <c r="DP24" s="290"/>
    </row>
    <row r="25" spans="119:120" ht="13" x14ac:dyDescent="0.2">
      <c r="DP25" s="290"/>
    </row>
    <row r="26" spans="119:120" ht="13" x14ac:dyDescent="0.2">
      <c r="DO26" s="290"/>
      <c r="DP26" s="290"/>
    </row>
    <row r="27" spans="119:120" ht="13" x14ac:dyDescent="0.2"/>
    <row r="28" spans="119:120" ht="13" x14ac:dyDescent="0.2">
      <c r="DO28" s="290"/>
      <c r="DP28" s="290"/>
    </row>
    <row r="29" spans="119:120" ht="13" x14ac:dyDescent="0.2">
      <c r="DP29" s="290"/>
    </row>
    <row r="30" spans="119:120" ht="13" x14ac:dyDescent="0.2"/>
    <row r="31" spans="119:120" ht="13" x14ac:dyDescent="0.2">
      <c r="DO31" s="290"/>
      <c r="DP31" s="290"/>
    </row>
    <row r="32" spans="119:120" ht="13" x14ac:dyDescent="0.2"/>
    <row r="33" spans="98:120" ht="13" x14ac:dyDescent="0.2">
      <c r="DO33" s="290"/>
      <c r="DP33" s="290"/>
    </row>
    <row r="34" spans="98:120" ht="13" x14ac:dyDescent="0.2">
      <c r="DM34" s="290"/>
    </row>
    <row r="35" spans="98:120" ht="13" x14ac:dyDescent="0.2">
      <c r="CT35" s="290"/>
      <c r="CU35" s="290"/>
      <c r="CV35" s="290"/>
      <c r="CY35" s="290"/>
      <c r="CZ35" s="290"/>
      <c r="DA35" s="290"/>
      <c r="DD35" s="290"/>
      <c r="DE35" s="290"/>
      <c r="DF35" s="290"/>
      <c r="DI35" s="290"/>
      <c r="DJ35" s="290"/>
      <c r="DK35" s="290"/>
      <c r="DM35" s="290"/>
      <c r="DN35" s="290"/>
      <c r="DO35" s="290"/>
      <c r="DP35" s="290"/>
    </row>
    <row r="36" spans="98:120" ht="13" x14ac:dyDescent="0.2"/>
    <row r="37" spans="98:120" ht="13" x14ac:dyDescent="0.2">
      <c r="CW37" s="290"/>
      <c r="DB37" s="290"/>
      <c r="DG37" s="290"/>
      <c r="DL37" s="290"/>
      <c r="DP37" s="290"/>
    </row>
    <row r="38" spans="98:120" ht="13"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0"/>
      <c r="DO49" s="290"/>
      <c r="DP49" s="290"/>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0"/>
      <c r="CS63" s="290"/>
      <c r="CX63" s="290"/>
      <c r="DC63" s="290"/>
      <c r="DH63" s="290"/>
    </row>
    <row r="64" spans="22:120" ht="13" x14ac:dyDescent="0.2">
      <c r="V64" s="290"/>
    </row>
    <row r="65" spans="15:120" ht="13"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 x14ac:dyDescent="0.2">
      <c r="Q66" s="290"/>
      <c r="S66" s="290"/>
      <c r="U66" s="290"/>
      <c r="DM66" s="290"/>
    </row>
    <row r="67" spans="15:120" ht="13"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 x14ac:dyDescent="0.2"/>
    <row r="69" spans="15:120" ht="13" x14ac:dyDescent="0.2"/>
    <row r="70" spans="15:120" ht="13" x14ac:dyDescent="0.2"/>
    <row r="71" spans="15:120" ht="13" x14ac:dyDescent="0.2"/>
    <row r="72" spans="15:120" ht="13" x14ac:dyDescent="0.2">
      <c r="DP72" s="290"/>
    </row>
    <row r="73" spans="15:120" ht="13" x14ac:dyDescent="0.2">
      <c r="DP73" s="290"/>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0"/>
      <c r="CX96" s="290"/>
      <c r="DC96" s="290"/>
      <c r="DH96" s="290"/>
    </row>
    <row r="97" spans="24:120" ht="13" x14ac:dyDescent="0.2">
      <c r="CS97" s="290"/>
      <c r="CX97" s="290"/>
      <c r="DC97" s="290"/>
      <c r="DH97" s="290"/>
      <c r="DP97" s="291" t="s">
        <v>516</v>
      </c>
    </row>
    <row r="98" spans="24:120" ht="13" hidden="1" x14ac:dyDescent="0.2">
      <c r="CS98" s="290"/>
      <c r="CX98" s="290"/>
      <c r="DC98" s="290"/>
      <c r="DH98" s="290"/>
    </row>
    <row r="99" spans="24:120" ht="13" hidden="1" x14ac:dyDescent="0.2">
      <c r="CS99" s="290"/>
      <c r="CX99" s="290"/>
      <c r="DC99" s="290"/>
      <c r="DH99" s="290"/>
    </row>
    <row r="100" spans="24:120" ht="13"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 hidden="1" x14ac:dyDescent="0.2">
      <c r="CT103" s="290"/>
      <c r="CV103" s="290"/>
      <c r="CW103" s="290"/>
      <c r="CY103" s="290"/>
      <c r="DA103" s="290"/>
      <c r="DB103" s="290"/>
      <c r="DD103" s="290"/>
      <c r="DF103" s="290"/>
      <c r="DG103" s="290"/>
      <c r="DI103" s="290"/>
      <c r="DK103" s="290"/>
      <c r="DL103" s="290"/>
      <c r="DM103" s="290"/>
      <c r="DN103" s="290"/>
      <c r="DO103" s="290"/>
      <c r="DP103" s="290"/>
    </row>
    <row r="104" spans="24:120" ht="13" hidden="1" x14ac:dyDescent="0.2">
      <c r="CV104" s="290"/>
      <c r="CW104" s="290"/>
      <c r="DA104" s="290"/>
      <c r="DB104" s="290"/>
      <c r="DF104" s="290"/>
      <c r="DG104" s="290"/>
      <c r="DK104" s="290"/>
      <c r="DL104" s="290"/>
      <c r="DN104" s="290"/>
      <c r="DO104" s="290"/>
      <c r="DP104" s="290"/>
    </row>
    <row r="105" spans="24:120" ht="12.75" hidden="1" customHeight="1" x14ac:dyDescent="0.2"/>
    <row r="106" spans="24:120" ht="13" hidden="1" x14ac:dyDescent="0.2"/>
    <row r="107" spans="24:120" ht="13" hidden="1" x14ac:dyDescent="0.2"/>
    <row r="108" spans="24:120" ht="13" hidden="1" x14ac:dyDescent="0.2"/>
    <row r="109" spans="24:120" ht="13" hidden="1" x14ac:dyDescent="0.2"/>
    <row r="110" spans="24:120" ht="13" hidden="1" x14ac:dyDescent="0.2"/>
  </sheetData>
  <sheetProtection algorithmName="SHA-512" hashValue="DcjzOgEKee9iakYmx8JFjLqh+BD2Wu1i7gw22c6VVzYl4GAr0SBRXxk4BYmMkIf8Vp3rFNydRHeO/awUgXq5AQ==" saltValue="SuJf4kNXhwbzhTNRlFeFR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328125" style="291" customWidth="1"/>
    <col min="117" max="16384" width="9" style="290" hidden="1"/>
  </cols>
  <sheetData>
    <row r="1" spans="2:116" ht="13"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 x14ac:dyDescent="0.2"/>
    <row r="3" spans="2:116" ht="13" x14ac:dyDescent="0.2"/>
    <row r="4" spans="2:116" ht="13"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 x14ac:dyDescent="0.2"/>
    <row r="20" spans="9:116" ht="13" x14ac:dyDescent="0.2"/>
    <row r="21" spans="9:116" ht="13" x14ac:dyDescent="0.2">
      <c r="DL21" s="290"/>
    </row>
    <row r="22" spans="9:116" ht="13" x14ac:dyDescent="0.2">
      <c r="DI22" s="290"/>
      <c r="DJ22" s="290"/>
      <c r="DK22" s="290"/>
      <c r="DL22" s="290"/>
    </row>
    <row r="23" spans="9:116" ht="13" x14ac:dyDescent="0.2">
      <c r="CY23" s="290"/>
      <c r="CZ23" s="290"/>
      <c r="DA23" s="290"/>
      <c r="DB23" s="290"/>
      <c r="DC23" s="290"/>
      <c r="DD23" s="290"/>
      <c r="DE23" s="290"/>
      <c r="DF23" s="290"/>
      <c r="DG23" s="290"/>
      <c r="DH23" s="290"/>
      <c r="DI23" s="290"/>
      <c r="DJ23" s="290"/>
      <c r="DK23" s="290"/>
      <c r="DL23" s="290"/>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0"/>
      <c r="DA35" s="290"/>
      <c r="DB35" s="290"/>
      <c r="DC35" s="290"/>
      <c r="DD35" s="290"/>
      <c r="DE35" s="290"/>
      <c r="DF35" s="290"/>
      <c r="DG35" s="290"/>
      <c r="DH35" s="290"/>
      <c r="DI35" s="290"/>
      <c r="DJ35" s="290"/>
      <c r="DK35" s="290"/>
      <c r="DL35" s="290"/>
    </row>
    <row r="36" spans="15:116" ht="13" x14ac:dyDescent="0.2"/>
    <row r="37" spans="15:116" ht="13" x14ac:dyDescent="0.2">
      <c r="DL37" s="290"/>
    </row>
    <row r="38" spans="15:116" ht="13" x14ac:dyDescent="0.2">
      <c r="DI38" s="290"/>
      <c r="DJ38" s="290"/>
      <c r="DK38" s="290"/>
      <c r="DL38" s="290"/>
    </row>
    <row r="39" spans="15:116" ht="13" x14ac:dyDescent="0.2"/>
    <row r="40" spans="15:116" ht="13" x14ac:dyDescent="0.2"/>
    <row r="41" spans="15:116" ht="13" x14ac:dyDescent="0.2"/>
    <row r="42" spans="15:116" ht="13" x14ac:dyDescent="0.2"/>
    <row r="43" spans="15:116" ht="13"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 x14ac:dyDescent="0.2">
      <c r="DL44" s="290"/>
    </row>
    <row r="45" spans="15:116" ht="13" x14ac:dyDescent="0.2"/>
    <row r="46" spans="15:116" ht="13" x14ac:dyDescent="0.2">
      <c r="DA46" s="290"/>
      <c r="DB46" s="290"/>
      <c r="DC46" s="290"/>
      <c r="DD46" s="290"/>
      <c r="DE46" s="290"/>
      <c r="DF46" s="290"/>
      <c r="DG46" s="290"/>
      <c r="DH46" s="290"/>
      <c r="DI46" s="290"/>
      <c r="DJ46" s="290"/>
      <c r="DK46" s="290"/>
      <c r="DL46" s="290"/>
    </row>
    <row r="47" spans="15:116" ht="13" x14ac:dyDescent="0.2"/>
    <row r="48" spans="15:116" ht="13" x14ac:dyDescent="0.2"/>
    <row r="49" spans="104:116" ht="13" x14ac:dyDescent="0.2"/>
    <row r="50" spans="104:116" ht="13" x14ac:dyDescent="0.2">
      <c r="CZ50" s="290"/>
      <c r="DA50" s="290"/>
      <c r="DB50" s="290"/>
      <c r="DC50" s="290"/>
      <c r="DD50" s="290"/>
      <c r="DE50" s="290"/>
      <c r="DF50" s="290"/>
      <c r="DG50" s="290"/>
      <c r="DH50" s="290"/>
      <c r="DI50" s="290"/>
      <c r="DJ50" s="290"/>
      <c r="DK50" s="290"/>
      <c r="DL50" s="290"/>
    </row>
    <row r="51" spans="104:116" ht="13" x14ac:dyDescent="0.2"/>
    <row r="52" spans="104:116" ht="13" x14ac:dyDescent="0.2"/>
    <row r="53" spans="104:116" ht="13" x14ac:dyDescent="0.2">
      <c r="DL53" s="290"/>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0"/>
      <c r="DD67" s="290"/>
      <c r="DE67" s="290"/>
      <c r="DF67" s="290"/>
      <c r="DG67" s="290"/>
      <c r="DH67" s="290"/>
      <c r="DI67" s="290"/>
      <c r="DJ67" s="290"/>
      <c r="DK67" s="290"/>
      <c r="DL67" s="290"/>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GjkA1ZY6FAsW9api+hXZXVYfBmUJ8v6SMdqYOYHeMSwTWw0n17U1/tBu6Oxs0pn0rMh3xkas0JToX/iEMIH+gA==" saltValue="/wy1ig6OEiwnmMAzOsscI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90" zoomScaleSheetLayoutView="90" workbookViewId="0">
      <selection activeCell="AK36" sqref="AK36:AN36"/>
    </sheetView>
  </sheetViews>
  <sheetFormatPr defaultColWidth="0" defaultRowHeight="13.5" customHeight="1" zeroHeight="1" x14ac:dyDescent="0.2"/>
  <cols>
    <col min="1" max="36" width="2.453125" style="292" customWidth="1"/>
    <col min="37" max="44" width="17" style="292" customWidth="1"/>
    <col min="45" max="45" width="6.08984375" style="299" customWidth="1"/>
    <col min="46" max="46" width="3" style="297" customWidth="1"/>
    <col min="47" max="47" width="19.08984375" style="292" hidden="1" customWidth="1"/>
    <col min="48" max="52" width="12.6328125" style="292" hidden="1" customWidth="1"/>
    <col min="53" max="16384" width="8.6328125" style="292" hidden="1"/>
  </cols>
  <sheetData>
    <row r="1" spans="1:46" ht="13" x14ac:dyDescent="0.2">
      <c r="AS1" s="293"/>
      <c r="AT1" s="293"/>
    </row>
    <row r="2" spans="1:46" ht="13" x14ac:dyDescent="0.2">
      <c r="AS2" s="293"/>
      <c r="AT2" s="293"/>
    </row>
    <row r="3" spans="1:46" ht="13" x14ac:dyDescent="0.2">
      <c r="AS3" s="293"/>
      <c r="AT3" s="293"/>
    </row>
    <row r="4" spans="1:46" ht="13" x14ac:dyDescent="0.2">
      <c r="AS4" s="293"/>
      <c r="AT4" s="293"/>
    </row>
    <row r="5" spans="1:46" ht="16.5" x14ac:dyDescent="0.2">
      <c r="A5" s="294" t="s">
        <v>517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518</v>
      </c>
      <c r="AL6" s="298"/>
      <c r="AM6" s="298"/>
      <c r="AN6" s="298"/>
      <c r="AO6" s="293"/>
      <c r="AP6" s="293"/>
      <c r="AQ6" s="293"/>
      <c r="AR6" s="293"/>
    </row>
    <row r="7" spans="1:46" ht="13"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519</v>
      </c>
      <c r="AP7" s="303"/>
      <c r="AQ7" s="304" t="s">
        <v>520</v>
      </c>
      <c r="AR7" s="305"/>
    </row>
    <row r="8" spans="1:46" ht="13"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521</v>
      </c>
      <c r="AQ8" s="310" t="s">
        <v>522</v>
      </c>
      <c r="AR8" s="311" t="s">
        <v>523</v>
      </c>
    </row>
    <row r="9" spans="1:46" ht="13"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524</v>
      </c>
      <c r="AL9" s="1175"/>
      <c r="AM9" s="1175"/>
      <c r="AN9" s="1176"/>
      <c r="AO9" s="312">
        <v>15050685</v>
      </c>
      <c r="AP9" s="312">
        <v>49167</v>
      </c>
      <c r="AQ9" s="313">
        <v>57923</v>
      </c>
      <c r="AR9" s="314">
        <v>-15.1</v>
      </c>
    </row>
    <row r="10" spans="1:46" ht="13"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525</v>
      </c>
      <c r="AL10" s="1175"/>
      <c r="AM10" s="1175"/>
      <c r="AN10" s="1176"/>
      <c r="AO10" s="315">
        <v>1811377</v>
      </c>
      <c r="AP10" s="315">
        <v>5917</v>
      </c>
      <c r="AQ10" s="316">
        <v>2689</v>
      </c>
      <c r="AR10" s="317">
        <v>120</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526</v>
      </c>
      <c r="AL11" s="1175"/>
      <c r="AM11" s="1175"/>
      <c r="AN11" s="1176"/>
      <c r="AO11" s="315">
        <v>2339872</v>
      </c>
      <c r="AP11" s="315">
        <v>7644</v>
      </c>
      <c r="AQ11" s="316">
        <v>1561</v>
      </c>
      <c r="AR11" s="317">
        <v>389.7</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527</v>
      </c>
      <c r="AL12" s="1175"/>
      <c r="AM12" s="1175"/>
      <c r="AN12" s="1176"/>
      <c r="AO12" s="315">
        <v>11041</v>
      </c>
      <c r="AP12" s="315">
        <v>36</v>
      </c>
      <c r="AQ12" s="316">
        <v>539</v>
      </c>
      <c r="AR12" s="317">
        <v>-93.3</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528</v>
      </c>
      <c r="AL13" s="1175"/>
      <c r="AM13" s="1175"/>
      <c r="AN13" s="1176"/>
      <c r="AO13" s="315">
        <v>1985</v>
      </c>
      <c r="AP13" s="315">
        <v>6</v>
      </c>
      <c r="AQ13" s="316">
        <v>13</v>
      </c>
      <c r="AR13" s="317">
        <v>-53.8</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529</v>
      </c>
      <c r="AL14" s="1175"/>
      <c r="AM14" s="1175"/>
      <c r="AN14" s="1176"/>
      <c r="AO14" s="315">
        <v>714640</v>
      </c>
      <c r="AP14" s="315">
        <v>2335</v>
      </c>
      <c r="AQ14" s="316">
        <v>1886</v>
      </c>
      <c r="AR14" s="317">
        <v>23.8</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530</v>
      </c>
      <c r="AL15" s="1175"/>
      <c r="AM15" s="1175"/>
      <c r="AN15" s="1176"/>
      <c r="AO15" s="315">
        <v>347037</v>
      </c>
      <c r="AP15" s="315">
        <v>1134</v>
      </c>
      <c r="AQ15" s="316">
        <v>1251</v>
      </c>
      <c r="AR15" s="317">
        <v>-9.4</v>
      </c>
    </row>
    <row r="16" spans="1:46" ht="13"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531</v>
      </c>
      <c r="AL16" s="1178"/>
      <c r="AM16" s="1178"/>
      <c r="AN16" s="1179"/>
      <c r="AO16" s="315">
        <v>-1477394</v>
      </c>
      <c r="AP16" s="315">
        <v>-4826</v>
      </c>
      <c r="AQ16" s="316">
        <v>-4255</v>
      </c>
      <c r="AR16" s="317">
        <v>13.4</v>
      </c>
    </row>
    <row r="17" spans="1:46" ht="13"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188</v>
      </c>
      <c r="AL17" s="1178"/>
      <c r="AM17" s="1178"/>
      <c r="AN17" s="1179"/>
      <c r="AO17" s="315">
        <v>18799243</v>
      </c>
      <c r="AP17" s="315">
        <v>61413</v>
      </c>
      <c r="AQ17" s="316">
        <v>61607</v>
      </c>
      <c r="AR17" s="317">
        <v>-0.3</v>
      </c>
    </row>
    <row r="18" spans="1:46" ht="13"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532</v>
      </c>
      <c r="AL19" s="293"/>
      <c r="AM19" s="293"/>
      <c r="AN19" s="293"/>
      <c r="AO19" s="293"/>
      <c r="AP19" s="293"/>
      <c r="AQ19" s="293"/>
      <c r="AR19" s="293"/>
    </row>
    <row r="20" spans="1:46" ht="13"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533</v>
      </c>
      <c r="AP20" s="323" t="s">
        <v>534</v>
      </c>
      <c r="AQ20" s="324" t="s">
        <v>535</v>
      </c>
      <c r="AR20" s="325"/>
    </row>
    <row r="21" spans="1:46" s="331" customFormat="1" ht="13"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536</v>
      </c>
      <c r="AL21" s="1170"/>
      <c r="AM21" s="1170"/>
      <c r="AN21" s="1171"/>
      <c r="AO21" s="327">
        <v>5.42</v>
      </c>
      <c r="AP21" s="328">
        <v>6.25</v>
      </c>
      <c r="AQ21" s="329">
        <v>-0.83</v>
      </c>
      <c r="AR21" s="298"/>
      <c r="AS21" s="330"/>
      <c r="AT21" s="326"/>
    </row>
    <row r="22" spans="1:46" s="331" customFormat="1" ht="13"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537</v>
      </c>
      <c r="AL22" s="1170"/>
      <c r="AM22" s="1170"/>
      <c r="AN22" s="1171"/>
      <c r="AO22" s="332">
        <v>99.5</v>
      </c>
      <c r="AP22" s="333">
        <v>100</v>
      </c>
      <c r="AQ22" s="334">
        <v>-0.5</v>
      </c>
      <c r="AR22" s="318"/>
      <c r="AS22" s="330"/>
      <c r="AT22" s="326"/>
    </row>
    <row r="23" spans="1:46" s="331" customFormat="1" ht="13"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 x14ac:dyDescent="0.2">
      <c r="A26" s="298" t="s">
        <v>538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 x14ac:dyDescent="0.2">
      <c r="A27" s="339"/>
      <c r="AO27" s="293"/>
      <c r="AP27" s="293"/>
      <c r="AQ27" s="293"/>
      <c r="AR27" s="293"/>
      <c r="AS27" s="293"/>
      <c r="AT27" s="293"/>
    </row>
    <row r="28" spans="1:46" ht="16.5" x14ac:dyDescent="0.2">
      <c r="A28" s="294" t="s">
        <v>539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540</v>
      </c>
      <c r="AL29" s="298"/>
      <c r="AM29" s="298"/>
      <c r="AN29" s="298"/>
      <c r="AO29" s="293"/>
      <c r="AP29" s="293"/>
      <c r="AQ29" s="293"/>
      <c r="AR29" s="293"/>
      <c r="AS29" s="341"/>
    </row>
    <row r="30" spans="1:46" ht="13"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519</v>
      </c>
      <c r="AP30" s="303"/>
      <c r="AQ30" s="304" t="s">
        <v>520</v>
      </c>
      <c r="AR30" s="305"/>
    </row>
    <row r="31" spans="1:46" ht="13"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521</v>
      </c>
      <c r="AQ31" s="310" t="s">
        <v>522</v>
      </c>
      <c r="AR31" s="311" t="s">
        <v>523</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541</v>
      </c>
      <c r="AL32" s="1186"/>
      <c r="AM32" s="1186"/>
      <c r="AN32" s="1187"/>
      <c r="AO32" s="342">
        <v>12846235</v>
      </c>
      <c r="AP32" s="342">
        <v>41966</v>
      </c>
      <c r="AQ32" s="343">
        <v>37305</v>
      </c>
      <c r="AR32" s="344">
        <v>12.5</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542</v>
      </c>
      <c r="AL33" s="1186"/>
      <c r="AM33" s="1186"/>
      <c r="AN33" s="1187"/>
      <c r="AO33" s="342" t="s">
        <v>543</v>
      </c>
      <c r="AP33" s="342" t="s">
        <v>543</v>
      </c>
      <c r="AQ33" s="343">
        <v>4</v>
      </c>
      <c r="AR33" s="344" t="s">
        <v>543</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544</v>
      </c>
      <c r="AL34" s="1186"/>
      <c r="AM34" s="1186"/>
      <c r="AN34" s="1187"/>
      <c r="AO34" s="342">
        <v>66667</v>
      </c>
      <c r="AP34" s="342">
        <v>218</v>
      </c>
      <c r="AQ34" s="343">
        <v>89</v>
      </c>
      <c r="AR34" s="344">
        <v>144.9</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545</v>
      </c>
      <c r="AL35" s="1186"/>
      <c r="AM35" s="1186"/>
      <c r="AN35" s="1187"/>
      <c r="AO35" s="342">
        <v>1676297</v>
      </c>
      <c r="AP35" s="342">
        <v>5476</v>
      </c>
      <c r="AQ35" s="343">
        <v>9317</v>
      </c>
      <c r="AR35" s="344">
        <v>-41.2</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546</v>
      </c>
      <c r="AL36" s="1186"/>
      <c r="AM36" s="1186"/>
      <c r="AN36" s="1187"/>
      <c r="AO36" s="342">
        <v>400418</v>
      </c>
      <c r="AP36" s="342">
        <v>1308</v>
      </c>
      <c r="AQ36" s="343">
        <v>337</v>
      </c>
      <c r="AR36" s="344">
        <v>288.10000000000002</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547</v>
      </c>
      <c r="AL37" s="1186"/>
      <c r="AM37" s="1186"/>
      <c r="AN37" s="1187"/>
      <c r="AO37" s="342">
        <v>57018</v>
      </c>
      <c r="AP37" s="342">
        <v>186</v>
      </c>
      <c r="AQ37" s="343">
        <v>969</v>
      </c>
      <c r="AR37" s="344">
        <v>-80.8</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548</v>
      </c>
      <c r="AL38" s="1189"/>
      <c r="AM38" s="1189"/>
      <c r="AN38" s="1190"/>
      <c r="AO38" s="345" t="s">
        <v>543</v>
      </c>
      <c r="AP38" s="345" t="s">
        <v>543</v>
      </c>
      <c r="AQ38" s="346">
        <v>1</v>
      </c>
      <c r="AR38" s="334" t="s">
        <v>543</v>
      </c>
      <c r="AS38" s="341"/>
    </row>
    <row r="39" spans="1:46" ht="13"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549</v>
      </c>
      <c r="AL39" s="1189"/>
      <c r="AM39" s="1189"/>
      <c r="AN39" s="1190"/>
      <c r="AO39" s="342">
        <v>-2733503</v>
      </c>
      <c r="AP39" s="342">
        <v>-8930</v>
      </c>
      <c r="AQ39" s="343">
        <v>-8362</v>
      </c>
      <c r="AR39" s="344">
        <v>6.8</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550</v>
      </c>
      <c r="AL40" s="1186"/>
      <c r="AM40" s="1186"/>
      <c r="AN40" s="1187"/>
      <c r="AO40" s="342">
        <v>-10385106</v>
      </c>
      <c r="AP40" s="342">
        <v>-33926</v>
      </c>
      <c r="AQ40" s="343">
        <v>-29125</v>
      </c>
      <c r="AR40" s="344">
        <v>16.5</v>
      </c>
      <c r="AS40" s="341"/>
    </row>
    <row r="41" spans="1:46" ht="13"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302</v>
      </c>
      <c r="AL41" s="1192"/>
      <c r="AM41" s="1192"/>
      <c r="AN41" s="1193"/>
      <c r="AO41" s="342">
        <v>1928026</v>
      </c>
      <c r="AP41" s="342">
        <v>6298</v>
      </c>
      <c r="AQ41" s="343">
        <v>10534</v>
      </c>
      <c r="AR41" s="344">
        <v>-40.200000000000003</v>
      </c>
      <c r="AS41" s="341"/>
    </row>
    <row r="42" spans="1:46" ht="13"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551</v>
      </c>
      <c r="AL42" s="293"/>
      <c r="AM42" s="293"/>
      <c r="AN42" s="293"/>
      <c r="AO42" s="293"/>
      <c r="AP42" s="293"/>
      <c r="AQ42" s="318"/>
      <c r="AR42" s="318"/>
      <c r="AS42" s="341"/>
    </row>
    <row r="43" spans="1:46" ht="13"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552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553</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519</v>
      </c>
      <c r="AN49" s="1182" t="s">
        <v>554</v>
      </c>
      <c r="AO49" s="1183"/>
      <c r="AP49" s="1183"/>
      <c r="AQ49" s="1183"/>
      <c r="AR49" s="1184"/>
    </row>
    <row r="50" spans="1:44" ht="13"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555</v>
      </c>
      <c r="AO50" s="359" t="s">
        <v>556</v>
      </c>
      <c r="AP50" s="360" t="s">
        <v>557</v>
      </c>
      <c r="AQ50" s="361" t="s">
        <v>558</v>
      </c>
      <c r="AR50" s="362" t="s">
        <v>559</v>
      </c>
    </row>
    <row r="51" spans="1:44" ht="13"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560</v>
      </c>
      <c r="AL51" s="355"/>
      <c r="AM51" s="363">
        <v>27454983</v>
      </c>
      <c r="AN51" s="364">
        <v>89671</v>
      </c>
      <c r="AO51" s="365">
        <v>36</v>
      </c>
      <c r="AP51" s="366">
        <v>51613</v>
      </c>
      <c r="AQ51" s="367">
        <v>8.3000000000000007</v>
      </c>
      <c r="AR51" s="368">
        <v>27.7</v>
      </c>
    </row>
    <row r="52" spans="1:44" ht="13"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561</v>
      </c>
      <c r="AM52" s="371">
        <v>12456151</v>
      </c>
      <c r="AN52" s="372">
        <v>40683</v>
      </c>
      <c r="AO52" s="373">
        <v>63</v>
      </c>
      <c r="AP52" s="374">
        <v>25872</v>
      </c>
      <c r="AQ52" s="375">
        <v>10.8</v>
      </c>
      <c r="AR52" s="376">
        <v>52.2</v>
      </c>
    </row>
    <row r="53" spans="1:44" ht="13"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562</v>
      </c>
      <c r="AL53" s="355"/>
      <c r="AM53" s="363">
        <v>31593111</v>
      </c>
      <c r="AN53" s="364">
        <v>103010</v>
      </c>
      <c r="AO53" s="365">
        <v>14.9</v>
      </c>
      <c r="AP53" s="366">
        <v>50880</v>
      </c>
      <c r="AQ53" s="367">
        <v>-1.4</v>
      </c>
      <c r="AR53" s="368">
        <v>16.3</v>
      </c>
    </row>
    <row r="54" spans="1:44" ht="13"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561</v>
      </c>
      <c r="AM54" s="371">
        <v>15175272</v>
      </c>
      <c r="AN54" s="372">
        <v>49479</v>
      </c>
      <c r="AO54" s="373">
        <v>21.6</v>
      </c>
      <c r="AP54" s="374">
        <v>27819</v>
      </c>
      <c r="AQ54" s="375">
        <v>7.5</v>
      </c>
      <c r="AR54" s="376">
        <v>14.1</v>
      </c>
    </row>
    <row r="55" spans="1:44" ht="13"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563</v>
      </c>
      <c r="AL55" s="355"/>
      <c r="AM55" s="363">
        <v>13049457</v>
      </c>
      <c r="AN55" s="364">
        <v>42534</v>
      </c>
      <c r="AO55" s="365">
        <v>-58.7</v>
      </c>
      <c r="AP55" s="366">
        <v>46395</v>
      </c>
      <c r="AQ55" s="367">
        <v>-8.8000000000000007</v>
      </c>
      <c r="AR55" s="368">
        <v>-49.9</v>
      </c>
    </row>
    <row r="56" spans="1:44" ht="13"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561</v>
      </c>
      <c r="AM56" s="371">
        <v>5250252</v>
      </c>
      <c r="AN56" s="372">
        <v>17113</v>
      </c>
      <c r="AO56" s="373">
        <v>-65.400000000000006</v>
      </c>
      <c r="AP56" s="374">
        <v>26304</v>
      </c>
      <c r="AQ56" s="375">
        <v>-5.4</v>
      </c>
      <c r="AR56" s="376">
        <v>-60</v>
      </c>
    </row>
    <row r="57" spans="1:44" ht="13"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564</v>
      </c>
      <c r="AL57" s="355"/>
      <c r="AM57" s="363">
        <v>16657621</v>
      </c>
      <c r="AN57" s="364">
        <v>54355</v>
      </c>
      <c r="AO57" s="365">
        <v>27.8</v>
      </c>
      <c r="AP57" s="366">
        <v>48088</v>
      </c>
      <c r="AQ57" s="367">
        <v>3.6</v>
      </c>
      <c r="AR57" s="368">
        <v>24.2</v>
      </c>
    </row>
    <row r="58" spans="1:44" ht="13"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561</v>
      </c>
      <c r="AM58" s="371">
        <v>7135722</v>
      </c>
      <c r="AN58" s="372">
        <v>23284</v>
      </c>
      <c r="AO58" s="373">
        <v>36.1</v>
      </c>
      <c r="AP58" s="374">
        <v>25183</v>
      </c>
      <c r="AQ58" s="375">
        <v>-4.3</v>
      </c>
      <c r="AR58" s="376">
        <v>40.4</v>
      </c>
    </row>
    <row r="59" spans="1:44" ht="13"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565</v>
      </c>
      <c r="AL59" s="355"/>
      <c r="AM59" s="363">
        <v>12158550</v>
      </c>
      <c r="AN59" s="364">
        <v>39719</v>
      </c>
      <c r="AO59" s="365">
        <v>-26.9</v>
      </c>
      <c r="AP59" s="366">
        <v>46457</v>
      </c>
      <c r="AQ59" s="367">
        <v>-3.4</v>
      </c>
      <c r="AR59" s="368">
        <v>-23.5</v>
      </c>
    </row>
    <row r="60" spans="1:44" ht="13"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561</v>
      </c>
      <c r="AM60" s="371">
        <v>6146388</v>
      </c>
      <c r="AN60" s="372">
        <v>20079</v>
      </c>
      <c r="AO60" s="373">
        <v>-13.8</v>
      </c>
      <c r="AP60" s="374">
        <v>24020</v>
      </c>
      <c r="AQ60" s="375">
        <v>-4.5999999999999996</v>
      </c>
      <c r="AR60" s="376">
        <v>-9.1999999999999993</v>
      </c>
    </row>
    <row r="61" spans="1:44" ht="13"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566</v>
      </c>
      <c r="AL61" s="377"/>
      <c r="AM61" s="378">
        <v>20182744</v>
      </c>
      <c r="AN61" s="379">
        <v>65858</v>
      </c>
      <c r="AO61" s="380">
        <v>-1.4</v>
      </c>
      <c r="AP61" s="381">
        <v>48687</v>
      </c>
      <c r="AQ61" s="382">
        <v>-0.3</v>
      </c>
      <c r="AR61" s="368">
        <v>-1.1000000000000001</v>
      </c>
    </row>
    <row r="62" spans="1:44" ht="13"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561</v>
      </c>
      <c r="AM62" s="371">
        <v>9232757</v>
      </c>
      <c r="AN62" s="372">
        <v>30128</v>
      </c>
      <c r="AO62" s="373">
        <v>8.3000000000000007</v>
      </c>
      <c r="AP62" s="374">
        <v>25840</v>
      </c>
      <c r="AQ62" s="375">
        <v>0.8</v>
      </c>
      <c r="AR62" s="376">
        <v>7.5</v>
      </c>
    </row>
    <row r="63" spans="1:44" ht="13"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 hidden="1" x14ac:dyDescent="0.2">
      <c r="AK70" s="293"/>
      <c r="AL70" s="293"/>
      <c r="AM70" s="293"/>
      <c r="AN70" s="293"/>
      <c r="AO70" s="293"/>
      <c r="AP70" s="293"/>
      <c r="AQ70" s="293"/>
      <c r="AR70" s="293"/>
    </row>
    <row r="71" spans="1:46" ht="13" hidden="1" x14ac:dyDescent="0.2">
      <c r="AK71" s="293"/>
      <c r="AL71" s="293"/>
      <c r="AM71" s="293"/>
      <c r="AN71" s="293"/>
      <c r="AO71" s="293"/>
      <c r="AP71" s="293"/>
      <c r="AQ71" s="293"/>
      <c r="AR71" s="293"/>
    </row>
    <row r="72" spans="1:46" ht="13" hidden="1" x14ac:dyDescent="0.2">
      <c r="AK72" s="293"/>
      <c r="AL72" s="293"/>
      <c r="AM72" s="293"/>
      <c r="AN72" s="293"/>
      <c r="AO72" s="293"/>
      <c r="AP72" s="293"/>
      <c r="AQ72" s="293"/>
      <c r="AR72" s="293"/>
    </row>
    <row r="73" spans="1:46" ht="13" hidden="1" x14ac:dyDescent="0.2">
      <c r="AK73" s="293"/>
      <c r="AL73" s="293"/>
      <c r="AM73" s="293"/>
      <c r="AN73" s="293"/>
      <c r="AO73" s="293"/>
      <c r="AP73" s="293"/>
      <c r="AQ73" s="293"/>
      <c r="AR73" s="293"/>
    </row>
    <row r="74" spans="1:46" ht="13" hidden="1" x14ac:dyDescent="0.2"/>
  </sheetData>
  <sheetProtection algorithmName="SHA-512" hashValue="IkpX9VV+yhpOjtAijUyyRDuT6vxLTzSrliGu05AHQ0j88sUqBsIOE5uZNK6GqfnOmEVEb93D0VnabH7iafGF1A==" saltValue="tYuG2SvhGiBsUBb6hb06o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90" zoomScaleNormal="90" zoomScaleSheetLayoutView="55" workbookViewId="0"/>
  </sheetViews>
  <sheetFormatPr defaultColWidth="0" defaultRowHeight="13.5" customHeight="1" zeroHeight="1" x14ac:dyDescent="0.2"/>
  <cols>
    <col min="1" max="125" width="2.4531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 x14ac:dyDescent="0.2">
      <c r="B2" s="290"/>
      <c r="DG2" s="290"/>
    </row>
    <row r="3" spans="2:125" ht="13"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 x14ac:dyDescent="0.2"/>
    <row r="5" spans="2:125" ht="13" x14ac:dyDescent="0.2"/>
    <row r="6" spans="2:125" ht="13" x14ac:dyDescent="0.2"/>
    <row r="7" spans="2:125" ht="13" x14ac:dyDescent="0.2"/>
    <row r="8" spans="2:125" ht="13" x14ac:dyDescent="0.2"/>
    <row r="9" spans="2:125" ht="13" x14ac:dyDescent="0.2">
      <c r="DU9" s="290"/>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0"/>
    </row>
    <row r="18" spans="125:125" ht="13" x14ac:dyDescent="0.2"/>
    <row r="19" spans="125:125" ht="13" x14ac:dyDescent="0.2"/>
    <row r="20" spans="125:125" ht="13" x14ac:dyDescent="0.2">
      <c r="DU20" s="290"/>
    </row>
    <row r="21" spans="125:125" ht="13" x14ac:dyDescent="0.2">
      <c r="DU21" s="290"/>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0"/>
    </row>
    <row r="29" spans="125:125" ht="13" x14ac:dyDescent="0.2"/>
    <row r="30" spans="125:125" ht="13" x14ac:dyDescent="0.2"/>
    <row r="31" spans="125:125" ht="13" x14ac:dyDescent="0.2"/>
    <row r="32" spans="125:125" ht="13" x14ac:dyDescent="0.2"/>
    <row r="33" spans="2:125" ht="13" x14ac:dyDescent="0.2">
      <c r="B33" s="290"/>
      <c r="G33" s="290"/>
      <c r="I33" s="290"/>
    </row>
    <row r="34" spans="2:125" ht="13" x14ac:dyDescent="0.2">
      <c r="C34" s="290"/>
      <c r="P34" s="290"/>
      <c r="DE34" s="290"/>
      <c r="DH34" s="290"/>
    </row>
    <row r="35" spans="2:125" ht="13" x14ac:dyDescent="0.2">
      <c r="D35" s="290"/>
      <c r="E35" s="290"/>
      <c r="DG35" s="290"/>
      <c r="DJ35" s="290"/>
      <c r="DP35" s="290"/>
      <c r="DQ35" s="290"/>
      <c r="DR35" s="290"/>
      <c r="DS35" s="290"/>
      <c r="DT35" s="290"/>
      <c r="DU35" s="290"/>
    </row>
    <row r="36" spans="2:125" ht="13"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 x14ac:dyDescent="0.2">
      <c r="DU37" s="290"/>
    </row>
    <row r="38" spans="2:125" ht="13" x14ac:dyDescent="0.2">
      <c r="DT38" s="290"/>
      <c r="DU38" s="290"/>
    </row>
    <row r="39" spans="2:125" ht="13" x14ac:dyDescent="0.2"/>
    <row r="40" spans="2:125" ht="13" x14ac:dyDescent="0.2">
      <c r="DH40" s="290"/>
    </row>
    <row r="41" spans="2:125" ht="13" x14ac:dyDescent="0.2">
      <c r="DE41" s="290"/>
    </row>
    <row r="42" spans="2:125" ht="13" x14ac:dyDescent="0.2">
      <c r="DG42" s="290"/>
      <c r="DJ42" s="290"/>
    </row>
    <row r="43" spans="2:125" ht="13"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 x14ac:dyDescent="0.2">
      <c r="DU44" s="290"/>
    </row>
    <row r="45" spans="2:125" ht="13" x14ac:dyDescent="0.2"/>
    <row r="46" spans="2:125" ht="13" x14ac:dyDescent="0.2"/>
    <row r="47" spans="2:125" ht="13" x14ac:dyDescent="0.2"/>
    <row r="48" spans="2:125" ht="13" x14ac:dyDescent="0.2">
      <c r="DT48" s="290"/>
      <c r="DU48" s="290"/>
    </row>
    <row r="49" spans="120:125" ht="13" x14ac:dyDescent="0.2">
      <c r="DU49" s="290"/>
    </row>
    <row r="50" spans="120:125" ht="13" x14ac:dyDescent="0.2">
      <c r="DU50" s="290"/>
    </row>
    <row r="51" spans="120:125" ht="13" x14ac:dyDescent="0.2">
      <c r="DP51" s="290"/>
      <c r="DQ51" s="290"/>
      <c r="DR51" s="290"/>
      <c r="DS51" s="290"/>
      <c r="DT51" s="290"/>
      <c r="DU51" s="290"/>
    </row>
    <row r="52" spans="120:125" ht="13" x14ac:dyDescent="0.2"/>
    <row r="53" spans="120:125" ht="13" x14ac:dyDescent="0.2"/>
    <row r="54" spans="120:125" ht="13" x14ac:dyDescent="0.2">
      <c r="DU54" s="290"/>
    </row>
    <row r="55" spans="120:125" ht="13" x14ac:dyDescent="0.2"/>
    <row r="56" spans="120:125" ht="13" x14ac:dyDescent="0.2"/>
    <row r="57" spans="120:125" ht="13" x14ac:dyDescent="0.2"/>
    <row r="58" spans="120:125" ht="13" x14ac:dyDescent="0.2">
      <c r="DU58" s="290"/>
    </row>
    <row r="59" spans="120:125" ht="13" x14ac:dyDescent="0.2"/>
    <row r="60" spans="120:125" ht="13" x14ac:dyDescent="0.2"/>
    <row r="61" spans="120:125" ht="13" x14ac:dyDescent="0.2"/>
    <row r="62" spans="120:125" ht="13" x14ac:dyDescent="0.2"/>
    <row r="63" spans="120:125" ht="13" x14ac:dyDescent="0.2">
      <c r="DU63" s="290"/>
    </row>
    <row r="64" spans="120:125" ht="13" x14ac:dyDescent="0.2">
      <c r="DT64" s="290"/>
      <c r="DU64" s="290"/>
    </row>
    <row r="65" spans="123:125" ht="13" x14ac:dyDescent="0.2"/>
    <row r="66" spans="123:125" ht="13" x14ac:dyDescent="0.2"/>
    <row r="67" spans="123:125" ht="13" x14ac:dyDescent="0.2"/>
    <row r="68" spans="123:125" ht="13" x14ac:dyDescent="0.2"/>
    <row r="69" spans="123:125" ht="13" x14ac:dyDescent="0.2">
      <c r="DS69" s="290"/>
      <c r="DT69" s="290"/>
      <c r="DU69" s="290"/>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0"/>
    </row>
    <row r="83" spans="116:125" ht="13" x14ac:dyDescent="0.2">
      <c r="DM83" s="290"/>
      <c r="DN83" s="290"/>
      <c r="DO83" s="290"/>
      <c r="DP83" s="290"/>
      <c r="DQ83" s="290"/>
      <c r="DR83" s="290"/>
      <c r="DS83" s="290"/>
      <c r="DT83" s="290"/>
      <c r="DU83" s="290"/>
    </row>
    <row r="84" spans="116:125" ht="13" x14ac:dyDescent="0.2"/>
    <row r="85" spans="116:125" ht="13" x14ac:dyDescent="0.2"/>
    <row r="86" spans="116:125" ht="13" x14ac:dyDescent="0.2"/>
    <row r="87" spans="116:125" ht="13" x14ac:dyDescent="0.2"/>
    <row r="88" spans="116:125" ht="13" x14ac:dyDescent="0.2">
      <c r="DU88" s="290"/>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568</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LKHbpceqFLEwI/1E/r+zh+jIjSnLah2VT/O4HCmYrtCrmCOLZ3ybIOcNuzfU9ZPpRpLteRQ/QfvnUF4pEv6FOA==" saltValue="Od/3nXvUG4c4mzMTO0dAm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531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 x14ac:dyDescent="0.2">
      <c r="B2" s="290"/>
      <c r="T2" s="290"/>
    </row>
    <row r="3" spans="1:125"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0"/>
      <c r="G33" s="290"/>
      <c r="I33" s="290"/>
    </row>
    <row r="34" spans="2:125" ht="13" x14ac:dyDescent="0.2">
      <c r="C34" s="290"/>
      <c r="P34" s="290"/>
      <c r="R34" s="290"/>
      <c r="U34" s="290"/>
    </row>
    <row r="35" spans="2:125" ht="13"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 x14ac:dyDescent="0.2">
      <c r="F36" s="290"/>
      <c r="H36" s="290"/>
      <c r="J36" s="290"/>
      <c r="K36" s="290"/>
      <c r="L36" s="290"/>
      <c r="M36" s="290"/>
      <c r="N36" s="290"/>
      <c r="O36" s="290"/>
      <c r="Q36" s="290"/>
      <c r="S36" s="290"/>
      <c r="V36" s="290"/>
    </row>
    <row r="37" spans="2:125" ht="13" x14ac:dyDescent="0.2"/>
    <row r="38" spans="2:125" ht="13" x14ac:dyDescent="0.2"/>
    <row r="39" spans="2:125" ht="13" x14ac:dyDescent="0.2"/>
    <row r="40" spans="2:125" ht="13" x14ac:dyDescent="0.2">
      <c r="U40" s="290"/>
    </row>
    <row r="41" spans="2:125" ht="13" x14ac:dyDescent="0.2">
      <c r="R41" s="290"/>
    </row>
    <row r="42" spans="2:125" ht="13"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 x14ac:dyDescent="0.2">
      <c r="Q43" s="290"/>
      <c r="S43" s="290"/>
      <c r="V43" s="290"/>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569</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I48L3vq/L/3ki8XTCx2Ndaxl88jv5lC9HcLyf/0U9aAuSBQzmChGASczmEd1TKhSIlgZTj87TJUiI9fIHPoROg==" saltValue="U3ht2DlRmBaE56nzK6kC7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90" zoomScaleNormal="90" zoomScaleSheetLayoutView="100" workbookViewId="0">
      <selection activeCell="H44" sqref="H44"/>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570</v>
      </c>
      <c r="G46" s="8" t="s">
        <v>571</v>
      </c>
      <c r="H46" s="8" t="s">
        <v>572</v>
      </c>
      <c r="I46" s="8" t="s">
        <v>573</v>
      </c>
      <c r="J46" s="9" t="s">
        <v>574</v>
      </c>
    </row>
    <row r="47" spans="2:10" ht="57.75" customHeight="1" x14ac:dyDescent="0.2">
      <c r="B47" s="10"/>
      <c r="C47" s="1194" t="s">
        <v>3</v>
      </c>
      <c r="D47" s="1194"/>
      <c r="E47" s="1195"/>
      <c r="F47" s="11">
        <v>10.84</v>
      </c>
      <c r="G47" s="12">
        <v>11.09</v>
      </c>
      <c r="H47" s="12">
        <v>11.13</v>
      </c>
      <c r="I47" s="12">
        <v>11.12</v>
      </c>
      <c r="J47" s="13">
        <v>11.11</v>
      </c>
    </row>
    <row r="48" spans="2:10" ht="57.75" customHeight="1" x14ac:dyDescent="0.2">
      <c r="B48" s="14"/>
      <c r="C48" s="1196" t="s">
        <v>4</v>
      </c>
      <c r="D48" s="1196"/>
      <c r="E48" s="1197"/>
      <c r="F48" s="15">
        <v>1.57</v>
      </c>
      <c r="G48" s="16">
        <v>1.69</v>
      </c>
      <c r="H48" s="16">
        <v>1.48</v>
      </c>
      <c r="I48" s="16">
        <v>1.52</v>
      </c>
      <c r="J48" s="17">
        <v>1.46</v>
      </c>
    </row>
    <row r="49" spans="2:10" ht="57.75" customHeight="1" thickBot="1" x14ac:dyDescent="0.25">
      <c r="B49" s="18"/>
      <c r="C49" s="1198" t="s">
        <v>5</v>
      </c>
      <c r="D49" s="1198"/>
      <c r="E49" s="1199"/>
      <c r="F49" s="19" t="s">
        <v>575</v>
      </c>
      <c r="G49" s="20">
        <v>0.18</v>
      </c>
      <c r="H49" s="20">
        <v>0.79</v>
      </c>
      <c r="I49" s="20">
        <v>0.08</v>
      </c>
      <c r="J49" s="21" t="s">
        <v>576</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u/dj7qvQmW8n3iH2JeBAGYEc9eFpW6HBMswmXlTXENgDG4/zX7K8ij2egqd57TQ2CnlaJSfQ4jZYXH82ew6XUA==" saltValue="R2YuoDRhMMjtUvvRIo/z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C19239</cp:lastModifiedBy>
  <cp:lastPrinted>2020-03-08T23:36:12Z</cp:lastPrinted>
  <dcterms:created xsi:type="dcterms:W3CDTF">2020-02-10T05:48:52Z</dcterms:created>
  <dcterms:modified xsi:type="dcterms:W3CDTF">2020-09-01T10:46:14Z</dcterms:modified>
  <cp:category/>
</cp:coreProperties>
</file>