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<sst xmlns="http://schemas.openxmlformats.org/spreadsheetml/2006/main" count="1159" uniqueCount="610">
  <si>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</si>
  <si>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</si>
  <si>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</si>
  <si>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</si>
  <si>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</si>
  <si>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</si>
  <si>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</si>
  <si>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</si>
  <si>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</si>
  <si>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</si>
  <si>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</si>
  <si>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</si>
  <si>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</si>
  <si>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</si>
  <si>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</si>
  <si>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</si>
  <si>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</si>
  <si>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</si>
  <si>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</si>
  <si>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</si>
  <si>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</si>
  <si>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</si>
  <si>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</si>
  <si>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</si>
  <si>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</si>
  <si>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</si>
  <si>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</si>
  <si>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</si>
  <si>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</si>
  <si>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</si>
  <si>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</si>
  <si>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</si>
  <si>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</si>
  <si>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</si>
  <si>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</si>
  <si>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</si>
  <si>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</si>
  <si>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</si>
  <si>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</si>
  <si>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</si>
  <si>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</si>
  <si>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</si>
  <si>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</si>
  <si>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</si>
  <si>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</si>
  <si>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</si>
  <si>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</si>
  <si>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</si>
  <si>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</si>
  <si>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</si>
  <si>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</si>
  <si>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</si>
  <si>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</si>
  <si>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</si>
  <si>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</si>
  <si>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</si>
  <si>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</si>
  <si>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</si>
  <si>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</si>
  <si>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</si>
  <si>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</si>
  <si>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</si>
  <si>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</si>
  <si>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</si>
  <si>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</si>
  <si>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</si>
  <si>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</si>
  <si>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</si>
  <si>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</si>
  <si>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</si>
  <si>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</si>
  <si>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</si>
  <si>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</si>
  <si>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</si>
  <si>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</si>
  <si>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</si>
  <si>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</si>
  <si>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</si>
  <si>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</si>
  <si>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</si>
  <si>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</si>
  <si>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</si>
  <si>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</si>
  <si>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</si>
  <si>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</si>
  <si>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</si>
  <si>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</si>
  <si>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</si>
  <si>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</si>
  <si>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</si>
  <si>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</si>
  <si>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</si>
  <si>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香春町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</si>
  <si>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</si>
  <si>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</si>
  <si>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</si>
  <si>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</si>
  <si>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</si>
  <si>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</si>
  <si>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</si>
  <si>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</si>
  <si>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</si>
  <si>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</si>
  <si>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</si>
  <si>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</si>
  <si>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</si>
  <si>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</si>
  <si>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</si>
  <si>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</si>
  <si>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</si>
  <si>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</si>
  <si>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</si>
  <si>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</si>
  <si>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</si>
  <si>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</si>
  <si>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</si>
  <si>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</si>
  <si>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</si>
  <si>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</si>
  <si>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</si>
  <si>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</si>
  <si>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</si>
  <si>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</si>
  <si>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</si>
  <si>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</si>
  <si>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</si>
  <si>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</si>
  <si>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</si>
  <si>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</si>
  <si>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</si>
  <si>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</si>
  <si>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</si>
  <si>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</si>
  <si>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</si>
  <si>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</si>
  <si>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</si>
  <si>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</si>
  <si>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</si>
  <si>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</si>
  <si>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</si>
  <si>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</si>
  <si>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</si>
  <si>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</si>
  <si>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</si>
  <si>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</si>
  <si>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</si>
  <si>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</si>
  <si>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</si>
  <si>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</si>
  <si>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</si>
  <si>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</si>
  <si>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</si>
  <si>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</si>
  <si>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</si>
  <si>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</si>
  <si>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</si>
  <si>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</si>
  <si>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</si>
  <si>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</si>
  <si>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</si>
  <si>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</si>
  <si>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</si>
  <si>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</si>
  <si>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</si>
  <si>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</si>
  <si>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</si>
  <si>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</si>
  <si>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</si>
  <si>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</si>
  <si>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</si>
  <si>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</si>
  <si>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</si>
  <si>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</si>
  <si>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</si>
  <si>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</si>
  <si>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</si>
  <si>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</si>
  <si>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</si>
  <si>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</si>
  <si>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</si>
  <si>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</si>
  <si>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</si>
  <si>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</si>
  <si>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</si>
  <si>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</si>
  <si>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</si>
  <si>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</si>
  <si>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</si>
  <si>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</si>
  <si>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</si>
  <si>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</si>
  <si>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</si>
  <si>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</si>
  <si>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</si>
  <si>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</si>
  <si>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</si>
  <si>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</si>
  <si>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</si>
  <si>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</si>
  <si>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</si>
  <si>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</si>
  <si>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</si>
  <si>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</si>
  <si>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</si>
  <si>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</si>
  <si>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</si>
  <si>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福岡県香春町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</si>
  <si>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</si>
  <si>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</si>
  <si>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</si>
  <si>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</si>
  <si>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</si>
  <si>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</si>
  <si>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</si>
  <si>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</si>
  <si>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</si>
  <si>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</si>
  <si>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</si>
  <si>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</si>
  <si>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</si>
  <si>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</si>
  <si>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</si>
  <si>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</si>
  <si>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</si>
  <si>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</si>
  <si>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</si>
  <si>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</si>
  <si>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</si>
  <si>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</si>
  <si>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</si>
  <si>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</si>
  <si>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</si>
  <si>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</si>
  <si>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</si>
  <si>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</si>
  <si>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</si>
  <si>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</si>
  <si>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</si>
  <si>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</si>
  <si>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</si>
  <si>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</si>
  <si>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</si>
  <si>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</si>
  <si>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</si>
  <si>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</si>
  <si>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</si>
  <si>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</si>
  <si>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</si>
  <si>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</si>
  <si>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</si>
  <si>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</si>
  <si>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</si>
  <si>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</si>
  <si>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</si>
  <si>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</si>
  <si>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</si>
  <si>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</si>
  <si>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</si>
  <si>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</si>
  <si>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</si>
  <si>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</si>
  <si>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</si>
  <si>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</si>
  <si>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</si>
  <si>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</si>
  <si>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</si>
  <si>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</si>
  <si>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</si>
  <si>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</si>
  <si>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</si>
  <si>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</si>
  <si>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</si>
  <si>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</si>
  <si>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</si>
  <si>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</si>
  <si>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</si>
  <si>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</si>
  <si>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</si>
  <si>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</si>
  <si>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</si>
  <si>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</si>
  <si>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</si>
  <si>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</si>
  <si>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</si>
  <si>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</si>
  <si>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</si>
  <si>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</si>
  <si>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</si>
  <si>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</si>
  <si>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</si>
  <si>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</si>
  <si>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</si>
  <si>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</si>
  <si>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</si>
  <si>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</si>
  <si>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</si>
  <si>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</si>
  <si>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</si>
  <si>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</si>
  <si>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</si>
  <si>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</si>
  <si>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</si>
  <si>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</si>
  <si>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</si>
  <si>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</si>
  <si>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</si>
  <si>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</si>
  <si>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</si>
  <si>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</si>
  <si>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</si>
  <si>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</si>
  <si>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</si>
  <si>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</si>
  <si>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</si>
  <si>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</si>
  <si>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</si>
  <si>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</si>
  <si>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</si>
  <si>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</si>
  <si>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</si>
  <si>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</si>
  <si>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</si>
  <si>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</si>
  <si>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</si>
  <si>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</si>
  <si>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</si>
  <si>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</si>
  <si>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</si>
  <si>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</si>
  <si>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</si>
  <si>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</si>
  <si>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</si>
  <si>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</si>
  <si>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</si>
  <si>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</si>
  <si>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</si>
  <si>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</si>
  <si>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</si>
  <si>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</si>
  <si>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</si>
  <si>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</si>
  <si>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</si>
  <si>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</si>
  <si>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</si>
  <si>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</si>
  <si>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</si>
  <si>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</si>
  <si>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</si>
  <si>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</si>
  <si>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</si>
  <si>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</si>
  <si>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</si>
  <si>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</si>
  <si>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</si>
  <si>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</si>
  <si>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</si>
  <si>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福岡県香春町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</si>
  <si>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</si>
  <si>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</si>
  <si>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</si>
  <si>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</si>
  <si>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</si>
  <si>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</si>
  <si>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</si>
  <si>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</si>
  <si>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</si>
  <si>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</si>
  <si>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</si>
  <si>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</si>
  <si>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</si>
  <si>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</si>
  <si>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</si>
  <si>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</si>
  <si>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</si>
  <si>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</si>
  <si>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</si>
  <si>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</si>
  <si>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</si>
  <si>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</si>
  <si>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</si>
  <si>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</si>
  <si>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</si>
  <si>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</si>
  <si>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</si>
  <si>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</si>
  <si>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</si>
  <si>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</si>
  <si>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</si>
  <si>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</si>
  <si>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</si>
  <si>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</si>
  <si>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</si>
  <si>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</si>
  <si>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</si>
  <si>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</si>
  <si>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</si>
  <si>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工業用水道事業会計</t>
    <phoneticPr fontId="5"/>
  </si>
  <si>
    <t>生活排水処理事業特別会計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</si>
  <si>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</si>
  <si>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</si>
  <si>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</si>
  <si>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</si>
  <si>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</si>
  <si>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</si>
  <si>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</si>
  <si>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</si>
  <si>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</si>
  <si>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</si>
  <si>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</si>
  <si>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</si>
  <si>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</si>
  <si>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</si>
  <si>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</si>
  <si>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</si>
  <si>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</si>
  <si>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</si>
  <si>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</si>
  <si>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</si>
  <si>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</si>
  <si>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</si>
  <si>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</si>
  <si>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</si>
  <si>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</si>
  <si>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</si>
  <si>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</si>
  <si>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</si>
  <si>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</si>
  <si>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</si>
  <si>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</si>
  <si>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</si>
  <si>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</si>
  <si>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</si>
  <si>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</si>
  <si>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</si>
  <si>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</si>
  <si>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</si>
  <si>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</si>
  <si>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</si>
  <si>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</si>
  <si>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</si>
  <si>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</si>
  <si>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</si>
  <si>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</si>
  <si>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</si>
  <si>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</si>
  <si>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</si>
  <si>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</si>
  <si>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</si>
  <si>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</si>
  <si>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</si>
  <si>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</si>
  <si>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</si>
  <si>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</si>
  <si>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</si>
  <si>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</si>
  <si>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</si>
  <si>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</si>
  <si>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</si>
  <si>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</si>
  <si>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</si>
  <si>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</si>
  <si>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</si>
  <si>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生活排水処理事業特別会計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</si>
  <si>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</si>
  <si>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</si>
  <si>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</si>
  <si>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</si>
  <si>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工業用水道事業会計</t>
    <phoneticPr fontId="5"/>
  </si>
  <si>
    <t>-</t>
    <phoneticPr fontId="5"/>
  </si>
  <si>
    <t>-</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</si>
  <si>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</si>
  <si>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</si>
  <si>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</si>
  <si>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</si>
  <si>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</si>
  <si>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</si>
  <si>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</si>
  <si>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</si>
  <si>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</si>
  <si>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</si>
  <si>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</si>
  <si>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</si>
  <si>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</si>
  <si>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</si>
  <si>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</si>
  <si>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</si>
  <si>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</si>
  <si>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</si>
  <si>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</si>
  <si>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</si>
  <si>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</si>
  <si>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</si>
  <si>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</si>
  <si>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</si>
  <si>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</si>
  <si>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</si>
  <si>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</si>
  <si>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</si>
  <si>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</si>
  <si>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</si>
  <si>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</si>
  <si>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</si>
  <si>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</si>
  <si>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</si>
  <si>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</si>
  <si>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</si>
  <si>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</si>
  <si>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</si>
  <si>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</si>
  <si>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</si>
  <si>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</si>
  <si>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</si>
  <si>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</si>
  <si>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</si>
  <si>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</si>
  <si>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</si>
  <si>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</si>
  <si>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</si>
  <si>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</si>
  <si>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</si>
  <si>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</si>
  <si>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</si>
  <si>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</si>
  <si>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</si>
  <si>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</si>
  <si>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</si>
  <si>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</si>
  <si>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</si>
  <si>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</si>
  <si>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</si>
  <si>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</si>
  <si>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</si>
  <si>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</si>
  <si>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</si>
  <si>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</si>
  <si>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</si>
  <si>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</si>
  <si>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</si>
  <si>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</si>
  <si>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</si>
  <si>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</si>
  <si>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</si>
  <si>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</si>
  <si>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</si>
  <si>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</si>
  <si>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</si>
  <si>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</si>
  <si>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</si>
  <si>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</si>
  <si>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</si>
  <si>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</si>
  <si>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</si>
  <si>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</si>
  <si>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</si>
  <si>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</si>
  <si>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</si>
  <si>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</si>
  <si>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</si>
  <si>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</si>
  <si>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</si>
  <si>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0.41</t>
  </si>
  <si>
    <t>▲ 2.55</t>
  </si>
  <si>
    <t>水道事業会計</t>
  </si>
  <si>
    <t>一般会計</t>
  </si>
  <si>
    <t>工業用水道事業会計</t>
  </si>
  <si>
    <t>後期高齢者医療特別会計</t>
  </si>
  <si>
    <t>国民健康保険事業特別会計</t>
  </si>
  <si>
    <t>▲ 1.44</t>
  </si>
  <si>
    <t>▲ 1.11</t>
  </si>
  <si>
    <t>住宅改修資金貸付事業特別会計</t>
  </si>
  <si>
    <t>生活排水処理事業特別会計</t>
  </si>
  <si>
    <t>その他会計（赤字）</t>
  </si>
  <si>
    <t>その他会計（黒字）</t>
  </si>
  <si>
    <t>-</t>
    <phoneticPr fontId="2"/>
  </si>
  <si>
    <t>-</t>
    <phoneticPr fontId="2"/>
  </si>
  <si>
    <t>田川情報不動産センター</t>
  </si>
  <si>
    <t>道の駅香春</t>
  </si>
  <si>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</si>
  <si>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</si>
  <si>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</si>
  <si>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福岡県自治会館管理組合</t>
  </si>
  <si>
    <t>福岡県田川地区消防組合</t>
  </si>
  <si>
    <t>田川郡東部環境衛生施設組合</t>
  </si>
  <si>
    <t>田川地区斎場組合</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</si>
  <si>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</si>
  <si>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</si>
  <si>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福岡県介護保険広域連合（一般会計）</t>
    <rPh sb="12" eb="14">
      <t>イッパン</t>
    </rPh>
    <rPh sb="14" eb="16">
      <t>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</si>
  <si>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</si>
  <si>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</si>
  <si>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</si>
  <si>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地域振興基金</t>
    <rPh sb="0" eb="2">
      <t>チイキ</t>
    </rPh>
    <rPh sb="2" eb="4">
      <t>シンコウ</t>
    </rPh>
    <rPh sb="4" eb="6">
      <t>キキン</t>
    </rPh>
    <phoneticPr fontId="11"/>
  </si>
  <si>
    <t>特定農業施設管理基金</t>
    <rPh sb="0" eb="2">
      <t>トクテイ</t>
    </rPh>
    <rPh sb="2" eb="4">
      <t>ノウギョウ</t>
    </rPh>
    <rPh sb="4" eb="6">
      <t>シセツ</t>
    </rPh>
    <rPh sb="6" eb="8">
      <t>カンリ</t>
    </rPh>
    <rPh sb="8" eb="10">
      <t>キキン</t>
    </rPh>
    <phoneticPr fontId="11"/>
  </si>
  <si>
    <t>地域福祉基金</t>
    <rPh sb="0" eb="2">
      <t>チイキ</t>
    </rPh>
    <rPh sb="2" eb="4">
      <t>フクシ</t>
    </rPh>
    <rPh sb="4" eb="6">
      <t>キキン</t>
    </rPh>
    <phoneticPr fontId="11"/>
  </si>
  <si>
    <t>事務ＯＡ化基金</t>
    <rPh sb="0" eb="2">
      <t>ジム</t>
    </rPh>
    <rPh sb="4" eb="5">
      <t>カ</t>
    </rPh>
    <rPh sb="5" eb="7">
      <t>キキン</t>
    </rPh>
    <phoneticPr fontId="11"/>
  </si>
  <si>
    <t>ふるさとづくり基金</t>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</si>
  <si>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</si>
  <si>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</si>
  <si>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</si>
  <si>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将来負担比率の数値計上はない。
有形固定資産の償却率は高い値で推移している。類似団体比（H29）では9ポイント高く、更に進んでいく人口減少など、住民ひとり当りの面積も増加していき、町財政上、施設管理にかかる経費が増加していくことが予想される。公共施設総合管理計画及び個別計画に合わせて長寿命化、集約及び除却などの対策を講じる必要がある。</t>
    <rPh sb="0" eb="2">
      <t>ショウライ</t>
    </rPh>
    <rPh sb="2" eb="4">
      <t>フタン</t>
    </rPh>
    <rPh sb="4" eb="6">
      <t>ヒリツ</t>
    </rPh>
    <rPh sb="7" eb="9">
      <t>スウチ</t>
    </rPh>
    <rPh sb="9" eb="11">
      <t>ケイジョウ</t>
    </rPh>
    <rPh sb="16" eb="18">
      <t>ユウケイ</t>
    </rPh>
    <rPh sb="18" eb="20">
      <t>コテイ</t>
    </rPh>
    <rPh sb="20" eb="22">
      <t>シサン</t>
    </rPh>
    <rPh sb="23" eb="26">
      <t>ショウキャクリツ</t>
    </rPh>
    <rPh sb="27" eb="28">
      <t>タカ</t>
    </rPh>
    <rPh sb="29" eb="30">
      <t>アタイ</t>
    </rPh>
    <rPh sb="31" eb="33">
      <t>スイイ</t>
    </rPh>
    <rPh sb="38" eb="40">
      <t>ルイジ</t>
    </rPh>
    <rPh sb="40" eb="42">
      <t>ダンタイ</t>
    </rPh>
    <rPh sb="42" eb="43">
      <t>ヒ</t>
    </rPh>
    <rPh sb="55" eb="56">
      <t>タカ</t>
    </rPh>
    <rPh sb="58" eb="59">
      <t>サラ</t>
    </rPh>
    <rPh sb="60" eb="61">
      <t>スス</t>
    </rPh>
    <rPh sb="65" eb="67">
      <t>ジンコウ</t>
    </rPh>
    <rPh sb="67" eb="69">
      <t>ゲンショウ</t>
    </rPh>
    <rPh sb="72" eb="74">
      <t>ジュウミン</t>
    </rPh>
    <rPh sb="77" eb="78">
      <t>アタ</t>
    </rPh>
    <rPh sb="80" eb="82">
      <t>メンセキ</t>
    </rPh>
    <rPh sb="83" eb="85">
      <t>ゾウカ</t>
    </rPh>
    <rPh sb="121" eb="123">
      <t>コウキョウ</t>
    </rPh>
    <rPh sb="123" eb="125">
      <t>シセツ</t>
    </rPh>
    <rPh sb="125" eb="127">
      <t>ソウゴウ</t>
    </rPh>
    <rPh sb="127" eb="129">
      <t>カンリ</t>
    </rPh>
    <rPh sb="129" eb="131">
      <t>ケイカク</t>
    </rPh>
    <rPh sb="131" eb="132">
      <t>オヨ</t>
    </rPh>
    <rPh sb="133" eb="135">
      <t>コベツ</t>
    </rPh>
    <rPh sb="135" eb="137">
      <t>ケイカク</t>
    </rPh>
    <rPh sb="138" eb="139">
      <t>ア</t>
    </rPh>
    <rPh sb="142" eb="146">
      <t>チョウジュミョウカ</t>
    </rPh>
    <rPh sb="147" eb="149">
      <t>シュウヤク</t>
    </rPh>
    <rPh sb="149" eb="150">
      <t>オヨ</t>
    </rPh>
    <rPh sb="151" eb="153">
      <t>ジョキャク</t>
    </rPh>
    <rPh sb="156" eb="158">
      <t>タイサク</t>
    </rPh>
    <rPh sb="159" eb="160">
      <t>コウ</t>
    </rPh>
    <rPh sb="162" eb="164">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</si>
  <si>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</si>
  <si>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</si>
  <si>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</si>
  <si>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</si>
  <si>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</si>
  <si>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</si>
  <si>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</si>
  <si>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将来負担比率の数値計上はない。
実質公債費比率も類似団体比（H29)では4.5ポイント低く、健全であると思われる。ただし、H25からは上昇傾向にあり、H26からの過疎対策事業債の元金償還開始に合わせて今後も数値は悪化していく。更にR3開校の義務教育学校建設費の元利償還金もR７からは元金償還が予定されており、増加していく。</t>
    <rPh sb="0" eb="2">
      <t>ショウライ</t>
    </rPh>
    <rPh sb="2" eb="4">
      <t>フタン</t>
    </rPh>
    <rPh sb="4" eb="6">
      <t>ヒリツ</t>
    </rPh>
    <rPh sb="7" eb="9">
      <t>スウチ</t>
    </rPh>
    <rPh sb="9" eb="11">
      <t>ケイジョウ</t>
    </rPh>
    <rPh sb="16" eb="18">
      <t>ジッシツ</t>
    </rPh>
    <rPh sb="18" eb="21">
      <t>コウサイヒ</t>
    </rPh>
    <rPh sb="21" eb="23">
      <t>ヒリツ</t>
    </rPh>
    <rPh sb="24" eb="26">
      <t>ルイジ</t>
    </rPh>
    <rPh sb="26" eb="28">
      <t>ダンタイ</t>
    </rPh>
    <rPh sb="28" eb="29">
      <t>ヒ</t>
    </rPh>
    <rPh sb="43" eb="44">
      <t>ヒク</t>
    </rPh>
    <rPh sb="46" eb="48">
      <t>ケンゼン</t>
    </rPh>
    <rPh sb="52" eb="53">
      <t>オモ</t>
    </rPh>
    <rPh sb="67" eb="69">
      <t>ジョウショウ</t>
    </rPh>
    <rPh sb="69" eb="71">
      <t>ケイコウ</t>
    </rPh>
    <rPh sb="81" eb="83">
      <t>カソ</t>
    </rPh>
    <rPh sb="83" eb="85">
      <t>タイサク</t>
    </rPh>
    <rPh sb="85" eb="87">
      <t>ジギョウ</t>
    </rPh>
    <rPh sb="87" eb="88">
      <t>サイ</t>
    </rPh>
    <rPh sb="89" eb="91">
      <t>ガンキン</t>
    </rPh>
    <rPh sb="91" eb="93">
      <t>ショウカン</t>
    </rPh>
    <rPh sb="93" eb="95">
      <t>カイシ</t>
    </rPh>
    <rPh sb="96" eb="97">
      <t>ア</t>
    </rPh>
    <rPh sb="100" eb="102">
      <t>コンゴ</t>
    </rPh>
    <rPh sb="103" eb="105">
      <t>スウチ</t>
    </rPh>
    <rPh sb="106" eb="108">
      <t>アッカ</t>
    </rPh>
    <rPh sb="113" eb="114">
      <t>サラ</t>
    </rPh>
    <rPh sb="117" eb="119">
      <t>カイコウ</t>
    </rPh>
    <rPh sb="120" eb="122">
      <t>ギム</t>
    </rPh>
    <rPh sb="122" eb="124">
      <t>キョウイク</t>
    </rPh>
    <rPh sb="124" eb="126">
      <t>ガッコウ</t>
    </rPh>
    <rPh sb="126" eb="128">
      <t>ケンセツ</t>
    </rPh>
    <rPh sb="128" eb="129">
      <t>ヒ</t>
    </rPh>
    <rPh sb="130" eb="132">
      <t>ガンリ</t>
    </rPh>
    <rPh sb="132" eb="135">
      <t>ショウカンキン</t>
    </rPh>
    <rPh sb="141" eb="143">
      <t>ガンキン</t>
    </rPh>
    <rPh sb="143" eb="145">
      <t>ショウカン</t>
    </rPh>
    <rPh sb="146" eb="148">
      <t>ヨテイ</t>
    </rPh>
    <rPh sb="154" eb="156">
      <t>ゾウカ</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</si>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</sst>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75972</c:v>
                </c:pt>
                <c:pt idx="3">
                  <c:v>79466</c:v>
                </c:pt>
                <c:pt idx="4">
                  <c:v>90072</c:v>
                </c:pt>
              </c:numCache>
            </c:numRef>
          </c:val>
          <c:smooth val="0"/>
          <c:extLst xmlns:c16r2="http://schemas.microsoft.com/office/drawing/2015/06/chart">
            <c:ext xmlns:c16="http://schemas.microsoft.com/office/drawing/2014/chart" uri="{C3380CC4-5D6E-409C-BE32-E72D297353CC}">
              <c16:uniqueId val="{00000000-A8EF-4E1D-BC09-2C06FA2577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56701</c:v>
                </c:pt>
                <c:pt idx="1">
                  <c:v>25828</c:v>
                </c:pt>
                <c:pt idx="2">
                  <c:v>31243</c:v>
                </c:pt>
                <c:pt idx="3">
                  <c:v>48192</c:v>
                </c:pt>
                <c:pt idx="4">
                  <c:v>91895</c:v>
                </c:pt>
              </c:numCache>
            </c:numRef>
          </c:val>
          <c:smooth val="0"/>
          <c:extLst xmlns:c16r2="http://schemas.microsoft.com/office/drawing/2015/06/chart">
            <c:ext xmlns:c16="http://schemas.microsoft.com/office/drawing/2014/chart" uri="{C3380CC4-5D6E-409C-BE32-E72D297353CC}">
              <c16:uniqueId val="{00000001-A8EF-4E1D-BC09-2C06FA257717}"/>
            </c:ext>
          </c:extLst>
        </c:ser>
        <c:dLbls>
          <c:showLegendKey val="0"/>
          <c:showVal val="0"/>
          <c:showCatName val="0"/>
          <c:showSerName val="0"/>
          <c:showPercent val="0"/>
          <c:showBubbleSize val="0"/>
        </c:dLbls>
        <c:marker val="1"/>
        <c:smooth val="0"/>
        <c:axId val="642167520"/>
        <c:axId val="642165168"/>
      </c:lineChart>
      <c:catAx>
        <c:axId val="642167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42165168"/>
        <c:crosses val="autoZero"/>
        <c:auto val="1"/>
        <c:lblAlgn val="ctr"/>
        <c:lblOffset val="100"/>
        <c:tickLblSkip val="1"/>
        <c:tickMarkSkip val="1"/>
        <c:noMultiLvlLbl val="0"/>
      </c:catAx>
      <c:valAx>
        <c:axId val="64216516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42167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9.82</c:v>
                </c:pt>
                <c:pt idx="1">
                  <c:v>11.74</c:v>
                </c:pt>
                <c:pt idx="2">
                  <c:v>12.52</c:v>
                </c:pt>
                <c:pt idx="3">
                  <c:v>12.27</c:v>
                </c:pt>
                <c:pt idx="4">
                  <c:v>9.7799999999999994</c:v>
                </c:pt>
              </c:numCache>
            </c:numRef>
          </c:val>
          <c:extLst xmlns:c16r2="http://schemas.microsoft.com/office/drawing/2015/06/chart">
            <c:ext xmlns:c16="http://schemas.microsoft.com/office/drawing/2014/chart" uri="{C3380CC4-5D6E-409C-BE32-E72D297353CC}">
              <c16:uniqueId val="{00000000-8B0D-4E0D-AA0A-BD384E02E5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38.08</c:v>
                </c:pt>
                <c:pt idx="1">
                  <c:v>37.78</c:v>
                </c:pt>
                <c:pt idx="2">
                  <c:v>37.090000000000003</c:v>
                </c:pt>
                <c:pt idx="3">
                  <c:v>37.880000000000003</c:v>
                </c:pt>
                <c:pt idx="4">
                  <c:v>38.21</c:v>
                </c:pt>
              </c:numCache>
            </c:numRef>
          </c:val>
          <c:extLst xmlns:c16r2="http://schemas.microsoft.com/office/drawing/2015/06/chart">
            <c:ext xmlns:c16="http://schemas.microsoft.com/office/drawing/2014/chart" uri="{C3380CC4-5D6E-409C-BE32-E72D297353CC}">
              <c16:uniqueId val="{00000001-8B0D-4E0D-AA0A-BD384E02E554}"/>
            </c:ext>
          </c:extLst>
        </c:ser>
        <c:dLbls>
          <c:showLegendKey val="0"/>
          <c:showVal val="0"/>
          <c:showCatName val="0"/>
          <c:showSerName val="0"/>
          <c:showPercent val="0"/>
          <c:showBubbleSize val="0"/>
        </c:dLbls>
        <c:gapWidth val="250"/>
        <c:overlap val="100"/>
        <c:axId val="642162032"/>
        <c:axId val="642162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11.06</c:v>
                </c:pt>
                <c:pt idx="1">
                  <c:v>8.59</c:v>
                </c:pt>
                <c:pt idx="2">
                  <c:v>1.1299999999999999</c:v>
                </c:pt>
                <c:pt idx="3">
                  <c:v>-0.41</c:v>
                </c:pt>
                <c:pt idx="4">
                  <c:v>-2.5499999999999998</c:v>
                </c:pt>
              </c:numCache>
            </c:numRef>
          </c:val>
          <c:smooth val="0"/>
          <c:extLst xmlns:c16r2="http://schemas.microsoft.com/office/drawing/2015/06/chart">
            <c:ext xmlns:c16="http://schemas.microsoft.com/office/drawing/2014/chart" uri="{C3380CC4-5D6E-409C-BE32-E72D297353CC}">
              <c16:uniqueId val="{00000002-8B0D-4E0D-AA0A-BD384E02E554}"/>
            </c:ext>
          </c:extLst>
        </c:ser>
        <c:dLbls>
          <c:showLegendKey val="0"/>
          <c:showVal val="0"/>
          <c:showCatName val="0"/>
          <c:showSerName val="0"/>
          <c:showPercent val="0"/>
          <c:showBubbleSize val="0"/>
        </c:dLbls>
        <c:marker val="1"/>
        <c:smooth val="0"/>
        <c:axId val="642162032"/>
        <c:axId val="642162816"/>
      </c:lineChart>
      <c:catAx>
        <c:axId val="64216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42162816"/>
        <c:crosses val="autoZero"/>
        <c:auto val="1"/>
        <c:lblAlgn val="ctr"/>
        <c:lblOffset val="100"/>
        <c:tickLblSkip val="1"/>
        <c:tickMarkSkip val="1"/>
        <c:noMultiLvlLbl val="0"/>
      </c:catAx>
      <c:valAx>
        <c:axId val="642162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216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ED9-4B1D-A406-4D45805A10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ED9-4B1D-A406-4D45805A10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ED9-4B1D-A406-4D45805A100F}"/>
            </c:ext>
          </c:extLst>
        </c:ser>
        <c:ser>
          <c:idx val="3"/>
          <c:order val="3"/>
          <c:tx>
            <c:strRef>
              <c:f>データシート!$A$30</c:f>
              <c:strCache>
                <c:ptCount val="1"/>
                <c:pt idx="0">
                  <c:v>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2ED9-4B1D-A406-4D45805A100F}"/>
            </c:ext>
          </c:extLst>
        </c:ser>
        <c:ser>
          <c:idx val="4"/>
          <c:order val="4"/>
          <c:tx>
            <c:strRef>
              <c:f>データシート!$A$31</c:f>
              <c:strCache>
                <c:ptCount val="1"/>
                <c:pt idx="0">
                  <c:v>住宅改修資金貸付事業特別会計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0.21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2ED9-4B1D-A406-4D45805A100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0.45</c:v>
                </c:pt>
                <c:pt idx="2">
                  <c:v>1.44</c:v>
                </c:pt>
                <c:pt idx="3">
                  <c:v>#N/A</c:v>
                </c:pt>
                <c:pt idx="4">
                  <c:v>1.1100000000000001</c:v>
                </c:pt>
                <c:pt idx="5">
                  <c:v>#N/A</c:v>
                </c:pt>
                <c:pt idx="6">
                  <c:v>#N/A</c:v>
                </c:pt>
                <c:pt idx="7">
                  <c:v>0.09</c:v>
                </c:pt>
                <c:pt idx="8">
                  <c:v>#N/A</c:v>
                </c:pt>
                <c:pt idx="9">
                  <c:v>0.01</c:v>
                </c:pt>
              </c:numCache>
            </c:numRef>
          </c:val>
          <c:extLst xmlns:c16r2="http://schemas.microsoft.com/office/drawing/2015/06/chart">
            <c:ext xmlns:c16="http://schemas.microsoft.com/office/drawing/2014/chart" uri="{C3380CC4-5D6E-409C-BE32-E72D297353CC}">
              <c16:uniqueId val="{00000005-2ED9-4B1D-A406-4D45805A100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0.15</c:v>
                </c:pt>
                <c:pt idx="2">
                  <c:v>#N/A</c:v>
                </c:pt>
                <c:pt idx="3">
                  <c:v>0.14000000000000001</c:v>
                </c:pt>
                <c:pt idx="4">
                  <c:v>#N/A</c:v>
                </c:pt>
                <c:pt idx="5">
                  <c:v>0.14000000000000001</c:v>
                </c:pt>
                <c:pt idx="6">
                  <c:v>#N/A</c:v>
                </c:pt>
                <c:pt idx="7">
                  <c:v>0</c:v>
                </c:pt>
                <c:pt idx="8">
                  <c:v>#N/A</c:v>
                </c:pt>
                <c:pt idx="9">
                  <c:v>0.13</c:v>
                </c:pt>
              </c:numCache>
            </c:numRef>
          </c:val>
          <c:extLst xmlns:c16r2="http://schemas.microsoft.com/office/drawing/2015/06/chart">
            <c:ext xmlns:c16="http://schemas.microsoft.com/office/drawing/2014/chart" uri="{C3380CC4-5D6E-409C-BE32-E72D297353CC}">
              <c16:uniqueId val="{00000006-2ED9-4B1D-A406-4D45805A100F}"/>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1.56</c:v>
                </c:pt>
                <c:pt idx="2">
                  <c:v>#N/A</c:v>
                </c:pt>
                <c:pt idx="3">
                  <c:v>1.4</c:v>
                </c:pt>
                <c:pt idx="4">
                  <c:v>#N/A</c:v>
                </c:pt>
                <c:pt idx="5">
                  <c:v>1.22</c:v>
                </c:pt>
                <c:pt idx="6">
                  <c:v>#N/A</c:v>
                </c:pt>
                <c:pt idx="7">
                  <c:v>1.1000000000000001</c:v>
                </c:pt>
                <c:pt idx="8">
                  <c:v>#N/A</c:v>
                </c:pt>
                <c:pt idx="9">
                  <c:v>0.96</c:v>
                </c:pt>
              </c:numCache>
            </c:numRef>
          </c:val>
          <c:extLst xmlns:c16r2="http://schemas.microsoft.com/office/drawing/2015/06/chart">
            <c:ext xmlns:c16="http://schemas.microsoft.com/office/drawing/2014/chart" uri="{C3380CC4-5D6E-409C-BE32-E72D297353CC}">
              <c16:uniqueId val="{00000007-2ED9-4B1D-A406-4D45805A100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9.82</c:v>
                </c:pt>
                <c:pt idx="2">
                  <c:v>#N/A</c:v>
                </c:pt>
                <c:pt idx="3">
                  <c:v>11.73</c:v>
                </c:pt>
                <c:pt idx="4">
                  <c:v>#N/A</c:v>
                </c:pt>
                <c:pt idx="5">
                  <c:v>12.3</c:v>
                </c:pt>
                <c:pt idx="6">
                  <c:v>#N/A</c:v>
                </c:pt>
                <c:pt idx="7">
                  <c:v>12.27</c:v>
                </c:pt>
                <c:pt idx="8">
                  <c:v>#N/A</c:v>
                </c:pt>
                <c:pt idx="9">
                  <c:v>9.7799999999999994</c:v>
                </c:pt>
              </c:numCache>
            </c:numRef>
          </c:val>
          <c:extLst xmlns:c16r2="http://schemas.microsoft.com/office/drawing/2015/06/chart">
            <c:ext xmlns:c16="http://schemas.microsoft.com/office/drawing/2014/chart" uri="{C3380CC4-5D6E-409C-BE32-E72D297353CC}">
              <c16:uniqueId val="{00000008-2ED9-4B1D-A406-4D45805A100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11.9</c:v>
                </c:pt>
                <c:pt idx="2">
                  <c:v>#N/A</c:v>
                </c:pt>
                <c:pt idx="3">
                  <c:v>11.07</c:v>
                </c:pt>
                <c:pt idx="4">
                  <c:v>#N/A</c:v>
                </c:pt>
                <c:pt idx="5">
                  <c:v>12.6</c:v>
                </c:pt>
                <c:pt idx="6">
                  <c:v>#N/A</c:v>
                </c:pt>
                <c:pt idx="7">
                  <c:v>13.05</c:v>
                </c:pt>
                <c:pt idx="8">
                  <c:v>#N/A</c:v>
                </c:pt>
                <c:pt idx="9">
                  <c:v>13.13</c:v>
                </c:pt>
              </c:numCache>
            </c:numRef>
          </c:val>
          <c:extLst xmlns:c16r2="http://schemas.microsoft.com/office/drawing/2015/06/chart">
            <c:ext xmlns:c16="http://schemas.microsoft.com/office/drawing/2014/chart" uri="{C3380CC4-5D6E-409C-BE32-E72D297353CC}">
              <c16:uniqueId val="{00000009-2ED9-4B1D-A406-4D45805A100F}"/>
            </c:ext>
          </c:extLst>
        </c:ser>
        <c:dLbls>
          <c:showLegendKey val="0"/>
          <c:showVal val="0"/>
          <c:showCatName val="0"/>
          <c:showSerName val="0"/>
          <c:showPercent val="0"/>
          <c:showBubbleSize val="0"/>
        </c:dLbls>
        <c:gapWidth val="150"/>
        <c:overlap val="100"/>
        <c:axId val="642163600"/>
        <c:axId val="642162424"/>
      </c:barChart>
      <c:catAx>
        <c:axId val="642163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2162424"/>
        <c:crosses val="autoZero"/>
        <c:auto val="1"/>
        <c:lblAlgn val="ctr"/>
        <c:lblOffset val="100"/>
        <c:tickLblSkip val="1"/>
        <c:tickMarkSkip val="1"/>
        <c:noMultiLvlLbl val="0"/>
      </c:catAx>
      <c:valAx>
        <c:axId val="642162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2163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387</c:v>
                </c:pt>
                <c:pt idx="5">
                  <c:v>401</c:v>
                </c:pt>
                <c:pt idx="8">
                  <c:v>337</c:v>
                </c:pt>
                <c:pt idx="11">
                  <c:v>307</c:v>
                </c:pt>
                <c:pt idx="14">
                  <c:v>305</c:v>
                </c:pt>
              </c:numCache>
            </c:numRef>
          </c:val>
          <c:extLst xmlns:c16r2="http://schemas.microsoft.com/office/drawing/2015/06/chart">
            <c:ext xmlns:c16="http://schemas.microsoft.com/office/drawing/2014/chart" uri="{C3380CC4-5D6E-409C-BE32-E72D297353CC}">
              <c16:uniqueId val="{00000000-ADAA-490F-8414-57D2D1673B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DAA-490F-8414-57D2D1673B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DAA-490F-8414-57D2D1673B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c:v>
                </c:pt>
                <c:pt idx="3">
                  <c:v>11</c:v>
                </c:pt>
                <c:pt idx="6">
                  <c:v>16</c:v>
                </c:pt>
                <c:pt idx="9">
                  <c:v>18</c:v>
                </c:pt>
                <c:pt idx="12">
                  <c:v>14</c:v>
                </c:pt>
              </c:numCache>
            </c:numRef>
          </c:val>
          <c:extLst xmlns:c16r2="http://schemas.microsoft.com/office/drawing/2015/06/chart">
            <c:ext xmlns:c16="http://schemas.microsoft.com/office/drawing/2014/chart" uri="{C3380CC4-5D6E-409C-BE32-E72D297353CC}">
              <c16:uniqueId val="{00000003-ADAA-490F-8414-57D2D1673B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32</c:v>
                </c:pt>
                <c:pt idx="3">
                  <c:v>36</c:v>
                </c:pt>
                <c:pt idx="6">
                  <c:v>38</c:v>
                </c:pt>
                <c:pt idx="9">
                  <c:v>41</c:v>
                </c:pt>
                <c:pt idx="12">
                  <c:v>42</c:v>
                </c:pt>
              </c:numCache>
            </c:numRef>
          </c:val>
          <c:extLst xmlns:c16r2="http://schemas.microsoft.com/office/drawing/2015/06/chart">
            <c:ext xmlns:c16="http://schemas.microsoft.com/office/drawing/2014/chart" uri="{C3380CC4-5D6E-409C-BE32-E72D297353CC}">
              <c16:uniqueId val="{00000004-ADAA-490F-8414-57D2D1673B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6</c:v>
                </c:pt>
                <c:pt idx="9">
                  <c:v>6</c:v>
                </c:pt>
                <c:pt idx="12">
                  <c:v>6</c:v>
                </c:pt>
              </c:numCache>
            </c:numRef>
          </c:val>
          <c:extLst xmlns:c16r2="http://schemas.microsoft.com/office/drawing/2015/06/chart">
            <c:ext xmlns:c16="http://schemas.microsoft.com/office/drawing/2014/chart" uri="{C3380CC4-5D6E-409C-BE32-E72D297353CC}">
              <c16:uniqueId val="{00000005-ADAA-490F-8414-57D2D1673B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DAA-490F-8414-57D2D1673B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414</c:v>
                </c:pt>
                <c:pt idx="3">
                  <c:v>388</c:v>
                </c:pt>
                <c:pt idx="6">
                  <c:v>345</c:v>
                </c:pt>
                <c:pt idx="9">
                  <c:v>358</c:v>
                </c:pt>
                <c:pt idx="12">
                  <c:v>361</c:v>
                </c:pt>
              </c:numCache>
            </c:numRef>
          </c:val>
          <c:extLst xmlns:c16r2="http://schemas.microsoft.com/office/drawing/2015/06/chart">
            <c:ext xmlns:c16="http://schemas.microsoft.com/office/drawing/2014/chart" uri="{C3380CC4-5D6E-409C-BE32-E72D297353CC}">
              <c16:uniqueId val="{00000007-ADAA-490F-8414-57D2D1673B95}"/>
            </c:ext>
          </c:extLst>
        </c:ser>
        <c:dLbls>
          <c:showLegendKey val="0"/>
          <c:showVal val="0"/>
          <c:showCatName val="0"/>
          <c:showSerName val="0"/>
          <c:showPercent val="0"/>
          <c:showBubbleSize val="0"/>
        </c:dLbls>
        <c:gapWidth val="100"/>
        <c:overlap val="100"/>
        <c:axId val="642168696"/>
        <c:axId val="642169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69</c:v>
                </c:pt>
                <c:pt idx="2">
                  <c:v>#N/A</c:v>
                </c:pt>
                <c:pt idx="3">
                  <c:v>#N/A</c:v>
                </c:pt>
                <c:pt idx="4">
                  <c:v>34</c:v>
                </c:pt>
                <c:pt idx="5">
                  <c:v>#N/A</c:v>
                </c:pt>
                <c:pt idx="6">
                  <c:v>#N/A</c:v>
                </c:pt>
                <c:pt idx="7">
                  <c:v>68</c:v>
                </c:pt>
                <c:pt idx="8">
                  <c:v>#N/A</c:v>
                </c:pt>
                <c:pt idx="9">
                  <c:v>#N/A</c:v>
                </c:pt>
                <c:pt idx="10">
                  <c:v>116</c:v>
                </c:pt>
                <c:pt idx="11">
                  <c:v>#N/A</c:v>
                </c:pt>
                <c:pt idx="12">
                  <c:v>#N/A</c:v>
                </c:pt>
                <c:pt idx="13">
                  <c:v>118</c:v>
                </c:pt>
                <c:pt idx="14">
                  <c:v>#N/A</c:v>
                </c:pt>
              </c:numCache>
            </c:numRef>
          </c:val>
          <c:smooth val="0"/>
          <c:extLst xmlns:c16r2="http://schemas.microsoft.com/office/drawing/2015/06/chart">
            <c:ext xmlns:c16="http://schemas.microsoft.com/office/drawing/2014/chart" uri="{C3380CC4-5D6E-409C-BE32-E72D297353CC}">
              <c16:uniqueId val="{00000008-ADAA-490F-8414-57D2D1673B95}"/>
            </c:ext>
          </c:extLst>
        </c:ser>
        <c:dLbls>
          <c:showLegendKey val="0"/>
          <c:showVal val="0"/>
          <c:showCatName val="0"/>
          <c:showSerName val="0"/>
          <c:showPercent val="0"/>
          <c:showBubbleSize val="0"/>
        </c:dLbls>
        <c:marker val="1"/>
        <c:smooth val="0"/>
        <c:axId val="642168696"/>
        <c:axId val="642169480"/>
      </c:lineChart>
      <c:catAx>
        <c:axId val="642168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2169480"/>
        <c:crosses val="autoZero"/>
        <c:auto val="1"/>
        <c:lblAlgn val="ctr"/>
        <c:lblOffset val="100"/>
        <c:tickLblSkip val="1"/>
        <c:tickMarkSkip val="1"/>
        <c:noMultiLvlLbl val="0"/>
      </c:catAx>
      <c:valAx>
        <c:axId val="642169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2168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3501</c:v>
                </c:pt>
                <c:pt idx="5">
                  <c:v>3550</c:v>
                </c:pt>
                <c:pt idx="8">
                  <c:v>3665</c:v>
                </c:pt>
                <c:pt idx="11">
                  <c:v>3690</c:v>
                </c:pt>
                <c:pt idx="14">
                  <c:v>3669</c:v>
                </c:pt>
              </c:numCache>
            </c:numRef>
          </c:val>
          <c:extLst xmlns:c16r2="http://schemas.microsoft.com/office/drawing/2015/06/chart">
            <c:ext xmlns:c16="http://schemas.microsoft.com/office/drawing/2014/chart" uri="{C3380CC4-5D6E-409C-BE32-E72D297353CC}">
              <c16:uniqueId val="{00000000-7054-4C72-8ECF-EB96E0F49D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1013</c:v>
                </c:pt>
                <c:pt idx="5">
                  <c:v>973</c:v>
                </c:pt>
                <c:pt idx="8">
                  <c:v>804</c:v>
                </c:pt>
                <c:pt idx="11">
                  <c:v>518</c:v>
                </c:pt>
                <c:pt idx="14">
                  <c:v>261</c:v>
                </c:pt>
              </c:numCache>
            </c:numRef>
          </c:val>
          <c:extLst xmlns:c16r2="http://schemas.microsoft.com/office/drawing/2015/06/chart">
            <c:ext xmlns:c16="http://schemas.microsoft.com/office/drawing/2014/chart" uri="{C3380CC4-5D6E-409C-BE32-E72D297353CC}">
              <c16:uniqueId val="{00000001-7054-4C72-8ECF-EB96E0F49D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3677</c:v>
                </c:pt>
                <c:pt idx="5">
                  <c:v>3685</c:v>
                </c:pt>
                <c:pt idx="8">
                  <c:v>3955</c:v>
                </c:pt>
                <c:pt idx="11">
                  <c:v>4156</c:v>
                </c:pt>
                <c:pt idx="14">
                  <c:v>4184</c:v>
                </c:pt>
              </c:numCache>
            </c:numRef>
          </c:val>
          <c:extLst xmlns:c16r2="http://schemas.microsoft.com/office/drawing/2015/06/chart">
            <c:ext xmlns:c16="http://schemas.microsoft.com/office/drawing/2014/chart" uri="{C3380CC4-5D6E-409C-BE32-E72D297353CC}">
              <c16:uniqueId val="{00000002-7054-4C72-8ECF-EB96E0F49D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054-4C72-8ECF-EB96E0F49D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054-4C72-8ECF-EB96E0F49D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c:v>
                </c:pt>
                <c:pt idx="3">
                  <c:v>2</c:v>
                </c:pt>
                <c:pt idx="6">
                  <c:v>1</c:v>
                </c:pt>
                <c:pt idx="9">
                  <c:v>0</c:v>
                </c:pt>
                <c:pt idx="12">
                  <c:v>0</c:v>
                </c:pt>
              </c:numCache>
            </c:numRef>
          </c:val>
          <c:extLst xmlns:c16r2="http://schemas.microsoft.com/office/drawing/2015/06/chart">
            <c:ext xmlns:c16="http://schemas.microsoft.com/office/drawing/2014/chart" uri="{C3380CC4-5D6E-409C-BE32-E72D297353CC}">
              <c16:uniqueId val="{00000005-7054-4C72-8ECF-EB96E0F49D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1335</c:v>
                </c:pt>
                <c:pt idx="3">
                  <c:v>1310</c:v>
                </c:pt>
                <c:pt idx="6">
                  <c:v>1199</c:v>
                </c:pt>
                <c:pt idx="9">
                  <c:v>1178</c:v>
                </c:pt>
                <c:pt idx="12">
                  <c:v>1136</c:v>
                </c:pt>
              </c:numCache>
            </c:numRef>
          </c:val>
          <c:extLst xmlns:c16r2="http://schemas.microsoft.com/office/drawing/2015/06/chart">
            <c:ext xmlns:c16="http://schemas.microsoft.com/office/drawing/2014/chart" uri="{C3380CC4-5D6E-409C-BE32-E72D297353CC}">
              <c16:uniqueId val="{00000006-7054-4C72-8ECF-EB96E0F49D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78</c:v>
                </c:pt>
                <c:pt idx="3">
                  <c:v>141</c:v>
                </c:pt>
                <c:pt idx="6">
                  <c:v>127</c:v>
                </c:pt>
                <c:pt idx="9">
                  <c:v>108</c:v>
                </c:pt>
                <c:pt idx="12">
                  <c:v>108</c:v>
                </c:pt>
              </c:numCache>
            </c:numRef>
          </c:val>
          <c:extLst xmlns:c16r2="http://schemas.microsoft.com/office/drawing/2015/06/chart">
            <c:ext xmlns:c16="http://schemas.microsoft.com/office/drawing/2014/chart" uri="{C3380CC4-5D6E-409C-BE32-E72D297353CC}">
              <c16:uniqueId val="{00000007-7054-4C72-8ECF-EB96E0F49D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839</c:v>
                </c:pt>
                <c:pt idx="3">
                  <c:v>842</c:v>
                </c:pt>
                <c:pt idx="6">
                  <c:v>840</c:v>
                </c:pt>
                <c:pt idx="9">
                  <c:v>831</c:v>
                </c:pt>
                <c:pt idx="12">
                  <c:v>840</c:v>
                </c:pt>
              </c:numCache>
            </c:numRef>
          </c:val>
          <c:extLst xmlns:c16r2="http://schemas.microsoft.com/office/drawing/2015/06/chart">
            <c:ext xmlns:c16="http://schemas.microsoft.com/office/drawing/2014/chart" uri="{C3380CC4-5D6E-409C-BE32-E72D297353CC}">
              <c16:uniqueId val="{00000008-7054-4C72-8ECF-EB96E0F49D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054-4C72-8ECF-EB96E0F49D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4371</c:v>
                </c:pt>
                <c:pt idx="3">
                  <c:v>4161</c:v>
                </c:pt>
                <c:pt idx="6">
                  <c:v>4334</c:v>
                </c:pt>
                <c:pt idx="9">
                  <c:v>4438</c:v>
                </c:pt>
                <c:pt idx="12">
                  <c:v>4580</c:v>
                </c:pt>
              </c:numCache>
            </c:numRef>
          </c:val>
          <c:extLst xmlns:c16r2="http://schemas.microsoft.com/office/drawing/2015/06/chart">
            <c:ext xmlns:c16="http://schemas.microsoft.com/office/drawing/2014/chart" uri="{C3380CC4-5D6E-409C-BE32-E72D297353CC}">
              <c16:uniqueId val="{0000000A-7054-4C72-8ECF-EB96E0F49DC3}"/>
            </c:ext>
          </c:extLst>
        </c:ser>
        <c:dLbls>
          <c:showLegendKey val="0"/>
          <c:showVal val="0"/>
          <c:showCatName val="0"/>
          <c:showSerName val="0"/>
          <c:showPercent val="0"/>
          <c:showBubbleSize val="0"/>
        </c:dLbls>
        <c:gapWidth val="100"/>
        <c:overlap val="100"/>
        <c:axId val="642169088"/>
        <c:axId val="642169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054-4C72-8ECF-EB96E0F49DC3}"/>
            </c:ext>
          </c:extLst>
        </c:ser>
        <c:dLbls>
          <c:showLegendKey val="0"/>
          <c:showVal val="0"/>
          <c:showCatName val="0"/>
          <c:showSerName val="0"/>
          <c:showPercent val="0"/>
          <c:showBubbleSize val="0"/>
        </c:dLbls>
        <c:marker val="1"/>
        <c:smooth val="0"/>
        <c:axId val="642169088"/>
        <c:axId val="642169872"/>
      </c:lineChart>
      <c:catAx>
        <c:axId val="642169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42169872"/>
        <c:crosses val="autoZero"/>
        <c:auto val="1"/>
        <c:lblAlgn val="ctr"/>
        <c:lblOffset val="100"/>
        <c:tickLblSkip val="1"/>
        <c:tickMarkSkip val="1"/>
        <c:noMultiLvlLbl val="0"/>
      </c:catAx>
      <c:valAx>
        <c:axId val="642169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2169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1198</c:v>
                </c:pt>
                <c:pt idx="1">
                  <c:v>1200</c:v>
                </c:pt>
                <c:pt idx="2">
                  <c:v>1201</c:v>
                </c:pt>
              </c:numCache>
            </c:numRef>
          </c:val>
          <c:extLst xmlns:c16r2="http://schemas.microsoft.com/office/drawing/2015/06/chart">
            <c:ext xmlns:c16="http://schemas.microsoft.com/office/drawing/2014/chart" uri="{C3380CC4-5D6E-409C-BE32-E72D297353CC}">
              <c16:uniqueId val="{00000000-8859-4941-9AC2-4D751146F8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700</c:v>
                </c:pt>
                <c:pt idx="1">
                  <c:v>826</c:v>
                </c:pt>
                <c:pt idx="2">
                  <c:v>830</c:v>
                </c:pt>
              </c:numCache>
            </c:numRef>
          </c:val>
          <c:extLst xmlns:c16r2="http://schemas.microsoft.com/office/drawing/2015/06/chart">
            <c:ext xmlns:c16="http://schemas.microsoft.com/office/drawing/2014/chart" uri="{C3380CC4-5D6E-409C-BE32-E72D297353CC}">
              <c16:uniqueId val="{00000001-8859-4941-9AC2-4D751146F8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2055</c:v>
                </c:pt>
                <c:pt idx="1">
                  <c:v>2128</c:v>
                </c:pt>
                <c:pt idx="2">
                  <c:v>2152</c:v>
                </c:pt>
              </c:numCache>
            </c:numRef>
          </c:val>
          <c:extLst xmlns:c16r2="http://schemas.microsoft.com/office/drawing/2015/06/chart">
            <c:ext xmlns:c16="http://schemas.microsoft.com/office/drawing/2014/chart" uri="{C3380CC4-5D6E-409C-BE32-E72D297353CC}">
              <c16:uniqueId val="{00000002-8859-4941-9AC2-4D751146F82F}"/>
            </c:ext>
          </c:extLst>
        </c:ser>
        <c:dLbls>
          <c:showLegendKey val="0"/>
          <c:showVal val="0"/>
          <c:showCatName val="0"/>
          <c:showSerName val="0"/>
          <c:showPercent val="0"/>
          <c:showBubbleSize val="0"/>
        </c:dLbls>
        <c:gapWidth val="120"/>
        <c:overlap val="100"/>
        <c:axId val="642174576"/>
        <c:axId val="642155760"/>
      </c:barChart>
      <c:catAx>
        <c:axId val="642174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42155760"/>
        <c:crosses val="autoZero"/>
        <c:auto val="1"/>
        <c:lblAlgn val="ctr"/>
        <c:lblOffset val="100"/>
        <c:tickLblSkip val="1"/>
        <c:tickMarkSkip val="1"/>
        <c:noMultiLvlLbl val="0"/>
      </c:catAx>
      <c:valAx>
        <c:axId val="6421557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42174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B9A-4CAB-A331-B237C1060A9C}"/>
                </c:ext>
                <c:ext xmlns:c15="http://schemas.microsoft.com/office/drawing/2012/chart" uri="{CE6537A1-D6FC-4f65-9D91-7224C49458BB}">
                  <c15:dlblFieldTable>
                    <c15:dlblFTEntry>
                      <c15:txfldGUID>{4CA82440-2DE3-4D71-8294-D4EAB345DC4B}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B9A-4CAB-A331-B237C1060A9C}"/>
                </c:ext>
                <c:ext xmlns:c15="http://schemas.microsoft.com/office/drawing/2012/chart" uri="{CE6537A1-D6FC-4f65-9D91-7224C49458BB}">
                  <c15:dlblFieldTable>
                    <c15:dlblFTEntry>
                      <c15:txfldGUID>{9104B403-1FD9-4258-9DA9-00ABE6181B9C}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B9A-4CAB-A331-B237C1060A9C}"/>
                </c:ext>
                <c:ext xmlns:c15="http://schemas.microsoft.com/office/drawing/2012/chart" uri="{CE6537A1-D6FC-4f65-9D91-7224C49458BB}">
                  <c15:dlblFieldTable>
                    <c15:dlblFTEntry>
                      <c15:txfldGUID>{28623B07-5989-4D9A-934A-E829E6AC9E91}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B9A-4CAB-A331-B237C1060A9C}"/>
                </c:ext>
                <c:ext xmlns:c15="http://schemas.microsoft.com/office/drawing/2012/chart" uri="{CE6537A1-D6FC-4f65-9D91-7224C49458BB}">
                  <c15:dlblFieldTable>
                    <c15:dlblFTEntry>
                      <c15:txfldGUID>{753D2FBD-1615-4CD0-8CE9-EE27D35C25A3}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B9A-4CAB-A331-B237C1060A9C}"/>
                </c:ext>
                <c:ext xmlns:c15="http://schemas.microsoft.com/office/drawing/2012/chart" uri="{CE6537A1-D6FC-4f65-9D91-7224C49458BB}">
                  <c15:dlblFieldTable>
                    <c15:dlblFTEntry>
                      <c15:txfldGUID>{56CADF4A-AEB3-4582-8DE3-4F19CD43C7C8}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B9A-4CAB-A331-B237C1060A9C}"/>
                </c:ext>
                <c:ext xmlns:c15="http://schemas.microsoft.com/office/drawing/2012/chart" uri="{CE6537A1-D6FC-4f65-9D91-7224C49458BB}">
                  <c15:dlblFieldTable>
                    <c15:dlblFTEntry>
                      <c15:txfldGUID>{5AC81F2F-639F-4B99-9C05-2604EC26BE0E}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B9A-4CAB-A331-B237C1060A9C}"/>
                </c:ext>
                <c:ext xmlns:c15="http://schemas.microsoft.com/office/drawing/2012/chart" uri="{CE6537A1-D6FC-4f65-9D91-7224C49458BB}">
                  <c15:dlblFieldTable>
                    <c15:dlblFTEntry>
                      <c15:txfldGUID>{5CB90FA3-3466-4096-9998-844E184549EF}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B9A-4CAB-A331-B237C1060A9C}"/>
                </c:ext>
                <c:ext xmlns:c15="http://schemas.microsoft.com/office/drawing/2012/chart" uri="{CE6537A1-D6FC-4f65-9D91-7224C49458BB}">
                  <c15:dlblFieldTable>
                    <c15:dlblFTEntry>
                      <c15:txfldGUID>{5C322971-D81D-460F-A395-271809F58A39}</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B9A-4CAB-A331-B237C1060A9C}"/>
                </c:ext>
                <c:ext xmlns:c15="http://schemas.microsoft.com/office/drawing/2012/chart" uri="{CE6537A1-D6FC-4f65-9D91-7224C49458BB}">
                  <c15:dlblFieldTable>
                    <c15:dlblFTEntry>
                      <c15:txfldGUID>{23B17011-1C08-4D8D-8F39-CF9C97E38F62}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67.900000000000006</c:v>
                </c:pt>
                <c:pt idx="24">
                  <c:v>66.099999999999994</c:v>
                </c:pt>
                <c:pt idx="32">
                  <c:v>67.2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B9A-4CAB-A331-B237C1060A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B9A-4CAB-A331-B237C1060A9C}"/>
                </c:ext>
                <c:ext xmlns:c15="http://schemas.microsoft.com/office/drawing/2012/chart" uri="{CE6537A1-D6FC-4f65-9D91-7224C49458BB}">
                  <c15:dlblFieldTable>
                    <c15:dlblFTEntry>
                      <c15:txfldGUID>{636C9400-8FC1-4FB0-9962-51FD074E883B}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B9A-4CAB-A331-B237C1060A9C}"/>
                </c:ext>
                <c:ext xmlns:c15="http://schemas.microsoft.com/office/drawing/2012/chart" uri="{CE6537A1-D6FC-4f65-9D91-7224C49458BB}">
                  <c15:dlblFieldTable>
                    <c15:dlblFTEntry>
                      <c15:txfldGUID>{DF485E33-EA70-4DA7-8568-A512A0C4E211}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B9A-4CAB-A331-B237C1060A9C}"/>
                </c:ext>
                <c:ext xmlns:c15="http://schemas.microsoft.com/office/drawing/2012/chart" uri="{CE6537A1-D6FC-4f65-9D91-7224C49458BB}">
                  <c15:dlblFieldTable>
                    <c15:dlblFTEntry>
                      <c15:txfldGUID>{EA1CE1F4-8950-4177-8666-6F584E63AE10}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B9A-4CAB-A331-B237C1060A9C}"/>
                </c:ext>
                <c:ext xmlns:c15="http://schemas.microsoft.com/office/drawing/2012/chart" uri="{CE6537A1-D6FC-4f65-9D91-7224C49458BB}">
                  <c15:dlblFieldTable>
                    <c15:dlblFTEntry>
                      <c15:txfldGUID>{649A5512-3542-4993-9AFB-7572AC63DA26}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B9A-4CAB-A331-B237C1060A9C}"/>
                </c:ext>
                <c:ext xmlns:c15="http://schemas.microsoft.com/office/drawing/2012/chart" uri="{CE6537A1-D6FC-4f65-9D91-7224C49458BB}">
                  <c15:dlblFieldTable>
                    <c15:dlblFTEntry>
                      <c15:txfldGUID>{D84B8B0F-3828-4203-9A43-D19273826D03}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B9A-4CAB-A331-B237C1060A9C}"/>
                </c:ext>
                <c:ext xmlns:c15="http://schemas.microsoft.com/office/drawing/2012/chart" uri="{CE6537A1-D6FC-4f65-9D91-7224C49458BB}">
                  <c15:dlblFieldTable>
                    <c15:dlblFTEntry>
                      <c15:txfldGUID>{D353C32E-4E3B-4C87-8BA6-0CBBFFD5C570}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B9A-4CAB-A331-B237C1060A9C}"/>
                </c:ext>
                <c:ext xmlns:c15="http://schemas.microsoft.com/office/drawing/2012/chart" uri="{CE6537A1-D6FC-4f65-9D91-7224C49458BB}">
                  <c15:dlblFieldTable>
                    <c15:dlblFTEntry>
                      <c15:txfldGUID>{4FDB0AD8-B990-4E27-BA6C-934FE65A488E}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B9A-4CAB-A331-B237C1060A9C}"/>
                </c:ext>
                <c:ext xmlns:c15="http://schemas.microsoft.com/office/drawing/2012/chart" uri="{CE6537A1-D6FC-4f65-9D91-7224C49458BB}">
                  <c15:dlblFieldTable>
                    <c15:dlblFTEntry>
                      <c15:txfldGUID>{0048A565-E3D6-4208-800A-24F4A351A33E}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B9A-4CAB-A331-B237C1060A9C}"/>
                </c:ext>
                <c:ext xmlns:c15="http://schemas.microsoft.com/office/drawing/2012/chart" uri="{CE6537A1-D6FC-4f65-9D91-7224C49458BB}">
                  <c15:dlblFieldTable>
                    <c15:dlblFTEntry>
                      <c15:txfldGUID>{F658F9DD-DFFC-4F30-97B6-8A4AFFAD570D}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52.1</c:v>
                </c:pt>
                <c:pt idx="32">
                  <c:v>58.2</c:v>
                </c:pt>
              </c:numCache>
            </c:numRef>
          </c:xVal>
          <c:yVal>
            <c:numRef>
              <c:f>公会計指標分析・財政指標組合せ分析表!$BP$55:$DC$55</c:f>
              <c:numCache>
                <c:formatCode>#,##0.0;"▲ "#,##0.0</c:formatCode>
                <c:ptCount val="40"/>
                <c:pt idx="16">
                  <c:v>13.1</c:v>
                </c:pt>
                <c:pt idx="24">
                  <c:v>0</c:v>
                </c:pt>
                <c:pt idx="32">
                  <c:v>0</c:v>
                </c:pt>
              </c:numCache>
            </c:numRef>
          </c:yVal>
          <c:smooth val="0"/>
          <c:extLst xmlns:c16r2="http://schemas.microsoft.com/office/drawing/2015/06/chart">
            <c:ext xmlns:c16="http://schemas.microsoft.com/office/drawing/2014/chart" uri="{C3380CC4-5D6E-409C-BE32-E72D297353CC}">
              <c16:uniqueId val="{00000013-8B9A-4CAB-A331-B237C1060A9C}"/>
            </c:ext>
          </c:extLst>
        </c:ser>
        <c:dLbls>
          <c:showLegendKey val="0"/>
          <c:showVal val="1"/>
          <c:showCatName val="0"/>
          <c:showSerName val="0"/>
          <c:showPercent val="0"/>
          <c:showBubbleSize val="0"/>
        </c:dLbls>
        <c:axId val="642182808"/>
        <c:axId val="642151056"/>
      </c:scatterChart>
      <c:valAx>
        <c:axId val="642182808"/>
        <c:scaling>
          <c:orientation val="minMax"/>
          <c:max val="58.800000000000004"/>
          <c:min val="51.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42151056"/>
        <c:crosses val="autoZero"/>
        <c:crossBetween val="midCat"/>
      </c:valAx>
      <c:valAx>
        <c:axId val="642151056"/>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42182808"/>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CE9-49E3-B0D9-D37D56AF13A3}"/>
                </c:ext>
                <c:ext xmlns:c15="http://schemas.microsoft.com/office/drawing/2012/chart" uri="{CE6537A1-D6FC-4f65-9D91-7224C49458BB}">
                  <c15:dlblFieldTable>
                    <c15:dlblFTEntry>
                      <c15:txfldGUID>{B99D5D32-DD4C-4885-A1F9-D7006D26B1CE}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CE9-49E3-B0D9-D37D56AF13A3}"/>
                </c:ext>
                <c:ext xmlns:c15="http://schemas.microsoft.com/office/drawing/2012/chart" uri="{CE6537A1-D6FC-4f65-9D91-7224C49458BB}">
                  <c15:dlblFieldTable>
                    <c15:dlblFTEntry>
                      <c15:txfldGUID>{54303C7E-C0E2-4DFD-AACF-216B5BF219D5}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CE9-49E3-B0D9-D37D56AF13A3}"/>
                </c:ext>
                <c:ext xmlns:c15="http://schemas.microsoft.com/office/drawing/2012/chart" uri="{CE6537A1-D6FC-4f65-9D91-7224C49458BB}">
                  <c15:dlblFieldTable>
                    <c15:dlblFTEntry>
                      <c15:txfldGUID>{3643BC75-E9F9-4F99-A983-19168D9301AF}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CE9-49E3-B0D9-D37D56AF13A3}"/>
                </c:ext>
                <c:ext xmlns:c15="http://schemas.microsoft.com/office/drawing/2012/chart" uri="{CE6537A1-D6FC-4f65-9D91-7224C49458BB}">
                  <c15:dlblFieldTable>
                    <c15:dlblFTEntry>
                      <c15:txfldGUID>{90D8A62E-0341-4877-963D-4ED85594A65D}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CE9-49E3-B0D9-D37D56AF13A3}"/>
                </c:ext>
                <c:ext xmlns:c15="http://schemas.microsoft.com/office/drawing/2012/chart" uri="{CE6537A1-D6FC-4f65-9D91-7224C49458BB}">
                  <c15:dlblFieldTable>
                    <c15:dlblFTEntry>
                      <c15:txfldGUID>{7D543104-C0B6-421C-868F-E02F78D803E7}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CE9-49E3-B0D9-D37D56AF13A3}"/>
                </c:ext>
                <c:ext xmlns:c15="http://schemas.microsoft.com/office/drawing/2012/chart" uri="{CE6537A1-D6FC-4f65-9D91-7224C49458BB}">
                  <c15:dlblFieldTable>
                    <c15:dlblFTEntry>
                      <c15:txfldGUID>{1FB09758-5775-4647-AC3E-6D7613C82744}</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CE9-49E3-B0D9-D37D56AF13A3}"/>
                </c:ext>
                <c:ext xmlns:c15="http://schemas.microsoft.com/office/drawing/2012/chart" uri="{CE6537A1-D6FC-4f65-9D91-7224C49458BB}">
                  <c15:dlblFieldTable>
                    <c15:dlblFTEntry>
                      <c15:txfldGUID>{E9411E52-6201-48C3-8559-DA35EBD03D5F}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CE9-49E3-B0D9-D37D56AF13A3}"/>
                </c:ext>
                <c:ext xmlns:c15="http://schemas.microsoft.com/office/drawing/2012/chart" uri="{CE6537A1-D6FC-4f65-9D91-7224C49458BB}">
                  <c15:dlblFieldTable>
                    <c15:dlblFTEntry>
                      <c15:txfldGUID>{81718BB0-8C2A-4022-B998-8FEC51BB2458}</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CE9-49E3-B0D9-D37D56AF13A3}"/>
                </c:ext>
                <c:ext xmlns:c15="http://schemas.microsoft.com/office/drawing/2012/chart" uri="{CE6537A1-D6FC-4f65-9D91-7224C49458BB}">
                  <c15:dlblFieldTable>
                    <c15:dlblFTEntry>
                      <c15:txfldGUID>{A6BCF9DF-6656-40D1-9BF1-E3A0F4E28D00}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c:v>
                </c:pt>
                <c:pt idx="8">
                  <c:v>1.8</c:v>
                </c:pt>
                <c:pt idx="16">
                  <c:v>2</c:v>
                </c:pt>
                <c:pt idx="24">
                  <c:v>2.5</c:v>
                </c:pt>
                <c:pt idx="32">
                  <c:v>3.4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ECE9-49E3-B0D9-D37D56AF13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CE9-49E3-B0D9-D37D56AF13A3}"/>
                </c:ext>
                <c:ext xmlns:c15="http://schemas.microsoft.com/office/drawing/2012/chart" uri="{CE6537A1-D6FC-4f65-9D91-7224C49458BB}">
                  <c15:dlblFieldTable>
                    <c15:dlblFTEntry>
                      <c15:txfldGUID>{83986F69-2624-48A3-A89D-9847EB1D80CD}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CE9-49E3-B0D9-D37D56AF13A3}"/>
                </c:ext>
                <c:ext xmlns:c15="http://schemas.microsoft.com/office/drawing/2012/chart" uri="{CE6537A1-D6FC-4f65-9D91-7224C49458BB}">
                  <c15:dlblFieldTable>
                    <c15:dlblFTEntry>
                      <c15:txfldGUID>{BF39326D-5E51-47EF-ABBB-AB8624AC7082}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CE9-49E3-B0D9-D37D56AF13A3}"/>
                </c:ext>
                <c:ext xmlns:c15="http://schemas.microsoft.com/office/drawing/2012/chart" uri="{CE6537A1-D6FC-4f65-9D91-7224C49458BB}">
                  <c15:dlblFieldTable>
                    <c15:dlblFTEntry>
                      <c15:txfldGUID>{C4E19B51-29B1-4574-BF82-4CD4A5244D34}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CE9-49E3-B0D9-D37D56AF13A3}"/>
                </c:ext>
                <c:ext xmlns:c15="http://schemas.microsoft.com/office/drawing/2012/chart" uri="{CE6537A1-D6FC-4f65-9D91-7224C49458BB}">
                  <c15:dlblFieldTable>
                    <c15:dlblFTEntry>
                      <c15:txfldGUID>{E51EDD44-02DB-4316-B75E-CF0502603E0E}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CE9-49E3-B0D9-D37D56AF13A3}"/>
                </c:ext>
                <c:ext xmlns:c15="http://schemas.microsoft.com/office/drawing/2012/chart" uri="{CE6537A1-D6FC-4f65-9D91-7224C49458BB}">
                  <c15:dlblFieldTable>
                    <c15:dlblFTEntry>
                      <c15:txfldGUID>{87306984-9185-4C49-9335-E2CEF0BB9A9D}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CE9-49E3-B0D9-D37D56AF13A3}"/>
                </c:ext>
                <c:ext xmlns:c15="http://schemas.microsoft.com/office/drawing/2012/chart" uri="{CE6537A1-D6FC-4f65-9D91-7224C49458BB}">
                  <c15:dlblFieldTable>
                    <c15:dlblFTEntry>
                      <c15:txfldGUID>{BBFF7B4F-7493-4ACF-B496-B0198EE08FE3}</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CE9-49E3-B0D9-D37D56AF13A3}"/>
                </c:ext>
                <c:ext xmlns:c15="http://schemas.microsoft.com/office/drawing/2012/chart" uri="{CE6537A1-D6FC-4f65-9D91-7224C49458BB}">
                  <c15:dlblFieldTable>
                    <c15:dlblFTEntry>
                      <c15:txfldGUID>{C71B073A-8C54-4549-8206-83D571F39A52}</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CE9-49E3-B0D9-D37D56AF13A3}"/>
                </c:ext>
                <c:ext xmlns:c15="http://schemas.microsoft.com/office/drawing/2012/chart" uri="{CE6537A1-D6FC-4f65-9D91-7224C49458BB}">
                  <c15:dlblFieldTable>
                    <c15:dlblFTEntry>
                      <c15:txfldGUID>{707099AD-F1F5-4685-A48A-411C96B51EEC}</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5002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CE9-49E3-B0D9-D37D56AF13A3}"/>
                </c:ext>
                <c:ext xmlns:c15="http://schemas.microsoft.com/office/drawing/2012/chart" uri="{CE6537A1-D6FC-4f65-9D91-7224C49458BB}">
                  <c15:dlblFieldTable>
                    <c15:dlblFTEntry>
                      <c15:txfldGUID>{630CEF66-5EFC-4110-96EF-BBAC29D45A9F}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13.1</c:v>
                </c:pt>
                <c:pt idx="24">
                  <c:v>0</c:v>
                </c:pt>
                <c:pt idx="32">
                  <c:v>0</c:v>
                </c:pt>
              </c:numCache>
            </c:numRef>
          </c:yVal>
          <c:smooth val="0"/>
          <c:extLst xmlns:c16r2="http://schemas.microsoft.com/office/drawing/2015/06/chart">
            <c:ext xmlns:c16="http://schemas.microsoft.com/office/drawing/2014/chart" uri="{C3380CC4-5D6E-409C-BE32-E72D297353CC}">
              <c16:uniqueId val="{00000013-ECE9-49E3-B0D9-D37D56AF13A3}"/>
            </c:ext>
          </c:extLst>
        </c:ser>
        <c:dLbls>
          <c:showLegendKey val="0"/>
          <c:showVal val="1"/>
          <c:showCatName val="0"/>
          <c:showSerName val="0"/>
          <c:showPercent val="0"/>
          <c:showBubbleSize val="0"/>
        </c:dLbls>
        <c:axId val="642170264"/>
        <c:axId val="642151448"/>
      </c:scatterChart>
      <c:valAx>
        <c:axId val="642170264"/>
        <c:scaling>
          <c:orientation val="minMax"/>
          <c:max val="10.29999999999999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42151448"/>
        <c:crosses val="autoZero"/>
        <c:crossBetween val="midCat"/>
      </c:valAx>
      <c:valAx>
        <c:axId val="642151448"/>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42170264"/>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３年間平均は３．４％と前年度と比較して０．９％増加しているが、類似団体と比較して低い状態を保っている。類似団体との比較では４．５％低くなっているがこれは起債の際に交付税措置のあるものを中心に借入を行う等、起債の制限を行っているためである。</a:t>
          </a:r>
        </a:p>
        <a:p>
          <a:r>
            <a:rPr kumimoji="1" lang="ja-JP" altLang="en-US" sz="1400">
              <a:latin typeface="ＭＳ ゴシック" pitchFamily="49" charset="-128"/>
              <a:ea typeface="ＭＳ ゴシック" pitchFamily="49" charset="-128"/>
            </a:rPr>
            <a:t>今後は町の学校再編事業、町営住宅長寿命化事業、一部事務組合の施設更新等、大規模事業が予定され、実質公債費比率の増加が予想されるためこれまで以上に公債費の適正化に努めていく。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将来負担比率については充当可能基金や基準財政需要額算入見込額の合計が将来負担額を超えていることから、将来負担比率は数値なしとなっている。</a:t>
          </a:r>
        </a:p>
        <a:p>
          <a:r>
            <a:rPr kumimoji="1" lang="ja-JP" altLang="en-US" sz="1400">
              <a:latin typeface="ＭＳ ゴシック" pitchFamily="49" charset="-128"/>
              <a:ea typeface="ＭＳ ゴシック" pitchFamily="49" charset="-128"/>
            </a:rPr>
            <a:t>これは今後予定されている大規模事業に備え、基金の積立を行っているためで、事業終了後は充当可能基金の大幅減が予想され、将来負担比率の上昇が見込まれるので、今後とも財政の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福岡県香春町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平成２８年度比で２８百万円増額している。その理由としては主に学校再編事業で多額の一般財源がかかると予想されているため、その財源とするために余剰金を各基金に積み立て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学校再編事業、一部事務組合の施設整備負担金、町営住宅長寿命化事業等、大規模事業が予定されているため、その財源を確保すべく余剰金の範囲で積立を行い、必要に応じて取り崩していく。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地域振興基金については、基本的に町が行う地域振興事業のうち施設整備を目的としている。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特定農業施設管理基金については、臨時石炭鉱害復旧法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に基づく鉱害復旧事業で設置し、町が管理する井堰及び揚水機の維持管理を目的としている。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地域福祉基金については、高齢者の保健福祉の増進を図ることを目的としている。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事務ＯＡ化基金については、事務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OA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化を実施することにより、事務を円滑かつ効率的に行うことを目的としている。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については「自ら考え自ら実践する地域づくり事業」を円滑に推進することを目的としている。現在の運用では主にふるさと納税等の寄附金を積み立て、目的に応じた事業の財源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地域振興基金の増加については、学校再編事業、一部事務組合の施設整備負担金、町営住宅長寿命化事業等、大規模事業が予定されているため、その財源を確保すべく余剰金の範囲で積立を行っている。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ふるさとづくり基金については、ふるさと納税等の寄附金を積み立てている。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地域振興基金については今後の大規模事業の財源とするため、取崩を行い、積立については各種計画による今後の財政負担を勘案し、余剰金の範囲内で積立を行っていく。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ふるさとづくり基金については目的別に管理しているため、目的毎に該当する事業に充当していく。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その他基金については、一定の金額を運用し、目的に応じた事業で多額の経費が必要となる際に取崩を行う。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平成２８年度比で１百万円増加している。今後の大規模事業や少子高齢化、過疎化に伴う財政状況の悪化に対応するため、余剰金の範囲で積立を行っている。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大規模事業や少子高齢化、過疎化に伴う財政状況の悪化に対応するため、必要額を積み立てていく。また、学校再編事業の起債償還に伴い、財源不足が発生すると考えられるため、必要に応じて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平成２８年度比で４百万円増加している。今後の大規模事業の実施による公債費の増加を抑制するため、臨時財政対策債の繰上償還を計画しており、その財源として積立を行っている。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計画的な繰上償還及び大規模事業の起債償還財源として、必要額の積立を行い、計画的に取り崩していく。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11,209
11,164
44.50
6,158,574
5,808,299
307,679
3,144,409
4,579,891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町が所有する有形固定資産のうち、その</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％を占める建物資産の老朽化が進んでおり、建物の償却率は</a:t>
          </a:r>
          <a:r>
            <a:rPr kumimoji="1" lang="en-US" altLang="ja-JP" sz="1100">
              <a:latin typeface="ＭＳ Ｐゴシック" panose="020B0600070205080204" pitchFamily="50" charset="-128"/>
              <a:ea typeface="ＭＳ Ｐゴシック" panose="020B0600070205080204" pitchFamily="50" charset="-128"/>
            </a:rPr>
            <a:t>63</a:t>
          </a:r>
          <a:r>
            <a:rPr kumimoji="1" lang="ja-JP" altLang="en-US" sz="1100">
              <a:latin typeface="ＭＳ Ｐゴシック" panose="020B0600070205080204" pitchFamily="50" charset="-128"/>
              <a:ea typeface="ＭＳ Ｐゴシック" panose="020B0600070205080204" pitchFamily="50" charset="-128"/>
            </a:rPr>
            <a:t>％となっている。全国（</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）、県平均（</a:t>
          </a:r>
          <a:r>
            <a:rPr kumimoji="1" lang="en-US" altLang="ja-JP" sz="1100">
              <a:latin typeface="ＭＳ Ｐゴシック" panose="020B0600070205080204" pitchFamily="50" charset="-128"/>
              <a:ea typeface="ＭＳ Ｐゴシック" panose="020B0600070205080204" pitchFamily="50" charset="-128"/>
            </a:rPr>
            <a:t>+6.9</a:t>
          </a:r>
          <a:r>
            <a:rPr kumimoji="1" lang="ja-JP" altLang="en-US" sz="1100">
              <a:latin typeface="ＭＳ Ｐゴシック" panose="020B0600070205080204" pitchFamily="50" charset="-128"/>
              <a:ea typeface="ＭＳ Ｐゴシック" panose="020B0600070205080204" pitchFamily="50" charset="-128"/>
            </a:rPr>
            <a:t>）を大幅に超えており、施設の統廃合や除却、長寿命化対策を検討する必要がある。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74" name="直線コネクタ 73"/>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75" name="有形固定資産減価償却率最小値テキスト"/>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76" name="直線コネクタ 75"/>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77" name="有形固定資産減価償却率最大値テキスト"/>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8" name="直線コネクタ 77"/>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9" name="有形固定資産減価償却率平均値テキスト"/>
        <xdr:cNvSpPr txBox="1"/>
      </xdr:nvSpPr>
      <xdr:spPr>
        <a:xfrm>
          <a:off x="4813300" y="5861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80" name="フローチャート: 判断 79"/>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81" name="フローチャート: 判断 80"/>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2" name="フローチャート: 判断 81"/>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33292</xdr:rowOff>
    </xdr:from>
    <xdr:to>
      <xdr:col>23</xdr:col>
      <xdr:colOff>136525</xdr:colOff>
      <xdr:row>28</xdr:row>
      <xdr:rowOff>134892</xdr:rowOff>
    </xdr:to>
    <xdr:sp macro="" textlink="">
      <xdr:nvSpPr>
        <xdr:cNvPr id="88" name="楕円 87"/>
        <xdr:cNvSpPr/>
      </xdr:nvSpPr>
      <xdr:spPr>
        <a:xfrm>
          <a:off x="4711700" y="5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56169</xdr:rowOff>
    </xdr:from>
    <xdr:ext cx="405111" cy="259045"/>
    <xdr:sp macro="" textlink="">
      <xdr:nvSpPr>
        <xdr:cNvPr id="89" name="有形固定資産減価償却率該当値テキスト"/>
        <xdr:cNvSpPr txBox="1"/>
      </xdr:nvSpPr>
      <xdr:spPr>
        <a:xfrm>
          <a:off x="4813300" y="5456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67219</xdr:rowOff>
    </xdr:from>
    <xdr:to>
      <xdr:col>19</xdr:col>
      <xdr:colOff>187325</xdr:colOff>
      <xdr:row>28</xdr:row>
      <xdr:rowOff>168819</xdr:rowOff>
    </xdr:to>
    <xdr:sp macro="" textlink="">
      <xdr:nvSpPr>
        <xdr:cNvPr id="90" name="楕円 89"/>
        <xdr:cNvSpPr/>
      </xdr:nvSpPr>
      <xdr:spPr>
        <a:xfrm>
          <a:off x="4000500" y="5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84092</xdr:rowOff>
    </xdr:from>
    <xdr:to>
      <xdr:col>23</xdr:col>
      <xdr:colOff>85725</xdr:colOff>
      <xdr:row>28</xdr:row>
      <xdr:rowOff>118019</xdr:rowOff>
    </xdr:to>
    <xdr:cxnSp macro="">
      <xdr:nvCxnSpPr>
        <xdr:cNvPr id="91" name="直線コネクタ 90"/>
        <xdr:cNvCxnSpPr/>
      </xdr:nvCxnSpPr>
      <xdr:spPr>
        <a:xfrm flipV="1">
          <a:off x="4051300" y="5656217"/>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11702</xdr:rowOff>
    </xdr:from>
    <xdr:to>
      <xdr:col>15</xdr:col>
      <xdr:colOff>187325</xdr:colOff>
      <xdr:row>28</xdr:row>
      <xdr:rowOff>113302</xdr:rowOff>
    </xdr:to>
    <xdr:sp macro="" textlink="">
      <xdr:nvSpPr>
        <xdr:cNvPr id="92" name="楕円 91"/>
        <xdr:cNvSpPr/>
      </xdr:nvSpPr>
      <xdr:spPr>
        <a:xfrm>
          <a:off x="3238500" y="55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62502</xdr:rowOff>
    </xdr:from>
    <xdr:to>
      <xdr:col>19</xdr:col>
      <xdr:colOff>136525</xdr:colOff>
      <xdr:row>28</xdr:row>
      <xdr:rowOff>118019</xdr:rowOff>
    </xdr:to>
    <xdr:cxnSp macro="">
      <xdr:nvCxnSpPr>
        <xdr:cNvPr id="93" name="直線コネクタ 92"/>
        <xdr:cNvCxnSpPr/>
      </xdr:nvCxnSpPr>
      <xdr:spPr>
        <a:xfrm>
          <a:off x="3289300" y="5634627"/>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77396</xdr:rowOff>
    </xdr:from>
    <xdr:ext cx="405111" cy="259045"/>
    <xdr:sp macro="" textlink="">
      <xdr:nvSpPr>
        <xdr:cNvPr id="94" name="n_1aveValue有形固定資産減価償却率"/>
        <xdr:cNvSpPr txBox="1"/>
      </xdr:nvSpPr>
      <xdr:spPr>
        <a:xfrm>
          <a:off x="383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95" name="n_2aveValue有形固定資産減価償却率"/>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13896</xdr:rowOff>
    </xdr:from>
    <xdr:ext cx="405111" cy="259045"/>
    <xdr:sp macro="" textlink="">
      <xdr:nvSpPr>
        <xdr:cNvPr id="96" name="n_1mainValue有形固定資産減価償却率"/>
        <xdr:cNvSpPr txBox="1"/>
      </xdr:nvSpPr>
      <xdr:spPr>
        <a:xfrm>
          <a:off x="3836044" y="541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129829</xdr:rowOff>
    </xdr:from>
    <xdr:ext cx="405111" cy="259045"/>
    <xdr:sp macro="" textlink="">
      <xdr:nvSpPr>
        <xdr:cNvPr id="97" name="n_2mainValue有形固定資産減価償却率"/>
        <xdr:cNvSpPr txBox="1"/>
      </xdr:nvSpPr>
      <xdr:spPr>
        <a:xfrm>
          <a:off x="3086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、県平均▲</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と大幅に下回っている。町財政運営上は低く推移していくことは好ましことであるものの、施設老朽化など本来は必要な投資的経費まで削減していることが懸念される。施設管理と併せて見ていく必要が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6" name="テキスト ボックス 11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8" name="テキスト ボックス 11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20" name="テキスト ボックス 11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2" name="テキスト ボックス 12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26" name="直線コネクタ 125"/>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29" name="債務償還可能年数最大値テキスト"/>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30" name="直線コネクタ 129"/>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98019</xdr:rowOff>
    </xdr:from>
    <xdr:ext cx="340478" cy="259045"/>
    <xdr:sp macro="" textlink="">
      <xdr:nvSpPr>
        <xdr:cNvPr id="131" name="債務償還可能年数平均値テキスト"/>
        <xdr:cNvSpPr txBox="1"/>
      </xdr:nvSpPr>
      <xdr:spPr>
        <a:xfrm>
          <a:off x="14846300" y="6013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32" name="フローチャート: 判断 131"/>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59620</xdr:rowOff>
    </xdr:from>
    <xdr:to>
      <xdr:col>76</xdr:col>
      <xdr:colOff>73025</xdr:colOff>
      <xdr:row>32</xdr:row>
      <xdr:rowOff>161220</xdr:rowOff>
    </xdr:to>
    <xdr:sp macro="" textlink="">
      <xdr:nvSpPr>
        <xdr:cNvPr id="138" name="楕円 137"/>
        <xdr:cNvSpPr/>
      </xdr:nvSpPr>
      <xdr:spPr>
        <a:xfrm>
          <a:off x="147447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38047</xdr:rowOff>
    </xdr:from>
    <xdr:ext cx="340478" cy="259045"/>
    <xdr:sp macro="" textlink="">
      <xdr:nvSpPr>
        <xdr:cNvPr id="139" name="債務償還可能年数該当値テキスト"/>
        <xdr:cNvSpPr txBox="1"/>
      </xdr:nvSpPr>
      <xdr:spPr>
        <a:xfrm>
          <a:off x="14846300" y="62959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11,209
11,164
44.50
6,158,574
5,808,299
307,679
3,144,409
4,579,891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40022</xdr:rowOff>
    </xdr:from>
    <xdr:ext cx="405111" cy="259045"/>
    <xdr:sp macro="" textlink="">
      <xdr:nvSpPr>
        <xdr:cNvPr id="61" name="【道路】&#10;有形固定資産減価償却率平均値テキスト"/>
        <xdr:cNvSpPr txBox="1"/>
      </xdr:nvSpPr>
      <xdr:spPr>
        <a:xfrm>
          <a:off x="4673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93980</xdr:rowOff>
    </xdr:from>
    <xdr:to>
      <xdr:col>24</xdr:col>
      <xdr:colOff>114300</xdr:colOff>
      <xdr:row>35</xdr:row>
      <xdr:rowOff>24130</xdr:rowOff>
    </xdr:to>
    <xdr:sp macro="" textlink="">
      <xdr:nvSpPr>
        <xdr:cNvPr id="70" name="楕円 69"/>
        <xdr:cNvSpPr/>
      </xdr:nvSpPr>
      <xdr:spPr>
        <a:xfrm>
          <a:off x="45847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116857</xdr:rowOff>
    </xdr:from>
    <xdr:ext cx="405111" cy="259045"/>
    <xdr:sp macro="" textlink="">
      <xdr:nvSpPr>
        <xdr:cNvPr id="71" name="【道路】&#10;有形固定資産減価償却率該当値テキスト"/>
        <xdr:cNvSpPr txBox="1"/>
      </xdr:nvSpPr>
      <xdr:spPr>
        <a:xfrm>
          <a:off x="4673600"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34925</xdr:rowOff>
    </xdr:from>
    <xdr:to>
      <xdr:col>20</xdr:col>
      <xdr:colOff>38100</xdr:colOff>
      <xdr:row>35</xdr:row>
      <xdr:rowOff>136525</xdr:rowOff>
    </xdr:to>
    <xdr:sp macro="" textlink="">
      <xdr:nvSpPr>
        <xdr:cNvPr id="72" name="楕円 71"/>
        <xdr:cNvSpPr/>
      </xdr:nvSpPr>
      <xdr:spPr>
        <a:xfrm>
          <a:off x="3746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144780</xdr:rowOff>
    </xdr:from>
    <xdr:to>
      <xdr:col>24</xdr:col>
      <xdr:colOff>63500</xdr:colOff>
      <xdr:row>35</xdr:row>
      <xdr:rowOff>85725</xdr:rowOff>
    </xdr:to>
    <xdr:cxnSp macro="">
      <xdr:nvCxnSpPr>
        <xdr:cNvPr id="73" name="直線コネクタ 72"/>
        <xdr:cNvCxnSpPr/>
      </xdr:nvCxnSpPr>
      <xdr:spPr>
        <a:xfrm flipV="1">
          <a:off x="3797300" y="5974080"/>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38735</xdr:rowOff>
    </xdr:from>
    <xdr:to>
      <xdr:col>15</xdr:col>
      <xdr:colOff>101600</xdr:colOff>
      <xdr:row>35</xdr:row>
      <xdr:rowOff>140335</xdr:rowOff>
    </xdr:to>
    <xdr:sp macro="" textlink="">
      <xdr:nvSpPr>
        <xdr:cNvPr id="74" name="楕円 73"/>
        <xdr:cNvSpPr/>
      </xdr:nvSpPr>
      <xdr:spPr>
        <a:xfrm>
          <a:off x="2857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85725</xdr:rowOff>
    </xdr:from>
    <xdr:to>
      <xdr:col>19</xdr:col>
      <xdr:colOff>177800</xdr:colOff>
      <xdr:row>35</xdr:row>
      <xdr:rowOff>89535</xdr:rowOff>
    </xdr:to>
    <xdr:cxnSp macro="">
      <xdr:nvCxnSpPr>
        <xdr:cNvPr id="75" name="直線コネクタ 74"/>
        <xdr:cNvCxnSpPr/>
      </xdr:nvCxnSpPr>
      <xdr:spPr>
        <a:xfrm flipV="1">
          <a:off x="2908300" y="60864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5732</xdr:rowOff>
    </xdr:from>
    <xdr:ext cx="405111" cy="259045"/>
    <xdr:sp macro="" textlink="">
      <xdr:nvSpPr>
        <xdr:cNvPr id="76" name="n_1aveValue【道路】&#10;有形固定資産減価償却率"/>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77" name="n_2aveValue【道路】&#10;有形固定資産減価償却率"/>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153052</xdr:rowOff>
    </xdr:from>
    <xdr:ext cx="405111" cy="259045"/>
    <xdr:sp macro="" textlink="">
      <xdr:nvSpPr>
        <xdr:cNvPr id="78" name="n_1mainValue【道路】&#10;有形固定資産減価償却率"/>
        <xdr:cNvSpPr txBox="1"/>
      </xdr:nvSpPr>
      <xdr:spPr>
        <a:xfrm>
          <a:off x="35820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156862</xdr:rowOff>
    </xdr:from>
    <xdr:ext cx="405111" cy="259045"/>
    <xdr:sp macro="" textlink="">
      <xdr:nvSpPr>
        <xdr:cNvPr id="79" name="n_2mainValue【道路】&#10;有形固定資産減価償却率"/>
        <xdr:cNvSpPr txBox="1"/>
      </xdr:nvSpPr>
      <xdr:spPr>
        <a:xfrm>
          <a:off x="2705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1" name="テキスト ボックス 10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5" name="直線コネクタ 104"/>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6" name="【道路】&#10;一人当たり延長最小値テキスト"/>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7" name="直線コネクタ 106"/>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8" name="【道路】&#10;一人当たり延長最大値テキスト"/>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9" name="直線コネクタ 108"/>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138640</xdr:rowOff>
    </xdr:from>
    <xdr:ext cx="534377" cy="259045"/>
    <xdr:sp macro="" textlink="">
      <xdr:nvSpPr>
        <xdr:cNvPr id="110" name="【道路】&#10;一人当たり延長平均値テキスト"/>
        <xdr:cNvSpPr txBox="1"/>
      </xdr:nvSpPr>
      <xdr:spPr>
        <a:xfrm>
          <a:off x="10515600" y="6482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11" name="フローチャート: 判断 110"/>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12" name="フローチャート: 判断 111"/>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20306</xdr:rowOff>
    </xdr:from>
    <xdr:to>
      <xdr:col>46</xdr:col>
      <xdr:colOff>38100</xdr:colOff>
      <xdr:row>38</xdr:row>
      <xdr:rowOff>121906</xdr:rowOff>
    </xdr:to>
    <xdr:sp macro="" textlink="">
      <xdr:nvSpPr>
        <xdr:cNvPr id="113" name="フローチャート: 判断 112"/>
        <xdr:cNvSpPr/>
      </xdr:nvSpPr>
      <xdr:spPr>
        <a:xfrm>
          <a:off x="8699500" y="65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79938</xdr:rowOff>
    </xdr:from>
    <xdr:to>
      <xdr:col>55</xdr:col>
      <xdr:colOff>50800</xdr:colOff>
      <xdr:row>40</xdr:row>
      <xdr:rowOff>10088</xdr:rowOff>
    </xdr:to>
    <xdr:sp macro="" textlink="">
      <xdr:nvSpPr>
        <xdr:cNvPr id="119" name="楕円 118"/>
        <xdr:cNvSpPr/>
      </xdr:nvSpPr>
      <xdr:spPr>
        <a:xfrm>
          <a:off x="10426700" y="67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58365</xdr:rowOff>
    </xdr:from>
    <xdr:ext cx="534377" cy="259045"/>
    <xdr:sp macro="" textlink="">
      <xdr:nvSpPr>
        <xdr:cNvPr id="120" name="【道路】&#10;一人当たり延長該当値テキスト"/>
        <xdr:cNvSpPr txBox="1"/>
      </xdr:nvSpPr>
      <xdr:spPr>
        <a:xfrm>
          <a:off x="10515600" y="674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88200</xdr:rowOff>
    </xdr:from>
    <xdr:to>
      <xdr:col>50</xdr:col>
      <xdr:colOff>165100</xdr:colOff>
      <xdr:row>40</xdr:row>
      <xdr:rowOff>18350</xdr:rowOff>
    </xdr:to>
    <xdr:sp macro="" textlink="">
      <xdr:nvSpPr>
        <xdr:cNvPr id="121" name="楕円 120"/>
        <xdr:cNvSpPr/>
      </xdr:nvSpPr>
      <xdr:spPr>
        <a:xfrm>
          <a:off x="9588500" y="67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130738</xdr:rowOff>
    </xdr:from>
    <xdr:to>
      <xdr:col>55</xdr:col>
      <xdr:colOff>0</xdr:colOff>
      <xdr:row>39</xdr:row>
      <xdr:rowOff>139000</xdr:rowOff>
    </xdr:to>
    <xdr:cxnSp macro="">
      <xdr:nvCxnSpPr>
        <xdr:cNvPr id="122" name="直線コネクタ 121"/>
        <xdr:cNvCxnSpPr/>
      </xdr:nvCxnSpPr>
      <xdr:spPr>
        <a:xfrm flipV="1">
          <a:off x="9639300" y="6817288"/>
          <a:ext cx="8382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96919</xdr:rowOff>
    </xdr:from>
    <xdr:to>
      <xdr:col>46</xdr:col>
      <xdr:colOff>38100</xdr:colOff>
      <xdr:row>40</xdr:row>
      <xdr:rowOff>27069</xdr:rowOff>
    </xdr:to>
    <xdr:sp macro="" textlink="">
      <xdr:nvSpPr>
        <xdr:cNvPr id="123" name="楕円 122"/>
        <xdr:cNvSpPr/>
      </xdr:nvSpPr>
      <xdr:spPr>
        <a:xfrm>
          <a:off x="8699500" y="678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139000</xdr:rowOff>
    </xdr:from>
    <xdr:to>
      <xdr:col>50</xdr:col>
      <xdr:colOff>114300</xdr:colOff>
      <xdr:row>39</xdr:row>
      <xdr:rowOff>147719</xdr:rowOff>
    </xdr:to>
    <xdr:cxnSp macro="">
      <xdr:nvCxnSpPr>
        <xdr:cNvPr id="124" name="直線コネクタ 123"/>
        <xdr:cNvCxnSpPr/>
      </xdr:nvCxnSpPr>
      <xdr:spPr>
        <a:xfrm flipV="1">
          <a:off x="8750300" y="6825550"/>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75273</xdr:rowOff>
    </xdr:from>
    <xdr:ext cx="534377" cy="259045"/>
    <xdr:sp macro="" textlink="">
      <xdr:nvSpPr>
        <xdr:cNvPr id="125" name="n_1aveValue【道路】&#10;一人当たり延長"/>
        <xdr:cNvSpPr txBox="1"/>
      </xdr:nvSpPr>
      <xdr:spPr>
        <a:xfrm>
          <a:off x="9359411" y="64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138432</xdr:rowOff>
    </xdr:from>
    <xdr:ext cx="534377" cy="259045"/>
    <xdr:sp macro="" textlink="">
      <xdr:nvSpPr>
        <xdr:cNvPr id="126" name="n_2aveValue【道路】&#10;一人当たり延長"/>
        <xdr:cNvSpPr txBox="1"/>
      </xdr:nvSpPr>
      <xdr:spPr>
        <a:xfrm>
          <a:off x="8483111" y="631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9477</xdr:rowOff>
    </xdr:from>
    <xdr:ext cx="534377" cy="259045"/>
    <xdr:sp macro="" textlink="">
      <xdr:nvSpPr>
        <xdr:cNvPr id="127" name="n_1mainValue【道路】&#10;一人当たり延長"/>
        <xdr:cNvSpPr txBox="1"/>
      </xdr:nvSpPr>
      <xdr:spPr>
        <a:xfrm>
          <a:off x="9359411" y="686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18196</xdr:rowOff>
    </xdr:from>
    <xdr:ext cx="534377" cy="259045"/>
    <xdr:sp macro="" textlink="">
      <xdr:nvSpPr>
        <xdr:cNvPr id="128" name="n_2mainValue【道路】&#10;一人当たり延長"/>
        <xdr:cNvSpPr txBox="1"/>
      </xdr:nvSpPr>
      <xdr:spPr>
        <a:xfrm>
          <a:off x="8483111" y="687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52" name="直線コネクタ 151"/>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53" name="【橋りょう・トンネル】&#10;有形固定資産減価償却率最小値テキスト"/>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54" name="直線コネクタ 153"/>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55" name="【橋りょう・トンネル】&#10;有形固定資産減価償却率最大値テキスト"/>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6" name="直線コネクタ 155"/>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86377</xdr:rowOff>
    </xdr:from>
    <xdr:ext cx="405111" cy="259045"/>
    <xdr:sp macro="" textlink="">
      <xdr:nvSpPr>
        <xdr:cNvPr id="157" name="【橋りょう・トンネル】&#10;有形固定資産減価償却率平均値テキスト"/>
        <xdr:cNvSpPr txBox="1"/>
      </xdr:nvSpPr>
      <xdr:spPr>
        <a:xfrm>
          <a:off x="4673600" y="985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8" name="フローチャート: 判断 157"/>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9" name="フローチャート: 判断 158"/>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126365</xdr:rowOff>
    </xdr:from>
    <xdr:to>
      <xdr:col>15</xdr:col>
      <xdr:colOff>101600</xdr:colOff>
      <xdr:row>59</xdr:row>
      <xdr:rowOff>56515</xdr:rowOff>
    </xdr:to>
    <xdr:sp macro="" textlink="">
      <xdr:nvSpPr>
        <xdr:cNvPr id="160" name="フローチャート: 判断 159"/>
        <xdr:cNvSpPr/>
      </xdr:nvSpPr>
      <xdr:spPr>
        <a:xfrm>
          <a:off x="2857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99695</xdr:rowOff>
    </xdr:from>
    <xdr:to>
      <xdr:col>24</xdr:col>
      <xdr:colOff>114300</xdr:colOff>
      <xdr:row>60</xdr:row>
      <xdr:rowOff>29845</xdr:rowOff>
    </xdr:to>
    <xdr:sp macro="" textlink="">
      <xdr:nvSpPr>
        <xdr:cNvPr id="166" name="楕円 165"/>
        <xdr:cNvSpPr/>
      </xdr:nvSpPr>
      <xdr:spPr>
        <a:xfrm>
          <a:off x="45847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78122</xdr:rowOff>
    </xdr:from>
    <xdr:ext cx="405111" cy="259045"/>
    <xdr:sp macro="" textlink="">
      <xdr:nvSpPr>
        <xdr:cNvPr id="167" name="【橋りょう・トンネル】&#10;有形固定資産減価償却率該当値テキスト"/>
        <xdr:cNvSpPr txBox="1"/>
      </xdr:nvSpPr>
      <xdr:spPr>
        <a:xfrm>
          <a:off x="4673600"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164465</xdr:rowOff>
    </xdr:from>
    <xdr:to>
      <xdr:col>20</xdr:col>
      <xdr:colOff>38100</xdr:colOff>
      <xdr:row>60</xdr:row>
      <xdr:rowOff>94615</xdr:rowOff>
    </xdr:to>
    <xdr:sp macro="" textlink="">
      <xdr:nvSpPr>
        <xdr:cNvPr id="168" name="楕円 167"/>
        <xdr:cNvSpPr/>
      </xdr:nvSpPr>
      <xdr:spPr>
        <a:xfrm>
          <a:off x="3746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150495</xdr:rowOff>
    </xdr:from>
    <xdr:to>
      <xdr:col>24</xdr:col>
      <xdr:colOff>63500</xdr:colOff>
      <xdr:row>60</xdr:row>
      <xdr:rowOff>43815</xdr:rowOff>
    </xdr:to>
    <xdr:cxnSp macro="">
      <xdr:nvCxnSpPr>
        <xdr:cNvPr id="169" name="直線コネクタ 168"/>
        <xdr:cNvCxnSpPr/>
      </xdr:nvCxnSpPr>
      <xdr:spPr>
        <a:xfrm flipV="1">
          <a:off x="3797300" y="1026604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楕円 169"/>
        <xdr:cNvSpPr/>
      </xdr:nvSpPr>
      <xdr:spPr>
        <a:xfrm>
          <a:off x="2857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43815</xdr:rowOff>
    </xdr:from>
    <xdr:to>
      <xdr:col>19</xdr:col>
      <xdr:colOff>177800</xdr:colOff>
      <xdr:row>60</xdr:row>
      <xdr:rowOff>45720</xdr:rowOff>
    </xdr:to>
    <xdr:cxnSp macro="">
      <xdr:nvCxnSpPr>
        <xdr:cNvPr id="171" name="直線コネクタ 170"/>
        <xdr:cNvCxnSpPr/>
      </xdr:nvCxnSpPr>
      <xdr:spPr>
        <a:xfrm flipV="1">
          <a:off x="2908300" y="103308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29227</xdr:rowOff>
    </xdr:from>
    <xdr:ext cx="405111" cy="259045"/>
    <xdr:sp macro="" textlink="">
      <xdr:nvSpPr>
        <xdr:cNvPr id="172" name="n_1aveValue【橋りょう・トンネル】&#10;有形固定資産減価償却率"/>
        <xdr:cNvSpPr txBox="1"/>
      </xdr:nvSpPr>
      <xdr:spPr>
        <a:xfrm>
          <a:off x="35820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73042</xdr:rowOff>
    </xdr:from>
    <xdr:ext cx="405111" cy="259045"/>
    <xdr:sp macro="" textlink="">
      <xdr:nvSpPr>
        <xdr:cNvPr id="173" name="n_2aveValue【橋りょう・トンネル】&#10;有形固定資産減価償却率"/>
        <xdr:cNvSpPr txBox="1"/>
      </xdr:nvSpPr>
      <xdr:spPr>
        <a:xfrm>
          <a:off x="2705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85742</xdr:rowOff>
    </xdr:from>
    <xdr:ext cx="405111" cy="259045"/>
    <xdr:sp macro="" textlink="">
      <xdr:nvSpPr>
        <xdr:cNvPr id="174" name="n_1mainValue【橋りょう・トンネル】&#10;有形固定資産減価償却率"/>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75" name="n_2mainValue【橋りょう・トンネ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1" name="テキスト ボックス 19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3" name="テキスト ボックス 19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5" name="テキスト ボックス 19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99" name="直線コネクタ 198"/>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200" name="【橋りょう・トンネル】&#10;一人当たり有形固定資産（償却資産）額最小値テキスト"/>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201" name="直線コネクタ 200"/>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202" name="【橋りょう・トンネル】&#10;一人当たり有形固定資産（償却資産）額最大値テキスト"/>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203" name="直線コネクタ 202"/>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118802</xdr:rowOff>
    </xdr:from>
    <xdr:ext cx="599010" cy="259045"/>
    <xdr:sp macro="" textlink="">
      <xdr:nvSpPr>
        <xdr:cNvPr id="204" name="【橋りょう・トンネル】&#10;一人当たり有形固定資産（償却資産）額平均値テキスト"/>
        <xdr:cNvSpPr txBox="1"/>
      </xdr:nvSpPr>
      <xdr:spPr>
        <a:xfrm>
          <a:off x="10515600" y="10405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205" name="フローチャート: 判断 204"/>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206" name="フローチャート: 判断 205"/>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46806</xdr:rowOff>
    </xdr:from>
    <xdr:to>
      <xdr:col>46</xdr:col>
      <xdr:colOff>38100</xdr:colOff>
      <xdr:row>61</xdr:row>
      <xdr:rowOff>148406</xdr:rowOff>
    </xdr:to>
    <xdr:sp macro="" textlink="">
      <xdr:nvSpPr>
        <xdr:cNvPr id="207" name="フローチャート: 判断 206"/>
        <xdr:cNvSpPr/>
      </xdr:nvSpPr>
      <xdr:spPr>
        <a:xfrm>
          <a:off x="8699500" y="1050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96379</xdr:rowOff>
    </xdr:from>
    <xdr:to>
      <xdr:col>55</xdr:col>
      <xdr:colOff>50800</xdr:colOff>
      <xdr:row>64</xdr:row>
      <xdr:rowOff>26529</xdr:rowOff>
    </xdr:to>
    <xdr:sp macro="" textlink="">
      <xdr:nvSpPr>
        <xdr:cNvPr id="213" name="楕円 212"/>
        <xdr:cNvSpPr/>
      </xdr:nvSpPr>
      <xdr:spPr>
        <a:xfrm>
          <a:off x="10426700" y="1089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11306</xdr:rowOff>
    </xdr:from>
    <xdr:ext cx="534377" cy="259045"/>
    <xdr:sp macro="" textlink="">
      <xdr:nvSpPr>
        <xdr:cNvPr id="214" name="【橋りょう・トンネル】&#10;一人当たり有形固定資産（償却資産）額該当値テキスト"/>
        <xdr:cNvSpPr txBox="1"/>
      </xdr:nvSpPr>
      <xdr:spPr>
        <a:xfrm>
          <a:off x="10515600" y="1081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108591</xdr:rowOff>
    </xdr:from>
    <xdr:to>
      <xdr:col>50</xdr:col>
      <xdr:colOff>165100</xdr:colOff>
      <xdr:row>64</xdr:row>
      <xdr:rowOff>38741</xdr:rowOff>
    </xdr:to>
    <xdr:sp macro="" textlink="">
      <xdr:nvSpPr>
        <xdr:cNvPr id="215" name="楕円 214"/>
        <xdr:cNvSpPr/>
      </xdr:nvSpPr>
      <xdr:spPr>
        <a:xfrm>
          <a:off x="9588500" y="109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147179</xdr:rowOff>
    </xdr:from>
    <xdr:to>
      <xdr:col>55</xdr:col>
      <xdr:colOff>0</xdr:colOff>
      <xdr:row>63</xdr:row>
      <xdr:rowOff>159391</xdr:rowOff>
    </xdr:to>
    <xdr:cxnSp macro="">
      <xdr:nvCxnSpPr>
        <xdr:cNvPr id="216" name="直線コネクタ 215"/>
        <xdr:cNvCxnSpPr/>
      </xdr:nvCxnSpPr>
      <xdr:spPr>
        <a:xfrm flipV="1">
          <a:off x="9639300" y="10948529"/>
          <a:ext cx="838200" cy="1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114579</xdr:rowOff>
    </xdr:from>
    <xdr:to>
      <xdr:col>46</xdr:col>
      <xdr:colOff>38100</xdr:colOff>
      <xdr:row>64</xdr:row>
      <xdr:rowOff>44729</xdr:rowOff>
    </xdr:to>
    <xdr:sp macro="" textlink="">
      <xdr:nvSpPr>
        <xdr:cNvPr id="217" name="楕円 216"/>
        <xdr:cNvSpPr/>
      </xdr:nvSpPr>
      <xdr:spPr>
        <a:xfrm>
          <a:off x="8699500" y="1091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159391</xdr:rowOff>
    </xdr:from>
    <xdr:to>
      <xdr:col>50</xdr:col>
      <xdr:colOff>114300</xdr:colOff>
      <xdr:row>63</xdr:row>
      <xdr:rowOff>165379</xdr:rowOff>
    </xdr:to>
    <xdr:cxnSp macro="">
      <xdr:nvCxnSpPr>
        <xdr:cNvPr id="218" name="直線コネクタ 217"/>
        <xdr:cNvCxnSpPr/>
      </xdr:nvCxnSpPr>
      <xdr:spPr>
        <a:xfrm flipV="1">
          <a:off x="8750300" y="10960741"/>
          <a:ext cx="8890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10672</xdr:rowOff>
    </xdr:from>
    <xdr:ext cx="599010" cy="259045"/>
    <xdr:sp macro="" textlink="">
      <xdr:nvSpPr>
        <xdr:cNvPr id="219" name="n_1aveValue【橋りょう・トンネル】&#10;一人当たり有形固定資産（償却資産）額"/>
        <xdr:cNvSpPr txBox="1"/>
      </xdr:nvSpPr>
      <xdr:spPr>
        <a:xfrm>
          <a:off x="9327095" y="1029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164933</xdr:rowOff>
    </xdr:from>
    <xdr:ext cx="599010" cy="259045"/>
    <xdr:sp macro="" textlink="">
      <xdr:nvSpPr>
        <xdr:cNvPr id="220" name="n_2aveValue【橋りょう・トンネル】&#10;一人当たり有形固定資産（償却資産）額"/>
        <xdr:cNvSpPr txBox="1"/>
      </xdr:nvSpPr>
      <xdr:spPr>
        <a:xfrm>
          <a:off x="8450795" y="1028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29868</xdr:rowOff>
    </xdr:from>
    <xdr:ext cx="534377" cy="259045"/>
    <xdr:sp macro="" textlink="">
      <xdr:nvSpPr>
        <xdr:cNvPr id="221" name="n_1mainValue【橋りょう・トンネル】&#10;一人当たり有形固定資産（償却資産）額"/>
        <xdr:cNvSpPr txBox="1"/>
      </xdr:nvSpPr>
      <xdr:spPr>
        <a:xfrm>
          <a:off x="9359411" y="110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35856</xdr:rowOff>
    </xdr:from>
    <xdr:ext cx="534377" cy="259045"/>
    <xdr:sp macro="" textlink="">
      <xdr:nvSpPr>
        <xdr:cNvPr id="222" name="n_2mainValue【橋りょう・トンネル】&#10;一人当たり有形固定資産（償却資産）額"/>
        <xdr:cNvSpPr txBox="1"/>
      </xdr:nvSpPr>
      <xdr:spPr>
        <a:xfrm>
          <a:off x="8483111" y="1100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3" name="テキスト ボックス 23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4" name="直線コネクタ 23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5" name="テキスト ボックス 23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6" name="直線コネクタ 23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7" name="テキスト ボックス 23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8" name="直線コネクタ 23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9" name="テキスト ボックス 23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0" name="直線コネクタ 23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1" name="テキスト ボックス 24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45" name="直線コネクタ 244"/>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46"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47" name="直線コネクタ 246"/>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8"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9" name="直線コネクタ 248"/>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140479</xdr:rowOff>
    </xdr:from>
    <xdr:ext cx="405111" cy="259045"/>
    <xdr:sp macro="" textlink="">
      <xdr:nvSpPr>
        <xdr:cNvPr id="250" name="【公営住宅】&#10;有形固定資産減価償却率平均値テキスト"/>
        <xdr:cNvSpPr txBox="1"/>
      </xdr:nvSpPr>
      <xdr:spPr>
        <a:xfrm>
          <a:off x="4673600" y="14027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51" name="フローチャート: 判断 250"/>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52" name="フローチャート: 判断 251"/>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131318</xdr:rowOff>
    </xdr:from>
    <xdr:to>
      <xdr:col>15</xdr:col>
      <xdr:colOff>101600</xdr:colOff>
      <xdr:row>83</xdr:row>
      <xdr:rowOff>61468</xdr:rowOff>
    </xdr:to>
    <xdr:sp macro="" textlink="">
      <xdr:nvSpPr>
        <xdr:cNvPr id="253" name="フローチャート: 判断 252"/>
        <xdr:cNvSpPr/>
      </xdr:nvSpPr>
      <xdr:spPr>
        <a:xfrm>
          <a:off x="28575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1015</xdr:rowOff>
    </xdr:from>
    <xdr:to>
      <xdr:col>24</xdr:col>
      <xdr:colOff>114300</xdr:colOff>
      <xdr:row>83</xdr:row>
      <xdr:rowOff>102615</xdr:rowOff>
    </xdr:to>
    <xdr:sp macro="" textlink="">
      <xdr:nvSpPr>
        <xdr:cNvPr id="259" name="楕円 258"/>
        <xdr:cNvSpPr/>
      </xdr:nvSpPr>
      <xdr:spPr>
        <a:xfrm>
          <a:off x="45847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150892</xdr:rowOff>
    </xdr:from>
    <xdr:ext cx="405111" cy="259045"/>
    <xdr:sp macro="" textlink="">
      <xdr:nvSpPr>
        <xdr:cNvPr id="260" name="【公営住宅】&#10;有形固定資産減価償却率該当値テキスト"/>
        <xdr:cNvSpPr txBox="1"/>
      </xdr:nvSpPr>
      <xdr:spPr>
        <a:xfrm>
          <a:off x="4673600" y="1420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170180</xdr:rowOff>
    </xdr:from>
    <xdr:to>
      <xdr:col>20</xdr:col>
      <xdr:colOff>38100</xdr:colOff>
      <xdr:row>82</xdr:row>
      <xdr:rowOff>100330</xdr:rowOff>
    </xdr:to>
    <xdr:sp macro="" textlink="">
      <xdr:nvSpPr>
        <xdr:cNvPr id="261" name="楕円 260"/>
        <xdr:cNvSpPr/>
      </xdr:nvSpPr>
      <xdr:spPr>
        <a:xfrm>
          <a:off x="3746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83</xdr:row>
      <xdr:rowOff>51815</xdr:rowOff>
    </xdr:to>
    <xdr:cxnSp macro="">
      <xdr:nvCxnSpPr>
        <xdr:cNvPr id="262" name="直線コネクタ 261"/>
        <xdr:cNvCxnSpPr/>
      </xdr:nvCxnSpPr>
      <xdr:spPr>
        <a:xfrm>
          <a:off x="3797300" y="14108430"/>
          <a:ext cx="8382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103887</xdr:rowOff>
    </xdr:from>
    <xdr:to>
      <xdr:col>15</xdr:col>
      <xdr:colOff>101600</xdr:colOff>
      <xdr:row>82</xdr:row>
      <xdr:rowOff>34037</xdr:rowOff>
    </xdr:to>
    <xdr:sp macro="" textlink="">
      <xdr:nvSpPr>
        <xdr:cNvPr id="263" name="楕円 262"/>
        <xdr:cNvSpPr/>
      </xdr:nvSpPr>
      <xdr:spPr>
        <a:xfrm>
          <a:off x="2857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154687</xdr:rowOff>
    </xdr:from>
    <xdr:to>
      <xdr:col>19</xdr:col>
      <xdr:colOff>177800</xdr:colOff>
      <xdr:row>82</xdr:row>
      <xdr:rowOff>49530</xdr:rowOff>
    </xdr:to>
    <xdr:cxnSp macro="">
      <xdr:nvCxnSpPr>
        <xdr:cNvPr id="264" name="直線コネクタ 263"/>
        <xdr:cNvCxnSpPr/>
      </xdr:nvCxnSpPr>
      <xdr:spPr>
        <a:xfrm>
          <a:off x="2908300" y="14042137"/>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265" name="n_1aveValue【公営住宅】&#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52595</xdr:rowOff>
    </xdr:from>
    <xdr:ext cx="405111" cy="259045"/>
    <xdr:sp macro="" textlink="">
      <xdr:nvSpPr>
        <xdr:cNvPr id="266" name="n_2aveValue【公営住宅】&#10;有形固定資産減価償却率"/>
        <xdr:cNvSpPr txBox="1"/>
      </xdr:nvSpPr>
      <xdr:spPr>
        <a:xfrm>
          <a:off x="2705744" y="1428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116857</xdr:rowOff>
    </xdr:from>
    <xdr:ext cx="405111" cy="259045"/>
    <xdr:sp macro="" textlink="">
      <xdr:nvSpPr>
        <xdr:cNvPr id="267" name="n_1mainValue【公営住宅】&#10;有形固定資産減価償却率"/>
        <xdr:cNvSpPr txBox="1"/>
      </xdr:nvSpPr>
      <xdr:spPr>
        <a:xfrm>
          <a:off x="35820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50564</xdr:rowOff>
    </xdr:from>
    <xdr:ext cx="405111" cy="259045"/>
    <xdr:sp macro="" textlink="">
      <xdr:nvSpPr>
        <xdr:cNvPr id="268" name="n_2mainValue【公営住宅】&#10;有形固定資産減価償却率"/>
        <xdr:cNvSpPr txBox="1"/>
      </xdr:nvSpPr>
      <xdr:spPr>
        <a:xfrm>
          <a:off x="2705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92" name="直線コネクタ 291"/>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93"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94" name="直線コネクタ 293"/>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95" name="【公営住宅】&#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96" name="直線コネクタ 295"/>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52976</xdr:rowOff>
    </xdr:from>
    <xdr:ext cx="469744" cy="259045"/>
    <xdr:sp macro="" textlink="">
      <xdr:nvSpPr>
        <xdr:cNvPr id="297" name="【公営住宅】&#10;一人当たり面積平均値テキスト"/>
        <xdr:cNvSpPr txBox="1"/>
      </xdr:nvSpPr>
      <xdr:spPr>
        <a:xfrm>
          <a:off x="10515600" y="1428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98" name="フローチャート: 判断 297"/>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99" name="フローチャート: 判断 298"/>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118745</xdr:rowOff>
    </xdr:from>
    <xdr:to>
      <xdr:col>46</xdr:col>
      <xdr:colOff>38100</xdr:colOff>
      <xdr:row>83</xdr:row>
      <xdr:rowOff>48895</xdr:rowOff>
    </xdr:to>
    <xdr:sp macro="" textlink="">
      <xdr:nvSpPr>
        <xdr:cNvPr id="300" name="フローチャート: 判断 299"/>
        <xdr:cNvSpPr/>
      </xdr:nvSpPr>
      <xdr:spPr>
        <a:xfrm>
          <a:off x="869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93980</xdr:rowOff>
    </xdr:from>
    <xdr:to>
      <xdr:col>55</xdr:col>
      <xdr:colOff>50800</xdr:colOff>
      <xdr:row>78</xdr:row>
      <xdr:rowOff>24130</xdr:rowOff>
    </xdr:to>
    <xdr:sp macro="" textlink="">
      <xdr:nvSpPr>
        <xdr:cNvPr id="306" name="楕円 305"/>
        <xdr:cNvSpPr/>
      </xdr:nvSpPr>
      <xdr:spPr>
        <a:xfrm>
          <a:off x="104267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47007</xdr:rowOff>
    </xdr:from>
    <xdr:ext cx="469744" cy="259045"/>
    <xdr:sp macro="" textlink="">
      <xdr:nvSpPr>
        <xdr:cNvPr id="307" name="【公営住宅】&#10;一人当たり面積該当値テキスト"/>
        <xdr:cNvSpPr txBox="1"/>
      </xdr:nvSpPr>
      <xdr:spPr>
        <a:xfrm>
          <a:off x="10515600" y="1324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31877</xdr:rowOff>
    </xdr:from>
    <xdr:to>
      <xdr:col>50</xdr:col>
      <xdr:colOff>165100</xdr:colOff>
      <xdr:row>78</xdr:row>
      <xdr:rowOff>133477</xdr:rowOff>
    </xdr:to>
    <xdr:sp macro="" textlink="">
      <xdr:nvSpPr>
        <xdr:cNvPr id="308" name="楕円 307"/>
        <xdr:cNvSpPr/>
      </xdr:nvSpPr>
      <xdr:spPr>
        <a:xfrm>
          <a:off x="9588500" y="134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144780</xdr:rowOff>
    </xdr:from>
    <xdr:to>
      <xdr:col>55</xdr:col>
      <xdr:colOff>0</xdr:colOff>
      <xdr:row>78</xdr:row>
      <xdr:rowOff>82677</xdr:rowOff>
    </xdr:to>
    <xdr:cxnSp macro="">
      <xdr:nvCxnSpPr>
        <xdr:cNvPr id="309" name="直線コネクタ 308"/>
        <xdr:cNvCxnSpPr/>
      </xdr:nvCxnSpPr>
      <xdr:spPr>
        <a:xfrm flipV="1">
          <a:off x="9639300" y="13346430"/>
          <a:ext cx="838200" cy="1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57023</xdr:rowOff>
    </xdr:from>
    <xdr:to>
      <xdr:col>46</xdr:col>
      <xdr:colOff>38100</xdr:colOff>
      <xdr:row>78</xdr:row>
      <xdr:rowOff>158623</xdr:rowOff>
    </xdr:to>
    <xdr:sp macro="" textlink="">
      <xdr:nvSpPr>
        <xdr:cNvPr id="310" name="楕円 309"/>
        <xdr:cNvSpPr/>
      </xdr:nvSpPr>
      <xdr:spPr>
        <a:xfrm>
          <a:off x="8699500" y="1343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82677</xdr:rowOff>
    </xdr:from>
    <xdr:to>
      <xdr:col>50</xdr:col>
      <xdr:colOff>114300</xdr:colOff>
      <xdr:row>78</xdr:row>
      <xdr:rowOff>107823</xdr:rowOff>
    </xdr:to>
    <xdr:cxnSp macro="">
      <xdr:nvCxnSpPr>
        <xdr:cNvPr id="311" name="直線コネクタ 310"/>
        <xdr:cNvCxnSpPr/>
      </xdr:nvCxnSpPr>
      <xdr:spPr>
        <a:xfrm flipV="1">
          <a:off x="8750300" y="13455777"/>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161562</xdr:rowOff>
    </xdr:from>
    <xdr:ext cx="469744" cy="259045"/>
    <xdr:sp macro="" textlink="">
      <xdr:nvSpPr>
        <xdr:cNvPr id="312" name="n_1aveValue【公営住宅】&#10;一人当たり面積"/>
        <xdr:cNvSpPr txBox="1"/>
      </xdr:nvSpPr>
      <xdr:spPr>
        <a:xfrm>
          <a:off x="93917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40022</xdr:rowOff>
    </xdr:from>
    <xdr:ext cx="469744" cy="259045"/>
    <xdr:sp macro="" textlink="">
      <xdr:nvSpPr>
        <xdr:cNvPr id="313" name="n_2aveValue【公営住宅】&#10;一人当たり面積"/>
        <xdr:cNvSpPr txBox="1"/>
      </xdr:nvSpPr>
      <xdr:spPr>
        <a:xfrm>
          <a:off x="8515427" y="142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150004</xdr:rowOff>
    </xdr:from>
    <xdr:ext cx="469744" cy="259045"/>
    <xdr:sp macro="" textlink="">
      <xdr:nvSpPr>
        <xdr:cNvPr id="314" name="n_1mainValue【公営住宅】&#10;一人当たり面積"/>
        <xdr:cNvSpPr txBox="1"/>
      </xdr:nvSpPr>
      <xdr:spPr>
        <a:xfrm>
          <a:off x="9391727" y="1318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3700</xdr:rowOff>
    </xdr:from>
    <xdr:ext cx="469744" cy="259045"/>
    <xdr:sp macro="" textlink="">
      <xdr:nvSpPr>
        <xdr:cNvPr id="315" name="n_2mainValue【公営住宅】&#10;一人当たり面積"/>
        <xdr:cNvSpPr txBox="1"/>
      </xdr:nvSpPr>
      <xdr:spPr>
        <a:xfrm>
          <a:off x="8515427" y="132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2" name="テキスト ボックス 34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3" name="直線コネクタ 34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4" name="テキスト ボックス 34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5" name="直線コネクタ 34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6" name="テキスト ボックス 34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7" name="直線コネクタ 34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8" name="テキスト ボックス 34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9" name="直線コネクタ 34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0" name="テキスト ボックス 34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1" name="直線コネクタ 35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2" name="テキスト ボックス 35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356" name="直線コネクタ 355"/>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357" name="【認定こども園・幼稚園・保育所】&#10;有形固定資産減価償却率最小値テキスト"/>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358" name="直線コネクタ 357"/>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59"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0" name="直線コネクタ 35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70502</xdr:rowOff>
    </xdr:from>
    <xdr:ext cx="405111" cy="259045"/>
    <xdr:sp macro="" textlink="">
      <xdr:nvSpPr>
        <xdr:cNvPr id="361" name="【認定こども園・幼稚園・保育所】&#10;有形固定資産減価償却率平均値テキスト"/>
        <xdr:cNvSpPr txBox="1"/>
      </xdr:nvSpPr>
      <xdr:spPr>
        <a:xfrm>
          <a:off x="16357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362" name="フローチャート: 判断 361"/>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63" name="フローチャート: 判断 362"/>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40640</xdr:rowOff>
    </xdr:from>
    <xdr:to>
      <xdr:col>76</xdr:col>
      <xdr:colOff>165100</xdr:colOff>
      <xdr:row>38</xdr:row>
      <xdr:rowOff>142240</xdr:rowOff>
    </xdr:to>
    <xdr:sp macro="" textlink="">
      <xdr:nvSpPr>
        <xdr:cNvPr id="364" name="フローチャート: 判断 363"/>
        <xdr:cNvSpPr/>
      </xdr:nvSpPr>
      <xdr:spPr>
        <a:xfrm>
          <a:off x="14541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5" name="テキスト ボックス 3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6" name="テキスト ボックス 3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7" name="テキスト ボックス 3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8" name="テキスト ボックス 3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9" name="テキスト ボックス 3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78740</xdr:rowOff>
    </xdr:from>
    <xdr:to>
      <xdr:col>85</xdr:col>
      <xdr:colOff>177800</xdr:colOff>
      <xdr:row>35</xdr:row>
      <xdr:rowOff>8890</xdr:rowOff>
    </xdr:to>
    <xdr:sp macro="" textlink="">
      <xdr:nvSpPr>
        <xdr:cNvPr id="370" name="楕円 369"/>
        <xdr:cNvSpPr/>
      </xdr:nvSpPr>
      <xdr:spPr>
        <a:xfrm>
          <a:off x="162687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101617</xdr:rowOff>
    </xdr:from>
    <xdr:ext cx="405111" cy="259045"/>
    <xdr:sp macro="" textlink="">
      <xdr:nvSpPr>
        <xdr:cNvPr id="371" name="【認定こども園・幼稚園・保育所】&#10;有形固定資産減価償却率該当値テキスト"/>
        <xdr:cNvSpPr txBox="1"/>
      </xdr:nvSpPr>
      <xdr:spPr>
        <a:xfrm>
          <a:off x="16357600"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120650</xdr:rowOff>
    </xdr:from>
    <xdr:to>
      <xdr:col>81</xdr:col>
      <xdr:colOff>101600</xdr:colOff>
      <xdr:row>35</xdr:row>
      <xdr:rowOff>50800</xdr:rowOff>
    </xdr:to>
    <xdr:sp macro="" textlink="">
      <xdr:nvSpPr>
        <xdr:cNvPr id="372" name="楕円 371"/>
        <xdr:cNvSpPr/>
      </xdr:nvSpPr>
      <xdr:spPr>
        <a:xfrm>
          <a:off x="15430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129540</xdr:rowOff>
    </xdr:from>
    <xdr:to>
      <xdr:col>85</xdr:col>
      <xdr:colOff>127000</xdr:colOff>
      <xdr:row>35</xdr:row>
      <xdr:rowOff>0</xdr:rowOff>
    </xdr:to>
    <xdr:cxnSp macro="">
      <xdr:nvCxnSpPr>
        <xdr:cNvPr id="373" name="直線コネクタ 372"/>
        <xdr:cNvCxnSpPr/>
      </xdr:nvCxnSpPr>
      <xdr:spPr>
        <a:xfrm flipV="1">
          <a:off x="15481300" y="59588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10160</xdr:rowOff>
    </xdr:from>
    <xdr:to>
      <xdr:col>76</xdr:col>
      <xdr:colOff>165100</xdr:colOff>
      <xdr:row>35</xdr:row>
      <xdr:rowOff>111760</xdr:rowOff>
    </xdr:to>
    <xdr:sp macro="" textlink="">
      <xdr:nvSpPr>
        <xdr:cNvPr id="374" name="楕円 373"/>
        <xdr:cNvSpPr/>
      </xdr:nvSpPr>
      <xdr:spPr>
        <a:xfrm>
          <a:off x="14541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0</xdr:rowOff>
    </xdr:from>
    <xdr:to>
      <xdr:col>81</xdr:col>
      <xdr:colOff>50800</xdr:colOff>
      <xdr:row>35</xdr:row>
      <xdr:rowOff>60960</xdr:rowOff>
    </xdr:to>
    <xdr:cxnSp macro="">
      <xdr:nvCxnSpPr>
        <xdr:cNvPr id="375" name="直線コネクタ 374"/>
        <xdr:cNvCxnSpPr/>
      </xdr:nvCxnSpPr>
      <xdr:spPr>
        <a:xfrm flipV="1">
          <a:off x="14592300" y="60007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112412</xdr:rowOff>
    </xdr:from>
    <xdr:ext cx="405111" cy="259045"/>
    <xdr:sp macro="" textlink="">
      <xdr:nvSpPr>
        <xdr:cNvPr id="376" name="n_1aveValue【認定こども園・幼稚園・保育所】&#10;有形固定資産減価償却率"/>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133367</xdr:rowOff>
    </xdr:from>
    <xdr:ext cx="405111" cy="259045"/>
    <xdr:sp macro="" textlink="">
      <xdr:nvSpPr>
        <xdr:cNvPr id="377" name="n_2aveValue【認定こども園・幼稚園・保育所】&#10;有形固定資産減価償却率"/>
        <xdr:cNvSpPr txBox="1"/>
      </xdr:nvSpPr>
      <xdr:spPr>
        <a:xfrm>
          <a:off x="14389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67327</xdr:rowOff>
    </xdr:from>
    <xdr:ext cx="405111" cy="259045"/>
    <xdr:sp macro="" textlink="">
      <xdr:nvSpPr>
        <xdr:cNvPr id="378" name="n_1mainValue【認定こども園・幼稚園・保育所】&#10;有形固定資産減価償却率"/>
        <xdr:cNvSpPr txBox="1"/>
      </xdr:nvSpPr>
      <xdr:spPr>
        <a:xfrm>
          <a:off x="1526604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128287</xdr:rowOff>
    </xdr:from>
    <xdr:ext cx="405111" cy="259045"/>
    <xdr:sp macro="" textlink="">
      <xdr:nvSpPr>
        <xdr:cNvPr id="379" name="n_2mainValue【認定こども園・幼稚園・保育所】&#10;有形固定資産減価償却率"/>
        <xdr:cNvSpPr txBox="1"/>
      </xdr:nvSpPr>
      <xdr:spPr>
        <a:xfrm>
          <a:off x="143897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0" name="正方形/長方形 3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7" name="正方形/長方形 3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8" name="テキスト ボックス 3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9" name="直線コネクタ 3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0" name="直線コネクタ 38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1" name="テキスト ボックス 39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2" name="直線コネクタ 39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3" name="テキスト ボックス 39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4" name="直線コネクタ 39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5" name="テキスト ボックス 39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6" name="直線コネクタ 39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7" name="テキスト ボックス 39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8" name="直線コネクタ 39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9" name="テキスト ボックス 39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403" name="直線コネクタ 402"/>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404" name="【認定こども園・幼稚園・保育所】&#10;一人当たり面積最小値テキスト"/>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405" name="直線コネクタ 404"/>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6"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07" name="直線コネクタ 406"/>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63517</xdr:rowOff>
    </xdr:from>
    <xdr:ext cx="469744" cy="259045"/>
    <xdr:sp macro="" textlink="">
      <xdr:nvSpPr>
        <xdr:cNvPr id="408" name="【認定こども園・幼稚園・保育所】&#10;一人当たり面積平均値テキスト"/>
        <xdr:cNvSpPr txBox="1"/>
      </xdr:nvSpPr>
      <xdr:spPr>
        <a:xfrm>
          <a:off x="22199600" y="657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09" name="フローチャート: 判断 408"/>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410" name="フローチャート: 判断 409"/>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84455</xdr:rowOff>
    </xdr:from>
    <xdr:to>
      <xdr:col>107</xdr:col>
      <xdr:colOff>101600</xdr:colOff>
      <xdr:row>39</xdr:row>
      <xdr:rowOff>14605</xdr:rowOff>
    </xdr:to>
    <xdr:sp macro="" textlink="">
      <xdr:nvSpPr>
        <xdr:cNvPr id="411" name="フローチャート: 判断 410"/>
        <xdr:cNvSpPr/>
      </xdr:nvSpPr>
      <xdr:spPr>
        <a:xfrm>
          <a:off x="20383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34925</xdr:rowOff>
    </xdr:from>
    <xdr:to>
      <xdr:col>116</xdr:col>
      <xdr:colOff>114300</xdr:colOff>
      <xdr:row>40</xdr:row>
      <xdr:rowOff>136525</xdr:rowOff>
    </xdr:to>
    <xdr:sp macro="" textlink="">
      <xdr:nvSpPr>
        <xdr:cNvPr id="417" name="楕円 416"/>
        <xdr:cNvSpPr/>
      </xdr:nvSpPr>
      <xdr:spPr>
        <a:xfrm>
          <a:off x="221107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13352</xdr:rowOff>
    </xdr:from>
    <xdr:ext cx="469744" cy="259045"/>
    <xdr:sp macro="" textlink="">
      <xdr:nvSpPr>
        <xdr:cNvPr id="418" name="【認定こども園・幼稚園・保育所】&#10;一人当たり面積該当値テキスト"/>
        <xdr:cNvSpPr txBox="1"/>
      </xdr:nvSpPr>
      <xdr:spPr>
        <a:xfrm>
          <a:off x="22199600" y="68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40640</xdr:rowOff>
    </xdr:from>
    <xdr:to>
      <xdr:col>112</xdr:col>
      <xdr:colOff>38100</xdr:colOff>
      <xdr:row>40</xdr:row>
      <xdr:rowOff>142240</xdr:rowOff>
    </xdr:to>
    <xdr:sp macro="" textlink="">
      <xdr:nvSpPr>
        <xdr:cNvPr id="419" name="楕円 418"/>
        <xdr:cNvSpPr/>
      </xdr:nvSpPr>
      <xdr:spPr>
        <a:xfrm>
          <a:off x="21272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85725</xdr:rowOff>
    </xdr:from>
    <xdr:to>
      <xdr:col>116</xdr:col>
      <xdr:colOff>63500</xdr:colOff>
      <xdr:row>40</xdr:row>
      <xdr:rowOff>91440</xdr:rowOff>
    </xdr:to>
    <xdr:cxnSp macro="">
      <xdr:nvCxnSpPr>
        <xdr:cNvPr id="420" name="直線コネクタ 419"/>
        <xdr:cNvCxnSpPr/>
      </xdr:nvCxnSpPr>
      <xdr:spPr>
        <a:xfrm flipV="1">
          <a:off x="21323300" y="69437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90170</xdr:rowOff>
    </xdr:from>
    <xdr:to>
      <xdr:col>107</xdr:col>
      <xdr:colOff>101600</xdr:colOff>
      <xdr:row>40</xdr:row>
      <xdr:rowOff>20320</xdr:rowOff>
    </xdr:to>
    <xdr:sp macro="" textlink="">
      <xdr:nvSpPr>
        <xdr:cNvPr id="421" name="楕円 420"/>
        <xdr:cNvSpPr/>
      </xdr:nvSpPr>
      <xdr:spPr>
        <a:xfrm>
          <a:off x="20383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140970</xdr:rowOff>
    </xdr:from>
    <xdr:to>
      <xdr:col>111</xdr:col>
      <xdr:colOff>177800</xdr:colOff>
      <xdr:row>40</xdr:row>
      <xdr:rowOff>91440</xdr:rowOff>
    </xdr:to>
    <xdr:cxnSp macro="">
      <xdr:nvCxnSpPr>
        <xdr:cNvPr id="422" name="直線コネクタ 421"/>
        <xdr:cNvCxnSpPr/>
      </xdr:nvCxnSpPr>
      <xdr:spPr>
        <a:xfrm>
          <a:off x="20434300" y="68275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31132</xdr:rowOff>
    </xdr:from>
    <xdr:ext cx="469744" cy="259045"/>
    <xdr:sp macro="" textlink="">
      <xdr:nvSpPr>
        <xdr:cNvPr id="423" name="n_1aveValue【認定こども園・幼稚園・保育所】&#10;一人当たり面積"/>
        <xdr:cNvSpPr txBox="1"/>
      </xdr:nvSpPr>
      <xdr:spPr>
        <a:xfrm>
          <a:off x="210757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31132</xdr:rowOff>
    </xdr:from>
    <xdr:ext cx="469744" cy="259045"/>
    <xdr:sp macro="" textlink="">
      <xdr:nvSpPr>
        <xdr:cNvPr id="424" name="n_2aveValue【認定こども園・幼稚園・保育所】&#10;一人当たり面積"/>
        <xdr:cNvSpPr txBox="1"/>
      </xdr:nvSpPr>
      <xdr:spPr>
        <a:xfrm>
          <a:off x="2019942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133367</xdr:rowOff>
    </xdr:from>
    <xdr:ext cx="469744" cy="259045"/>
    <xdr:sp macro="" textlink="">
      <xdr:nvSpPr>
        <xdr:cNvPr id="425" name="n_1mainValue【認定こども園・幼稚園・保育所】&#10;一人当たり面積"/>
        <xdr:cNvSpPr txBox="1"/>
      </xdr:nvSpPr>
      <xdr:spPr>
        <a:xfrm>
          <a:off x="210757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11447</xdr:rowOff>
    </xdr:from>
    <xdr:ext cx="469744" cy="259045"/>
    <xdr:sp macro="" textlink="">
      <xdr:nvSpPr>
        <xdr:cNvPr id="426" name="n_2mainValue【認定こども園・幼稚園・保育所】&#10;一人当たり面積"/>
        <xdr:cNvSpPr txBox="1"/>
      </xdr:nvSpPr>
      <xdr:spPr>
        <a:xfrm>
          <a:off x="201994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7" name="テキスト ボックス 43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38" name="直線コネクタ 43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39" name="テキスト ボックス 43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0" name="直線コネクタ 43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1" name="テキスト ボックス 44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2" name="直線コネクタ 44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3" name="テキスト ボックス 44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4" name="直線コネクタ 44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5" name="テキスト ボックス 44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7" name="テキスト ボックス 4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449" name="直線コネクタ 448"/>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450" name="【学校施設】&#10;有形固定資産減価償却率最小値テキスト"/>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451" name="直線コネクタ 450"/>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452"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453" name="直線コネクタ 452"/>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454" name="【学校施設】&#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455" name="フローチャート: 判断 454"/>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456" name="フローチャート: 判断 455"/>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xdr:rowOff>
    </xdr:from>
    <xdr:to>
      <xdr:col>76</xdr:col>
      <xdr:colOff>165100</xdr:colOff>
      <xdr:row>58</xdr:row>
      <xdr:rowOff>112522</xdr:rowOff>
    </xdr:to>
    <xdr:sp macro="" textlink="">
      <xdr:nvSpPr>
        <xdr:cNvPr id="457" name="フローチャート: 判断 456"/>
        <xdr:cNvSpPr/>
      </xdr:nvSpPr>
      <xdr:spPr>
        <a:xfrm>
          <a:off x="14541500" y="99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8" name="テキスト ボックス 4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9" name="テキスト ボックス 4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0" name="テキスト ボックス 4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1" name="テキスト ボックス 4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2" name="テキスト ボックス 4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31496</xdr:rowOff>
    </xdr:from>
    <xdr:to>
      <xdr:col>85</xdr:col>
      <xdr:colOff>177800</xdr:colOff>
      <xdr:row>57</xdr:row>
      <xdr:rowOff>133096</xdr:rowOff>
    </xdr:to>
    <xdr:sp macro="" textlink="">
      <xdr:nvSpPr>
        <xdr:cNvPr id="463" name="楕円 462"/>
        <xdr:cNvSpPr/>
      </xdr:nvSpPr>
      <xdr:spPr>
        <a:xfrm>
          <a:off x="16268700" y="98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54373</xdr:rowOff>
    </xdr:from>
    <xdr:ext cx="405111" cy="259045"/>
    <xdr:sp macro="" textlink="">
      <xdr:nvSpPr>
        <xdr:cNvPr id="464" name="【学校施設】&#10;有形固定資産減価償却率該当値テキスト"/>
        <xdr:cNvSpPr txBox="1"/>
      </xdr:nvSpPr>
      <xdr:spPr>
        <a:xfrm>
          <a:off x="16357600" y="965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81788</xdr:rowOff>
    </xdr:from>
    <xdr:to>
      <xdr:col>81</xdr:col>
      <xdr:colOff>101600</xdr:colOff>
      <xdr:row>58</xdr:row>
      <xdr:rowOff>11938</xdr:rowOff>
    </xdr:to>
    <xdr:sp macro="" textlink="">
      <xdr:nvSpPr>
        <xdr:cNvPr id="465" name="楕円 464"/>
        <xdr:cNvSpPr/>
      </xdr:nvSpPr>
      <xdr:spPr>
        <a:xfrm>
          <a:off x="15430500" y="98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82296</xdr:rowOff>
    </xdr:from>
    <xdr:to>
      <xdr:col>85</xdr:col>
      <xdr:colOff>127000</xdr:colOff>
      <xdr:row>57</xdr:row>
      <xdr:rowOff>132588</xdr:rowOff>
    </xdr:to>
    <xdr:cxnSp macro="">
      <xdr:nvCxnSpPr>
        <xdr:cNvPr id="466" name="直線コネクタ 465"/>
        <xdr:cNvCxnSpPr/>
      </xdr:nvCxnSpPr>
      <xdr:spPr>
        <a:xfrm flipV="1">
          <a:off x="15481300" y="985494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113792</xdr:rowOff>
    </xdr:from>
    <xdr:to>
      <xdr:col>76</xdr:col>
      <xdr:colOff>165100</xdr:colOff>
      <xdr:row>58</xdr:row>
      <xdr:rowOff>43942</xdr:rowOff>
    </xdr:to>
    <xdr:sp macro="" textlink="">
      <xdr:nvSpPr>
        <xdr:cNvPr id="467" name="楕円 466"/>
        <xdr:cNvSpPr/>
      </xdr:nvSpPr>
      <xdr:spPr>
        <a:xfrm>
          <a:off x="14541500" y="98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132588</xdr:rowOff>
    </xdr:from>
    <xdr:to>
      <xdr:col>81</xdr:col>
      <xdr:colOff>50800</xdr:colOff>
      <xdr:row>57</xdr:row>
      <xdr:rowOff>164592</xdr:rowOff>
    </xdr:to>
    <xdr:cxnSp macro="">
      <xdr:nvCxnSpPr>
        <xdr:cNvPr id="468" name="直線コネクタ 467"/>
        <xdr:cNvCxnSpPr/>
      </xdr:nvCxnSpPr>
      <xdr:spPr>
        <a:xfrm flipV="1">
          <a:off x="14592300" y="990523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137939</xdr:rowOff>
    </xdr:from>
    <xdr:ext cx="405111" cy="259045"/>
    <xdr:sp macro="" textlink="">
      <xdr:nvSpPr>
        <xdr:cNvPr id="469" name="n_1aveValue【学校施設】&#10;有形固定資産減価償却率"/>
        <xdr:cNvSpPr txBox="1"/>
      </xdr:nvSpPr>
      <xdr:spPr>
        <a:xfrm>
          <a:off x="15266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103649</xdr:rowOff>
    </xdr:from>
    <xdr:ext cx="405111" cy="259045"/>
    <xdr:sp macro="" textlink="">
      <xdr:nvSpPr>
        <xdr:cNvPr id="470" name="n_2aveValue【学校施設】&#10;有形固定資産減価償却率"/>
        <xdr:cNvSpPr txBox="1"/>
      </xdr:nvSpPr>
      <xdr:spPr>
        <a:xfrm>
          <a:off x="14389744" y="1004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28465</xdr:rowOff>
    </xdr:from>
    <xdr:ext cx="405111" cy="259045"/>
    <xdr:sp macro="" textlink="">
      <xdr:nvSpPr>
        <xdr:cNvPr id="471" name="n_1mainValue【学校施設】&#10;有形固定資産減価償却率"/>
        <xdr:cNvSpPr txBox="1"/>
      </xdr:nvSpPr>
      <xdr:spPr>
        <a:xfrm>
          <a:off x="15266044" y="962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60469</xdr:rowOff>
    </xdr:from>
    <xdr:ext cx="405111" cy="259045"/>
    <xdr:sp macro="" textlink="">
      <xdr:nvSpPr>
        <xdr:cNvPr id="472" name="n_2mainValue【学校施設】&#10;有形固定資産減価償却率"/>
        <xdr:cNvSpPr txBox="1"/>
      </xdr:nvSpPr>
      <xdr:spPr>
        <a:xfrm>
          <a:off x="143897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4" name="直線コネクタ 48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95" name="直線コネクタ 494"/>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96" name="【学校施設】&#10;一人当たり面積最小値テキスト"/>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97" name="直線コネクタ 496"/>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98" name="【学校施設】&#10;一人当たり面積最大値テキスト"/>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99" name="直線コネクタ 498"/>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500" name="【学校施設】&#10;一人当たり面積平均値テキスト"/>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501" name="フローチャート: 判断 500"/>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502" name="フローチャート: 判断 501"/>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70815</xdr:rowOff>
    </xdr:from>
    <xdr:to>
      <xdr:col>107</xdr:col>
      <xdr:colOff>101600</xdr:colOff>
      <xdr:row>61</xdr:row>
      <xdr:rowOff>965</xdr:rowOff>
    </xdr:to>
    <xdr:sp macro="" textlink="">
      <xdr:nvSpPr>
        <xdr:cNvPr id="503" name="フローチャート: 判断 502"/>
        <xdr:cNvSpPr/>
      </xdr:nvSpPr>
      <xdr:spPr>
        <a:xfrm>
          <a:off x="20383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97333</xdr:rowOff>
    </xdr:from>
    <xdr:to>
      <xdr:col>116</xdr:col>
      <xdr:colOff>114300</xdr:colOff>
      <xdr:row>61</xdr:row>
      <xdr:rowOff>27483</xdr:rowOff>
    </xdr:to>
    <xdr:sp macro="" textlink="">
      <xdr:nvSpPr>
        <xdr:cNvPr id="509" name="楕円 508"/>
        <xdr:cNvSpPr/>
      </xdr:nvSpPr>
      <xdr:spPr>
        <a:xfrm>
          <a:off x="22110700" y="1038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120210</xdr:rowOff>
    </xdr:from>
    <xdr:ext cx="469744" cy="259045"/>
    <xdr:sp macro="" textlink="">
      <xdr:nvSpPr>
        <xdr:cNvPr id="510" name="【学校施設】&#10;一人当たり面積該当値テキスト"/>
        <xdr:cNvSpPr txBox="1"/>
      </xdr:nvSpPr>
      <xdr:spPr>
        <a:xfrm>
          <a:off x="22199600" y="1023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114706</xdr:rowOff>
    </xdr:from>
    <xdr:to>
      <xdr:col>112</xdr:col>
      <xdr:colOff>38100</xdr:colOff>
      <xdr:row>61</xdr:row>
      <xdr:rowOff>44856</xdr:rowOff>
    </xdr:to>
    <xdr:sp macro="" textlink="">
      <xdr:nvSpPr>
        <xdr:cNvPr id="511" name="楕円 510"/>
        <xdr:cNvSpPr/>
      </xdr:nvSpPr>
      <xdr:spPr>
        <a:xfrm>
          <a:off x="21272500" y="1040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148133</xdr:rowOff>
    </xdr:from>
    <xdr:to>
      <xdr:col>116</xdr:col>
      <xdr:colOff>63500</xdr:colOff>
      <xdr:row>60</xdr:row>
      <xdr:rowOff>165506</xdr:rowOff>
    </xdr:to>
    <xdr:cxnSp macro="">
      <xdr:nvCxnSpPr>
        <xdr:cNvPr id="512" name="直線コネクタ 511"/>
        <xdr:cNvCxnSpPr/>
      </xdr:nvCxnSpPr>
      <xdr:spPr>
        <a:xfrm flipV="1">
          <a:off x="21323300" y="10435133"/>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132994</xdr:rowOff>
    </xdr:from>
    <xdr:to>
      <xdr:col>107</xdr:col>
      <xdr:colOff>101600</xdr:colOff>
      <xdr:row>61</xdr:row>
      <xdr:rowOff>63144</xdr:rowOff>
    </xdr:to>
    <xdr:sp macro="" textlink="">
      <xdr:nvSpPr>
        <xdr:cNvPr id="513" name="楕円 512"/>
        <xdr:cNvSpPr/>
      </xdr:nvSpPr>
      <xdr:spPr>
        <a:xfrm>
          <a:off x="20383500" y="1041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165506</xdr:rowOff>
    </xdr:from>
    <xdr:to>
      <xdr:col>111</xdr:col>
      <xdr:colOff>177800</xdr:colOff>
      <xdr:row>61</xdr:row>
      <xdr:rowOff>12344</xdr:rowOff>
    </xdr:to>
    <xdr:cxnSp macro="">
      <xdr:nvCxnSpPr>
        <xdr:cNvPr id="514" name="直線コネクタ 513"/>
        <xdr:cNvCxnSpPr/>
      </xdr:nvCxnSpPr>
      <xdr:spPr>
        <a:xfrm flipV="1">
          <a:off x="20434300" y="1045250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159885</xdr:rowOff>
    </xdr:from>
    <xdr:ext cx="469744" cy="259045"/>
    <xdr:sp macro="" textlink="">
      <xdr:nvSpPr>
        <xdr:cNvPr id="515" name="n_1aveValue【学校施設】&#10;一人当たり面積"/>
        <xdr:cNvSpPr txBox="1"/>
      </xdr:nvSpPr>
      <xdr:spPr>
        <a:xfrm>
          <a:off x="21075727" y="106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17492</xdr:rowOff>
    </xdr:from>
    <xdr:ext cx="469744" cy="259045"/>
    <xdr:sp macro="" textlink="">
      <xdr:nvSpPr>
        <xdr:cNvPr id="516" name="n_2aveValue【学校施設】&#10;一人当たり面積"/>
        <xdr:cNvSpPr txBox="1"/>
      </xdr:nvSpPr>
      <xdr:spPr>
        <a:xfrm>
          <a:off x="201994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61383</xdr:rowOff>
    </xdr:from>
    <xdr:ext cx="469744" cy="259045"/>
    <xdr:sp macro="" textlink="">
      <xdr:nvSpPr>
        <xdr:cNvPr id="517" name="n_1mainValue【学校施設】&#10;一人当たり面積"/>
        <xdr:cNvSpPr txBox="1"/>
      </xdr:nvSpPr>
      <xdr:spPr>
        <a:xfrm>
          <a:off x="21075727" y="1017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54271</xdr:rowOff>
    </xdr:from>
    <xdr:ext cx="469744" cy="259045"/>
    <xdr:sp macro="" textlink="">
      <xdr:nvSpPr>
        <xdr:cNvPr id="518" name="n_2mainValue【学校施設】&#10;一人当たり面積"/>
        <xdr:cNvSpPr txBox="1"/>
      </xdr:nvSpPr>
      <xdr:spPr>
        <a:xfrm>
          <a:off x="20199427" y="105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6" name="テキスト ボックス 54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6" name="テキスト ボックス 55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8" name="テキスト ボックス 55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560" name="直線コネクタ 559"/>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561" name="【公民館】&#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562" name="直線コネクタ 561"/>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63"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64" name="直線コネクタ 563"/>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565" name="【公民館】&#10;有形固定資産減価償却率平均値テキスト"/>
        <xdr:cNvSpPr txBox="1"/>
      </xdr:nvSpPr>
      <xdr:spPr>
        <a:xfrm>
          <a:off x="16357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66" name="フローチャート: 判断 565"/>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567" name="フローチャート: 判断 566"/>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568" name="フローチャート: 判断 567"/>
        <xdr:cNvSpPr/>
      </xdr:nvSpPr>
      <xdr:spPr>
        <a:xfrm>
          <a:off x="14541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574" name="楕円 573"/>
        <xdr:cNvSpPr/>
      </xdr:nvSpPr>
      <xdr:spPr>
        <a:xfrm>
          <a:off x="16268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28320</xdr:rowOff>
    </xdr:from>
    <xdr:ext cx="405111" cy="259045"/>
    <xdr:sp macro="" textlink="">
      <xdr:nvSpPr>
        <xdr:cNvPr id="575" name="【公民館】&#10;有形固定資産減価償却率該当値テキスト"/>
        <xdr:cNvSpPr txBox="1"/>
      </xdr:nvSpPr>
      <xdr:spPr>
        <a:xfrm>
          <a:off x="16357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576" name="楕円 575"/>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100693</xdr:rowOff>
    </xdr:from>
    <xdr:to>
      <xdr:col>85</xdr:col>
      <xdr:colOff>127000</xdr:colOff>
      <xdr:row>105</xdr:row>
      <xdr:rowOff>133350</xdr:rowOff>
    </xdr:to>
    <xdr:cxnSp macro="">
      <xdr:nvCxnSpPr>
        <xdr:cNvPr id="577" name="直線コネクタ 576"/>
        <xdr:cNvCxnSpPr/>
      </xdr:nvCxnSpPr>
      <xdr:spPr>
        <a:xfrm flipV="1">
          <a:off x="15481300" y="18102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578" name="楕円 577"/>
        <xdr:cNvSpPr/>
      </xdr:nvSpPr>
      <xdr:spPr>
        <a:xfrm>
          <a:off x="14541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105</xdr:row>
      <xdr:rowOff>166007</xdr:rowOff>
    </xdr:to>
    <xdr:cxnSp macro="">
      <xdr:nvCxnSpPr>
        <xdr:cNvPr id="579" name="直線コネクタ 578"/>
        <xdr:cNvCxnSpPr/>
      </xdr:nvCxnSpPr>
      <xdr:spPr>
        <a:xfrm flipV="1">
          <a:off x="14592300" y="1813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156590</xdr:rowOff>
    </xdr:from>
    <xdr:ext cx="405111" cy="259045"/>
    <xdr:sp macro="" textlink="">
      <xdr:nvSpPr>
        <xdr:cNvPr id="580" name="n_1aveValue【公民館】&#10;有形固定資産減価償却率"/>
        <xdr:cNvSpPr txBox="1"/>
      </xdr:nvSpPr>
      <xdr:spPr>
        <a:xfrm>
          <a:off x="152660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60251</xdr:rowOff>
    </xdr:from>
    <xdr:ext cx="405111" cy="259045"/>
    <xdr:sp macro="" textlink="">
      <xdr:nvSpPr>
        <xdr:cNvPr id="581" name="n_2aveValue【公民館】&#10;有形固定資産減価償却率"/>
        <xdr:cNvSpPr txBox="1"/>
      </xdr:nvSpPr>
      <xdr:spPr>
        <a:xfrm>
          <a:off x="14389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582" name="n_1mainValue【公民館】&#10;有形固定資産減価償却率"/>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583" name="n_2mainValue【公民館】&#10;有形固定資産減価償却率"/>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4" name="正方形/長方形 5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5" name="正方形/長方形 5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6" name="正方形/長方形 5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7" name="正方形/長方形 5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8" name="正方形/長方形 5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9" name="正方形/長方形 5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0" name="正方形/長方形 5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1" name="正方形/長方形 5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2" name="テキスト ボックス 5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3" name="直線コネクタ 5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4" name="直線コネクタ 5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5" name="テキスト ボックス 5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6" name="直線コネクタ 5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7" name="テキスト ボックス 5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8" name="直線コネクタ 5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9" name="テキスト ボックス 5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0" name="直線コネクタ 5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1" name="テキスト ボックス 6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2" name="直線コネクタ 6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3" name="テキスト ボックス 6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607" name="直線コネクタ 606"/>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08"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09" name="直線コネクタ 608"/>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610" name="【公民館】&#10;一人当たり面積最大値テキスト"/>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611" name="直線コネクタ 610"/>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132097</xdr:rowOff>
    </xdr:from>
    <xdr:ext cx="469744" cy="259045"/>
    <xdr:sp macro="" textlink="">
      <xdr:nvSpPr>
        <xdr:cNvPr id="612" name="【公民館】&#10;一人当たり面積平均値テキスト"/>
        <xdr:cNvSpPr txBox="1"/>
      </xdr:nvSpPr>
      <xdr:spPr>
        <a:xfrm>
          <a:off x="22199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613" name="フローチャート: 判断 612"/>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614" name="フローチャート: 判断 613"/>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615" name="フローチャート: 判断 614"/>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142239</xdr:rowOff>
    </xdr:from>
    <xdr:to>
      <xdr:col>116</xdr:col>
      <xdr:colOff>114300</xdr:colOff>
      <xdr:row>108</xdr:row>
      <xdr:rowOff>72389</xdr:rowOff>
    </xdr:to>
    <xdr:sp macro="" textlink="">
      <xdr:nvSpPr>
        <xdr:cNvPr id="621" name="楕円 620"/>
        <xdr:cNvSpPr/>
      </xdr:nvSpPr>
      <xdr:spPr>
        <a:xfrm>
          <a:off x="22110700" y="184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57166</xdr:rowOff>
    </xdr:from>
    <xdr:ext cx="469744" cy="259045"/>
    <xdr:sp macro="" textlink="">
      <xdr:nvSpPr>
        <xdr:cNvPr id="622" name="【公民館】&#10;一人当たり面積該当値テキスト"/>
        <xdr:cNvSpPr txBox="1"/>
      </xdr:nvSpPr>
      <xdr:spPr>
        <a:xfrm>
          <a:off x="22199600"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144780</xdr:rowOff>
    </xdr:from>
    <xdr:to>
      <xdr:col>112</xdr:col>
      <xdr:colOff>38100</xdr:colOff>
      <xdr:row>108</xdr:row>
      <xdr:rowOff>74930</xdr:rowOff>
    </xdr:to>
    <xdr:sp macro="" textlink="">
      <xdr:nvSpPr>
        <xdr:cNvPr id="623" name="楕円 622"/>
        <xdr:cNvSpPr/>
      </xdr:nvSpPr>
      <xdr:spPr>
        <a:xfrm>
          <a:off x="21272500" y="184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21589</xdr:rowOff>
    </xdr:from>
    <xdr:to>
      <xdr:col>116</xdr:col>
      <xdr:colOff>63500</xdr:colOff>
      <xdr:row>108</xdr:row>
      <xdr:rowOff>24130</xdr:rowOff>
    </xdr:to>
    <xdr:cxnSp macro="">
      <xdr:nvCxnSpPr>
        <xdr:cNvPr id="624" name="直線コネクタ 623"/>
        <xdr:cNvCxnSpPr/>
      </xdr:nvCxnSpPr>
      <xdr:spPr>
        <a:xfrm flipV="1">
          <a:off x="21323300" y="1853818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146050</xdr:rowOff>
    </xdr:from>
    <xdr:to>
      <xdr:col>107</xdr:col>
      <xdr:colOff>101600</xdr:colOff>
      <xdr:row>108</xdr:row>
      <xdr:rowOff>76200</xdr:rowOff>
    </xdr:to>
    <xdr:sp macro="" textlink="">
      <xdr:nvSpPr>
        <xdr:cNvPr id="625" name="楕円 624"/>
        <xdr:cNvSpPr/>
      </xdr:nvSpPr>
      <xdr:spPr>
        <a:xfrm>
          <a:off x="20383500" y="184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24130</xdr:rowOff>
    </xdr:from>
    <xdr:to>
      <xdr:col>111</xdr:col>
      <xdr:colOff>177800</xdr:colOff>
      <xdr:row>108</xdr:row>
      <xdr:rowOff>25400</xdr:rowOff>
    </xdr:to>
    <xdr:cxnSp macro="">
      <xdr:nvCxnSpPr>
        <xdr:cNvPr id="626" name="直線コネクタ 625"/>
        <xdr:cNvCxnSpPr/>
      </xdr:nvCxnSpPr>
      <xdr:spPr>
        <a:xfrm flipV="1">
          <a:off x="20434300" y="18540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66057</xdr:rowOff>
    </xdr:from>
    <xdr:ext cx="469744" cy="259045"/>
    <xdr:sp macro="" textlink="">
      <xdr:nvSpPr>
        <xdr:cNvPr id="627" name="n_1aveValue【公民館】&#10;一人当たり面積"/>
        <xdr:cNvSpPr txBox="1"/>
      </xdr:nvSpPr>
      <xdr:spPr>
        <a:xfrm>
          <a:off x="210757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628" name="n_2aveValue【公民館】&#10;一人当たり面積"/>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66057</xdr:rowOff>
    </xdr:from>
    <xdr:ext cx="469744" cy="259045"/>
    <xdr:sp macro="" textlink="">
      <xdr:nvSpPr>
        <xdr:cNvPr id="629" name="n_1mainValue【公民館】&#10;一人当たり面積"/>
        <xdr:cNvSpPr txBox="1"/>
      </xdr:nvSpPr>
      <xdr:spPr>
        <a:xfrm>
          <a:off x="21075727"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67327</xdr:rowOff>
    </xdr:from>
    <xdr:ext cx="469744" cy="259045"/>
    <xdr:sp macro="" textlink="">
      <xdr:nvSpPr>
        <xdr:cNvPr id="630" name="n_2mainValue【公民館】&#10;一人当たり面積"/>
        <xdr:cNvSpPr txBox="1"/>
      </xdr:nvSpPr>
      <xdr:spPr>
        <a:xfrm>
          <a:off x="20199427" y="185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は全国、県平均を大幅に超えてるものの、定期的な点検などの実施も行い、適宜補修工事は実施している。交通量が少なく耐用年数を超えても支障のない道路があるため平均値が上がっている。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再編を検討しており、幼稚園は廃園を予定、保育所１所も民営化を予定しているため、老朽化した施設に対して新たな投資を行っていない。このことから全国及び県平均を超えた償却率と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については小中学校６校を廃校し義務教育学校１校とする計画であることから、令和３年度には大幅な改善が見込まれる。ただし廃校とした施設の除却及び再利用は課題として残る。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全国的に見ても老朽化が進行している。本町においても後手に回った対策となっているものの、今後は採算ベースを考慮した住宅建設を考えている。また、一人当りの床面積は全国、県平均を大幅に超えている。本町特有の状況によるもので町営住宅の必要性が伺え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については町民センターの建替えを行ったことから平均値を下回っている。今後は定期点検の実施、長寿命化対策を行い次世代までの利用を可能としていく対策が求めらる。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11,209
11,164
44.50
6,158,574
5,808,299
307,679
3,144,409
4,579,891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72" name="直線コネクタ 71"/>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73" name="【体育館・プール】&#10;有形固定資産減価償却率最小値テキスト"/>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74" name="直線コネクタ 73"/>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167657</xdr:rowOff>
    </xdr:from>
    <xdr:ext cx="405111" cy="259045"/>
    <xdr:sp macro="" textlink="">
      <xdr:nvSpPr>
        <xdr:cNvPr id="77" name="【体育館・プール】&#10;有形固定資産減価償却率平均値テキスト"/>
        <xdr:cNvSpPr txBox="1"/>
      </xdr:nvSpPr>
      <xdr:spPr>
        <a:xfrm>
          <a:off x="4673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78" name="フローチャート: 判断 77"/>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80"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118745</xdr:rowOff>
    </xdr:from>
    <xdr:to>
      <xdr:col>15</xdr:col>
      <xdr:colOff>101600</xdr:colOff>
      <xdr:row>60</xdr:row>
      <xdr:rowOff>48895</xdr:rowOff>
    </xdr:to>
    <xdr:sp macro="" textlink="">
      <xdr:nvSpPr>
        <xdr:cNvPr id="81" name="フローチャート: 判断 80"/>
        <xdr:cNvSpPr/>
      </xdr:nvSpPr>
      <xdr:spPr>
        <a:xfrm>
          <a:off x="2857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40022</xdr:rowOff>
    </xdr:from>
    <xdr:ext cx="405111" cy="259045"/>
    <xdr:sp macro="" textlink="">
      <xdr:nvSpPr>
        <xdr:cNvPr id="82" name="n_2aveValue【体育館・プール】&#10;有形固定資産減価償却率"/>
        <xdr:cNvSpPr txBox="1"/>
      </xdr:nvSpPr>
      <xdr:spPr>
        <a:xfrm>
          <a:off x="2705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33020</xdr:rowOff>
    </xdr:from>
    <xdr:to>
      <xdr:col>24</xdr:col>
      <xdr:colOff>114300</xdr:colOff>
      <xdr:row>57</xdr:row>
      <xdr:rowOff>134620</xdr:rowOff>
    </xdr:to>
    <xdr:sp macro="" textlink="">
      <xdr:nvSpPr>
        <xdr:cNvPr id="88" name="楕円 87"/>
        <xdr:cNvSpPr/>
      </xdr:nvSpPr>
      <xdr:spPr>
        <a:xfrm>
          <a:off x="45847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55897</xdr:rowOff>
    </xdr:from>
    <xdr:ext cx="405111" cy="259045"/>
    <xdr:sp macro="" textlink="">
      <xdr:nvSpPr>
        <xdr:cNvPr id="89" name="【体育館・プール】&#10;有形固定資産減価償却率該当値テキスト"/>
        <xdr:cNvSpPr txBox="1"/>
      </xdr:nvSpPr>
      <xdr:spPr>
        <a:xfrm>
          <a:off x="4673600"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74930</xdr:rowOff>
    </xdr:from>
    <xdr:to>
      <xdr:col>20</xdr:col>
      <xdr:colOff>38100</xdr:colOff>
      <xdr:row>58</xdr:row>
      <xdr:rowOff>5080</xdr:rowOff>
    </xdr:to>
    <xdr:sp macro="" textlink="">
      <xdr:nvSpPr>
        <xdr:cNvPr id="90" name="楕円 89"/>
        <xdr:cNvSpPr/>
      </xdr:nvSpPr>
      <xdr:spPr>
        <a:xfrm>
          <a:off x="3746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83820</xdr:rowOff>
    </xdr:from>
    <xdr:to>
      <xdr:col>24</xdr:col>
      <xdr:colOff>63500</xdr:colOff>
      <xdr:row>57</xdr:row>
      <xdr:rowOff>125730</xdr:rowOff>
    </xdr:to>
    <xdr:cxnSp macro="">
      <xdr:nvCxnSpPr>
        <xdr:cNvPr id="91" name="直線コネクタ 90"/>
        <xdr:cNvCxnSpPr/>
      </xdr:nvCxnSpPr>
      <xdr:spPr>
        <a:xfrm flipV="1">
          <a:off x="3797300" y="98564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116840</xdr:rowOff>
    </xdr:from>
    <xdr:to>
      <xdr:col>15</xdr:col>
      <xdr:colOff>101600</xdr:colOff>
      <xdr:row>58</xdr:row>
      <xdr:rowOff>46990</xdr:rowOff>
    </xdr:to>
    <xdr:sp macro="" textlink="">
      <xdr:nvSpPr>
        <xdr:cNvPr id="92" name="楕円 91"/>
        <xdr:cNvSpPr/>
      </xdr:nvSpPr>
      <xdr:spPr>
        <a:xfrm>
          <a:off x="2857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177800</xdr:colOff>
      <xdr:row>57</xdr:row>
      <xdr:rowOff>167640</xdr:rowOff>
    </xdr:to>
    <xdr:cxnSp macro="">
      <xdr:nvCxnSpPr>
        <xdr:cNvPr id="93" name="直線コネクタ 92"/>
        <xdr:cNvCxnSpPr/>
      </xdr:nvCxnSpPr>
      <xdr:spPr>
        <a:xfrm flipV="1">
          <a:off x="2908300" y="9898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21607</xdr:rowOff>
    </xdr:from>
    <xdr:ext cx="405111" cy="259045"/>
    <xdr:sp macro="" textlink="">
      <xdr:nvSpPr>
        <xdr:cNvPr id="94" name="n_1mainValue【体育館・プール】&#10;有形固定資産減価償却率"/>
        <xdr:cNvSpPr txBox="1"/>
      </xdr:nvSpPr>
      <xdr:spPr>
        <a:xfrm>
          <a:off x="3582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63517</xdr:rowOff>
    </xdr:from>
    <xdr:ext cx="405111" cy="259045"/>
    <xdr:sp macro="" textlink="">
      <xdr:nvSpPr>
        <xdr:cNvPr id="95" name="n_2mainValue【体育館・プール】&#10;有形固定資産減価償却率"/>
        <xdr:cNvSpPr txBox="1"/>
      </xdr:nvSpPr>
      <xdr:spPr>
        <a:xfrm>
          <a:off x="2705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19" name="直線コネクタ 118"/>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20" name="【体育館・プール】&#10;一人当たり面積最小値テキスト"/>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21" name="直線コネクタ 120"/>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22" name="【体育館・プール】&#10;一人当たり面積最大値テキスト"/>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23" name="直線コネクタ 122"/>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92092</xdr:rowOff>
    </xdr:from>
    <xdr:ext cx="469744" cy="259045"/>
    <xdr:sp macro="" textlink="">
      <xdr:nvSpPr>
        <xdr:cNvPr id="124" name="【体育館・プール】&#10;一人当たり面積平均値テキスト"/>
        <xdr:cNvSpPr txBox="1"/>
      </xdr:nvSpPr>
      <xdr:spPr>
        <a:xfrm>
          <a:off x="10515600" y="10207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25" name="フローチャート: 判断 124"/>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26" name="フローチャート: 判断 125"/>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57802</xdr:rowOff>
    </xdr:from>
    <xdr:ext cx="469744" cy="259045"/>
    <xdr:sp macro="" textlink="">
      <xdr:nvSpPr>
        <xdr:cNvPr id="127" name="n_1aveValue【体育館・プール】&#10;一人当たり面積"/>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128" name="フローチャート: 判断 127"/>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158767</xdr:rowOff>
    </xdr:from>
    <xdr:ext cx="469744" cy="259045"/>
    <xdr:sp macro="" textlink="">
      <xdr:nvSpPr>
        <xdr:cNvPr id="129" name="n_2aveValue【体育館・プール】&#10;一人当たり面積"/>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135" name="楕円 134"/>
        <xdr:cNvSpPr/>
      </xdr:nvSpPr>
      <xdr:spPr>
        <a:xfrm>
          <a:off x="10426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3827</xdr:rowOff>
    </xdr:from>
    <xdr:ext cx="469744" cy="259045"/>
    <xdr:sp macro="" textlink="">
      <xdr:nvSpPr>
        <xdr:cNvPr id="136" name="【体育館・プール】&#10;一人当たり面積該当値テキスト"/>
        <xdr:cNvSpPr txBox="1"/>
      </xdr:nvSpPr>
      <xdr:spPr>
        <a:xfrm>
          <a:off x="105156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31115</xdr:rowOff>
    </xdr:from>
    <xdr:to>
      <xdr:col>50</xdr:col>
      <xdr:colOff>165100</xdr:colOff>
      <xdr:row>62</xdr:row>
      <xdr:rowOff>132715</xdr:rowOff>
    </xdr:to>
    <xdr:sp macro="" textlink="">
      <xdr:nvSpPr>
        <xdr:cNvPr id="137" name="楕円 136"/>
        <xdr:cNvSpPr/>
      </xdr:nvSpPr>
      <xdr:spPr>
        <a:xfrm>
          <a:off x="9588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76200</xdr:rowOff>
    </xdr:from>
    <xdr:to>
      <xdr:col>55</xdr:col>
      <xdr:colOff>0</xdr:colOff>
      <xdr:row>62</xdr:row>
      <xdr:rowOff>81915</xdr:rowOff>
    </xdr:to>
    <xdr:cxnSp macro="">
      <xdr:nvCxnSpPr>
        <xdr:cNvPr id="138" name="直線コネクタ 137"/>
        <xdr:cNvCxnSpPr/>
      </xdr:nvCxnSpPr>
      <xdr:spPr>
        <a:xfrm flipV="1">
          <a:off x="9639300" y="107061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36830</xdr:rowOff>
    </xdr:from>
    <xdr:to>
      <xdr:col>46</xdr:col>
      <xdr:colOff>38100</xdr:colOff>
      <xdr:row>62</xdr:row>
      <xdr:rowOff>138430</xdr:rowOff>
    </xdr:to>
    <xdr:sp macro="" textlink="">
      <xdr:nvSpPr>
        <xdr:cNvPr id="139" name="楕円 138"/>
        <xdr:cNvSpPr/>
      </xdr:nvSpPr>
      <xdr:spPr>
        <a:xfrm>
          <a:off x="8699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81915</xdr:rowOff>
    </xdr:from>
    <xdr:to>
      <xdr:col>50</xdr:col>
      <xdr:colOff>114300</xdr:colOff>
      <xdr:row>62</xdr:row>
      <xdr:rowOff>87630</xdr:rowOff>
    </xdr:to>
    <xdr:cxnSp macro="">
      <xdr:nvCxnSpPr>
        <xdr:cNvPr id="140" name="直線コネクタ 139"/>
        <xdr:cNvCxnSpPr/>
      </xdr:nvCxnSpPr>
      <xdr:spPr>
        <a:xfrm flipV="1">
          <a:off x="8750300" y="107118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123842</xdr:rowOff>
    </xdr:from>
    <xdr:ext cx="469744" cy="259045"/>
    <xdr:sp macro="" textlink="">
      <xdr:nvSpPr>
        <xdr:cNvPr id="141" name="n_1mainValue【体育館・プール】&#10;一人当たり面積"/>
        <xdr:cNvSpPr txBox="1"/>
      </xdr:nvSpPr>
      <xdr:spPr>
        <a:xfrm>
          <a:off x="9391727" y="107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129557</xdr:rowOff>
    </xdr:from>
    <xdr:ext cx="469744" cy="259045"/>
    <xdr:sp macro="" textlink="">
      <xdr:nvSpPr>
        <xdr:cNvPr id="142" name="n_2mainValue【体育館・プール】&#10;一人当たり面積"/>
        <xdr:cNvSpPr txBox="1"/>
      </xdr:nvSpPr>
      <xdr:spPr>
        <a:xfrm>
          <a:off x="8515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3" name="テキスト ボックス 1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4" name="直線コネクタ 1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5" name="テキスト ボックス 1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6" name="直線コネクタ 1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7" name="テキスト ボックス 1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8" name="直線コネクタ 1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9" name="テキスト ボックス 1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0" name="直線コネクタ 1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1" name="テキスト ボックス 1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2" name="直線コネクタ 1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3" name="テキスト ボックス 1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5" name="テキスト ボックス 1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22861</xdr:rowOff>
    </xdr:to>
    <xdr:cxnSp macro="">
      <xdr:nvCxnSpPr>
        <xdr:cNvPr id="167" name="直線コネクタ 166"/>
        <xdr:cNvCxnSpPr/>
      </xdr:nvCxnSpPr>
      <xdr:spPr>
        <a:xfrm flipV="1">
          <a:off x="4634865" y="1335405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168" name="【福祉施設】&#10;有形固定資産減価償却率最小値テキスト"/>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169" name="直線コネクタ 168"/>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170"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171" name="直線コネクタ 170"/>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55897</xdr:rowOff>
    </xdr:from>
    <xdr:ext cx="405111" cy="259045"/>
    <xdr:sp macro="" textlink="">
      <xdr:nvSpPr>
        <xdr:cNvPr id="172" name="【福祉施設】&#10;有形固定資産減価償却率平均値テキスト"/>
        <xdr:cNvSpPr txBox="1"/>
      </xdr:nvSpPr>
      <xdr:spPr>
        <a:xfrm>
          <a:off x="4673600" y="1394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173" name="フローチャート: 判断 172"/>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46355</xdr:rowOff>
    </xdr:from>
    <xdr:to>
      <xdr:col>20</xdr:col>
      <xdr:colOff>38100</xdr:colOff>
      <xdr:row>82</xdr:row>
      <xdr:rowOff>147955</xdr:rowOff>
    </xdr:to>
    <xdr:sp macro="" textlink="">
      <xdr:nvSpPr>
        <xdr:cNvPr id="174" name="フローチャート: 判断 173"/>
        <xdr:cNvSpPr/>
      </xdr:nvSpPr>
      <xdr:spPr>
        <a:xfrm>
          <a:off x="3746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164482</xdr:rowOff>
    </xdr:from>
    <xdr:ext cx="405111" cy="259045"/>
    <xdr:sp macro="" textlink="">
      <xdr:nvSpPr>
        <xdr:cNvPr id="175" name="n_1aveValue【福祉施設】&#10;有形固定資産減価償却率"/>
        <xdr:cNvSpPr txBox="1"/>
      </xdr:nvSpPr>
      <xdr:spPr>
        <a:xfrm>
          <a:off x="3582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168275</xdr:rowOff>
    </xdr:from>
    <xdr:to>
      <xdr:col>15</xdr:col>
      <xdr:colOff>101600</xdr:colOff>
      <xdr:row>82</xdr:row>
      <xdr:rowOff>98425</xdr:rowOff>
    </xdr:to>
    <xdr:sp macro="" textlink="">
      <xdr:nvSpPr>
        <xdr:cNvPr id="176" name="フローチャート: 判断 175"/>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114952</xdr:rowOff>
    </xdr:from>
    <xdr:ext cx="405111" cy="259045"/>
    <xdr:sp macro="" textlink="">
      <xdr:nvSpPr>
        <xdr:cNvPr id="177" name="n_2aveValue【福祉施設】&#10;有形固定資産減価償却率"/>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8" name="テキスト ボックス 1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9" name="テキスト ボックス 1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0" name="テキスト ボックス 1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1" name="テキスト ボックス 1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2" name="テキスト ボックス 1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183" name="楕円 182"/>
        <xdr:cNvSpPr/>
      </xdr:nvSpPr>
      <xdr:spPr>
        <a:xfrm>
          <a:off x="4584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45738</xdr:rowOff>
    </xdr:from>
    <xdr:ext cx="405111" cy="259045"/>
    <xdr:sp macro="" textlink="">
      <xdr:nvSpPr>
        <xdr:cNvPr id="184" name="【福祉施設】&#10;有形固定資産減価償却率該当値テキスト"/>
        <xdr:cNvSpPr txBox="1"/>
      </xdr:nvSpPr>
      <xdr:spPr>
        <a:xfrm>
          <a:off x="467360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109220</xdr:rowOff>
    </xdr:from>
    <xdr:to>
      <xdr:col>20</xdr:col>
      <xdr:colOff>38100</xdr:colOff>
      <xdr:row>83</xdr:row>
      <xdr:rowOff>39370</xdr:rowOff>
    </xdr:to>
    <xdr:sp macro="" textlink="">
      <xdr:nvSpPr>
        <xdr:cNvPr id="185" name="楕円 184"/>
        <xdr:cNvSpPr/>
      </xdr:nvSpPr>
      <xdr:spPr>
        <a:xfrm>
          <a:off x="3746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82</xdr:row>
      <xdr:rowOff>160020</xdr:rowOff>
    </xdr:to>
    <xdr:cxnSp macro="">
      <xdr:nvCxnSpPr>
        <xdr:cNvPr id="186" name="直線コネクタ 185"/>
        <xdr:cNvCxnSpPr/>
      </xdr:nvCxnSpPr>
      <xdr:spPr>
        <a:xfrm flipV="1">
          <a:off x="3797300" y="141770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73025</xdr:rowOff>
    </xdr:from>
    <xdr:to>
      <xdr:col>15</xdr:col>
      <xdr:colOff>101600</xdr:colOff>
      <xdr:row>83</xdr:row>
      <xdr:rowOff>3175</xdr:rowOff>
    </xdr:to>
    <xdr:sp macro="" textlink="">
      <xdr:nvSpPr>
        <xdr:cNvPr id="187" name="楕円 186"/>
        <xdr:cNvSpPr/>
      </xdr:nvSpPr>
      <xdr:spPr>
        <a:xfrm>
          <a:off x="2857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123825</xdr:rowOff>
    </xdr:from>
    <xdr:to>
      <xdr:col>19</xdr:col>
      <xdr:colOff>177800</xdr:colOff>
      <xdr:row>82</xdr:row>
      <xdr:rowOff>160020</xdr:rowOff>
    </xdr:to>
    <xdr:cxnSp macro="">
      <xdr:nvCxnSpPr>
        <xdr:cNvPr id="188" name="直線コネクタ 187"/>
        <xdr:cNvCxnSpPr/>
      </xdr:nvCxnSpPr>
      <xdr:spPr>
        <a:xfrm>
          <a:off x="2908300" y="141827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30497</xdr:rowOff>
    </xdr:from>
    <xdr:ext cx="405111" cy="259045"/>
    <xdr:sp macro="" textlink="">
      <xdr:nvSpPr>
        <xdr:cNvPr id="189" name="n_1mainValue【福祉施設】&#10;有形固定資産減価償却率"/>
        <xdr:cNvSpPr txBox="1"/>
      </xdr:nvSpPr>
      <xdr:spPr>
        <a:xfrm>
          <a:off x="3582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190" name="n_2mainValue【福祉施設】&#10;有形固定資産減価償却率"/>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1" name="正方形/長方形 1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2" name="正方形/長方形 1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3" name="正方形/長方形 1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4" name="正方形/長方形 1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5" name="正方形/長方形 1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6" name="正方形/長方形 1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7" name="正方形/長方形 1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8" name="正方形/長方形 1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9" name="テキスト ボックス 1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0" name="直線コネクタ 1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1" name="直線コネクタ 20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2" name="テキスト ボックス 20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3" name="直線コネクタ 20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4" name="テキスト ボックス 20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5" name="直線コネクタ 20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6" name="テキスト ボックス 20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7" name="直線コネクタ 20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8" name="テキスト ボックス 20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9" name="直線コネクタ 20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0" name="テキスト ボックス 20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1" name="直線コネクタ 2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2" name="テキスト ボックス 2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49530</xdr:rowOff>
    </xdr:to>
    <xdr:cxnSp macro="">
      <xdr:nvCxnSpPr>
        <xdr:cNvPr id="214" name="直線コネクタ 213"/>
        <xdr:cNvCxnSpPr/>
      </xdr:nvCxnSpPr>
      <xdr:spPr>
        <a:xfrm flipV="1">
          <a:off x="10476865" y="1357503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215" name="【福祉施設】&#10;一人当たり面積最小値テキスト"/>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216" name="直線コネクタ 215"/>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17" name="【福祉施設】&#10;一人当たり面積最大値テキスト"/>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18" name="直線コネクタ 217"/>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76852</xdr:rowOff>
    </xdr:from>
    <xdr:ext cx="469744" cy="259045"/>
    <xdr:sp macro="" textlink="">
      <xdr:nvSpPr>
        <xdr:cNvPr id="219" name="【福祉施設】&#10;一人当たり面積平均値テキスト"/>
        <xdr:cNvSpPr txBox="1"/>
      </xdr:nvSpPr>
      <xdr:spPr>
        <a:xfrm>
          <a:off x="10515600" y="14307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53975</xdr:rowOff>
    </xdr:from>
    <xdr:to>
      <xdr:col>55</xdr:col>
      <xdr:colOff>50800</xdr:colOff>
      <xdr:row>84</xdr:row>
      <xdr:rowOff>155575</xdr:rowOff>
    </xdr:to>
    <xdr:sp macro="" textlink="">
      <xdr:nvSpPr>
        <xdr:cNvPr id="220" name="フローチャート: 判断 219"/>
        <xdr:cNvSpPr/>
      </xdr:nvSpPr>
      <xdr:spPr>
        <a:xfrm>
          <a:off x="104267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17780</xdr:rowOff>
    </xdr:from>
    <xdr:to>
      <xdr:col>50</xdr:col>
      <xdr:colOff>165100</xdr:colOff>
      <xdr:row>84</xdr:row>
      <xdr:rowOff>119380</xdr:rowOff>
    </xdr:to>
    <xdr:sp macro="" textlink="">
      <xdr:nvSpPr>
        <xdr:cNvPr id="221" name="フローチャート: 判断 220"/>
        <xdr:cNvSpPr/>
      </xdr:nvSpPr>
      <xdr:spPr>
        <a:xfrm>
          <a:off x="9588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135907</xdr:rowOff>
    </xdr:from>
    <xdr:ext cx="469744" cy="259045"/>
    <xdr:sp macro="" textlink="">
      <xdr:nvSpPr>
        <xdr:cNvPr id="222" name="n_1aveValue【福祉施設】&#10;一人当たり面積"/>
        <xdr:cNvSpPr txBox="1"/>
      </xdr:nvSpPr>
      <xdr:spPr>
        <a:xfrm>
          <a:off x="9391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53975</xdr:rowOff>
    </xdr:from>
    <xdr:to>
      <xdr:col>46</xdr:col>
      <xdr:colOff>38100</xdr:colOff>
      <xdr:row>84</xdr:row>
      <xdr:rowOff>155575</xdr:rowOff>
    </xdr:to>
    <xdr:sp macro="" textlink="">
      <xdr:nvSpPr>
        <xdr:cNvPr id="223" name="フローチャート: 判断 222"/>
        <xdr:cNvSpPr/>
      </xdr:nvSpPr>
      <xdr:spPr>
        <a:xfrm>
          <a:off x="8699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652</xdr:rowOff>
    </xdr:from>
    <xdr:ext cx="469744" cy="259045"/>
    <xdr:sp macro="" textlink="">
      <xdr:nvSpPr>
        <xdr:cNvPr id="224" name="n_2aveValue【福祉施設】&#10;一人当たり面積"/>
        <xdr:cNvSpPr txBox="1"/>
      </xdr:nvSpPr>
      <xdr:spPr>
        <a:xfrm>
          <a:off x="8515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5" name="テキスト ボックス 2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6" name="テキスト ボックス 2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7" name="テキスト ボックス 2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8" name="テキスト ボックス 2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9" name="テキスト ボックス 2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74930</xdr:rowOff>
    </xdr:from>
    <xdr:to>
      <xdr:col>55</xdr:col>
      <xdr:colOff>50800</xdr:colOff>
      <xdr:row>85</xdr:row>
      <xdr:rowOff>5080</xdr:rowOff>
    </xdr:to>
    <xdr:sp macro="" textlink="">
      <xdr:nvSpPr>
        <xdr:cNvPr id="230" name="楕円 229"/>
        <xdr:cNvSpPr/>
      </xdr:nvSpPr>
      <xdr:spPr>
        <a:xfrm>
          <a:off x="104267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53357</xdr:rowOff>
    </xdr:from>
    <xdr:ext cx="469744" cy="259045"/>
    <xdr:sp macro="" textlink="">
      <xdr:nvSpPr>
        <xdr:cNvPr id="231" name="【福祉施設】&#10;一人当たり面積該当値テキスト"/>
        <xdr:cNvSpPr txBox="1"/>
      </xdr:nvSpPr>
      <xdr:spPr>
        <a:xfrm>
          <a:off x="10515600" y="14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80645</xdr:rowOff>
    </xdr:from>
    <xdr:to>
      <xdr:col>50</xdr:col>
      <xdr:colOff>165100</xdr:colOff>
      <xdr:row>85</xdr:row>
      <xdr:rowOff>10795</xdr:rowOff>
    </xdr:to>
    <xdr:sp macro="" textlink="">
      <xdr:nvSpPr>
        <xdr:cNvPr id="232" name="楕円 231"/>
        <xdr:cNvSpPr/>
      </xdr:nvSpPr>
      <xdr:spPr>
        <a:xfrm>
          <a:off x="9588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125730</xdr:rowOff>
    </xdr:from>
    <xdr:to>
      <xdr:col>55</xdr:col>
      <xdr:colOff>0</xdr:colOff>
      <xdr:row>84</xdr:row>
      <xdr:rowOff>131445</xdr:rowOff>
    </xdr:to>
    <xdr:cxnSp macro="">
      <xdr:nvCxnSpPr>
        <xdr:cNvPr id="233" name="直線コネクタ 232"/>
        <xdr:cNvCxnSpPr/>
      </xdr:nvCxnSpPr>
      <xdr:spPr>
        <a:xfrm flipV="1">
          <a:off x="9639300" y="145275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88264</xdr:rowOff>
    </xdr:from>
    <xdr:to>
      <xdr:col>46</xdr:col>
      <xdr:colOff>38100</xdr:colOff>
      <xdr:row>85</xdr:row>
      <xdr:rowOff>18414</xdr:rowOff>
    </xdr:to>
    <xdr:sp macro="" textlink="">
      <xdr:nvSpPr>
        <xdr:cNvPr id="234" name="楕円 233"/>
        <xdr:cNvSpPr/>
      </xdr:nvSpPr>
      <xdr:spPr>
        <a:xfrm>
          <a:off x="8699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131445</xdr:rowOff>
    </xdr:from>
    <xdr:to>
      <xdr:col>50</xdr:col>
      <xdr:colOff>114300</xdr:colOff>
      <xdr:row>84</xdr:row>
      <xdr:rowOff>139064</xdr:rowOff>
    </xdr:to>
    <xdr:cxnSp macro="">
      <xdr:nvCxnSpPr>
        <xdr:cNvPr id="235" name="直線コネクタ 234"/>
        <xdr:cNvCxnSpPr/>
      </xdr:nvCxnSpPr>
      <xdr:spPr>
        <a:xfrm flipV="1">
          <a:off x="8750300" y="145332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1922</xdr:rowOff>
    </xdr:from>
    <xdr:ext cx="469744" cy="259045"/>
    <xdr:sp macro="" textlink="">
      <xdr:nvSpPr>
        <xdr:cNvPr id="236" name="n_1mainValue【福祉施設】&#10;一人当たり面積"/>
        <xdr:cNvSpPr txBox="1"/>
      </xdr:nvSpPr>
      <xdr:spPr>
        <a:xfrm>
          <a:off x="9391727"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9541</xdr:rowOff>
    </xdr:from>
    <xdr:ext cx="469744" cy="259045"/>
    <xdr:sp macro="" textlink="">
      <xdr:nvSpPr>
        <xdr:cNvPr id="237" name="n_2mainValue【福祉施設】&#10;一人当たり面積"/>
        <xdr:cNvSpPr txBox="1"/>
      </xdr:nvSpPr>
      <xdr:spPr>
        <a:xfrm>
          <a:off x="8515427" y="1458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8" name="正方形/長方形 23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9" name="正方形/長方形 23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0" name="正方形/長方形 23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1" name="正方形/長方形 24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2" name="正方形/長方形 24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3" name="正方形/長方形 24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4" name="正方形/長方形 24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5" name="正方形/長方形 24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6" name="テキスト ボックス 24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7" name="直線コネクタ 24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48" name="テキスト ボックス 24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49" name="直線コネクタ 24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50" name="テキスト ボックス 24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51" name="直線コネクタ 25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52" name="テキスト ボックス 25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53" name="直線コネクタ 25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54" name="テキスト ボックス 25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55" name="直線コネクタ 25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56" name="テキスト ボックス 255"/>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7" name="直線コネクタ 25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8" name="テキスト ボックス 25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107</xdr:row>
      <xdr:rowOff>99061</xdr:rowOff>
    </xdr:to>
    <xdr:cxnSp macro="">
      <xdr:nvCxnSpPr>
        <xdr:cNvPr id="260" name="直線コネクタ 259"/>
        <xdr:cNvCxnSpPr/>
      </xdr:nvCxnSpPr>
      <xdr:spPr>
        <a:xfrm flipV="1">
          <a:off x="4634865" y="171069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261" name="【市民会館】&#10;有形固定資産減価償却率最小値テキスト"/>
        <xdr:cNvSpPr txBox="1"/>
      </xdr:nvSpPr>
      <xdr:spPr>
        <a:xfrm>
          <a:off x="4673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99061</xdr:rowOff>
    </xdr:from>
    <xdr:to>
      <xdr:col>24</xdr:col>
      <xdr:colOff>152400</xdr:colOff>
      <xdr:row>107</xdr:row>
      <xdr:rowOff>99061</xdr:rowOff>
    </xdr:to>
    <xdr:cxnSp macro="">
      <xdr:nvCxnSpPr>
        <xdr:cNvPr id="262" name="直線コネクタ 261"/>
        <xdr:cNvCxnSpPr/>
      </xdr:nvCxnSpPr>
      <xdr:spPr>
        <a:xfrm>
          <a:off x="4546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263"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264" name="直線コネクタ 263"/>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77995</xdr:rowOff>
    </xdr:from>
    <xdr:ext cx="405111" cy="259045"/>
    <xdr:sp macro="" textlink="">
      <xdr:nvSpPr>
        <xdr:cNvPr id="265" name="【市民会館】&#10;有形固定資産減価償却率平均値テキスト"/>
        <xdr:cNvSpPr txBox="1"/>
      </xdr:nvSpPr>
      <xdr:spPr>
        <a:xfrm>
          <a:off x="4673600" y="1756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55118</xdr:rowOff>
    </xdr:from>
    <xdr:to>
      <xdr:col>24</xdr:col>
      <xdr:colOff>114300</xdr:colOff>
      <xdr:row>103</xdr:row>
      <xdr:rowOff>156718</xdr:rowOff>
    </xdr:to>
    <xdr:sp macro="" textlink="">
      <xdr:nvSpPr>
        <xdr:cNvPr id="266" name="フローチャート: 判断 265"/>
        <xdr:cNvSpPr/>
      </xdr:nvSpPr>
      <xdr:spPr>
        <a:xfrm>
          <a:off x="45847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107696</xdr:rowOff>
    </xdr:from>
    <xdr:to>
      <xdr:col>20</xdr:col>
      <xdr:colOff>38100</xdr:colOff>
      <xdr:row>104</xdr:row>
      <xdr:rowOff>37846</xdr:rowOff>
    </xdr:to>
    <xdr:sp macro="" textlink="">
      <xdr:nvSpPr>
        <xdr:cNvPr id="267" name="フローチャート: 判断 266"/>
        <xdr:cNvSpPr/>
      </xdr:nvSpPr>
      <xdr:spPr>
        <a:xfrm>
          <a:off x="3746500" y="177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54373</xdr:rowOff>
    </xdr:from>
    <xdr:ext cx="405111" cy="259045"/>
    <xdr:sp macro="" textlink="">
      <xdr:nvSpPr>
        <xdr:cNvPr id="268" name="n_1aveValue【市民会館】&#10;有形固定資産減価償却率"/>
        <xdr:cNvSpPr txBox="1"/>
      </xdr:nvSpPr>
      <xdr:spPr>
        <a:xfrm>
          <a:off x="3582044" y="1754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43687</xdr:rowOff>
    </xdr:from>
    <xdr:to>
      <xdr:col>15</xdr:col>
      <xdr:colOff>101600</xdr:colOff>
      <xdr:row>104</xdr:row>
      <xdr:rowOff>145287</xdr:rowOff>
    </xdr:to>
    <xdr:sp macro="" textlink="">
      <xdr:nvSpPr>
        <xdr:cNvPr id="269" name="フローチャート: 判断 268"/>
        <xdr:cNvSpPr/>
      </xdr:nvSpPr>
      <xdr:spPr>
        <a:xfrm>
          <a:off x="2857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161814</xdr:rowOff>
    </xdr:from>
    <xdr:ext cx="405111" cy="259045"/>
    <xdr:sp macro="" textlink="">
      <xdr:nvSpPr>
        <xdr:cNvPr id="270" name="n_2aveValue【市民会館】&#10;有形固定資産減価償却率"/>
        <xdr:cNvSpPr txBox="1"/>
      </xdr:nvSpPr>
      <xdr:spPr>
        <a:xfrm>
          <a:off x="2705744" y="1764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1" name="テキスト ボックス 27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2" name="テキスト ボックス 27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3" name="テキスト ボックス 27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4" name="テキスト ボックス 27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5" name="テキスト ボックス 27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48261</xdr:rowOff>
    </xdr:from>
    <xdr:to>
      <xdr:col>24</xdr:col>
      <xdr:colOff>114300</xdr:colOff>
      <xdr:row>106</xdr:row>
      <xdr:rowOff>149861</xdr:rowOff>
    </xdr:to>
    <xdr:sp macro="" textlink="">
      <xdr:nvSpPr>
        <xdr:cNvPr id="276" name="楕円 275"/>
        <xdr:cNvSpPr/>
      </xdr:nvSpPr>
      <xdr:spPr>
        <a:xfrm>
          <a:off x="4584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26688</xdr:rowOff>
    </xdr:from>
    <xdr:ext cx="405111" cy="259045"/>
    <xdr:sp macro="" textlink="">
      <xdr:nvSpPr>
        <xdr:cNvPr id="277" name="【市民会館】&#10;有形固定資産減価償却率該当値テキスト"/>
        <xdr:cNvSpPr txBox="1"/>
      </xdr:nvSpPr>
      <xdr:spPr>
        <a:xfrm>
          <a:off x="4673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93980</xdr:rowOff>
    </xdr:from>
    <xdr:to>
      <xdr:col>20</xdr:col>
      <xdr:colOff>38100</xdr:colOff>
      <xdr:row>107</xdr:row>
      <xdr:rowOff>24130</xdr:rowOff>
    </xdr:to>
    <xdr:sp macro="" textlink="">
      <xdr:nvSpPr>
        <xdr:cNvPr id="278" name="楕円 277"/>
        <xdr:cNvSpPr/>
      </xdr:nvSpPr>
      <xdr:spPr>
        <a:xfrm>
          <a:off x="3746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99061</xdr:rowOff>
    </xdr:from>
    <xdr:to>
      <xdr:col>24</xdr:col>
      <xdr:colOff>63500</xdr:colOff>
      <xdr:row>106</xdr:row>
      <xdr:rowOff>144780</xdr:rowOff>
    </xdr:to>
    <xdr:cxnSp macro="">
      <xdr:nvCxnSpPr>
        <xdr:cNvPr id="279" name="直線コネクタ 278"/>
        <xdr:cNvCxnSpPr/>
      </xdr:nvCxnSpPr>
      <xdr:spPr>
        <a:xfrm flipV="1">
          <a:off x="3797300" y="182727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139700</xdr:rowOff>
    </xdr:from>
    <xdr:to>
      <xdr:col>15</xdr:col>
      <xdr:colOff>101600</xdr:colOff>
      <xdr:row>107</xdr:row>
      <xdr:rowOff>69850</xdr:rowOff>
    </xdr:to>
    <xdr:sp macro="" textlink="">
      <xdr:nvSpPr>
        <xdr:cNvPr id="280" name="楕円 279"/>
        <xdr:cNvSpPr/>
      </xdr:nvSpPr>
      <xdr:spPr>
        <a:xfrm>
          <a:off x="2857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144780</xdr:rowOff>
    </xdr:from>
    <xdr:to>
      <xdr:col>19</xdr:col>
      <xdr:colOff>177800</xdr:colOff>
      <xdr:row>107</xdr:row>
      <xdr:rowOff>19050</xdr:rowOff>
    </xdr:to>
    <xdr:cxnSp macro="">
      <xdr:nvCxnSpPr>
        <xdr:cNvPr id="281" name="直線コネクタ 280"/>
        <xdr:cNvCxnSpPr/>
      </xdr:nvCxnSpPr>
      <xdr:spPr>
        <a:xfrm flipV="1">
          <a:off x="2908300" y="18318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15257</xdr:rowOff>
    </xdr:from>
    <xdr:ext cx="405111" cy="259045"/>
    <xdr:sp macro="" textlink="">
      <xdr:nvSpPr>
        <xdr:cNvPr id="282" name="n_1mainValue【市民会館】&#10;有形固定資産減価償却率"/>
        <xdr:cNvSpPr txBox="1"/>
      </xdr:nvSpPr>
      <xdr:spPr>
        <a:xfrm>
          <a:off x="3582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60977</xdr:rowOff>
    </xdr:from>
    <xdr:ext cx="405111" cy="259045"/>
    <xdr:sp macro="" textlink="">
      <xdr:nvSpPr>
        <xdr:cNvPr id="283" name="n_2mainValue【市民会館】&#10;有形固定資産減価償却率"/>
        <xdr:cNvSpPr txBox="1"/>
      </xdr:nvSpPr>
      <xdr:spPr>
        <a:xfrm>
          <a:off x="2705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2" name="テキスト ボックス 29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3" name="直線コネクタ 29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94" name="直線コネクタ 29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95" name="テキスト ボックス 29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6" name="直線コネクタ 29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97" name="テキスト ボックス 29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8" name="直線コネクタ 29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99" name="テキスト ボックス 29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00" name="直線コネクタ 29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01" name="テキスト ボックス 30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2" name="直線コネクタ 30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03" name="テキスト ボックス 30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4" name="直線コネクタ 30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5" name="テキスト ボックス 30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53339</xdr:rowOff>
    </xdr:from>
    <xdr:to>
      <xdr:col>54</xdr:col>
      <xdr:colOff>189865</xdr:colOff>
      <xdr:row>107</xdr:row>
      <xdr:rowOff>60961</xdr:rowOff>
    </xdr:to>
    <xdr:cxnSp macro="">
      <xdr:nvCxnSpPr>
        <xdr:cNvPr id="307" name="直線コネクタ 306"/>
        <xdr:cNvCxnSpPr/>
      </xdr:nvCxnSpPr>
      <xdr:spPr>
        <a:xfrm flipV="1">
          <a:off x="10476865" y="17369789"/>
          <a:ext cx="0" cy="103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64788</xdr:rowOff>
    </xdr:from>
    <xdr:ext cx="469744" cy="259045"/>
    <xdr:sp macro="" textlink="">
      <xdr:nvSpPr>
        <xdr:cNvPr id="308" name="【市民会館】&#10;一人当たり面積最小値テキスト"/>
        <xdr:cNvSpPr txBox="1"/>
      </xdr:nvSpPr>
      <xdr:spPr>
        <a:xfrm>
          <a:off x="10515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60961</xdr:rowOff>
    </xdr:from>
    <xdr:to>
      <xdr:col>55</xdr:col>
      <xdr:colOff>88900</xdr:colOff>
      <xdr:row>107</xdr:row>
      <xdr:rowOff>60961</xdr:rowOff>
    </xdr:to>
    <xdr:cxnSp macro="">
      <xdr:nvCxnSpPr>
        <xdr:cNvPr id="309" name="直線コネクタ 308"/>
        <xdr:cNvCxnSpPr/>
      </xdr:nvCxnSpPr>
      <xdr:spPr>
        <a:xfrm>
          <a:off x="10388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xdr:rowOff>
    </xdr:from>
    <xdr:ext cx="469744" cy="259045"/>
    <xdr:sp macro="" textlink="">
      <xdr:nvSpPr>
        <xdr:cNvPr id="310" name="【市民会館】&#10;一人当たり面積最大値テキスト"/>
        <xdr:cNvSpPr txBox="1"/>
      </xdr:nvSpPr>
      <xdr:spPr>
        <a:xfrm>
          <a:off x="10515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53339</xdr:rowOff>
    </xdr:from>
    <xdr:to>
      <xdr:col>55</xdr:col>
      <xdr:colOff>88900</xdr:colOff>
      <xdr:row>101</xdr:row>
      <xdr:rowOff>53339</xdr:rowOff>
    </xdr:to>
    <xdr:cxnSp macro="">
      <xdr:nvCxnSpPr>
        <xdr:cNvPr id="311" name="直線コネクタ 310"/>
        <xdr:cNvCxnSpPr/>
      </xdr:nvCxnSpPr>
      <xdr:spPr>
        <a:xfrm>
          <a:off x="10388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165752</xdr:rowOff>
    </xdr:from>
    <xdr:ext cx="469744" cy="259045"/>
    <xdr:sp macro="" textlink="">
      <xdr:nvSpPr>
        <xdr:cNvPr id="312" name="【市民会館】&#10;一人当たり面積平均値テキスト"/>
        <xdr:cNvSpPr txBox="1"/>
      </xdr:nvSpPr>
      <xdr:spPr>
        <a:xfrm>
          <a:off x="10515600" y="17996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xdr:rowOff>
    </xdr:from>
    <xdr:to>
      <xdr:col>55</xdr:col>
      <xdr:colOff>50800</xdr:colOff>
      <xdr:row>105</xdr:row>
      <xdr:rowOff>117475</xdr:rowOff>
    </xdr:to>
    <xdr:sp macro="" textlink="">
      <xdr:nvSpPr>
        <xdr:cNvPr id="313" name="フローチャート: 判断 312"/>
        <xdr:cNvSpPr/>
      </xdr:nvSpPr>
      <xdr:spPr>
        <a:xfrm>
          <a:off x="10426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63500</xdr:rowOff>
    </xdr:from>
    <xdr:to>
      <xdr:col>50</xdr:col>
      <xdr:colOff>165100</xdr:colOff>
      <xdr:row>105</xdr:row>
      <xdr:rowOff>165100</xdr:rowOff>
    </xdr:to>
    <xdr:sp macro="" textlink="">
      <xdr:nvSpPr>
        <xdr:cNvPr id="314" name="フローチャート: 判断 313"/>
        <xdr:cNvSpPr/>
      </xdr:nvSpPr>
      <xdr:spPr>
        <a:xfrm>
          <a:off x="9588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156227</xdr:rowOff>
    </xdr:from>
    <xdr:ext cx="469744" cy="259045"/>
    <xdr:sp macro="" textlink="">
      <xdr:nvSpPr>
        <xdr:cNvPr id="315" name="n_1aveValue【市民会館】&#10;一人当たり面積"/>
        <xdr:cNvSpPr txBox="1"/>
      </xdr:nvSpPr>
      <xdr:spPr>
        <a:xfrm>
          <a:off x="93917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160655</xdr:rowOff>
    </xdr:from>
    <xdr:to>
      <xdr:col>46</xdr:col>
      <xdr:colOff>38100</xdr:colOff>
      <xdr:row>105</xdr:row>
      <xdr:rowOff>90805</xdr:rowOff>
    </xdr:to>
    <xdr:sp macro="" textlink="">
      <xdr:nvSpPr>
        <xdr:cNvPr id="316" name="フローチャート: 判断 315"/>
        <xdr:cNvSpPr/>
      </xdr:nvSpPr>
      <xdr:spPr>
        <a:xfrm>
          <a:off x="8699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107332</xdr:rowOff>
    </xdr:from>
    <xdr:ext cx="469744" cy="259045"/>
    <xdr:sp macro="" textlink="">
      <xdr:nvSpPr>
        <xdr:cNvPr id="317" name="n_2aveValue【市民会館】&#10;一人当たり面積"/>
        <xdr:cNvSpPr txBox="1"/>
      </xdr:nvSpPr>
      <xdr:spPr>
        <a:xfrm>
          <a:off x="85154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8" name="テキスト ボックス 31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9" name="テキスト ボックス 31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0" name="テキスト ボックス 31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1" name="テキスト ボックス 32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2" name="テキスト ボックス 32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xdr:rowOff>
    </xdr:from>
    <xdr:to>
      <xdr:col>55</xdr:col>
      <xdr:colOff>50800</xdr:colOff>
      <xdr:row>105</xdr:row>
      <xdr:rowOff>107950</xdr:rowOff>
    </xdr:to>
    <xdr:sp macro="" textlink="">
      <xdr:nvSpPr>
        <xdr:cNvPr id="323" name="楕円 322"/>
        <xdr:cNvSpPr/>
      </xdr:nvSpPr>
      <xdr:spPr>
        <a:xfrm>
          <a:off x="10426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29227</xdr:rowOff>
    </xdr:from>
    <xdr:ext cx="469744" cy="259045"/>
    <xdr:sp macro="" textlink="">
      <xdr:nvSpPr>
        <xdr:cNvPr id="324" name="【市民会館】&#10;一人当たり面積該当値テキスト"/>
        <xdr:cNvSpPr txBox="1"/>
      </xdr:nvSpPr>
      <xdr:spPr>
        <a:xfrm>
          <a:off x="10515600"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15875</xdr:rowOff>
    </xdr:from>
    <xdr:to>
      <xdr:col>50</xdr:col>
      <xdr:colOff>165100</xdr:colOff>
      <xdr:row>105</xdr:row>
      <xdr:rowOff>117475</xdr:rowOff>
    </xdr:to>
    <xdr:sp macro="" textlink="">
      <xdr:nvSpPr>
        <xdr:cNvPr id="325" name="楕円 324"/>
        <xdr:cNvSpPr/>
      </xdr:nvSpPr>
      <xdr:spPr>
        <a:xfrm>
          <a:off x="9588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57150</xdr:rowOff>
    </xdr:from>
    <xdr:to>
      <xdr:col>55</xdr:col>
      <xdr:colOff>0</xdr:colOff>
      <xdr:row>105</xdr:row>
      <xdr:rowOff>66675</xdr:rowOff>
    </xdr:to>
    <xdr:cxnSp macro="">
      <xdr:nvCxnSpPr>
        <xdr:cNvPr id="326" name="直線コネクタ 325"/>
        <xdr:cNvCxnSpPr/>
      </xdr:nvCxnSpPr>
      <xdr:spPr>
        <a:xfrm flipV="1">
          <a:off x="9639300" y="180594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27305</xdr:rowOff>
    </xdr:from>
    <xdr:to>
      <xdr:col>46</xdr:col>
      <xdr:colOff>38100</xdr:colOff>
      <xdr:row>105</xdr:row>
      <xdr:rowOff>128905</xdr:rowOff>
    </xdr:to>
    <xdr:sp macro="" textlink="">
      <xdr:nvSpPr>
        <xdr:cNvPr id="327" name="楕円 326"/>
        <xdr:cNvSpPr/>
      </xdr:nvSpPr>
      <xdr:spPr>
        <a:xfrm>
          <a:off x="8699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66675</xdr:rowOff>
    </xdr:from>
    <xdr:to>
      <xdr:col>50</xdr:col>
      <xdr:colOff>114300</xdr:colOff>
      <xdr:row>105</xdr:row>
      <xdr:rowOff>78105</xdr:rowOff>
    </xdr:to>
    <xdr:cxnSp macro="">
      <xdr:nvCxnSpPr>
        <xdr:cNvPr id="328" name="直線コネクタ 327"/>
        <xdr:cNvCxnSpPr/>
      </xdr:nvCxnSpPr>
      <xdr:spPr>
        <a:xfrm flipV="1">
          <a:off x="8750300" y="180689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134002</xdr:rowOff>
    </xdr:from>
    <xdr:ext cx="469744" cy="259045"/>
    <xdr:sp macro="" textlink="">
      <xdr:nvSpPr>
        <xdr:cNvPr id="329" name="n_1mainValue【市民会館】&#10;一人当たり面積"/>
        <xdr:cNvSpPr txBox="1"/>
      </xdr:nvSpPr>
      <xdr:spPr>
        <a:xfrm>
          <a:off x="93917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120032</xdr:rowOff>
    </xdr:from>
    <xdr:ext cx="469744" cy="259045"/>
    <xdr:sp macro="" textlink="">
      <xdr:nvSpPr>
        <xdr:cNvPr id="330" name="n_2mainValue【市民会館】&#10;一人当たり面積"/>
        <xdr:cNvSpPr txBox="1"/>
      </xdr:nvSpPr>
      <xdr:spPr>
        <a:xfrm>
          <a:off x="8515427" y="1812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1" name="正方形/長方形 3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2" name="正方形/長方形 3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3" name="正方形/長方形 3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4" name="正方形/長方形 3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5" name="正方形/長方形 3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6" name="正方形/長方形 3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7" name="正方形/長方形 3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8" name="正方形/長方形 3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9" name="テキスト ボックス 3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0" name="直線コネクタ 3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1" name="テキスト ボックス 34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2" name="直線コネクタ 34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3" name="テキスト ボックス 34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4" name="直線コネクタ 34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5" name="テキスト ボックス 34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6" name="直線コネクタ 34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7" name="テキスト ボックス 34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8" name="直線コネクタ 34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9" name="テキスト ボックス 34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0" name="直線コネクタ 34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1" name="テキスト ボックス 35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2" name="直線コネクタ 35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3" name="テキスト ボックス 35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59055</xdr:rowOff>
    </xdr:from>
    <xdr:to>
      <xdr:col>85</xdr:col>
      <xdr:colOff>126364</xdr:colOff>
      <xdr:row>40</xdr:row>
      <xdr:rowOff>140970</xdr:rowOff>
    </xdr:to>
    <xdr:cxnSp macro="">
      <xdr:nvCxnSpPr>
        <xdr:cNvPr id="355" name="直線コネクタ 354"/>
        <xdr:cNvCxnSpPr/>
      </xdr:nvCxnSpPr>
      <xdr:spPr>
        <a:xfrm flipV="1">
          <a:off x="16318864" y="571690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144797</xdr:rowOff>
    </xdr:from>
    <xdr:ext cx="405111" cy="259045"/>
    <xdr:sp macro="" textlink="">
      <xdr:nvSpPr>
        <xdr:cNvPr id="356" name="【一般廃棄物処理施設】&#10;有形固定資産減価償却率最小値テキスト"/>
        <xdr:cNvSpPr txBox="1"/>
      </xdr:nvSpPr>
      <xdr:spPr>
        <a:xfrm>
          <a:off x="16357600"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140970</xdr:rowOff>
    </xdr:from>
    <xdr:to>
      <xdr:col>86</xdr:col>
      <xdr:colOff>25400</xdr:colOff>
      <xdr:row>40</xdr:row>
      <xdr:rowOff>140970</xdr:rowOff>
    </xdr:to>
    <xdr:cxnSp macro="">
      <xdr:nvCxnSpPr>
        <xdr:cNvPr id="357" name="直線コネクタ 356"/>
        <xdr:cNvCxnSpPr/>
      </xdr:nvCxnSpPr>
      <xdr:spPr>
        <a:xfrm>
          <a:off x="16230600" y="699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5732</xdr:rowOff>
    </xdr:from>
    <xdr:ext cx="405111" cy="259045"/>
    <xdr:sp macro="" textlink="">
      <xdr:nvSpPr>
        <xdr:cNvPr id="358" name="【一般廃棄物処理施設】&#10;有形固定資産減価償却率最大値テキスト"/>
        <xdr:cNvSpPr txBox="1"/>
      </xdr:nvSpPr>
      <xdr:spPr>
        <a:xfrm>
          <a:off x="16357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59055</xdr:rowOff>
    </xdr:from>
    <xdr:to>
      <xdr:col>86</xdr:col>
      <xdr:colOff>25400</xdr:colOff>
      <xdr:row>33</xdr:row>
      <xdr:rowOff>59055</xdr:rowOff>
    </xdr:to>
    <xdr:cxnSp macro="">
      <xdr:nvCxnSpPr>
        <xdr:cNvPr id="359" name="直線コネクタ 358"/>
        <xdr:cNvCxnSpPr/>
      </xdr:nvCxnSpPr>
      <xdr:spPr>
        <a:xfrm>
          <a:off x="16230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38117</xdr:rowOff>
    </xdr:from>
    <xdr:ext cx="405111" cy="259045"/>
    <xdr:sp macro="" textlink="">
      <xdr:nvSpPr>
        <xdr:cNvPr id="360" name="【一般廃棄物処理施設】&#10;有形固定資産減価償却率平均値テキスト"/>
        <xdr:cNvSpPr txBox="1"/>
      </xdr:nvSpPr>
      <xdr:spPr>
        <a:xfrm>
          <a:off x="16357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361" name="フローチャート: 判断 360"/>
        <xdr:cNvSpPr/>
      </xdr:nvSpPr>
      <xdr:spPr>
        <a:xfrm>
          <a:off x="16268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151130</xdr:rowOff>
    </xdr:from>
    <xdr:to>
      <xdr:col>81</xdr:col>
      <xdr:colOff>101600</xdr:colOff>
      <xdr:row>37</xdr:row>
      <xdr:rowOff>81280</xdr:rowOff>
    </xdr:to>
    <xdr:sp macro="" textlink="">
      <xdr:nvSpPr>
        <xdr:cNvPr id="362" name="フローチャート: 判断 361"/>
        <xdr:cNvSpPr/>
      </xdr:nvSpPr>
      <xdr:spPr>
        <a:xfrm>
          <a:off x="15430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72407</xdr:rowOff>
    </xdr:from>
    <xdr:ext cx="405111" cy="259045"/>
    <xdr:sp macro="" textlink="">
      <xdr:nvSpPr>
        <xdr:cNvPr id="363" name="n_1aveValue【一般廃棄物処理施設】&#10;有形固定資産減価償却率"/>
        <xdr:cNvSpPr txBox="1"/>
      </xdr:nvSpPr>
      <xdr:spPr>
        <a:xfrm>
          <a:off x="152660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61595</xdr:rowOff>
    </xdr:from>
    <xdr:to>
      <xdr:col>76</xdr:col>
      <xdr:colOff>165100</xdr:colOff>
      <xdr:row>37</xdr:row>
      <xdr:rowOff>163195</xdr:rowOff>
    </xdr:to>
    <xdr:sp macro="" textlink="">
      <xdr:nvSpPr>
        <xdr:cNvPr id="364" name="フローチャート: 判断 363"/>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8272</xdr:rowOff>
    </xdr:from>
    <xdr:ext cx="405111" cy="259045"/>
    <xdr:sp macro="" textlink="">
      <xdr:nvSpPr>
        <xdr:cNvPr id="365" name="n_2aveValue【一般廃棄物処理施設】&#10;有形固定資産減価償却率"/>
        <xdr:cNvSpPr txBox="1"/>
      </xdr:nvSpPr>
      <xdr:spPr>
        <a:xfrm>
          <a:off x="14389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8255</xdr:rowOff>
    </xdr:from>
    <xdr:to>
      <xdr:col>85</xdr:col>
      <xdr:colOff>177800</xdr:colOff>
      <xdr:row>34</xdr:row>
      <xdr:rowOff>109855</xdr:rowOff>
    </xdr:to>
    <xdr:sp macro="" textlink="">
      <xdr:nvSpPr>
        <xdr:cNvPr id="371" name="楕円 370"/>
        <xdr:cNvSpPr/>
      </xdr:nvSpPr>
      <xdr:spPr>
        <a:xfrm>
          <a:off x="16268700" y="58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31132</xdr:rowOff>
    </xdr:from>
    <xdr:ext cx="405111" cy="259045"/>
    <xdr:sp macro="" textlink="">
      <xdr:nvSpPr>
        <xdr:cNvPr id="372" name="【一般廃棄物処理施設】&#10;有形固定資産減価償却率該当値テキスト"/>
        <xdr:cNvSpPr txBox="1"/>
      </xdr:nvSpPr>
      <xdr:spPr>
        <a:xfrm>
          <a:off x="16357600"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29210</xdr:rowOff>
    </xdr:from>
    <xdr:to>
      <xdr:col>81</xdr:col>
      <xdr:colOff>101600</xdr:colOff>
      <xdr:row>34</xdr:row>
      <xdr:rowOff>130810</xdr:rowOff>
    </xdr:to>
    <xdr:sp macro="" textlink="">
      <xdr:nvSpPr>
        <xdr:cNvPr id="373" name="楕円 372"/>
        <xdr:cNvSpPr/>
      </xdr:nvSpPr>
      <xdr:spPr>
        <a:xfrm>
          <a:off x="15430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59055</xdr:rowOff>
    </xdr:from>
    <xdr:to>
      <xdr:col>85</xdr:col>
      <xdr:colOff>127000</xdr:colOff>
      <xdr:row>34</xdr:row>
      <xdr:rowOff>80010</xdr:rowOff>
    </xdr:to>
    <xdr:cxnSp macro="">
      <xdr:nvCxnSpPr>
        <xdr:cNvPr id="374" name="直線コネクタ 373"/>
        <xdr:cNvCxnSpPr/>
      </xdr:nvCxnSpPr>
      <xdr:spPr>
        <a:xfrm flipV="1">
          <a:off x="15481300" y="588835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147337</xdr:rowOff>
    </xdr:from>
    <xdr:ext cx="405111" cy="259045"/>
    <xdr:sp macro="" textlink="">
      <xdr:nvSpPr>
        <xdr:cNvPr id="375" name="n_1mainValue【一般廃棄物処理施設】&#10;有形固定資産減価償却率"/>
        <xdr:cNvSpPr txBox="1"/>
      </xdr:nvSpPr>
      <xdr:spPr>
        <a:xfrm>
          <a:off x="1526604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6" name="正方形/長方形 3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7" name="正方形/長方形 3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8" name="正方形/長方形 3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9" name="正方形/長方形 3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0" name="正方形/長方形 3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1" name="正方形/長方形 3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2" name="正方形/長方形 3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3" name="正方形/長方形 38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4" name="テキスト ボックス 3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5" name="直線コネクタ 3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6" name="直線コネクタ 38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7" name="テキスト ボックス 38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8" name="直線コネクタ 38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89" name="テキスト ボックス 38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0" name="直線コネクタ 38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1" name="テキスト ボックス 39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2" name="直線コネクタ 39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3" name="テキスト ボックス 39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5" name="テキスト ボックス 39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78246</xdr:rowOff>
    </xdr:from>
    <xdr:to>
      <xdr:col>116</xdr:col>
      <xdr:colOff>62864</xdr:colOff>
      <xdr:row>41</xdr:row>
      <xdr:rowOff>127404</xdr:rowOff>
    </xdr:to>
    <xdr:cxnSp macro="">
      <xdr:nvCxnSpPr>
        <xdr:cNvPr id="397" name="直線コネクタ 396"/>
        <xdr:cNvCxnSpPr/>
      </xdr:nvCxnSpPr>
      <xdr:spPr>
        <a:xfrm flipV="1">
          <a:off x="22160864" y="5907546"/>
          <a:ext cx="0"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131231</xdr:rowOff>
    </xdr:from>
    <xdr:ext cx="469744" cy="259045"/>
    <xdr:sp macro="" textlink="">
      <xdr:nvSpPr>
        <xdr:cNvPr id="398" name="【一般廃棄物処理施設】&#10;一人当たり有形固定資産（償却資産）額最小値テキスト"/>
        <xdr:cNvSpPr txBox="1"/>
      </xdr:nvSpPr>
      <xdr:spPr>
        <a:xfrm>
          <a:off x="22199600" y="716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127404</xdr:rowOff>
    </xdr:from>
    <xdr:to>
      <xdr:col>116</xdr:col>
      <xdr:colOff>152400</xdr:colOff>
      <xdr:row>41</xdr:row>
      <xdr:rowOff>127404</xdr:rowOff>
    </xdr:to>
    <xdr:cxnSp macro="">
      <xdr:nvCxnSpPr>
        <xdr:cNvPr id="399" name="直線コネクタ 398"/>
        <xdr:cNvCxnSpPr/>
      </xdr:nvCxnSpPr>
      <xdr:spPr>
        <a:xfrm>
          <a:off x="22072600" y="715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24923</xdr:rowOff>
    </xdr:from>
    <xdr:ext cx="599010" cy="259045"/>
    <xdr:sp macro="" textlink="">
      <xdr:nvSpPr>
        <xdr:cNvPr id="400" name="【一般廃棄物処理施設】&#10;一人当たり有形固定資産（償却資産）額最大値テキスト"/>
        <xdr:cNvSpPr txBox="1"/>
      </xdr:nvSpPr>
      <xdr:spPr>
        <a:xfrm>
          <a:off x="22199600" y="56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78246</xdr:rowOff>
    </xdr:from>
    <xdr:to>
      <xdr:col>116</xdr:col>
      <xdr:colOff>152400</xdr:colOff>
      <xdr:row>34</xdr:row>
      <xdr:rowOff>78246</xdr:rowOff>
    </xdr:to>
    <xdr:cxnSp macro="">
      <xdr:nvCxnSpPr>
        <xdr:cNvPr id="401" name="直線コネクタ 400"/>
        <xdr:cNvCxnSpPr/>
      </xdr:nvCxnSpPr>
      <xdr:spPr>
        <a:xfrm>
          <a:off x="22072600" y="590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63062</xdr:rowOff>
    </xdr:from>
    <xdr:ext cx="599010" cy="259045"/>
    <xdr:sp macro="" textlink="">
      <xdr:nvSpPr>
        <xdr:cNvPr id="402" name="【一般廃棄物処理施設】&#10;一人当たり有形固定資産（償却資産）額平均値テキスト"/>
        <xdr:cNvSpPr txBox="1"/>
      </xdr:nvSpPr>
      <xdr:spPr>
        <a:xfrm>
          <a:off x="22199600" y="6749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84635</xdr:rowOff>
    </xdr:from>
    <xdr:to>
      <xdr:col>116</xdr:col>
      <xdr:colOff>114300</xdr:colOff>
      <xdr:row>40</xdr:row>
      <xdr:rowOff>14785</xdr:rowOff>
    </xdr:to>
    <xdr:sp macro="" textlink="">
      <xdr:nvSpPr>
        <xdr:cNvPr id="403" name="フローチャート: 判断 402"/>
        <xdr:cNvSpPr/>
      </xdr:nvSpPr>
      <xdr:spPr>
        <a:xfrm>
          <a:off x="22110700" y="677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66116</xdr:rowOff>
    </xdr:from>
    <xdr:to>
      <xdr:col>112</xdr:col>
      <xdr:colOff>38100</xdr:colOff>
      <xdr:row>39</xdr:row>
      <xdr:rowOff>167716</xdr:rowOff>
    </xdr:to>
    <xdr:sp macro="" textlink="">
      <xdr:nvSpPr>
        <xdr:cNvPr id="404" name="フローチャート: 判断 403"/>
        <xdr:cNvSpPr/>
      </xdr:nvSpPr>
      <xdr:spPr>
        <a:xfrm>
          <a:off x="21272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158843</xdr:rowOff>
    </xdr:from>
    <xdr:ext cx="599010" cy="259045"/>
    <xdr:sp macro="" textlink="">
      <xdr:nvSpPr>
        <xdr:cNvPr id="405" name="n_1aveValue【一般廃棄物処理施設】&#10;一人当たり有形固定資産（償却資産）額"/>
        <xdr:cNvSpPr txBox="1"/>
      </xdr:nvSpPr>
      <xdr:spPr>
        <a:xfrm>
          <a:off x="21011095" y="68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122607</xdr:rowOff>
    </xdr:from>
    <xdr:to>
      <xdr:col>107</xdr:col>
      <xdr:colOff>101600</xdr:colOff>
      <xdr:row>40</xdr:row>
      <xdr:rowOff>52757</xdr:rowOff>
    </xdr:to>
    <xdr:sp macro="" textlink="">
      <xdr:nvSpPr>
        <xdr:cNvPr id="406" name="フローチャート: 判断 405"/>
        <xdr:cNvSpPr/>
      </xdr:nvSpPr>
      <xdr:spPr>
        <a:xfrm>
          <a:off x="20383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69284</xdr:rowOff>
    </xdr:from>
    <xdr:ext cx="599010" cy="259045"/>
    <xdr:sp macro="" textlink="">
      <xdr:nvSpPr>
        <xdr:cNvPr id="407" name="n_2aveValue【一般廃棄物処理施設】&#10;一人当たり有形固定資産（償却資産）額"/>
        <xdr:cNvSpPr txBox="1"/>
      </xdr:nvSpPr>
      <xdr:spPr>
        <a:xfrm>
          <a:off x="20134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34533</xdr:rowOff>
    </xdr:from>
    <xdr:to>
      <xdr:col>116</xdr:col>
      <xdr:colOff>114300</xdr:colOff>
      <xdr:row>39</xdr:row>
      <xdr:rowOff>136133</xdr:rowOff>
    </xdr:to>
    <xdr:sp macro="" textlink="">
      <xdr:nvSpPr>
        <xdr:cNvPr id="413" name="楕円 412"/>
        <xdr:cNvSpPr/>
      </xdr:nvSpPr>
      <xdr:spPr>
        <a:xfrm>
          <a:off x="22110700" y="672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57410</xdr:rowOff>
    </xdr:from>
    <xdr:ext cx="599010" cy="259045"/>
    <xdr:sp macro="" textlink="">
      <xdr:nvSpPr>
        <xdr:cNvPr id="414" name="【一般廃棄物処理施設】&#10;一人当たり有形固定資産（償却資産）額該当値テキスト"/>
        <xdr:cNvSpPr txBox="1"/>
      </xdr:nvSpPr>
      <xdr:spPr>
        <a:xfrm>
          <a:off x="22199600" y="657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44664</xdr:rowOff>
    </xdr:from>
    <xdr:to>
      <xdr:col>112</xdr:col>
      <xdr:colOff>38100</xdr:colOff>
      <xdr:row>39</xdr:row>
      <xdr:rowOff>146264</xdr:rowOff>
    </xdr:to>
    <xdr:sp macro="" textlink="">
      <xdr:nvSpPr>
        <xdr:cNvPr id="415" name="楕円 414"/>
        <xdr:cNvSpPr/>
      </xdr:nvSpPr>
      <xdr:spPr>
        <a:xfrm>
          <a:off x="21272500" y="67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85333</xdr:rowOff>
    </xdr:from>
    <xdr:to>
      <xdr:col>116</xdr:col>
      <xdr:colOff>63500</xdr:colOff>
      <xdr:row>39</xdr:row>
      <xdr:rowOff>95464</xdr:rowOff>
    </xdr:to>
    <xdr:cxnSp macro="">
      <xdr:nvCxnSpPr>
        <xdr:cNvPr id="416" name="直線コネクタ 415"/>
        <xdr:cNvCxnSpPr/>
      </xdr:nvCxnSpPr>
      <xdr:spPr>
        <a:xfrm flipV="1">
          <a:off x="21323300" y="6771883"/>
          <a:ext cx="8382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162791</xdr:rowOff>
    </xdr:from>
    <xdr:ext cx="599010" cy="259045"/>
    <xdr:sp macro="" textlink="">
      <xdr:nvSpPr>
        <xdr:cNvPr id="417" name="n_1mainValue【一般廃棄物処理施設】&#10;一人当たり有形固定資産（償却資産）額"/>
        <xdr:cNvSpPr txBox="1"/>
      </xdr:nvSpPr>
      <xdr:spPr>
        <a:xfrm>
          <a:off x="21011095" y="650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8" name="正方形/長方形 41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9" name="正方形/長方形 41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0" name="正方形/長方形 41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1" name="正方形/長方形 42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2" name="正方形/長方形 42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3" name="正方形/長方形 42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4" name="正方形/長方形 42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5" name="正方形/長方形 42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6" name="正方形/長方形 4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7" name="正方形/長方形 4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8" name="正方形/長方形 4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9" name="正方形/長方形 4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0" name="正方形/長方形 4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1" name="正方形/長方形 4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2" name="正方形/長方形 4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3" name="正方形/長方形 43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4" name="正方形/長方形 4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5" name="正方形/長方形 4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6" name="正方形/長方形 4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7" name="正方形/長方形 4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8" name="正方形/長方形 4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9" name="正方形/長方形 4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0" name="正方形/長方形 4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1" name="正方形/長方形 4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2" name="テキスト ボックス 4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3" name="直線コネクタ 4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44" name="直線コネクタ 44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5" name="テキスト ボックス 44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6" name="直線コネクタ 44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7" name="テキスト ボックス 44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8" name="直線コネクタ 44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9" name="テキスト ボックス 44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0" name="直線コネクタ 44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1" name="テキスト ボックス 45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2" name="直線コネクタ 45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3" name="テキスト ボックス 45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4" name="直線コネクタ 45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5" name="テキスト ボックス 45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6" name="直線コネクタ 45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7" name="テキスト ボックス 45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459" name="直線コネクタ 458"/>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460"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461" name="直線コネクタ 460"/>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462"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463" name="直線コネクタ 462"/>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104883</xdr:rowOff>
    </xdr:from>
    <xdr:ext cx="405111" cy="259045"/>
    <xdr:sp macro="" textlink="">
      <xdr:nvSpPr>
        <xdr:cNvPr id="464" name="【消防施設】&#10;有形固定資産減価償却率平均値テキスト"/>
        <xdr:cNvSpPr txBox="1"/>
      </xdr:nvSpPr>
      <xdr:spPr>
        <a:xfrm>
          <a:off x="16357600" y="1382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465" name="フローチャート: 判断 464"/>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466" name="フローチャート: 判断 465"/>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164209</xdr:rowOff>
    </xdr:from>
    <xdr:ext cx="405111" cy="259045"/>
    <xdr:sp macro="" textlink="">
      <xdr:nvSpPr>
        <xdr:cNvPr id="467" name="n_1aveValue【消防施設】&#10;有形固定資産減価償却率"/>
        <xdr:cNvSpPr txBox="1"/>
      </xdr:nvSpPr>
      <xdr:spPr>
        <a:xfrm>
          <a:off x="152660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78739</xdr:rowOff>
    </xdr:from>
    <xdr:to>
      <xdr:col>76</xdr:col>
      <xdr:colOff>165100</xdr:colOff>
      <xdr:row>81</xdr:row>
      <xdr:rowOff>8889</xdr:rowOff>
    </xdr:to>
    <xdr:sp macro="" textlink="">
      <xdr:nvSpPr>
        <xdr:cNvPr id="468" name="フローチャート: 判断 467"/>
        <xdr:cNvSpPr/>
      </xdr:nvSpPr>
      <xdr:spPr>
        <a:xfrm>
          <a:off x="14541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16</xdr:rowOff>
    </xdr:from>
    <xdr:ext cx="405111" cy="259045"/>
    <xdr:sp macro="" textlink="">
      <xdr:nvSpPr>
        <xdr:cNvPr id="469" name="n_2aveValue【消防施設】&#10;有形固定資産減価償却率"/>
        <xdr:cNvSpPr txBox="1"/>
      </xdr:nvSpPr>
      <xdr:spPr>
        <a:xfrm>
          <a:off x="14389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126093</xdr:rowOff>
    </xdr:from>
    <xdr:to>
      <xdr:col>85</xdr:col>
      <xdr:colOff>177800</xdr:colOff>
      <xdr:row>82</xdr:row>
      <xdr:rowOff>56243</xdr:rowOff>
    </xdr:to>
    <xdr:sp macro="" textlink="">
      <xdr:nvSpPr>
        <xdr:cNvPr id="475" name="楕円 474"/>
        <xdr:cNvSpPr/>
      </xdr:nvSpPr>
      <xdr:spPr>
        <a:xfrm>
          <a:off x="16268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104520</xdr:rowOff>
    </xdr:from>
    <xdr:ext cx="405111" cy="259045"/>
    <xdr:sp macro="" textlink="">
      <xdr:nvSpPr>
        <xdr:cNvPr id="476" name="【消防施設】&#10;有形固定資産減価償却率該当値テキスト"/>
        <xdr:cNvSpPr txBox="1"/>
      </xdr:nvSpPr>
      <xdr:spPr>
        <a:xfrm>
          <a:off x="16357600" y="1399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28121</xdr:rowOff>
    </xdr:from>
    <xdr:to>
      <xdr:col>81</xdr:col>
      <xdr:colOff>101600</xdr:colOff>
      <xdr:row>82</xdr:row>
      <xdr:rowOff>129721</xdr:rowOff>
    </xdr:to>
    <xdr:sp macro="" textlink="">
      <xdr:nvSpPr>
        <xdr:cNvPr id="477" name="楕円 476"/>
        <xdr:cNvSpPr/>
      </xdr:nvSpPr>
      <xdr:spPr>
        <a:xfrm>
          <a:off x="15430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5443</xdr:rowOff>
    </xdr:from>
    <xdr:to>
      <xdr:col>85</xdr:col>
      <xdr:colOff>127000</xdr:colOff>
      <xdr:row>82</xdr:row>
      <xdr:rowOff>78921</xdr:rowOff>
    </xdr:to>
    <xdr:cxnSp macro="">
      <xdr:nvCxnSpPr>
        <xdr:cNvPr id="478" name="直線コネクタ 477"/>
        <xdr:cNvCxnSpPr/>
      </xdr:nvCxnSpPr>
      <xdr:spPr>
        <a:xfrm flipV="1">
          <a:off x="15481300" y="14064343"/>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36286</xdr:rowOff>
    </xdr:from>
    <xdr:to>
      <xdr:col>76</xdr:col>
      <xdr:colOff>165100</xdr:colOff>
      <xdr:row>77</xdr:row>
      <xdr:rowOff>137886</xdr:rowOff>
    </xdr:to>
    <xdr:sp macro="" textlink="">
      <xdr:nvSpPr>
        <xdr:cNvPr id="479" name="楕円 478"/>
        <xdr:cNvSpPr/>
      </xdr:nvSpPr>
      <xdr:spPr>
        <a:xfrm>
          <a:off x="14541500" y="132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87086</xdr:rowOff>
    </xdr:from>
    <xdr:to>
      <xdr:col>81</xdr:col>
      <xdr:colOff>50800</xdr:colOff>
      <xdr:row>82</xdr:row>
      <xdr:rowOff>78921</xdr:rowOff>
    </xdr:to>
    <xdr:cxnSp macro="">
      <xdr:nvCxnSpPr>
        <xdr:cNvPr id="480" name="直線コネクタ 479"/>
        <xdr:cNvCxnSpPr/>
      </xdr:nvCxnSpPr>
      <xdr:spPr>
        <a:xfrm>
          <a:off x="14592300" y="13288736"/>
          <a:ext cx="889000" cy="84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120848</xdr:rowOff>
    </xdr:from>
    <xdr:ext cx="405111" cy="259045"/>
    <xdr:sp macro="" textlink="">
      <xdr:nvSpPr>
        <xdr:cNvPr id="481" name="n_1mainValue【消防施設】&#10;有形固定資産減価償却率"/>
        <xdr:cNvSpPr txBox="1"/>
      </xdr:nvSpPr>
      <xdr:spPr>
        <a:xfrm>
          <a:off x="15266044" y="1417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154413</xdr:rowOff>
    </xdr:from>
    <xdr:ext cx="405111" cy="259045"/>
    <xdr:sp macro="" textlink="">
      <xdr:nvSpPr>
        <xdr:cNvPr id="482" name="n_2mainValue【消防施設】&#10;有形固定資産減価償却率"/>
        <xdr:cNvSpPr txBox="1"/>
      </xdr:nvSpPr>
      <xdr:spPr>
        <a:xfrm>
          <a:off x="14389744" y="1301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508" name="直線コネクタ 507"/>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509" name="【消防施設】&#10;一人当たり面積最小値テキスト"/>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510" name="直線コネクタ 509"/>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511" name="【消防施設】&#10;一人当たり面積最大値テキスト"/>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512" name="直線コネクタ 511"/>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52632</xdr:rowOff>
    </xdr:from>
    <xdr:ext cx="469744" cy="259045"/>
    <xdr:sp macro="" textlink="">
      <xdr:nvSpPr>
        <xdr:cNvPr id="513" name="【消防施設】&#10;一人当たり面積平均値テキスト"/>
        <xdr:cNvSpPr txBox="1"/>
      </xdr:nvSpPr>
      <xdr:spPr>
        <a:xfrm>
          <a:off x="22199600" y="1428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514" name="フローチャート: 判断 513"/>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15" name="フローチャート: 判断 514"/>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516"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49349</xdr:rowOff>
    </xdr:from>
    <xdr:to>
      <xdr:col>107</xdr:col>
      <xdr:colOff>101600</xdr:colOff>
      <xdr:row>84</xdr:row>
      <xdr:rowOff>150949</xdr:rowOff>
    </xdr:to>
    <xdr:sp macro="" textlink="">
      <xdr:nvSpPr>
        <xdr:cNvPr id="517" name="フローチャート: 判断 516"/>
        <xdr:cNvSpPr/>
      </xdr:nvSpPr>
      <xdr:spPr>
        <a:xfrm>
          <a:off x="203835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142076</xdr:rowOff>
    </xdr:from>
    <xdr:ext cx="469744" cy="259045"/>
    <xdr:sp macro="" textlink="">
      <xdr:nvSpPr>
        <xdr:cNvPr id="518" name="n_2aveValue【消防施設】&#10;一人当たり面積"/>
        <xdr:cNvSpPr txBox="1"/>
      </xdr:nvSpPr>
      <xdr:spPr>
        <a:xfrm>
          <a:off x="20199427" y="1454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19" name="テキスト ボックス 5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95069</xdr:rowOff>
    </xdr:from>
    <xdr:to>
      <xdr:col>116</xdr:col>
      <xdr:colOff>114300</xdr:colOff>
      <xdr:row>85</xdr:row>
      <xdr:rowOff>25219</xdr:rowOff>
    </xdr:to>
    <xdr:sp macro="" textlink="">
      <xdr:nvSpPr>
        <xdr:cNvPr id="524" name="楕円 523"/>
        <xdr:cNvSpPr/>
      </xdr:nvSpPr>
      <xdr:spPr>
        <a:xfrm>
          <a:off x="221107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73496</xdr:rowOff>
    </xdr:from>
    <xdr:ext cx="469744" cy="259045"/>
    <xdr:sp macro="" textlink="">
      <xdr:nvSpPr>
        <xdr:cNvPr id="525" name="【消防施設】&#10;一人当たり面積該当値テキスト"/>
        <xdr:cNvSpPr txBox="1"/>
      </xdr:nvSpPr>
      <xdr:spPr>
        <a:xfrm>
          <a:off x="22199600" y="144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98334</xdr:rowOff>
    </xdr:from>
    <xdr:to>
      <xdr:col>112</xdr:col>
      <xdr:colOff>38100</xdr:colOff>
      <xdr:row>85</xdr:row>
      <xdr:rowOff>28484</xdr:rowOff>
    </xdr:to>
    <xdr:sp macro="" textlink="">
      <xdr:nvSpPr>
        <xdr:cNvPr id="526" name="楕円 525"/>
        <xdr:cNvSpPr/>
      </xdr:nvSpPr>
      <xdr:spPr>
        <a:xfrm>
          <a:off x="21272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145869</xdr:rowOff>
    </xdr:from>
    <xdr:to>
      <xdr:col>116</xdr:col>
      <xdr:colOff>63500</xdr:colOff>
      <xdr:row>84</xdr:row>
      <xdr:rowOff>149134</xdr:rowOff>
    </xdr:to>
    <xdr:cxnSp macro="">
      <xdr:nvCxnSpPr>
        <xdr:cNvPr id="527" name="直線コネクタ 526"/>
        <xdr:cNvCxnSpPr/>
      </xdr:nvCxnSpPr>
      <xdr:spPr>
        <a:xfrm flipV="1">
          <a:off x="21323300" y="145476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101600</xdr:rowOff>
    </xdr:from>
    <xdr:to>
      <xdr:col>107</xdr:col>
      <xdr:colOff>101600</xdr:colOff>
      <xdr:row>81</xdr:row>
      <xdr:rowOff>31750</xdr:rowOff>
    </xdr:to>
    <xdr:sp macro="" textlink="">
      <xdr:nvSpPr>
        <xdr:cNvPr id="528" name="楕円 527"/>
        <xdr:cNvSpPr/>
      </xdr:nvSpPr>
      <xdr:spPr>
        <a:xfrm>
          <a:off x="2038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152400</xdr:rowOff>
    </xdr:from>
    <xdr:to>
      <xdr:col>111</xdr:col>
      <xdr:colOff>177800</xdr:colOff>
      <xdr:row>84</xdr:row>
      <xdr:rowOff>149134</xdr:rowOff>
    </xdr:to>
    <xdr:cxnSp macro="">
      <xdr:nvCxnSpPr>
        <xdr:cNvPr id="529" name="直線コネクタ 528"/>
        <xdr:cNvCxnSpPr/>
      </xdr:nvCxnSpPr>
      <xdr:spPr>
        <a:xfrm>
          <a:off x="20434300" y="13868400"/>
          <a:ext cx="889000" cy="68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19611</xdr:rowOff>
    </xdr:from>
    <xdr:ext cx="469744" cy="259045"/>
    <xdr:sp macro="" textlink="">
      <xdr:nvSpPr>
        <xdr:cNvPr id="530" name="n_1mainValue【消防施設】&#10;一人当たり面積"/>
        <xdr:cNvSpPr txBox="1"/>
      </xdr:nvSpPr>
      <xdr:spPr>
        <a:xfrm>
          <a:off x="21075727" y="145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48277</xdr:rowOff>
    </xdr:from>
    <xdr:ext cx="469744" cy="259045"/>
    <xdr:sp macro="" textlink="">
      <xdr:nvSpPr>
        <xdr:cNvPr id="531" name="n_2mainValue【消防施設】&#10;一人当たり面積"/>
        <xdr:cNvSpPr txBox="1"/>
      </xdr:nvSpPr>
      <xdr:spPr>
        <a:xfrm>
          <a:off x="20199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2" name="正方形/長方形 5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3" name="正方形/長方形 5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4" name="正方形/長方形 5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5" name="正方形/長方形 5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6" name="正方形/長方形 5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7" name="正方形/長方形 5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8" name="正方形/長方形 5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9" name="正方形/長方形 5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0" name="テキスト ボックス 5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1" name="直線コネクタ 5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2" name="直線コネクタ 5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3" name="テキスト ボックス 54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4" name="直線コネクタ 5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5" name="テキスト ボックス 5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6" name="直線コネクタ 5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7" name="テキスト ボックス 5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8" name="直線コネクタ 5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9" name="テキスト ボックス 5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0" name="直線コネクタ 5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1" name="テキスト ボックス 5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2" name="直線コネクタ 5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3" name="テキスト ボックス 55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4" name="直線コネクタ 5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5" name="テキスト ボックス 55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557" name="直線コネクタ 556"/>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58"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59" name="直線コネクタ 558"/>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560" name="【庁舎】&#10;有形固定資産減価償却率最大値テキスト"/>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561" name="直線コネクタ 560"/>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562" name="【庁舎】&#10;有形固定資産減価償却率平均値テキスト"/>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563" name="フローチャート: 判断 562"/>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64" name="フローチャート: 判断 563"/>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95266</xdr:rowOff>
    </xdr:from>
    <xdr:ext cx="405111" cy="259045"/>
    <xdr:sp macro="" textlink="">
      <xdr:nvSpPr>
        <xdr:cNvPr id="565"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128270</xdr:rowOff>
    </xdr:from>
    <xdr:to>
      <xdr:col>76</xdr:col>
      <xdr:colOff>165100</xdr:colOff>
      <xdr:row>104</xdr:row>
      <xdr:rowOff>58420</xdr:rowOff>
    </xdr:to>
    <xdr:sp macro="" textlink="">
      <xdr:nvSpPr>
        <xdr:cNvPr id="566" name="フローチャート: 判断 565"/>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49547</xdr:rowOff>
    </xdr:from>
    <xdr:ext cx="405111" cy="259045"/>
    <xdr:sp macro="" textlink="">
      <xdr:nvSpPr>
        <xdr:cNvPr id="567" name="n_2aveValue【庁舎】&#10;有形固定資産減価償却率"/>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68" name="テキスト ボックス 5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9" name="テキスト ボックス 5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0" name="テキスト ボックス 5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1" name="テキスト ボックス 5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2" name="テキスト ボックス 5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92348</xdr:rowOff>
    </xdr:from>
    <xdr:to>
      <xdr:col>85</xdr:col>
      <xdr:colOff>177800</xdr:colOff>
      <xdr:row>103</xdr:row>
      <xdr:rowOff>22498</xdr:rowOff>
    </xdr:to>
    <xdr:sp macro="" textlink="">
      <xdr:nvSpPr>
        <xdr:cNvPr id="573" name="楕円 572"/>
        <xdr:cNvSpPr/>
      </xdr:nvSpPr>
      <xdr:spPr>
        <a:xfrm>
          <a:off x="162687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115225</xdr:rowOff>
    </xdr:from>
    <xdr:ext cx="405111" cy="259045"/>
    <xdr:sp macro="" textlink="">
      <xdr:nvSpPr>
        <xdr:cNvPr id="574" name="【庁舎】&#10;有形固定資産減価償却率該当値テキスト"/>
        <xdr:cNvSpPr txBox="1"/>
      </xdr:nvSpPr>
      <xdr:spPr>
        <a:xfrm>
          <a:off x="16357600" y="1743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126637</xdr:rowOff>
    </xdr:from>
    <xdr:to>
      <xdr:col>81</xdr:col>
      <xdr:colOff>101600</xdr:colOff>
      <xdr:row>103</xdr:row>
      <xdr:rowOff>56787</xdr:rowOff>
    </xdr:to>
    <xdr:sp macro="" textlink="">
      <xdr:nvSpPr>
        <xdr:cNvPr id="575" name="楕円 574"/>
        <xdr:cNvSpPr/>
      </xdr:nvSpPr>
      <xdr:spPr>
        <a:xfrm>
          <a:off x="15430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143148</xdr:rowOff>
    </xdr:from>
    <xdr:to>
      <xdr:col>85</xdr:col>
      <xdr:colOff>127000</xdr:colOff>
      <xdr:row>103</xdr:row>
      <xdr:rowOff>5987</xdr:rowOff>
    </xdr:to>
    <xdr:cxnSp macro="">
      <xdr:nvCxnSpPr>
        <xdr:cNvPr id="576" name="直線コネクタ 575"/>
        <xdr:cNvCxnSpPr/>
      </xdr:nvCxnSpPr>
      <xdr:spPr>
        <a:xfrm flipV="1">
          <a:off x="15481300" y="1763104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157662</xdr:rowOff>
    </xdr:from>
    <xdr:to>
      <xdr:col>76</xdr:col>
      <xdr:colOff>165100</xdr:colOff>
      <xdr:row>103</xdr:row>
      <xdr:rowOff>87812</xdr:rowOff>
    </xdr:to>
    <xdr:sp macro="" textlink="">
      <xdr:nvSpPr>
        <xdr:cNvPr id="577" name="楕円 576"/>
        <xdr:cNvSpPr/>
      </xdr:nvSpPr>
      <xdr:spPr>
        <a:xfrm>
          <a:off x="14541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5987</xdr:rowOff>
    </xdr:from>
    <xdr:to>
      <xdr:col>81</xdr:col>
      <xdr:colOff>50800</xdr:colOff>
      <xdr:row>103</xdr:row>
      <xdr:rowOff>37012</xdr:rowOff>
    </xdr:to>
    <xdr:cxnSp macro="">
      <xdr:nvCxnSpPr>
        <xdr:cNvPr id="578" name="直線コネクタ 577"/>
        <xdr:cNvCxnSpPr/>
      </xdr:nvCxnSpPr>
      <xdr:spPr>
        <a:xfrm flipV="1">
          <a:off x="14592300" y="176653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73314</xdr:rowOff>
    </xdr:from>
    <xdr:ext cx="405111" cy="259045"/>
    <xdr:sp macro="" textlink="">
      <xdr:nvSpPr>
        <xdr:cNvPr id="579" name="n_1mainValue【庁舎】&#10;有形固定資産減価償却率"/>
        <xdr:cNvSpPr txBox="1"/>
      </xdr:nvSpPr>
      <xdr:spPr>
        <a:xfrm>
          <a:off x="15266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104339</xdr:rowOff>
    </xdr:from>
    <xdr:ext cx="405111" cy="259045"/>
    <xdr:sp macro="" textlink="">
      <xdr:nvSpPr>
        <xdr:cNvPr id="580" name="n_2mainValue【庁舎】&#10;有形固定資産減価償却率"/>
        <xdr:cNvSpPr txBox="1"/>
      </xdr:nvSpPr>
      <xdr:spPr>
        <a:xfrm>
          <a:off x="14389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1" name="正方形/長方形 5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2" name="正方形/長方形 5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3" name="正方形/長方形 5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4" name="正方形/長方形 5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5" name="正方形/長方形 5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6" name="正方形/長方形 5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7" name="正方形/長方形 5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8" name="正方形/長方形 5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9" name="テキスト ボックス 5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0" name="直線コネクタ 5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1" name="直線コネクタ 59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2" name="テキスト ボックス 59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3" name="直線コネクタ 59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4" name="テキスト ボックス 59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5" name="直線コネクタ 59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6" name="テキスト ボックス 59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7" name="直線コネクタ 59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8" name="テキスト ボックス 59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9" name="直線コネクタ 59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0" name="テキスト ボックス 59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1" name="直線コネクタ 60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2" name="テキスト ボックス 60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3" name="直線コネクタ 6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4" name="テキスト ボックス 6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606" name="直線コネクタ 605"/>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607" name="【庁舎】&#10;一人当たり面積最小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608" name="直線コネクタ 607"/>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609" name="【庁舎】&#10;一人当たり面積最大値テキスト"/>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610" name="直線コネクタ 609"/>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611" name="【庁舎】&#10;一人当たり面積平均値テキスト"/>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12" name="フローチャート: 判断 611"/>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613" name="フローチャート: 判断 612"/>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16708</xdr:rowOff>
    </xdr:from>
    <xdr:ext cx="469744" cy="259045"/>
    <xdr:sp macro="" textlink="">
      <xdr:nvSpPr>
        <xdr:cNvPr id="614" name="n_1aveValue【庁舎】&#10;一人当たり面積"/>
        <xdr:cNvSpPr txBox="1"/>
      </xdr:nvSpPr>
      <xdr:spPr>
        <a:xfrm>
          <a:off x="210757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109220</xdr:rowOff>
    </xdr:from>
    <xdr:to>
      <xdr:col>107</xdr:col>
      <xdr:colOff>101600</xdr:colOff>
      <xdr:row>107</xdr:row>
      <xdr:rowOff>39370</xdr:rowOff>
    </xdr:to>
    <xdr:sp macro="" textlink="">
      <xdr:nvSpPr>
        <xdr:cNvPr id="615" name="フローチャート: 判断 614"/>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55897</xdr:rowOff>
    </xdr:from>
    <xdr:ext cx="469744" cy="259045"/>
    <xdr:sp macro="" textlink="">
      <xdr:nvSpPr>
        <xdr:cNvPr id="616" name="n_2aveValue【庁舎】&#10;一人当たり面積"/>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124461</xdr:rowOff>
    </xdr:from>
    <xdr:to>
      <xdr:col>116</xdr:col>
      <xdr:colOff>114300</xdr:colOff>
      <xdr:row>107</xdr:row>
      <xdr:rowOff>54611</xdr:rowOff>
    </xdr:to>
    <xdr:sp macro="" textlink="">
      <xdr:nvSpPr>
        <xdr:cNvPr id="622" name="楕円 621"/>
        <xdr:cNvSpPr/>
      </xdr:nvSpPr>
      <xdr:spPr>
        <a:xfrm>
          <a:off x="221107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102888</xdr:rowOff>
    </xdr:from>
    <xdr:ext cx="469744" cy="259045"/>
    <xdr:sp macro="" textlink="">
      <xdr:nvSpPr>
        <xdr:cNvPr id="623" name="【庁舎】&#10;一人当たり面積該当値テキスト"/>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130992</xdr:rowOff>
    </xdr:from>
    <xdr:to>
      <xdr:col>112</xdr:col>
      <xdr:colOff>38100</xdr:colOff>
      <xdr:row>107</xdr:row>
      <xdr:rowOff>61142</xdr:rowOff>
    </xdr:to>
    <xdr:sp macro="" textlink="">
      <xdr:nvSpPr>
        <xdr:cNvPr id="624" name="楕円 623"/>
        <xdr:cNvSpPr/>
      </xdr:nvSpPr>
      <xdr:spPr>
        <a:xfrm>
          <a:off x="21272500" y="183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3811</xdr:rowOff>
    </xdr:from>
    <xdr:to>
      <xdr:col>116</xdr:col>
      <xdr:colOff>63500</xdr:colOff>
      <xdr:row>107</xdr:row>
      <xdr:rowOff>10342</xdr:rowOff>
    </xdr:to>
    <xdr:cxnSp macro="">
      <xdr:nvCxnSpPr>
        <xdr:cNvPr id="625" name="直線コネクタ 624"/>
        <xdr:cNvCxnSpPr/>
      </xdr:nvCxnSpPr>
      <xdr:spPr>
        <a:xfrm flipV="1">
          <a:off x="21323300" y="1834896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137523</xdr:rowOff>
    </xdr:from>
    <xdr:to>
      <xdr:col>107</xdr:col>
      <xdr:colOff>101600</xdr:colOff>
      <xdr:row>107</xdr:row>
      <xdr:rowOff>67673</xdr:rowOff>
    </xdr:to>
    <xdr:sp macro="" textlink="">
      <xdr:nvSpPr>
        <xdr:cNvPr id="626" name="楕円 625"/>
        <xdr:cNvSpPr/>
      </xdr:nvSpPr>
      <xdr:spPr>
        <a:xfrm>
          <a:off x="20383500" y="183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10342</xdr:rowOff>
    </xdr:from>
    <xdr:to>
      <xdr:col>111</xdr:col>
      <xdr:colOff>177800</xdr:colOff>
      <xdr:row>107</xdr:row>
      <xdr:rowOff>16873</xdr:rowOff>
    </xdr:to>
    <xdr:cxnSp macro="">
      <xdr:nvCxnSpPr>
        <xdr:cNvPr id="627" name="直線コネクタ 626"/>
        <xdr:cNvCxnSpPr/>
      </xdr:nvCxnSpPr>
      <xdr:spPr>
        <a:xfrm flipV="1">
          <a:off x="20434300" y="183554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52269</xdr:rowOff>
    </xdr:from>
    <xdr:ext cx="469744" cy="259045"/>
    <xdr:sp macro="" textlink="">
      <xdr:nvSpPr>
        <xdr:cNvPr id="628" name="n_1mainValue【庁舎】&#10;一人当たり面積"/>
        <xdr:cNvSpPr txBox="1"/>
      </xdr:nvSpPr>
      <xdr:spPr>
        <a:xfrm>
          <a:off x="21075727" y="1839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58800</xdr:rowOff>
    </xdr:from>
    <xdr:ext cx="469744" cy="259045"/>
    <xdr:sp macro="" textlink="">
      <xdr:nvSpPr>
        <xdr:cNvPr id="629" name="n_2mainValue【庁舎】&#10;一人当たり面積"/>
        <xdr:cNvSpPr txBox="1"/>
      </xdr:nvSpPr>
      <xdr:spPr>
        <a:xfrm>
          <a:off x="20199427" y="1840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0" name="正方形/長方形 6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1" name="正方形/長方形 6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2" name="テキスト ボックス 6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現在、田川市町村で一部事務組合による運用を行っている、老朽化がすすんでいるが、大任町が建設している新施設への移行が予定されているため問題はないものと考えている。移行期間に最終処分場の許容量を超えることから増設工事を行っ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は体育センターが昭和５０年代に建設され、大きな改修を行っていないことから、償却率が高くなっている。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の償却率及び一人当り面積は共に全国、県平均と近い値となっている。尚、消防の</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の償却率はシステム内の計算に不備があったため起こったものである。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全国、県平均から高い状態であるが、本分析にあるように他の施設についても償却率が高く、老朽化が進んでいる。庁舎についてはどうしても優先順位が低くなるため、今後も数値は悪化していくと思われるが、町行政の中核を担う施設であることから、適切な管理体制が求め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11,209
11,164
44.50
6,158,574
5,808,299
307,679
3,144,409
4,579,891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い高齢化率（平成２９年度末３９．１％）に加え、町の主要事業であったセメント産業の衰退が進み、他に中心となる産業もないため財政基盤が弱く、類似団体を０．１６ポイント下回っている。今後とも事務事業の効率化や経費節減を実施し、歳出の削減に努めるとともに、企業誘致や産業振興施策、定住促進施策を推進すること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0" name="直線コネクタ 69"/>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48579</xdr:rowOff>
    </xdr:from>
    <xdr:ext cx="762000" cy="259045"/>
    <xdr:sp macro="" textlink="">
      <xdr:nvSpPr>
        <xdr:cNvPr id="71" name="財政力平均値テキスト"/>
        <xdr:cNvSpPr txBox="1"/>
      </xdr:nvSpPr>
      <xdr:spPr>
        <a:xfrm>
          <a:off x="5041900" y="7078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106741</xdr:rowOff>
    </xdr:to>
    <xdr:cxnSp macro="">
      <xdr:nvCxnSpPr>
        <xdr:cNvPr id="73" name="直線コネクタ 72"/>
        <xdr:cNvCxnSpPr/>
      </xdr:nvCxnSpPr>
      <xdr:spPr>
        <a:xfrm flipV="1">
          <a:off x="3225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106741</xdr:rowOff>
    </xdr:to>
    <xdr:cxnSp macro="">
      <xdr:nvCxnSpPr>
        <xdr:cNvPr id="76" name="直線コネクタ 75"/>
        <xdr:cNvCxnSpPr/>
      </xdr:nvCxnSpPr>
      <xdr:spPr>
        <a:xfrm>
          <a:off x="2336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106741</xdr:rowOff>
    </xdr:to>
    <xdr:cxnSp macro="">
      <xdr:nvCxnSpPr>
        <xdr:cNvPr id="79" name="直線コネクタ 78"/>
        <xdr:cNvCxnSpPr/>
      </xdr:nvCxnSpPr>
      <xdr:spPr>
        <a:xfrm>
          <a:off x="1447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う税収の減少や、高齢化に伴う福祉関係経費の増加、一部事務組合の施設整備等に伴う負担金の増加により、類似団体平均を１．７ポイント上回っている。今後もこれらに加えて施設整備に係る公債費の増加が予想されるため、事業の見直しや経費の削減を推進し、経常経費の減少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68326</xdr:rowOff>
    </xdr:to>
    <xdr:cxnSp macro="">
      <xdr:nvCxnSpPr>
        <xdr:cNvPr id="131" name="直線コネクタ 130"/>
        <xdr:cNvCxnSpPr/>
      </xdr:nvCxnSpPr>
      <xdr:spPr>
        <a:xfrm>
          <a:off x="4114800" y="1101217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64</xdr:row>
      <xdr:rowOff>39370</xdr:rowOff>
    </xdr:to>
    <xdr:cxnSp macro="">
      <xdr:nvCxnSpPr>
        <xdr:cNvPr id="134" name="直線コネクタ 133"/>
        <xdr:cNvCxnSpPr/>
      </xdr:nvCxnSpPr>
      <xdr:spPr>
        <a:xfrm>
          <a:off x="3225800" y="1090117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63</xdr:row>
      <xdr:rowOff>143256</xdr:rowOff>
    </xdr:to>
    <xdr:cxnSp macro="">
      <xdr:nvCxnSpPr>
        <xdr:cNvPr id="137" name="直線コネクタ 136"/>
        <xdr:cNvCxnSpPr/>
      </xdr:nvCxnSpPr>
      <xdr:spPr>
        <a:xfrm flipV="1">
          <a:off x="2336800" y="109011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8" name="フローチャート: 判断 137"/>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39" name="テキスト ボックス 138"/>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143256</xdr:rowOff>
    </xdr:from>
    <xdr:to>
      <xdr:col>11</xdr:col>
      <xdr:colOff>31750</xdr:colOff>
      <xdr:row>64</xdr:row>
      <xdr:rowOff>68326</xdr:rowOff>
    </xdr:to>
    <xdr:cxnSp macro="">
      <xdr:nvCxnSpPr>
        <xdr:cNvPr id="140" name="直線コネクタ 139"/>
        <xdr:cNvCxnSpPr/>
      </xdr:nvCxnSpPr>
      <xdr:spPr>
        <a:xfrm flipV="1">
          <a:off x="1447800" y="1094460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17526</xdr:rowOff>
    </xdr:from>
    <xdr:to>
      <xdr:col>23</xdr:col>
      <xdr:colOff>184150</xdr:colOff>
      <xdr:row>64</xdr:row>
      <xdr:rowOff>119126</xdr:rowOff>
    </xdr:to>
    <xdr:sp macro="" textlink="">
      <xdr:nvSpPr>
        <xdr:cNvPr id="150" name="楕円 149"/>
        <xdr:cNvSpPr/>
      </xdr:nvSpPr>
      <xdr:spPr>
        <a:xfrm>
          <a:off x="49022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161053</xdr:rowOff>
    </xdr:from>
    <xdr:ext cx="762000" cy="259045"/>
    <xdr:sp macro="" textlink="">
      <xdr:nvSpPr>
        <xdr:cNvPr id="151" name="財政構造の弾力性該当値テキスト"/>
        <xdr:cNvSpPr txBox="1"/>
      </xdr:nvSpPr>
      <xdr:spPr>
        <a:xfrm>
          <a:off x="5041900" y="109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2" name="楕円 151"/>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3" name="テキスト ボックス 152"/>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4" name="楕円 153"/>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55" name="テキスト ボックス 154"/>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92456</xdr:rowOff>
    </xdr:from>
    <xdr:to>
      <xdr:col>11</xdr:col>
      <xdr:colOff>82550</xdr:colOff>
      <xdr:row>64</xdr:row>
      <xdr:rowOff>22606</xdr:rowOff>
    </xdr:to>
    <xdr:sp macro="" textlink="">
      <xdr:nvSpPr>
        <xdr:cNvPr id="156" name="楕円 155"/>
        <xdr:cNvSpPr/>
      </xdr:nvSpPr>
      <xdr:spPr>
        <a:xfrm>
          <a:off x="2286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7383</xdr:rowOff>
    </xdr:from>
    <xdr:ext cx="762000" cy="259045"/>
    <xdr:sp macro="" textlink="">
      <xdr:nvSpPr>
        <xdr:cNvPr id="157" name="テキスト ボックス 156"/>
        <xdr:cNvSpPr txBox="1"/>
      </xdr:nvSpPr>
      <xdr:spPr>
        <a:xfrm>
          <a:off x="1955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58" name="楕円 157"/>
        <xdr:cNvSpPr/>
      </xdr:nvSpPr>
      <xdr:spPr>
        <a:xfrm>
          <a:off x="1397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59" name="テキスト ボックス 158"/>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と比較すると７，０４５円改善し、類似団体を下回っている。しかし、全国平均、福岡県平均と比較すると未だ大幅に上回っている。これは住宅等の施設長寿命化計画により修繕費等が削減できた結果と言えるが、老朽化した施設はまだ残っており、今後の経費の増加も考えられるため、更なる削減策を検討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154347</xdr:rowOff>
    </xdr:from>
    <xdr:to>
      <xdr:col>23</xdr:col>
      <xdr:colOff>133350</xdr:colOff>
      <xdr:row>82</xdr:row>
      <xdr:rowOff>11230</xdr:rowOff>
    </xdr:to>
    <xdr:cxnSp macro="">
      <xdr:nvCxnSpPr>
        <xdr:cNvPr id="194" name="直線コネクタ 193"/>
        <xdr:cNvCxnSpPr/>
      </xdr:nvCxnSpPr>
      <xdr:spPr>
        <a:xfrm flipV="1">
          <a:off x="4114800" y="14041797"/>
          <a:ext cx="838200" cy="2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122710</xdr:rowOff>
    </xdr:from>
    <xdr:ext cx="762000" cy="259045"/>
    <xdr:sp macro="" textlink="">
      <xdr:nvSpPr>
        <xdr:cNvPr id="195" name="人件費・物件費等の状況平均値テキスト"/>
        <xdr:cNvSpPr txBox="1"/>
      </xdr:nvSpPr>
      <xdr:spPr>
        <a:xfrm>
          <a:off x="5041900" y="14010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11230</xdr:rowOff>
    </xdr:from>
    <xdr:to>
      <xdr:col>19</xdr:col>
      <xdr:colOff>133350</xdr:colOff>
      <xdr:row>82</xdr:row>
      <xdr:rowOff>19109</xdr:rowOff>
    </xdr:to>
    <xdr:cxnSp macro="">
      <xdr:nvCxnSpPr>
        <xdr:cNvPr id="197" name="直線コネクタ 196"/>
        <xdr:cNvCxnSpPr/>
      </xdr:nvCxnSpPr>
      <xdr:spPr>
        <a:xfrm flipV="1">
          <a:off x="3225800" y="14070130"/>
          <a:ext cx="8890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62020</xdr:rowOff>
    </xdr:from>
    <xdr:ext cx="736600" cy="259045"/>
    <xdr:sp macro="" textlink="">
      <xdr:nvSpPr>
        <xdr:cNvPr id="199" name="テキスト ボックス 198"/>
        <xdr:cNvSpPr txBox="1"/>
      </xdr:nvSpPr>
      <xdr:spPr>
        <a:xfrm>
          <a:off x="3733800" y="1377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170755</xdr:rowOff>
    </xdr:from>
    <xdr:to>
      <xdr:col>15</xdr:col>
      <xdr:colOff>82550</xdr:colOff>
      <xdr:row>82</xdr:row>
      <xdr:rowOff>19109</xdr:rowOff>
    </xdr:to>
    <xdr:cxnSp macro="">
      <xdr:nvCxnSpPr>
        <xdr:cNvPr id="200" name="直線コネクタ 199"/>
        <xdr:cNvCxnSpPr/>
      </xdr:nvCxnSpPr>
      <xdr:spPr>
        <a:xfrm>
          <a:off x="2336800" y="14058205"/>
          <a:ext cx="889000" cy="1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1" name="フローチャート: 判断 200"/>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66339</xdr:rowOff>
    </xdr:from>
    <xdr:ext cx="762000" cy="259045"/>
    <xdr:sp macro="" textlink="">
      <xdr:nvSpPr>
        <xdr:cNvPr id="202" name="テキスト ボックス 201"/>
        <xdr:cNvSpPr txBox="1"/>
      </xdr:nvSpPr>
      <xdr:spPr>
        <a:xfrm>
          <a:off x="2844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145211</xdr:rowOff>
    </xdr:from>
    <xdr:to>
      <xdr:col>11</xdr:col>
      <xdr:colOff>31750</xdr:colOff>
      <xdr:row>81</xdr:row>
      <xdr:rowOff>170755</xdr:rowOff>
    </xdr:to>
    <xdr:cxnSp macro="">
      <xdr:nvCxnSpPr>
        <xdr:cNvPr id="203" name="直線コネクタ 202"/>
        <xdr:cNvCxnSpPr/>
      </xdr:nvCxnSpPr>
      <xdr:spPr>
        <a:xfrm>
          <a:off x="1447800" y="14032661"/>
          <a:ext cx="889000" cy="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56632</xdr:rowOff>
    </xdr:from>
    <xdr:ext cx="762000" cy="259045"/>
    <xdr:sp macro="" textlink="">
      <xdr:nvSpPr>
        <xdr:cNvPr id="205" name="テキスト ボックス 204"/>
        <xdr:cNvSpPr txBox="1"/>
      </xdr:nvSpPr>
      <xdr:spPr>
        <a:xfrm>
          <a:off x="1955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26702</xdr:rowOff>
    </xdr:from>
    <xdr:ext cx="762000" cy="259045"/>
    <xdr:sp macro="" textlink="">
      <xdr:nvSpPr>
        <xdr:cNvPr id="207" name="テキスト ボックス 206"/>
        <xdr:cNvSpPr txBox="1"/>
      </xdr:nvSpPr>
      <xdr:spPr>
        <a:xfrm>
          <a:off x="1066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103547</xdr:rowOff>
    </xdr:from>
    <xdr:to>
      <xdr:col>23</xdr:col>
      <xdr:colOff>184150</xdr:colOff>
      <xdr:row>82</xdr:row>
      <xdr:rowOff>33697</xdr:rowOff>
    </xdr:to>
    <xdr:sp macro="" textlink="">
      <xdr:nvSpPr>
        <xdr:cNvPr id="213" name="楕円 212"/>
        <xdr:cNvSpPr/>
      </xdr:nvSpPr>
      <xdr:spPr>
        <a:xfrm>
          <a:off x="4902200" y="1399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120074</xdr:rowOff>
    </xdr:from>
    <xdr:ext cx="762000" cy="259045"/>
    <xdr:sp macro="" textlink="">
      <xdr:nvSpPr>
        <xdr:cNvPr id="214" name="人件費・物件費等の状況該当値テキスト"/>
        <xdr:cNvSpPr txBox="1"/>
      </xdr:nvSpPr>
      <xdr:spPr>
        <a:xfrm>
          <a:off x="5041900" y="1383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131880</xdr:rowOff>
    </xdr:from>
    <xdr:to>
      <xdr:col>19</xdr:col>
      <xdr:colOff>184150</xdr:colOff>
      <xdr:row>82</xdr:row>
      <xdr:rowOff>62030</xdr:rowOff>
    </xdr:to>
    <xdr:sp macro="" textlink="">
      <xdr:nvSpPr>
        <xdr:cNvPr id="215" name="楕円 214"/>
        <xdr:cNvSpPr/>
      </xdr:nvSpPr>
      <xdr:spPr>
        <a:xfrm>
          <a:off x="4064000" y="140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46807</xdr:rowOff>
    </xdr:from>
    <xdr:ext cx="736600" cy="259045"/>
    <xdr:sp macro="" textlink="">
      <xdr:nvSpPr>
        <xdr:cNvPr id="216" name="テキスト ボックス 215"/>
        <xdr:cNvSpPr txBox="1"/>
      </xdr:nvSpPr>
      <xdr:spPr>
        <a:xfrm>
          <a:off x="3733800" y="1410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139759</xdr:rowOff>
    </xdr:from>
    <xdr:to>
      <xdr:col>15</xdr:col>
      <xdr:colOff>133350</xdr:colOff>
      <xdr:row>82</xdr:row>
      <xdr:rowOff>69909</xdr:rowOff>
    </xdr:to>
    <xdr:sp macro="" textlink="">
      <xdr:nvSpPr>
        <xdr:cNvPr id="217" name="楕円 216"/>
        <xdr:cNvSpPr/>
      </xdr:nvSpPr>
      <xdr:spPr>
        <a:xfrm>
          <a:off x="3175000" y="1402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54686</xdr:rowOff>
    </xdr:from>
    <xdr:ext cx="762000" cy="259045"/>
    <xdr:sp macro="" textlink="">
      <xdr:nvSpPr>
        <xdr:cNvPr id="218" name="テキスト ボックス 217"/>
        <xdr:cNvSpPr txBox="1"/>
      </xdr:nvSpPr>
      <xdr:spPr>
        <a:xfrm>
          <a:off x="2844800" y="1411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119955</xdr:rowOff>
    </xdr:from>
    <xdr:to>
      <xdr:col>11</xdr:col>
      <xdr:colOff>82550</xdr:colOff>
      <xdr:row>82</xdr:row>
      <xdr:rowOff>50105</xdr:rowOff>
    </xdr:to>
    <xdr:sp macro="" textlink="">
      <xdr:nvSpPr>
        <xdr:cNvPr id="219" name="楕円 218"/>
        <xdr:cNvSpPr/>
      </xdr:nvSpPr>
      <xdr:spPr>
        <a:xfrm>
          <a:off x="2286000" y="140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34882</xdr:rowOff>
    </xdr:from>
    <xdr:ext cx="762000" cy="259045"/>
    <xdr:sp macro="" textlink="">
      <xdr:nvSpPr>
        <xdr:cNvPr id="220" name="テキスト ボックス 219"/>
        <xdr:cNvSpPr txBox="1"/>
      </xdr:nvSpPr>
      <xdr:spPr>
        <a:xfrm>
          <a:off x="1955800" y="1409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94411</xdr:rowOff>
    </xdr:from>
    <xdr:to>
      <xdr:col>7</xdr:col>
      <xdr:colOff>31750</xdr:colOff>
      <xdr:row>82</xdr:row>
      <xdr:rowOff>24561</xdr:rowOff>
    </xdr:to>
    <xdr:sp macro="" textlink="">
      <xdr:nvSpPr>
        <xdr:cNvPr id="221" name="楕円 220"/>
        <xdr:cNvSpPr/>
      </xdr:nvSpPr>
      <xdr:spPr>
        <a:xfrm>
          <a:off x="1397000" y="139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9338</xdr:rowOff>
    </xdr:from>
    <xdr:ext cx="762000" cy="259045"/>
    <xdr:sp macro="" textlink="">
      <xdr:nvSpPr>
        <xdr:cNvPr id="222" name="テキスト ボックス 221"/>
        <xdr:cNvSpPr txBox="1"/>
      </xdr:nvSpPr>
      <xdr:spPr>
        <a:xfrm>
          <a:off x="1066800" y="14068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職員の平均年齢の上昇により、職員一人当たりの平均給与が増加し、類似団体平均を上回っている。今後とも同様の状況が続くと考えられるため人員管理とともに給与の適正な管理に努める。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 類似団体の選定団体は、毎年度更新されるため、前年度数値を使用した場合でも数値に変動が生じる場合がある。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10584</xdr:rowOff>
    </xdr:to>
    <xdr:cxnSp macro="">
      <xdr:nvCxnSpPr>
        <xdr:cNvPr id="258" name="直線コネクタ 257"/>
        <xdr:cNvCxnSpPr/>
      </xdr:nvCxnSpPr>
      <xdr:spPr>
        <a:xfrm>
          <a:off x="16179800" y="149267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87</xdr:row>
      <xdr:rowOff>10584</xdr:rowOff>
    </xdr:to>
    <xdr:cxnSp macro="">
      <xdr:nvCxnSpPr>
        <xdr:cNvPr id="261" name="直線コネクタ 260"/>
        <xdr:cNvCxnSpPr/>
      </xdr:nvCxnSpPr>
      <xdr:spPr>
        <a:xfrm>
          <a:off x="15290800" y="14823318"/>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3" name="テキスト ボックス 262"/>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78618</xdr:rowOff>
    </xdr:to>
    <xdr:cxnSp macro="">
      <xdr:nvCxnSpPr>
        <xdr:cNvPr id="264" name="直線コネクタ 263"/>
        <xdr:cNvCxnSpPr/>
      </xdr:nvCxnSpPr>
      <xdr:spPr>
        <a:xfrm>
          <a:off x="14401800" y="147773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6" name="テキスト ボックス 265"/>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90109</xdr:rowOff>
    </xdr:to>
    <xdr:cxnSp macro="">
      <xdr:nvCxnSpPr>
        <xdr:cNvPr id="267" name="直線コネクタ 266"/>
        <xdr:cNvCxnSpPr/>
      </xdr:nvCxnSpPr>
      <xdr:spPr>
        <a:xfrm flipV="1">
          <a:off x="13512800" y="147773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9" name="テキスト ボックス 268"/>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7" name="楕円 276"/>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8"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9" name="楕円 278"/>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0" name="テキスト ボックス 279"/>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27818</xdr:rowOff>
    </xdr:from>
    <xdr:to>
      <xdr:col>73</xdr:col>
      <xdr:colOff>44450</xdr:colOff>
      <xdr:row>86</xdr:row>
      <xdr:rowOff>129418</xdr:rowOff>
    </xdr:to>
    <xdr:sp macro="" textlink="">
      <xdr:nvSpPr>
        <xdr:cNvPr id="281" name="楕円 280"/>
        <xdr:cNvSpPr/>
      </xdr:nvSpPr>
      <xdr:spPr>
        <a:xfrm>
          <a:off x="15240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82" name="テキスト ボックス 281"/>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3" name="楕円 282"/>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4" name="テキスト ボックス 283"/>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85" name="楕円 284"/>
        <xdr:cNvSpPr/>
      </xdr:nvSpPr>
      <xdr:spPr>
        <a:xfrm>
          <a:off x="13462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125686</xdr:rowOff>
    </xdr:from>
    <xdr:ext cx="762000" cy="259045"/>
    <xdr:sp macro="" textlink="">
      <xdr:nvSpPr>
        <xdr:cNvPr id="286" name="テキスト ボックス 285"/>
        <xdr:cNvSpPr txBox="1"/>
      </xdr:nvSpPr>
      <xdr:spPr>
        <a:xfrm>
          <a:off x="13131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立保育所運営及び国土調査事業や町営住宅長寿命化事業、学校再編事業の展開に人員が必要なため、類似団体平均を上回っている。組織機構改革など行政改革を行ったが、依然平均値を上回っているため、事務の効率化や保育所の民営化等の施策を行い職員数の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 「職員数」は前年度数値で、「人口」のみ平成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日現在に 更新されているため、数値の変動がある。 </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162814</xdr:rowOff>
    </xdr:from>
    <xdr:to>
      <xdr:col>81</xdr:col>
      <xdr:colOff>44450</xdr:colOff>
      <xdr:row>62</xdr:row>
      <xdr:rowOff>1016</xdr:rowOff>
    </xdr:to>
    <xdr:cxnSp macro="">
      <xdr:nvCxnSpPr>
        <xdr:cNvPr id="318" name="直線コネクタ 317"/>
        <xdr:cNvCxnSpPr/>
      </xdr:nvCxnSpPr>
      <xdr:spPr>
        <a:xfrm>
          <a:off x="16179800" y="1062126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63390</xdr:rowOff>
    </xdr:from>
    <xdr:ext cx="762000" cy="259045"/>
    <xdr:sp macro="" textlink="">
      <xdr:nvSpPr>
        <xdr:cNvPr id="319"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162814</xdr:rowOff>
    </xdr:from>
    <xdr:to>
      <xdr:col>77</xdr:col>
      <xdr:colOff>44450</xdr:colOff>
      <xdr:row>61</xdr:row>
      <xdr:rowOff>169088</xdr:rowOff>
    </xdr:to>
    <xdr:cxnSp macro="">
      <xdr:nvCxnSpPr>
        <xdr:cNvPr id="321" name="直線コネクタ 320"/>
        <xdr:cNvCxnSpPr/>
      </xdr:nvCxnSpPr>
      <xdr:spPr>
        <a:xfrm flipV="1">
          <a:off x="15290800" y="10621264"/>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155744</xdr:rowOff>
    </xdr:from>
    <xdr:ext cx="736600" cy="259045"/>
    <xdr:sp macro="" textlink="">
      <xdr:nvSpPr>
        <xdr:cNvPr id="323" name="テキスト ボックス 322"/>
        <xdr:cNvSpPr txBox="1"/>
      </xdr:nvSpPr>
      <xdr:spPr>
        <a:xfrm>
          <a:off x="15798800" y="1027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169088</xdr:rowOff>
    </xdr:from>
    <xdr:to>
      <xdr:col>72</xdr:col>
      <xdr:colOff>203200</xdr:colOff>
      <xdr:row>62</xdr:row>
      <xdr:rowOff>6324</xdr:rowOff>
    </xdr:to>
    <xdr:cxnSp macro="">
      <xdr:nvCxnSpPr>
        <xdr:cNvPr id="324" name="直線コネクタ 323"/>
        <xdr:cNvCxnSpPr/>
      </xdr:nvCxnSpPr>
      <xdr:spPr>
        <a:xfrm flipV="1">
          <a:off x="14401800" y="1062753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46863</xdr:rowOff>
    </xdr:from>
    <xdr:to>
      <xdr:col>73</xdr:col>
      <xdr:colOff>44450</xdr:colOff>
      <xdr:row>61</xdr:row>
      <xdr:rowOff>148463</xdr:rowOff>
    </xdr:to>
    <xdr:sp macro="" textlink="">
      <xdr:nvSpPr>
        <xdr:cNvPr id="325" name="フローチャート: 判断 324"/>
        <xdr:cNvSpPr/>
      </xdr:nvSpPr>
      <xdr:spPr>
        <a:xfrm>
          <a:off x="15240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158640</xdr:rowOff>
    </xdr:from>
    <xdr:ext cx="762000" cy="259045"/>
    <xdr:sp macro="" textlink="">
      <xdr:nvSpPr>
        <xdr:cNvPr id="326" name="テキスト ボックス 325"/>
        <xdr:cNvSpPr txBox="1"/>
      </xdr:nvSpPr>
      <xdr:spPr>
        <a:xfrm>
          <a:off x="14909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157988</xdr:rowOff>
    </xdr:from>
    <xdr:to>
      <xdr:col>68</xdr:col>
      <xdr:colOff>152400</xdr:colOff>
      <xdr:row>62</xdr:row>
      <xdr:rowOff>6324</xdr:rowOff>
    </xdr:to>
    <xdr:cxnSp macro="">
      <xdr:nvCxnSpPr>
        <xdr:cNvPr id="327" name="直線コネクタ 326"/>
        <xdr:cNvCxnSpPr/>
      </xdr:nvCxnSpPr>
      <xdr:spPr>
        <a:xfrm>
          <a:off x="13512800" y="10616438"/>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3115</xdr:rowOff>
    </xdr:from>
    <xdr:ext cx="762000" cy="259045"/>
    <xdr:sp macro="" textlink="">
      <xdr:nvSpPr>
        <xdr:cNvPr id="329" name="テキスト ボックス 328"/>
        <xdr:cNvSpPr txBox="1"/>
      </xdr:nvSpPr>
      <xdr:spPr>
        <a:xfrm>
          <a:off x="14020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169257</xdr:rowOff>
    </xdr:from>
    <xdr:ext cx="762000" cy="259045"/>
    <xdr:sp macro="" textlink="">
      <xdr:nvSpPr>
        <xdr:cNvPr id="331" name="テキスト ボックス 330"/>
        <xdr:cNvSpPr txBox="1"/>
      </xdr:nvSpPr>
      <xdr:spPr>
        <a:xfrm>
          <a:off x="13131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121666</xdr:rowOff>
    </xdr:from>
    <xdr:to>
      <xdr:col>81</xdr:col>
      <xdr:colOff>95250</xdr:colOff>
      <xdr:row>62</xdr:row>
      <xdr:rowOff>51816</xdr:rowOff>
    </xdr:to>
    <xdr:sp macro="" textlink="">
      <xdr:nvSpPr>
        <xdr:cNvPr id="337" name="楕円 336"/>
        <xdr:cNvSpPr/>
      </xdr:nvSpPr>
      <xdr:spPr>
        <a:xfrm>
          <a:off x="16967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93743</xdr:rowOff>
    </xdr:from>
    <xdr:ext cx="762000" cy="259045"/>
    <xdr:sp macro="" textlink="">
      <xdr:nvSpPr>
        <xdr:cNvPr id="338" name="定員管理の状況該当値テキスト"/>
        <xdr:cNvSpPr txBox="1"/>
      </xdr:nvSpPr>
      <xdr:spPr>
        <a:xfrm>
          <a:off x="17106900" y="1055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112014</xdr:rowOff>
    </xdr:from>
    <xdr:to>
      <xdr:col>77</xdr:col>
      <xdr:colOff>95250</xdr:colOff>
      <xdr:row>62</xdr:row>
      <xdr:rowOff>42164</xdr:rowOff>
    </xdr:to>
    <xdr:sp macro="" textlink="">
      <xdr:nvSpPr>
        <xdr:cNvPr id="339" name="楕円 338"/>
        <xdr:cNvSpPr/>
      </xdr:nvSpPr>
      <xdr:spPr>
        <a:xfrm>
          <a:off x="16129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26941</xdr:rowOff>
    </xdr:from>
    <xdr:ext cx="736600" cy="259045"/>
    <xdr:sp macro="" textlink="">
      <xdr:nvSpPr>
        <xdr:cNvPr id="340" name="テキスト ボックス 339"/>
        <xdr:cNvSpPr txBox="1"/>
      </xdr:nvSpPr>
      <xdr:spPr>
        <a:xfrm>
          <a:off x="15798800" y="1065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118288</xdr:rowOff>
    </xdr:from>
    <xdr:to>
      <xdr:col>73</xdr:col>
      <xdr:colOff>44450</xdr:colOff>
      <xdr:row>62</xdr:row>
      <xdr:rowOff>48438</xdr:rowOff>
    </xdr:to>
    <xdr:sp macro="" textlink="">
      <xdr:nvSpPr>
        <xdr:cNvPr id="341" name="楕円 340"/>
        <xdr:cNvSpPr/>
      </xdr:nvSpPr>
      <xdr:spPr>
        <a:xfrm>
          <a:off x="15240000" y="105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33215</xdr:rowOff>
    </xdr:from>
    <xdr:ext cx="762000" cy="259045"/>
    <xdr:sp macro="" textlink="">
      <xdr:nvSpPr>
        <xdr:cNvPr id="342" name="テキスト ボックス 341"/>
        <xdr:cNvSpPr txBox="1"/>
      </xdr:nvSpPr>
      <xdr:spPr>
        <a:xfrm>
          <a:off x="14909800" y="1066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126974</xdr:rowOff>
    </xdr:from>
    <xdr:to>
      <xdr:col>68</xdr:col>
      <xdr:colOff>203200</xdr:colOff>
      <xdr:row>62</xdr:row>
      <xdr:rowOff>57124</xdr:rowOff>
    </xdr:to>
    <xdr:sp macro="" textlink="">
      <xdr:nvSpPr>
        <xdr:cNvPr id="343" name="楕円 342"/>
        <xdr:cNvSpPr/>
      </xdr:nvSpPr>
      <xdr:spPr>
        <a:xfrm>
          <a:off x="14351000" y="105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41901</xdr:rowOff>
    </xdr:from>
    <xdr:ext cx="762000" cy="259045"/>
    <xdr:sp macro="" textlink="">
      <xdr:nvSpPr>
        <xdr:cNvPr id="344" name="テキスト ボックス 343"/>
        <xdr:cNvSpPr txBox="1"/>
      </xdr:nvSpPr>
      <xdr:spPr>
        <a:xfrm>
          <a:off x="14020800" y="1067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107188</xdr:rowOff>
    </xdr:from>
    <xdr:to>
      <xdr:col>64</xdr:col>
      <xdr:colOff>152400</xdr:colOff>
      <xdr:row>62</xdr:row>
      <xdr:rowOff>37338</xdr:rowOff>
    </xdr:to>
    <xdr:sp macro="" textlink="">
      <xdr:nvSpPr>
        <xdr:cNvPr id="345" name="楕円 344"/>
        <xdr:cNvSpPr/>
      </xdr:nvSpPr>
      <xdr:spPr>
        <a:xfrm>
          <a:off x="13462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22115</xdr:rowOff>
    </xdr:from>
    <xdr:ext cx="762000" cy="259045"/>
    <xdr:sp macro="" textlink="">
      <xdr:nvSpPr>
        <xdr:cNvPr id="346" name="テキスト ボックス 345"/>
        <xdr:cNvSpPr txBox="1"/>
      </xdr:nvSpPr>
      <xdr:spPr>
        <a:xfrm>
          <a:off x="13131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起債抑制及び計画的な繰上償還の実施により、類似団体平均や全国平均を下回っているが、平成２６年度から活用している過疎対策事業債等の償還が始まったことで、前年と比べて０．９％上昇している。今後は計画している学校の統廃合事業に伴う起債の増加により実質公債費比率の増加が見込まれるので、起債事業の厳選や繰上償還による増加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74168</xdr:rowOff>
    </xdr:to>
    <xdr:cxnSp macro="">
      <xdr:nvCxnSpPr>
        <xdr:cNvPr id="378" name="直線コネクタ 377"/>
        <xdr:cNvCxnSpPr/>
      </xdr:nvCxnSpPr>
      <xdr:spPr>
        <a:xfrm>
          <a:off x="16179800" y="65024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86885</xdr:rowOff>
    </xdr:from>
    <xdr:ext cx="762000" cy="259045"/>
    <xdr:sp macro="" textlink="">
      <xdr:nvSpPr>
        <xdr:cNvPr id="379"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110490</xdr:rowOff>
    </xdr:from>
    <xdr:to>
      <xdr:col>77</xdr:col>
      <xdr:colOff>44450</xdr:colOff>
      <xdr:row>37</xdr:row>
      <xdr:rowOff>158750</xdr:rowOff>
    </xdr:to>
    <xdr:cxnSp macro="">
      <xdr:nvCxnSpPr>
        <xdr:cNvPr id="381" name="直線コネクタ 380"/>
        <xdr:cNvCxnSpPr/>
      </xdr:nvCxnSpPr>
      <xdr:spPr>
        <a:xfrm>
          <a:off x="15290800" y="64541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383" name="テキスト ボックス 382"/>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91186</xdr:rowOff>
    </xdr:from>
    <xdr:to>
      <xdr:col>72</xdr:col>
      <xdr:colOff>203200</xdr:colOff>
      <xdr:row>37</xdr:row>
      <xdr:rowOff>110490</xdr:rowOff>
    </xdr:to>
    <xdr:cxnSp macro="">
      <xdr:nvCxnSpPr>
        <xdr:cNvPr id="384" name="直線コネクタ 383"/>
        <xdr:cNvCxnSpPr/>
      </xdr:nvCxnSpPr>
      <xdr:spPr>
        <a:xfrm>
          <a:off x="14401800" y="64348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5" name="フローチャート: 判断 384"/>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6" name="テキスト ボックス 385"/>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91186</xdr:rowOff>
    </xdr:from>
    <xdr:to>
      <xdr:col>68</xdr:col>
      <xdr:colOff>152400</xdr:colOff>
      <xdr:row>37</xdr:row>
      <xdr:rowOff>100838</xdr:rowOff>
    </xdr:to>
    <xdr:cxnSp macro="">
      <xdr:nvCxnSpPr>
        <xdr:cNvPr id="387" name="直線コネクタ 386"/>
        <xdr:cNvCxnSpPr/>
      </xdr:nvCxnSpPr>
      <xdr:spPr>
        <a:xfrm flipV="1">
          <a:off x="13512800" y="64348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89" name="テキスト ボックス 388"/>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1" name="テキスト ボックス 390"/>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23368</xdr:rowOff>
    </xdr:from>
    <xdr:to>
      <xdr:col>81</xdr:col>
      <xdr:colOff>95250</xdr:colOff>
      <xdr:row>38</xdr:row>
      <xdr:rowOff>124968</xdr:rowOff>
    </xdr:to>
    <xdr:sp macro="" textlink="">
      <xdr:nvSpPr>
        <xdr:cNvPr id="397" name="楕円 396"/>
        <xdr:cNvSpPr/>
      </xdr:nvSpPr>
      <xdr:spPr>
        <a:xfrm>
          <a:off x="169672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39895</xdr:rowOff>
    </xdr:from>
    <xdr:ext cx="762000" cy="259045"/>
    <xdr:sp macro="" textlink="">
      <xdr:nvSpPr>
        <xdr:cNvPr id="398" name="公債費負担の状況該当値テキスト"/>
        <xdr:cNvSpPr txBox="1"/>
      </xdr:nvSpPr>
      <xdr:spPr>
        <a:xfrm>
          <a:off x="17106900" y="6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399" name="楕円 398"/>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0" name="テキスト ボックス 399"/>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59690</xdr:rowOff>
    </xdr:from>
    <xdr:to>
      <xdr:col>73</xdr:col>
      <xdr:colOff>44450</xdr:colOff>
      <xdr:row>37</xdr:row>
      <xdr:rowOff>161290</xdr:rowOff>
    </xdr:to>
    <xdr:sp macro="" textlink="">
      <xdr:nvSpPr>
        <xdr:cNvPr id="401" name="楕円 400"/>
        <xdr:cNvSpPr/>
      </xdr:nvSpPr>
      <xdr:spPr>
        <a:xfrm>
          <a:off x="15240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17</xdr:rowOff>
    </xdr:from>
    <xdr:ext cx="762000" cy="259045"/>
    <xdr:sp macro="" textlink="">
      <xdr:nvSpPr>
        <xdr:cNvPr id="402" name="テキスト ボックス 401"/>
        <xdr:cNvSpPr txBox="1"/>
      </xdr:nvSpPr>
      <xdr:spPr>
        <a:xfrm>
          <a:off x="14909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40386</xdr:rowOff>
    </xdr:from>
    <xdr:to>
      <xdr:col>68</xdr:col>
      <xdr:colOff>203200</xdr:colOff>
      <xdr:row>37</xdr:row>
      <xdr:rowOff>141986</xdr:rowOff>
    </xdr:to>
    <xdr:sp macro="" textlink="">
      <xdr:nvSpPr>
        <xdr:cNvPr id="403" name="楕円 402"/>
        <xdr:cNvSpPr/>
      </xdr:nvSpPr>
      <xdr:spPr>
        <a:xfrm>
          <a:off x="14351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152163</xdr:rowOff>
    </xdr:from>
    <xdr:ext cx="762000" cy="259045"/>
    <xdr:sp macro="" textlink="">
      <xdr:nvSpPr>
        <xdr:cNvPr id="404" name="テキスト ボックス 403"/>
        <xdr:cNvSpPr txBox="1"/>
      </xdr:nvSpPr>
      <xdr:spPr>
        <a:xfrm>
          <a:off x="140208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50038</xdr:rowOff>
    </xdr:from>
    <xdr:to>
      <xdr:col>64</xdr:col>
      <xdr:colOff>152400</xdr:colOff>
      <xdr:row>37</xdr:row>
      <xdr:rowOff>151638</xdr:rowOff>
    </xdr:to>
    <xdr:sp macro="" textlink="">
      <xdr:nvSpPr>
        <xdr:cNvPr id="405" name="楕円 404"/>
        <xdr:cNvSpPr/>
      </xdr:nvSpPr>
      <xdr:spPr>
        <a:xfrm>
          <a:off x="13462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161815</xdr:rowOff>
    </xdr:from>
    <xdr:ext cx="762000" cy="259045"/>
    <xdr:sp macro="" textlink="">
      <xdr:nvSpPr>
        <xdr:cNvPr id="406" name="テキスト ボックス 405"/>
        <xdr:cNvSpPr txBox="1"/>
      </xdr:nvSpPr>
      <xdr:spPr>
        <a:xfrm>
          <a:off x="13131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を充当可能財源等が上回っているため、将来負担比率は数値なしとなっている。今後は大きな建設事業等が予定されているため、地方債充当事業の厳選や計画的な基金への積立を行い、将来負担の軽減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24934</xdr:rowOff>
    </xdr:from>
    <xdr:to>
      <xdr:col>73</xdr:col>
      <xdr:colOff>44450</xdr:colOff>
      <xdr:row>14</xdr:row>
      <xdr:rowOff>126534</xdr:rowOff>
    </xdr:to>
    <xdr:sp macro="" textlink="">
      <xdr:nvSpPr>
        <xdr:cNvPr id="444" name="フローチャート: 判断 443"/>
        <xdr:cNvSpPr/>
      </xdr:nvSpPr>
      <xdr:spPr>
        <a:xfrm>
          <a:off x="15240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136711</xdr:rowOff>
    </xdr:from>
    <xdr:ext cx="762000" cy="259045"/>
    <xdr:sp macro="" textlink="">
      <xdr:nvSpPr>
        <xdr:cNvPr id="445" name="テキスト ボックス 444"/>
        <xdr:cNvSpPr txBox="1"/>
      </xdr:nvSpPr>
      <xdr:spPr>
        <a:xfrm>
          <a:off x="14909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1609</xdr:rowOff>
    </xdr:from>
    <xdr:to>
      <xdr:col>68</xdr:col>
      <xdr:colOff>203200</xdr:colOff>
      <xdr:row>14</xdr:row>
      <xdr:rowOff>103209</xdr:rowOff>
    </xdr:to>
    <xdr:sp macro="" textlink="">
      <xdr:nvSpPr>
        <xdr:cNvPr id="446" name="フローチャート: 判断 445"/>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47" name="テキスト ボックス 446"/>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48" name="フローチャート: 判断 447"/>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49" name="テキスト ボックス 448"/>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11,209
11,164
44.50
6,158,574
5,808,299
307,679
3,144,409
4,579,891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ものは年毎に改善し、今年度も前年度比１．３ポイント改善したが依然として類似団体平均を上回っている。主な要因としては公立保育所の運営や国土調査事業、町営住宅長寿命化事業の展開に人員が必要なためである。組織機構改革で一定の改善が見られているため、今後も保育所の民営化、職員数の見直しなど、更なる改革を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147574</xdr:rowOff>
    </xdr:from>
    <xdr:to>
      <xdr:col>24</xdr:col>
      <xdr:colOff>25400</xdr:colOff>
      <xdr:row>38</xdr:row>
      <xdr:rowOff>35560</xdr:rowOff>
    </xdr:to>
    <xdr:cxnSp macro="">
      <xdr:nvCxnSpPr>
        <xdr:cNvPr id="64" name="直線コネクタ 63"/>
        <xdr:cNvCxnSpPr/>
      </xdr:nvCxnSpPr>
      <xdr:spPr>
        <a:xfrm flipV="1">
          <a:off x="3987800" y="649122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44704</xdr:rowOff>
    </xdr:to>
    <xdr:cxnSp macro="">
      <xdr:nvCxnSpPr>
        <xdr:cNvPr id="67" name="直線コネクタ 66"/>
        <xdr:cNvCxnSpPr/>
      </xdr:nvCxnSpPr>
      <xdr:spPr>
        <a:xfrm flipV="1">
          <a:off x="3098800" y="65506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44704</xdr:rowOff>
    </xdr:from>
    <xdr:to>
      <xdr:col>15</xdr:col>
      <xdr:colOff>98425</xdr:colOff>
      <xdr:row>38</xdr:row>
      <xdr:rowOff>127000</xdr:rowOff>
    </xdr:to>
    <xdr:cxnSp macro="">
      <xdr:nvCxnSpPr>
        <xdr:cNvPr id="70" name="直線コネクタ 69"/>
        <xdr:cNvCxnSpPr/>
      </xdr:nvCxnSpPr>
      <xdr:spPr>
        <a:xfrm flipV="1">
          <a:off x="2209800" y="65598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38</xdr:row>
      <xdr:rowOff>163576</xdr:rowOff>
    </xdr:to>
    <xdr:cxnSp macro="">
      <xdr:nvCxnSpPr>
        <xdr:cNvPr id="73" name="直線コネクタ 72"/>
        <xdr:cNvCxnSpPr/>
      </xdr:nvCxnSpPr>
      <xdr:spPr>
        <a:xfrm flipV="1">
          <a:off x="1320800" y="66421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96774</xdr:rowOff>
    </xdr:from>
    <xdr:to>
      <xdr:col>24</xdr:col>
      <xdr:colOff>76200</xdr:colOff>
      <xdr:row>38</xdr:row>
      <xdr:rowOff>26924</xdr:rowOff>
    </xdr:to>
    <xdr:sp macro="" textlink="">
      <xdr:nvSpPr>
        <xdr:cNvPr id="83" name="楕円 82"/>
        <xdr:cNvSpPr/>
      </xdr:nvSpPr>
      <xdr:spPr>
        <a:xfrm>
          <a:off x="4775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68851</xdr:rowOff>
    </xdr:from>
    <xdr:ext cx="762000" cy="259045"/>
    <xdr:sp macro="" textlink="">
      <xdr:nvSpPr>
        <xdr:cNvPr id="84" name="人件費該当値テキスト"/>
        <xdr:cNvSpPr txBox="1"/>
      </xdr:nvSpPr>
      <xdr:spPr>
        <a:xfrm>
          <a:off x="4914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5" name="楕円 84"/>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6" name="テキスト ボックス 85"/>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165354</xdr:rowOff>
    </xdr:from>
    <xdr:to>
      <xdr:col>15</xdr:col>
      <xdr:colOff>149225</xdr:colOff>
      <xdr:row>38</xdr:row>
      <xdr:rowOff>95504</xdr:rowOff>
    </xdr:to>
    <xdr:sp macro="" textlink="">
      <xdr:nvSpPr>
        <xdr:cNvPr id="87" name="楕円 86"/>
        <xdr:cNvSpPr/>
      </xdr:nvSpPr>
      <xdr:spPr>
        <a:xfrm>
          <a:off x="3048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80281</xdr:rowOff>
    </xdr:from>
    <xdr:ext cx="762000" cy="259045"/>
    <xdr:sp macro="" textlink="">
      <xdr:nvSpPr>
        <xdr:cNvPr id="88" name="テキスト ボックス 87"/>
        <xdr:cNvSpPr txBox="1"/>
      </xdr:nvSpPr>
      <xdr:spPr>
        <a:xfrm>
          <a:off x="2717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89" name="楕円 88"/>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0" name="テキスト ボックス 89"/>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112776</xdr:rowOff>
    </xdr:from>
    <xdr:to>
      <xdr:col>6</xdr:col>
      <xdr:colOff>171450</xdr:colOff>
      <xdr:row>39</xdr:row>
      <xdr:rowOff>42926</xdr:rowOff>
    </xdr:to>
    <xdr:sp macro="" textlink="">
      <xdr:nvSpPr>
        <xdr:cNvPr id="91" name="楕円 90"/>
        <xdr:cNvSpPr/>
      </xdr:nvSpPr>
      <xdr:spPr>
        <a:xfrm>
          <a:off x="1270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27703</xdr:rowOff>
    </xdr:from>
    <xdr:ext cx="762000" cy="259045"/>
    <xdr:sp macro="" textlink="">
      <xdr:nvSpPr>
        <xdr:cNvPr id="92" name="テキスト ボックス 91"/>
        <xdr:cNvSpPr txBox="1"/>
      </xdr:nvSpPr>
      <xdr:spPr>
        <a:xfrm>
          <a:off x="939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類似団体より１．４ポイント低くなっている。事務経費の削減の結果、消耗品、備品等の支出が全体的に減少しているためと思われる。今後は学校の再編事業により、一時的に備品購入費等の物件費の増加が予想されるため、そ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31750</xdr:rowOff>
    </xdr:from>
    <xdr:to>
      <xdr:col>82</xdr:col>
      <xdr:colOff>107950</xdr:colOff>
      <xdr:row>16</xdr:row>
      <xdr:rowOff>60325</xdr:rowOff>
    </xdr:to>
    <xdr:cxnSp macro="">
      <xdr:nvCxnSpPr>
        <xdr:cNvPr id="129" name="直線コネクタ 128"/>
        <xdr:cNvCxnSpPr/>
      </xdr:nvCxnSpPr>
      <xdr:spPr>
        <a:xfrm flipV="1">
          <a:off x="15671800" y="27749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60325</xdr:rowOff>
    </xdr:from>
    <xdr:to>
      <xdr:col>78</xdr:col>
      <xdr:colOff>69850</xdr:colOff>
      <xdr:row>16</xdr:row>
      <xdr:rowOff>98425</xdr:rowOff>
    </xdr:to>
    <xdr:cxnSp macro="">
      <xdr:nvCxnSpPr>
        <xdr:cNvPr id="132" name="直線コネクタ 131"/>
        <xdr:cNvCxnSpPr/>
      </xdr:nvCxnSpPr>
      <xdr:spPr>
        <a:xfrm flipV="1">
          <a:off x="14782800" y="2803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4" name="テキスト ボックス 133"/>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41275</xdr:rowOff>
    </xdr:from>
    <xdr:to>
      <xdr:col>73</xdr:col>
      <xdr:colOff>180975</xdr:colOff>
      <xdr:row>16</xdr:row>
      <xdr:rowOff>98425</xdr:rowOff>
    </xdr:to>
    <xdr:cxnSp macro="">
      <xdr:nvCxnSpPr>
        <xdr:cNvPr id="135" name="直線コネクタ 134"/>
        <xdr:cNvCxnSpPr/>
      </xdr:nvCxnSpPr>
      <xdr:spPr>
        <a:xfrm>
          <a:off x="13893800" y="27844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6" name="フローチャート: 判断 135"/>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159402</xdr:rowOff>
    </xdr:from>
    <xdr:ext cx="762000" cy="259045"/>
    <xdr:sp macro="" textlink="">
      <xdr:nvSpPr>
        <xdr:cNvPr id="137" name="テキスト ボックス 136"/>
        <xdr:cNvSpPr txBox="1"/>
      </xdr:nvSpPr>
      <xdr:spPr>
        <a:xfrm>
          <a:off x="14401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98425</xdr:rowOff>
    </xdr:from>
    <xdr:to>
      <xdr:col>69</xdr:col>
      <xdr:colOff>92075</xdr:colOff>
      <xdr:row>16</xdr:row>
      <xdr:rowOff>41275</xdr:rowOff>
    </xdr:to>
    <xdr:cxnSp macro="">
      <xdr:nvCxnSpPr>
        <xdr:cNvPr id="138" name="直線コネクタ 137"/>
        <xdr:cNvCxnSpPr/>
      </xdr:nvCxnSpPr>
      <xdr:spPr>
        <a:xfrm>
          <a:off x="13004800" y="26701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40" name="テキスト ボックス 139"/>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2" name="テキスト ボックス 141"/>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152400</xdr:rowOff>
    </xdr:from>
    <xdr:to>
      <xdr:col>82</xdr:col>
      <xdr:colOff>158750</xdr:colOff>
      <xdr:row>16</xdr:row>
      <xdr:rowOff>82550</xdr:rowOff>
    </xdr:to>
    <xdr:sp macro="" textlink="">
      <xdr:nvSpPr>
        <xdr:cNvPr id="148" name="楕円 147"/>
        <xdr:cNvSpPr/>
      </xdr:nvSpPr>
      <xdr:spPr>
        <a:xfrm>
          <a:off x="164592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168927</xdr:rowOff>
    </xdr:from>
    <xdr:ext cx="762000" cy="259045"/>
    <xdr:sp macro="" textlink="">
      <xdr:nvSpPr>
        <xdr:cNvPr id="149" name="物件費該当値テキスト"/>
        <xdr:cNvSpPr txBox="1"/>
      </xdr:nvSpPr>
      <xdr:spPr>
        <a:xfrm>
          <a:off x="165989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xdr:rowOff>
    </xdr:from>
    <xdr:to>
      <xdr:col>78</xdr:col>
      <xdr:colOff>120650</xdr:colOff>
      <xdr:row>16</xdr:row>
      <xdr:rowOff>111125</xdr:rowOff>
    </xdr:to>
    <xdr:sp macro="" textlink="">
      <xdr:nvSpPr>
        <xdr:cNvPr id="150" name="楕円 149"/>
        <xdr:cNvSpPr/>
      </xdr:nvSpPr>
      <xdr:spPr>
        <a:xfrm>
          <a:off x="15621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121302</xdr:rowOff>
    </xdr:from>
    <xdr:ext cx="736600" cy="259045"/>
    <xdr:sp macro="" textlink="">
      <xdr:nvSpPr>
        <xdr:cNvPr id="151" name="テキスト ボックス 150"/>
        <xdr:cNvSpPr txBox="1"/>
      </xdr:nvSpPr>
      <xdr:spPr>
        <a:xfrm>
          <a:off x="15290800" y="2521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47625</xdr:rowOff>
    </xdr:from>
    <xdr:to>
      <xdr:col>74</xdr:col>
      <xdr:colOff>31750</xdr:colOff>
      <xdr:row>16</xdr:row>
      <xdr:rowOff>149225</xdr:rowOff>
    </xdr:to>
    <xdr:sp macro="" textlink="">
      <xdr:nvSpPr>
        <xdr:cNvPr id="152" name="楕円 151"/>
        <xdr:cNvSpPr/>
      </xdr:nvSpPr>
      <xdr:spPr>
        <a:xfrm>
          <a:off x="14732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134002</xdr:rowOff>
    </xdr:from>
    <xdr:ext cx="762000" cy="259045"/>
    <xdr:sp macro="" textlink="">
      <xdr:nvSpPr>
        <xdr:cNvPr id="153" name="テキスト ボックス 152"/>
        <xdr:cNvSpPr txBox="1"/>
      </xdr:nvSpPr>
      <xdr:spPr>
        <a:xfrm>
          <a:off x="14401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161925</xdr:rowOff>
    </xdr:from>
    <xdr:to>
      <xdr:col>69</xdr:col>
      <xdr:colOff>142875</xdr:colOff>
      <xdr:row>16</xdr:row>
      <xdr:rowOff>92075</xdr:rowOff>
    </xdr:to>
    <xdr:sp macro="" textlink="">
      <xdr:nvSpPr>
        <xdr:cNvPr id="154" name="楕円 153"/>
        <xdr:cNvSpPr/>
      </xdr:nvSpPr>
      <xdr:spPr>
        <a:xfrm>
          <a:off x="13843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55" name="テキスト ボックス 154"/>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47625</xdr:rowOff>
    </xdr:from>
    <xdr:to>
      <xdr:col>65</xdr:col>
      <xdr:colOff>53975</xdr:colOff>
      <xdr:row>15</xdr:row>
      <xdr:rowOff>149225</xdr:rowOff>
    </xdr:to>
    <xdr:sp macro="" textlink="">
      <xdr:nvSpPr>
        <xdr:cNvPr id="156" name="楕円 155"/>
        <xdr:cNvSpPr/>
      </xdr:nvSpPr>
      <xdr:spPr>
        <a:xfrm>
          <a:off x="12954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159402</xdr:rowOff>
    </xdr:from>
    <xdr:ext cx="762000" cy="259045"/>
    <xdr:sp macro="" textlink="">
      <xdr:nvSpPr>
        <xdr:cNvPr id="157" name="テキスト ボックス 156"/>
        <xdr:cNvSpPr txBox="1"/>
      </xdr:nvSpPr>
      <xdr:spPr>
        <a:xfrm>
          <a:off x="12623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扶助費に係るものは前年度より急激に増加し、類似団体平均と比較して３</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ポイント上回り、高い水準にある。主な要因としては障害者向け施策の充実による事業費の増加、高い高齢化率により、社会福祉関係の経費が増加したことである。今後の対策としては、健康増進事業による医療費等の削減による経費の削減を行い、扶助費の増加抑制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102507</xdr:rowOff>
    </xdr:from>
    <xdr:to>
      <xdr:col>24</xdr:col>
      <xdr:colOff>25400</xdr:colOff>
      <xdr:row>60</xdr:row>
      <xdr:rowOff>29028</xdr:rowOff>
    </xdr:to>
    <xdr:cxnSp macro="">
      <xdr:nvCxnSpPr>
        <xdr:cNvPr id="192" name="直線コネクタ 191"/>
        <xdr:cNvCxnSpPr/>
      </xdr:nvCxnSpPr>
      <xdr:spPr>
        <a:xfrm>
          <a:off x="3987800" y="102180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59</xdr:row>
      <xdr:rowOff>102507</xdr:rowOff>
    </xdr:to>
    <xdr:cxnSp macro="">
      <xdr:nvCxnSpPr>
        <xdr:cNvPr id="195" name="直線コネクタ 194"/>
        <xdr:cNvCxnSpPr/>
      </xdr:nvCxnSpPr>
      <xdr:spPr>
        <a:xfrm>
          <a:off x="3098800" y="9842500"/>
          <a:ext cx="8890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167822</xdr:rowOff>
    </xdr:to>
    <xdr:cxnSp macro="">
      <xdr:nvCxnSpPr>
        <xdr:cNvPr id="198" name="直線コネクタ 197"/>
        <xdr:cNvCxnSpPr/>
      </xdr:nvCxnSpPr>
      <xdr:spPr>
        <a:xfrm flipV="1">
          <a:off x="2209800" y="9842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29028</xdr:rowOff>
    </xdr:to>
    <xdr:cxnSp macro="">
      <xdr:nvCxnSpPr>
        <xdr:cNvPr id="201" name="直線コネクタ 200"/>
        <xdr:cNvCxnSpPr/>
      </xdr:nvCxnSpPr>
      <xdr:spPr>
        <a:xfrm flipV="1">
          <a:off x="1320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149678</xdr:rowOff>
    </xdr:from>
    <xdr:to>
      <xdr:col>24</xdr:col>
      <xdr:colOff>76200</xdr:colOff>
      <xdr:row>60</xdr:row>
      <xdr:rowOff>79828</xdr:rowOff>
    </xdr:to>
    <xdr:sp macro="" textlink="">
      <xdr:nvSpPr>
        <xdr:cNvPr id="211" name="楕円 210"/>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121755</xdr:rowOff>
    </xdr:from>
    <xdr:ext cx="762000" cy="259045"/>
    <xdr:sp macro="" textlink="">
      <xdr:nvSpPr>
        <xdr:cNvPr id="212" name="扶助費該当値テキスト"/>
        <xdr:cNvSpPr txBox="1"/>
      </xdr:nvSpPr>
      <xdr:spPr>
        <a:xfrm>
          <a:off x="4914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51707</xdr:rowOff>
    </xdr:from>
    <xdr:to>
      <xdr:col>20</xdr:col>
      <xdr:colOff>38100</xdr:colOff>
      <xdr:row>59</xdr:row>
      <xdr:rowOff>153307</xdr:rowOff>
    </xdr:to>
    <xdr:sp macro="" textlink="">
      <xdr:nvSpPr>
        <xdr:cNvPr id="213" name="楕円 212"/>
        <xdr:cNvSpPr/>
      </xdr:nvSpPr>
      <xdr:spPr>
        <a:xfrm>
          <a:off x="3937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138084</xdr:rowOff>
    </xdr:from>
    <xdr:ext cx="736600" cy="259045"/>
    <xdr:sp macro="" textlink="">
      <xdr:nvSpPr>
        <xdr:cNvPr id="214" name="テキスト ボックス 213"/>
        <xdr:cNvSpPr txBox="1"/>
      </xdr:nvSpPr>
      <xdr:spPr>
        <a:xfrm>
          <a:off x="3606800" y="1025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5" name="楕円 214"/>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6" name="テキスト ボックス 215"/>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7" name="楕円 216"/>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8" name="テキスト ボックス 217"/>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9" name="楕円 218"/>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20" name="テキスト ボックス 219"/>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経費については類似団体平均より高くなっており、前年度と比較しても１．３ポイント増加している。これは介護保険広域連合や国保連合等一部事務組合への繰出金の増加によるものである。今後も介護予防、健康増進事業を推進し、医療関係経費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101854</xdr:rowOff>
    </xdr:from>
    <xdr:to>
      <xdr:col>82</xdr:col>
      <xdr:colOff>107950</xdr:colOff>
      <xdr:row>57</xdr:row>
      <xdr:rowOff>161290</xdr:rowOff>
    </xdr:to>
    <xdr:cxnSp macro="">
      <xdr:nvCxnSpPr>
        <xdr:cNvPr id="250" name="直線コネクタ 249"/>
        <xdr:cNvCxnSpPr/>
      </xdr:nvCxnSpPr>
      <xdr:spPr>
        <a:xfrm>
          <a:off x="15671800" y="987450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1"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101854</xdr:rowOff>
    </xdr:from>
    <xdr:to>
      <xdr:col>78</xdr:col>
      <xdr:colOff>69850</xdr:colOff>
      <xdr:row>57</xdr:row>
      <xdr:rowOff>170434</xdr:rowOff>
    </xdr:to>
    <xdr:cxnSp macro="">
      <xdr:nvCxnSpPr>
        <xdr:cNvPr id="253" name="直線コネクタ 252"/>
        <xdr:cNvCxnSpPr/>
      </xdr:nvCxnSpPr>
      <xdr:spPr>
        <a:xfrm flipV="1">
          <a:off x="14782800" y="98745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55" name="テキスト ボックス 254"/>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170434</xdr:rowOff>
    </xdr:to>
    <xdr:cxnSp macro="">
      <xdr:nvCxnSpPr>
        <xdr:cNvPr id="256" name="直線コネクタ 255"/>
        <xdr:cNvCxnSpPr/>
      </xdr:nvCxnSpPr>
      <xdr:spPr>
        <a:xfrm>
          <a:off x="13893800" y="98653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7" name="フローチャート: 判断 256"/>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8" name="テキスト ボックス 257"/>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115570</xdr:rowOff>
    </xdr:to>
    <xdr:cxnSp macro="">
      <xdr:nvCxnSpPr>
        <xdr:cNvPr id="259" name="直線コネクタ 258"/>
        <xdr:cNvCxnSpPr/>
      </xdr:nvCxnSpPr>
      <xdr:spPr>
        <a:xfrm flipV="1">
          <a:off x="13004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1" name="テキスト ボックス 260"/>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71391</xdr:rowOff>
    </xdr:from>
    <xdr:ext cx="762000" cy="259045"/>
    <xdr:sp macro="" textlink="">
      <xdr:nvSpPr>
        <xdr:cNvPr id="263" name="テキスト ボックス 262"/>
        <xdr:cNvSpPr txBox="1"/>
      </xdr:nvSpPr>
      <xdr:spPr>
        <a:xfrm>
          <a:off x="12623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9" name="楕円 268"/>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70"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51054</xdr:rowOff>
    </xdr:from>
    <xdr:to>
      <xdr:col>78</xdr:col>
      <xdr:colOff>120650</xdr:colOff>
      <xdr:row>57</xdr:row>
      <xdr:rowOff>152654</xdr:rowOff>
    </xdr:to>
    <xdr:sp macro="" textlink="">
      <xdr:nvSpPr>
        <xdr:cNvPr id="271" name="楕円 270"/>
        <xdr:cNvSpPr/>
      </xdr:nvSpPr>
      <xdr:spPr>
        <a:xfrm>
          <a:off x="15621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137431</xdr:rowOff>
    </xdr:from>
    <xdr:ext cx="736600" cy="259045"/>
    <xdr:sp macro="" textlink="">
      <xdr:nvSpPr>
        <xdr:cNvPr id="272" name="テキスト ボックス 271"/>
        <xdr:cNvSpPr txBox="1"/>
      </xdr:nvSpPr>
      <xdr:spPr>
        <a:xfrm>
          <a:off x="15290800" y="991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119634</xdr:rowOff>
    </xdr:from>
    <xdr:to>
      <xdr:col>74</xdr:col>
      <xdr:colOff>31750</xdr:colOff>
      <xdr:row>58</xdr:row>
      <xdr:rowOff>49784</xdr:rowOff>
    </xdr:to>
    <xdr:sp macro="" textlink="">
      <xdr:nvSpPr>
        <xdr:cNvPr id="273" name="楕円 272"/>
        <xdr:cNvSpPr/>
      </xdr:nvSpPr>
      <xdr:spPr>
        <a:xfrm>
          <a:off x="14732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34561</xdr:rowOff>
    </xdr:from>
    <xdr:ext cx="762000" cy="259045"/>
    <xdr:sp macro="" textlink="">
      <xdr:nvSpPr>
        <xdr:cNvPr id="274" name="テキスト ボックス 273"/>
        <xdr:cNvSpPr txBox="1"/>
      </xdr:nvSpPr>
      <xdr:spPr>
        <a:xfrm>
          <a:off x="14401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75" name="楕円 274"/>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76" name="テキスト ボックス 275"/>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7" name="楕円 276"/>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78" name="テキスト ボックス 277"/>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近年では一貫して類似団体より低くなっている。全国、福岡県平均との比較では若干高くなっているが、これは塵芥処理事業や常備消防事業を一部事務組合で行っており、その負担金が補助費等に計上されるためである。現在、一部事務組合で大規模な建設事業が行われており、負担金増による補助費の増加が予想されるため、その他の事業の見直し等を行い、抑制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122428</xdr:rowOff>
    </xdr:to>
    <xdr:cxnSp macro="">
      <xdr:nvCxnSpPr>
        <xdr:cNvPr id="308" name="直線コネクタ 307"/>
        <xdr:cNvCxnSpPr/>
      </xdr:nvCxnSpPr>
      <xdr:spPr>
        <a:xfrm flipV="1">
          <a:off x="15671800" y="6290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9"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122428</xdr:rowOff>
    </xdr:to>
    <xdr:cxnSp macro="">
      <xdr:nvCxnSpPr>
        <xdr:cNvPr id="311" name="直線コネクタ 310"/>
        <xdr:cNvCxnSpPr/>
      </xdr:nvCxnSpPr>
      <xdr:spPr>
        <a:xfrm>
          <a:off x="14782800" y="6253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3" name="テキスト ボックス 312"/>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81280</xdr:rowOff>
    </xdr:to>
    <xdr:cxnSp macro="">
      <xdr:nvCxnSpPr>
        <xdr:cNvPr id="314" name="直線コネクタ 313"/>
        <xdr:cNvCxnSpPr/>
      </xdr:nvCxnSpPr>
      <xdr:spPr>
        <a:xfrm>
          <a:off x="13893800" y="6239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5" name="フローチャート: 判断 314"/>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6" name="テキスト ボックス 315"/>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99568</xdr:rowOff>
    </xdr:to>
    <xdr:cxnSp macro="">
      <xdr:nvCxnSpPr>
        <xdr:cNvPr id="317" name="直線コネクタ 316"/>
        <xdr:cNvCxnSpPr/>
      </xdr:nvCxnSpPr>
      <xdr:spPr>
        <a:xfrm flipV="1">
          <a:off x="13004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9" name="テキスト ボックス 318"/>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1" name="テキスト ボックス 320"/>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7" name="楕円 326"/>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8" name="補助費等該当値テキスト"/>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9" name="楕円 328"/>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30" name="テキスト ボックス 329"/>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1" name="楕円 330"/>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2" name="テキスト ボックス 331"/>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3" name="楕円 332"/>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4" name="テキスト ボックス 333"/>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5" name="楕円 334"/>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6" name="テキスト ボックス 33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起債の制限や計画的な繰上償還を行っているため、公債費は類似団体等と比較して低く抑えられている。前年度からの増加要因については過疎対策事業債や緊急防災・減災事業債の活用によるものである。今後とも過疎対策事業の推進及び学校再編事業により公債費が増加していくと考えられるため、起債対象事業の厳選と、計画的な繰上償還を行い、増加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76708</xdr:rowOff>
    </xdr:to>
    <xdr:cxnSp macro="">
      <xdr:nvCxnSpPr>
        <xdr:cNvPr id="366" name="直線コネクタ 365"/>
        <xdr:cNvCxnSpPr/>
      </xdr:nvCxnSpPr>
      <xdr:spPr>
        <a:xfrm>
          <a:off x="3987800" y="130886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xdr:rowOff>
    </xdr:from>
    <xdr:to>
      <xdr:col>19</xdr:col>
      <xdr:colOff>187325</xdr:colOff>
      <xdr:row>76</xdr:row>
      <xdr:rowOff>58420</xdr:rowOff>
    </xdr:to>
    <xdr:cxnSp macro="">
      <xdr:nvCxnSpPr>
        <xdr:cNvPr id="369" name="直線コネクタ 368"/>
        <xdr:cNvCxnSpPr/>
      </xdr:nvCxnSpPr>
      <xdr:spPr>
        <a:xfrm>
          <a:off x="3098800" y="13033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1" name="テキスト ボックス 370"/>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xdr:rowOff>
    </xdr:from>
    <xdr:to>
      <xdr:col>15</xdr:col>
      <xdr:colOff>98425</xdr:colOff>
      <xdr:row>76</xdr:row>
      <xdr:rowOff>53848</xdr:rowOff>
    </xdr:to>
    <xdr:cxnSp macro="">
      <xdr:nvCxnSpPr>
        <xdr:cNvPr id="372" name="直線コネクタ 371"/>
        <xdr:cNvCxnSpPr/>
      </xdr:nvCxnSpPr>
      <xdr:spPr>
        <a:xfrm flipV="1">
          <a:off x="2209800" y="130337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3" name="フローチャート: 判断 372"/>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74" name="テキスト ボックス 373"/>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53848</xdr:rowOff>
    </xdr:from>
    <xdr:to>
      <xdr:col>11</xdr:col>
      <xdr:colOff>9525</xdr:colOff>
      <xdr:row>76</xdr:row>
      <xdr:rowOff>99568</xdr:rowOff>
    </xdr:to>
    <xdr:cxnSp macro="">
      <xdr:nvCxnSpPr>
        <xdr:cNvPr id="375" name="直線コネクタ 374"/>
        <xdr:cNvCxnSpPr/>
      </xdr:nvCxnSpPr>
      <xdr:spPr>
        <a:xfrm flipV="1">
          <a:off x="1320800" y="13084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7" name="テキスト ボックス 376"/>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79" name="テキスト ボックス 378"/>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85" name="楕円 384"/>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86" name="公債費該当値テキスト"/>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7" name="楕円 386"/>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8" name="テキスト ボックス 387"/>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124206</xdr:rowOff>
    </xdr:from>
    <xdr:to>
      <xdr:col>15</xdr:col>
      <xdr:colOff>149225</xdr:colOff>
      <xdr:row>76</xdr:row>
      <xdr:rowOff>54356</xdr:rowOff>
    </xdr:to>
    <xdr:sp macro="" textlink="">
      <xdr:nvSpPr>
        <xdr:cNvPr id="389" name="楕円 388"/>
        <xdr:cNvSpPr/>
      </xdr:nvSpPr>
      <xdr:spPr>
        <a:xfrm>
          <a:off x="3048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64533</xdr:rowOff>
    </xdr:from>
    <xdr:ext cx="762000" cy="259045"/>
    <xdr:sp macro="" textlink="">
      <xdr:nvSpPr>
        <xdr:cNvPr id="390" name="テキスト ボックス 389"/>
        <xdr:cNvSpPr txBox="1"/>
      </xdr:nvSpPr>
      <xdr:spPr>
        <a:xfrm>
          <a:off x="2717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xdr:rowOff>
    </xdr:from>
    <xdr:to>
      <xdr:col>11</xdr:col>
      <xdr:colOff>60325</xdr:colOff>
      <xdr:row>76</xdr:row>
      <xdr:rowOff>104648</xdr:rowOff>
    </xdr:to>
    <xdr:sp macro="" textlink="">
      <xdr:nvSpPr>
        <xdr:cNvPr id="391" name="楕円 390"/>
        <xdr:cNvSpPr/>
      </xdr:nvSpPr>
      <xdr:spPr>
        <a:xfrm>
          <a:off x="2159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114825</xdr:rowOff>
    </xdr:from>
    <xdr:ext cx="762000" cy="259045"/>
    <xdr:sp macro="" textlink="">
      <xdr:nvSpPr>
        <xdr:cNvPr id="392" name="テキスト ボックス 391"/>
        <xdr:cNvSpPr txBox="1"/>
      </xdr:nvSpPr>
      <xdr:spPr>
        <a:xfrm>
          <a:off x="1828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3" name="楕円 392"/>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4" name="テキスト ボックス 393"/>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類似団体と比較して５．１ポイント高くなっている。前年度と比較すると、扶助費が高齢化等による医療費の増による増加、繰出金が一部事務組合への負担金の増による増加となっている。その他については減額しているため、増額している扶助費及び繰出金の抑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67563</xdr:rowOff>
    </xdr:to>
    <xdr:cxnSp macro="">
      <xdr:nvCxnSpPr>
        <xdr:cNvPr id="425" name="直線コネクタ 424"/>
        <xdr:cNvCxnSpPr/>
      </xdr:nvCxnSpPr>
      <xdr:spPr>
        <a:xfrm>
          <a:off x="15671800" y="134315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6" name="公債費以外平均値テキスト"/>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xdr:rowOff>
    </xdr:from>
    <xdr:to>
      <xdr:col>78</xdr:col>
      <xdr:colOff>69850</xdr:colOff>
      <xdr:row>78</xdr:row>
      <xdr:rowOff>58420</xdr:rowOff>
    </xdr:to>
    <xdr:cxnSp macro="">
      <xdr:nvCxnSpPr>
        <xdr:cNvPr id="428" name="直線コネクタ 427"/>
        <xdr:cNvCxnSpPr/>
      </xdr:nvCxnSpPr>
      <xdr:spPr>
        <a:xfrm>
          <a:off x="14782800" y="13381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78</xdr:row>
      <xdr:rowOff>8128</xdr:rowOff>
    </xdr:to>
    <xdr:cxnSp macro="">
      <xdr:nvCxnSpPr>
        <xdr:cNvPr id="431" name="直線コネクタ 430"/>
        <xdr:cNvCxnSpPr/>
      </xdr:nvCxnSpPr>
      <xdr:spPr>
        <a:xfrm>
          <a:off x="13893800" y="133720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32" name="フローチャート: 判断 431"/>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33" name="テキスト ボックス 432"/>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44704</xdr:rowOff>
    </xdr:to>
    <xdr:cxnSp macro="">
      <xdr:nvCxnSpPr>
        <xdr:cNvPr id="434" name="直線コネクタ 433"/>
        <xdr:cNvCxnSpPr/>
      </xdr:nvCxnSpPr>
      <xdr:spPr>
        <a:xfrm flipV="1">
          <a:off x="13004800" y="133720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36" name="テキスト ボックス 43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8" name="テキスト ボックス 437"/>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4" name="楕円 443"/>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5" name="公債費以外該当値テキスト"/>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6" name="楕円 445"/>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47" name="テキスト ボックス 446"/>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128778</xdr:rowOff>
    </xdr:from>
    <xdr:to>
      <xdr:col>74</xdr:col>
      <xdr:colOff>31750</xdr:colOff>
      <xdr:row>78</xdr:row>
      <xdr:rowOff>58928</xdr:rowOff>
    </xdr:to>
    <xdr:sp macro="" textlink="">
      <xdr:nvSpPr>
        <xdr:cNvPr id="448" name="楕円 447"/>
        <xdr:cNvSpPr/>
      </xdr:nvSpPr>
      <xdr:spPr>
        <a:xfrm>
          <a:off x="14732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49" name="テキスト ボックス 448"/>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0" name="楕円 449"/>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51" name="テキスト ボックス 450"/>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52" name="楕円 451"/>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53" name="テキスト ボックス 452"/>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124661</xdr:rowOff>
    </xdr:from>
    <xdr:to>
      <xdr:col>29</xdr:col>
      <xdr:colOff>127000</xdr:colOff>
      <xdr:row>17</xdr:row>
      <xdr:rowOff>128014</xdr:rowOff>
    </xdr:to>
    <xdr:cxnSp macro="">
      <xdr:nvCxnSpPr>
        <xdr:cNvPr id="50" name="直線コネクタ 49"/>
        <xdr:cNvCxnSpPr/>
      </xdr:nvCxnSpPr>
      <xdr:spPr bwMode="auto">
        <a:xfrm flipV="1">
          <a:off x="5003800" y="3086936"/>
          <a:ext cx="6477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109437</xdr:rowOff>
    </xdr:from>
    <xdr:ext cx="762000" cy="259045"/>
    <xdr:sp macro="" textlink="">
      <xdr:nvSpPr>
        <xdr:cNvPr id="51" name="人口1人当たり決算額の推移平均値テキスト130"/>
        <xdr:cNvSpPr txBox="1"/>
      </xdr:nvSpPr>
      <xdr:spPr>
        <a:xfrm>
          <a:off x="5740400" y="30717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95316</xdr:rowOff>
    </xdr:from>
    <xdr:to>
      <xdr:col>26</xdr:col>
      <xdr:colOff>50800</xdr:colOff>
      <xdr:row>17</xdr:row>
      <xdr:rowOff>128014</xdr:rowOff>
    </xdr:to>
    <xdr:cxnSp macro="">
      <xdr:nvCxnSpPr>
        <xdr:cNvPr id="53" name="直線コネクタ 52"/>
        <xdr:cNvCxnSpPr/>
      </xdr:nvCxnSpPr>
      <xdr:spPr bwMode="auto">
        <a:xfrm>
          <a:off x="4305300" y="3057591"/>
          <a:ext cx="698500" cy="32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25806</xdr:rowOff>
    </xdr:from>
    <xdr:ext cx="736600" cy="259045"/>
    <xdr:sp macro="" textlink="">
      <xdr:nvSpPr>
        <xdr:cNvPr id="55" name="テキスト ボックス 54"/>
        <xdr:cNvSpPr txBox="1"/>
      </xdr:nvSpPr>
      <xdr:spPr>
        <a:xfrm>
          <a:off x="4622800" y="3159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95316</xdr:rowOff>
    </xdr:from>
    <xdr:to>
      <xdr:col>22</xdr:col>
      <xdr:colOff>114300</xdr:colOff>
      <xdr:row>17</xdr:row>
      <xdr:rowOff>120073</xdr:rowOff>
    </xdr:to>
    <xdr:cxnSp macro="">
      <xdr:nvCxnSpPr>
        <xdr:cNvPr id="56" name="直線コネクタ 55"/>
        <xdr:cNvCxnSpPr/>
      </xdr:nvCxnSpPr>
      <xdr:spPr bwMode="auto">
        <a:xfrm flipV="1">
          <a:off x="3606800" y="3057591"/>
          <a:ext cx="698500" cy="24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13202</xdr:rowOff>
    </xdr:from>
    <xdr:ext cx="762000" cy="259045"/>
    <xdr:sp macro="" textlink="">
      <xdr:nvSpPr>
        <xdr:cNvPr id="58" name="テキスト ボックス 57"/>
        <xdr:cNvSpPr txBox="1"/>
      </xdr:nvSpPr>
      <xdr:spPr>
        <a:xfrm>
          <a:off x="3924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120073</xdr:rowOff>
    </xdr:from>
    <xdr:to>
      <xdr:col>18</xdr:col>
      <xdr:colOff>177800</xdr:colOff>
      <xdr:row>17</xdr:row>
      <xdr:rowOff>142286</xdr:rowOff>
    </xdr:to>
    <xdr:cxnSp macro="">
      <xdr:nvCxnSpPr>
        <xdr:cNvPr id="59" name="直線コネクタ 58"/>
        <xdr:cNvCxnSpPr/>
      </xdr:nvCxnSpPr>
      <xdr:spPr bwMode="auto">
        <a:xfrm flipV="1">
          <a:off x="2908300" y="3082348"/>
          <a:ext cx="698500" cy="22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73861</xdr:rowOff>
    </xdr:from>
    <xdr:to>
      <xdr:col>29</xdr:col>
      <xdr:colOff>177800</xdr:colOff>
      <xdr:row>18</xdr:row>
      <xdr:rowOff>4011</xdr:rowOff>
    </xdr:to>
    <xdr:sp macro="" textlink="">
      <xdr:nvSpPr>
        <xdr:cNvPr id="69" name="楕円 68"/>
        <xdr:cNvSpPr/>
      </xdr:nvSpPr>
      <xdr:spPr bwMode="auto">
        <a:xfrm>
          <a:off x="5600700" y="3036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90388</xdr:rowOff>
    </xdr:from>
    <xdr:ext cx="762000" cy="259045"/>
    <xdr:sp macro="" textlink="">
      <xdr:nvSpPr>
        <xdr:cNvPr id="70" name="人口1人当たり決算額の推移該当値テキスト130"/>
        <xdr:cNvSpPr txBox="1"/>
      </xdr:nvSpPr>
      <xdr:spPr>
        <a:xfrm>
          <a:off x="5740400" y="288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77214</xdr:rowOff>
    </xdr:from>
    <xdr:to>
      <xdr:col>26</xdr:col>
      <xdr:colOff>101600</xdr:colOff>
      <xdr:row>18</xdr:row>
      <xdr:rowOff>7364</xdr:rowOff>
    </xdr:to>
    <xdr:sp macro="" textlink="">
      <xdr:nvSpPr>
        <xdr:cNvPr id="71" name="楕円 70"/>
        <xdr:cNvSpPr/>
      </xdr:nvSpPr>
      <xdr:spPr bwMode="auto">
        <a:xfrm>
          <a:off x="4953000" y="3039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17541</xdr:rowOff>
    </xdr:from>
    <xdr:ext cx="736600" cy="259045"/>
    <xdr:sp macro="" textlink="">
      <xdr:nvSpPr>
        <xdr:cNvPr id="72" name="テキスト ボックス 71"/>
        <xdr:cNvSpPr txBox="1"/>
      </xdr:nvSpPr>
      <xdr:spPr>
        <a:xfrm>
          <a:off x="4622800" y="2808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44516</xdr:rowOff>
    </xdr:from>
    <xdr:to>
      <xdr:col>22</xdr:col>
      <xdr:colOff>165100</xdr:colOff>
      <xdr:row>17</xdr:row>
      <xdr:rowOff>146116</xdr:rowOff>
    </xdr:to>
    <xdr:sp macro="" textlink="">
      <xdr:nvSpPr>
        <xdr:cNvPr id="73" name="楕円 72"/>
        <xdr:cNvSpPr/>
      </xdr:nvSpPr>
      <xdr:spPr bwMode="auto">
        <a:xfrm>
          <a:off x="4254500" y="300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156293</xdr:rowOff>
    </xdr:from>
    <xdr:ext cx="762000" cy="259045"/>
    <xdr:sp macro="" textlink="">
      <xdr:nvSpPr>
        <xdr:cNvPr id="74" name="テキスト ボックス 73"/>
        <xdr:cNvSpPr txBox="1"/>
      </xdr:nvSpPr>
      <xdr:spPr>
        <a:xfrm>
          <a:off x="3924300" y="277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69273</xdr:rowOff>
    </xdr:from>
    <xdr:to>
      <xdr:col>19</xdr:col>
      <xdr:colOff>38100</xdr:colOff>
      <xdr:row>17</xdr:row>
      <xdr:rowOff>170873</xdr:rowOff>
    </xdr:to>
    <xdr:sp macro="" textlink="">
      <xdr:nvSpPr>
        <xdr:cNvPr id="75" name="楕円 74"/>
        <xdr:cNvSpPr/>
      </xdr:nvSpPr>
      <xdr:spPr bwMode="auto">
        <a:xfrm>
          <a:off x="3556000" y="3031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9600</xdr:rowOff>
    </xdr:from>
    <xdr:ext cx="762000" cy="259045"/>
    <xdr:sp macro="" textlink="">
      <xdr:nvSpPr>
        <xdr:cNvPr id="76" name="テキスト ボックス 75"/>
        <xdr:cNvSpPr txBox="1"/>
      </xdr:nvSpPr>
      <xdr:spPr>
        <a:xfrm>
          <a:off x="3225800" y="280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91486</xdr:rowOff>
    </xdr:from>
    <xdr:to>
      <xdr:col>15</xdr:col>
      <xdr:colOff>101600</xdr:colOff>
      <xdr:row>18</xdr:row>
      <xdr:rowOff>21636</xdr:rowOff>
    </xdr:to>
    <xdr:sp macro="" textlink="">
      <xdr:nvSpPr>
        <xdr:cNvPr id="77" name="楕円 76"/>
        <xdr:cNvSpPr/>
      </xdr:nvSpPr>
      <xdr:spPr bwMode="auto">
        <a:xfrm>
          <a:off x="2857500" y="3053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31813</xdr:rowOff>
    </xdr:from>
    <xdr:ext cx="762000" cy="259045"/>
    <xdr:sp macro="" textlink="">
      <xdr:nvSpPr>
        <xdr:cNvPr id="78" name="テキスト ボックス 77"/>
        <xdr:cNvSpPr txBox="1"/>
      </xdr:nvSpPr>
      <xdr:spPr>
        <a:xfrm>
          <a:off x="2527300" y="282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22854</xdr:rowOff>
    </xdr:from>
    <xdr:to>
      <xdr:col>29</xdr:col>
      <xdr:colOff>127000</xdr:colOff>
      <xdr:row>36</xdr:row>
      <xdr:rowOff>30702</xdr:rowOff>
    </xdr:to>
    <xdr:cxnSp macro="">
      <xdr:nvCxnSpPr>
        <xdr:cNvPr id="111" name="直線コネクタ 110"/>
        <xdr:cNvCxnSpPr/>
      </xdr:nvCxnSpPr>
      <xdr:spPr bwMode="auto">
        <a:xfrm flipV="1">
          <a:off x="5003800" y="6976104"/>
          <a:ext cx="647700" cy="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291190</xdr:rowOff>
    </xdr:from>
    <xdr:ext cx="762000" cy="259045"/>
    <xdr:sp macro="" textlink="">
      <xdr:nvSpPr>
        <xdr:cNvPr id="112" name="人口1人当たり決算額の推移平均値テキスト445"/>
        <xdr:cNvSpPr txBox="1"/>
      </xdr:nvSpPr>
      <xdr:spPr>
        <a:xfrm>
          <a:off x="5740400" y="655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30702</xdr:rowOff>
    </xdr:from>
    <xdr:to>
      <xdr:col>26</xdr:col>
      <xdr:colOff>50800</xdr:colOff>
      <xdr:row>36</xdr:row>
      <xdr:rowOff>111398</xdr:rowOff>
    </xdr:to>
    <xdr:cxnSp macro="">
      <xdr:nvCxnSpPr>
        <xdr:cNvPr id="114" name="直線コネクタ 113"/>
        <xdr:cNvCxnSpPr/>
      </xdr:nvCxnSpPr>
      <xdr:spPr bwMode="auto">
        <a:xfrm flipV="1">
          <a:off x="4305300" y="6983952"/>
          <a:ext cx="698500" cy="80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218838</xdr:rowOff>
    </xdr:from>
    <xdr:ext cx="736600" cy="259045"/>
    <xdr:sp macro="" textlink="">
      <xdr:nvSpPr>
        <xdr:cNvPr id="116" name="テキスト ボックス 115"/>
        <xdr:cNvSpPr txBox="1"/>
      </xdr:nvSpPr>
      <xdr:spPr>
        <a:xfrm>
          <a:off x="4622800" y="6486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111398</xdr:rowOff>
    </xdr:from>
    <xdr:to>
      <xdr:col>22</xdr:col>
      <xdr:colOff>114300</xdr:colOff>
      <xdr:row>36</xdr:row>
      <xdr:rowOff>167519</xdr:rowOff>
    </xdr:to>
    <xdr:cxnSp macro="">
      <xdr:nvCxnSpPr>
        <xdr:cNvPr id="117" name="直線コネクタ 116"/>
        <xdr:cNvCxnSpPr/>
      </xdr:nvCxnSpPr>
      <xdr:spPr bwMode="auto">
        <a:xfrm flipV="1">
          <a:off x="3606800" y="7064648"/>
          <a:ext cx="698500" cy="56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82582</xdr:rowOff>
    </xdr:from>
    <xdr:to>
      <xdr:col>22</xdr:col>
      <xdr:colOff>165100</xdr:colOff>
      <xdr:row>35</xdr:row>
      <xdr:rowOff>184182</xdr:rowOff>
    </xdr:to>
    <xdr:sp macro="" textlink="">
      <xdr:nvSpPr>
        <xdr:cNvPr id="118" name="フローチャート: 判断 117"/>
        <xdr:cNvSpPr/>
      </xdr:nvSpPr>
      <xdr:spPr bwMode="auto">
        <a:xfrm>
          <a:off x="4254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194359</xdr:rowOff>
    </xdr:from>
    <xdr:ext cx="762000" cy="259045"/>
    <xdr:sp macro="" textlink="">
      <xdr:nvSpPr>
        <xdr:cNvPr id="119" name="テキスト ボックス 118"/>
        <xdr:cNvSpPr txBox="1"/>
      </xdr:nvSpPr>
      <xdr:spPr>
        <a:xfrm>
          <a:off x="39243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111207</xdr:rowOff>
    </xdr:from>
    <xdr:to>
      <xdr:col>18</xdr:col>
      <xdr:colOff>177800</xdr:colOff>
      <xdr:row>36</xdr:row>
      <xdr:rowOff>167519</xdr:rowOff>
    </xdr:to>
    <xdr:cxnSp macro="">
      <xdr:nvCxnSpPr>
        <xdr:cNvPr id="120" name="直線コネクタ 119"/>
        <xdr:cNvCxnSpPr/>
      </xdr:nvCxnSpPr>
      <xdr:spPr bwMode="auto">
        <a:xfrm>
          <a:off x="2908300" y="7064457"/>
          <a:ext cx="698500" cy="56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181500</xdr:rowOff>
    </xdr:from>
    <xdr:ext cx="762000" cy="259045"/>
    <xdr:sp macro="" textlink="">
      <xdr:nvSpPr>
        <xdr:cNvPr id="122" name="テキスト ボックス 121"/>
        <xdr:cNvSpPr txBox="1"/>
      </xdr:nvSpPr>
      <xdr:spPr>
        <a:xfrm>
          <a:off x="32258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136027</xdr:rowOff>
    </xdr:from>
    <xdr:ext cx="762000" cy="259045"/>
    <xdr:sp macro="" textlink="">
      <xdr:nvSpPr>
        <xdr:cNvPr id="124" name="テキスト ボックス 123"/>
        <xdr:cNvSpPr txBox="1"/>
      </xdr:nvSpPr>
      <xdr:spPr>
        <a:xfrm>
          <a:off x="2527300" y="64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314954</xdr:rowOff>
    </xdr:from>
    <xdr:to>
      <xdr:col>29</xdr:col>
      <xdr:colOff>177800</xdr:colOff>
      <xdr:row>36</xdr:row>
      <xdr:rowOff>73654</xdr:rowOff>
    </xdr:to>
    <xdr:sp macro="" textlink="">
      <xdr:nvSpPr>
        <xdr:cNvPr id="130" name="楕円 129"/>
        <xdr:cNvSpPr/>
      </xdr:nvSpPr>
      <xdr:spPr bwMode="auto">
        <a:xfrm>
          <a:off x="5600700" y="6925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287031</xdr:rowOff>
    </xdr:from>
    <xdr:ext cx="762000" cy="259045"/>
    <xdr:sp macro="" textlink="">
      <xdr:nvSpPr>
        <xdr:cNvPr id="131" name="人口1人当たり決算額の推移該当値テキスト445"/>
        <xdr:cNvSpPr txBox="1"/>
      </xdr:nvSpPr>
      <xdr:spPr>
        <a:xfrm>
          <a:off x="5740400" y="68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322802</xdr:rowOff>
    </xdr:from>
    <xdr:to>
      <xdr:col>26</xdr:col>
      <xdr:colOff>101600</xdr:colOff>
      <xdr:row>36</xdr:row>
      <xdr:rowOff>81502</xdr:rowOff>
    </xdr:to>
    <xdr:sp macro="" textlink="">
      <xdr:nvSpPr>
        <xdr:cNvPr id="132" name="楕円 131"/>
        <xdr:cNvSpPr/>
      </xdr:nvSpPr>
      <xdr:spPr bwMode="auto">
        <a:xfrm>
          <a:off x="4953000" y="693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66279</xdr:rowOff>
    </xdr:from>
    <xdr:ext cx="736600" cy="259045"/>
    <xdr:sp macro="" textlink="">
      <xdr:nvSpPr>
        <xdr:cNvPr id="133" name="テキスト ボックス 132"/>
        <xdr:cNvSpPr txBox="1"/>
      </xdr:nvSpPr>
      <xdr:spPr>
        <a:xfrm>
          <a:off x="4622800" y="7019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60598</xdr:rowOff>
    </xdr:from>
    <xdr:to>
      <xdr:col>22</xdr:col>
      <xdr:colOff>165100</xdr:colOff>
      <xdr:row>36</xdr:row>
      <xdr:rowOff>162198</xdr:rowOff>
    </xdr:to>
    <xdr:sp macro="" textlink="">
      <xdr:nvSpPr>
        <xdr:cNvPr id="134" name="楕円 133"/>
        <xdr:cNvSpPr/>
      </xdr:nvSpPr>
      <xdr:spPr bwMode="auto">
        <a:xfrm>
          <a:off x="4254500" y="7013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146975</xdr:rowOff>
    </xdr:from>
    <xdr:ext cx="762000" cy="259045"/>
    <xdr:sp macro="" textlink="">
      <xdr:nvSpPr>
        <xdr:cNvPr id="135" name="テキスト ボックス 134"/>
        <xdr:cNvSpPr txBox="1"/>
      </xdr:nvSpPr>
      <xdr:spPr>
        <a:xfrm>
          <a:off x="3924300" y="710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116719</xdr:rowOff>
    </xdr:from>
    <xdr:to>
      <xdr:col>19</xdr:col>
      <xdr:colOff>38100</xdr:colOff>
      <xdr:row>37</xdr:row>
      <xdr:rowOff>46869</xdr:rowOff>
    </xdr:to>
    <xdr:sp macro="" textlink="">
      <xdr:nvSpPr>
        <xdr:cNvPr id="136" name="楕円 135"/>
        <xdr:cNvSpPr/>
      </xdr:nvSpPr>
      <xdr:spPr bwMode="auto">
        <a:xfrm>
          <a:off x="3556000" y="7069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31646</xdr:rowOff>
    </xdr:from>
    <xdr:ext cx="762000" cy="259045"/>
    <xdr:sp macro="" textlink="">
      <xdr:nvSpPr>
        <xdr:cNvPr id="137" name="テキスト ボックス 136"/>
        <xdr:cNvSpPr txBox="1"/>
      </xdr:nvSpPr>
      <xdr:spPr>
        <a:xfrm>
          <a:off x="3225800" y="715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60407</xdr:rowOff>
    </xdr:from>
    <xdr:to>
      <xdr:col>15</xdr:col>
      <xdr:colOff>101600</xdr:colOff>
      <xdr:row>36</xdr:row>
      <xdr:rowOff>162007</xdr:rowOff>
    </xdr:to>
    <xdr:sp macro="" textlink="">
      <xdr:nvSpPr>
        <xdr:cNvPr id="138" name="楕円 137"/>
        <xdr:cNvSpPr/>
      </xdr:nvSpPr>
      <xdr:spPr bwMode="auto">
        <a:xfrm>
          <a:off x="2857500" y="701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146784</xdr:rowOff>
    </xdr:from>
    <xdr:ext cx="762000" cy="259045"/>
    <xdr:sp macro="" textlink="">
      <xdr:nvSpPr>
        <xdr:cNvPr id="139" name="テキスト ボックス 138"/>
        <xdr:cNvSpPr txBox="1"/>
      </xdr:nvSpPr>
      <xdr:spPr>
        <a:xfrm>
          <a:off x="2527300" y="710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11,209
11,164
44.50
6,158,574
5,808,299
307,679
3,144,409
4,579,891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66152</xdr:rowOff>
    </xdr:from>
    <xdr:to>
      <xdr:col>24</xdr:col>
      <xdr:colOff>63500</xdr:colOff>
      <xdr:row>37</xdr:row>
      <xdr:rowOff>81079</xdr:rowOff>
    </xdr:to>
    <xdr:cxnSp macro="">
      <xdr:nvCxnSpPr>
        <xdr:cNvPr id="61" name="直線コネクタ 60"/>
        <xdr:cNvCxnSpPr/>
      </xdr:nvCxnSpPr>
      <xdr:spPr>
        <a:xfrm>
          <a:off x="3797300" y="6409802"/>
          <a:ext cx="8382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32488</xdr:rowOff>
    </xdr:from>
    <xdr:ext cx="534377" cy="259045"/>
    <xdr:sp macro="" textlink="">
      <xdr:nvSpPr>
        <xdr:cNvPr id="62" name="人件費平均値テキスト"/>
        <xdr:cNvSpPr txBox="1"/>
      </xdr:nvSpPr>
      <xdr:spPr>
        <a:xfrm>
          <a:off x="4686300" y="63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36548</xdr:rowOff>
    </xdr:from>
    <xdr:to>
      <xdr:col>19</xdr:col>
      <xdr:colOff>177800</xdr:colOff>
      <xdr:row>37</xdr:row>
      <xdr:rowOff>66152</xdr:rowOff>
    </xdr:to>
    <xdr:cxnSp macro="">
      <xdr:nvCxnSpPr>
        <xdr:cNvPr id="64" name="直線コネクタ 63"/>
        <xdr:cNvCxnSpPr/>
      </xdr:nvCxnSpPr>
      <xdr:spPr>
        <a:xfrm>
          <a:off x="2908300" y="6380198"/>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157342</xdr:rowOff>
    </xdr:from>
    <xdr:ext cx="534377" cy="259045"/>
    <xdr:sp macro="" textlink="">
      <xdr:nvSpPr>
        <xdr:cNvPr id="66" name="テキスト ボックス 65"/>
        <xdr:cNvSpPr txBox="1"/>
      </xdr:nvSpPr>
      <xdr:spPr>
        <a:xfrm>
          <a:off x="3530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36548</xdr:rowOff>
    </xdr:from>
    <xdr:to>
      <xdr:col>15</xdr:col>
      <xdr:colOff>50800</xdr:colOff>
      <xdr:row>37</xdr:row>
      <xdr:rowOff>54638</xdr:rowOff>
    </xdr:to>
    <xdr:cxnSp macro="">
      <xdr:nvCxnSpPr>
        <xdr:cNvPr id="67" name="直線コネクタ 66"/>
        <xdr:cNvCxnSpPr/>
      </xdr:nvCxnSpPr>
      <xdr:spPr>
        <a:xfrm flipV="1">
          <a:off x="2019300" y="6380198"/>
          <a:ext cx="889000" cy="1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42281</xdr:rowOff>
    </xdr:from>
    <xdr:to>
      <xdr:col>15</xdr:col>
      <xdr:colOff>101600</xdr:colOff>
      <xdr:row>37</xdr:row>
      <xdr:rowOff>143881</xdr:rowOff>
    </xdr:to>
    <xdr:sp macro="" textlink="">
      <xdr:nvSpPr>
        <xdr:cNvPr id="68" name="フローチャート: 判断 67"/>
        <xdr:cNvSpPr/>
      </xdr:nvSpPr>
      <xdr:spPr>
        <a:xfrm>
          <a:off x="2857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135008</xdr:rowOff>
    </xdr:from>
    <xdr:ext cx="534377" cy="259045"/>
    <xdr:sp macro="" textlink="">
      <xdr:nvSpPr>
        <xdr:cNvPr id="69" name="テキスト ボックス 68"/>
        <xdr:cNvSpPr txBox="1"/>
      </xdr:nvSpPr>
      <xdr:spPr>
        <a:xfrm>
          <a:off x="2641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54638</xdr:rowOff>
    </xdr:from>
    <xdr:to>
      <xdr:col>10</xdr:col>
      <xdr:colOff>114300</xdr:colOff>
      <xdr:row>37</xdr:row>
      <xdr:rowOff>62433</xdr:rowOff>
    </xdr:to>
    <xdr:cxnSp macro="">
      <xdr:nvCxnSpPr>
        <xdr:cNvPr id="70" name="直線コネクタ 69"/>
        <xdr:cNvCxnSpPr/>
      </xdr:nvCxnSpPr>
      <xdr:spPr>
        <a:xfrm flipV="1">
          <a:off x="1130300" y="6398288"/>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127563</xdr:rowOff>
    </xdr:from>
    <xdr:ext cx="534377" cy="259045"/>
    <xdr:sp macro="" textlink="">
      <xdr:nvSpPr>
        <xdr:cNvPr id="72" name="テキスト ボックス 71"/>
        <xdr:cNvSpPr txBox="1"/>
      </xdr:nvSpPr>
      <xdr:spPr>
        <a:xfrm>
          <a:off x="1752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144739</xdr:rowOff>
    </xdr:from>
    <xdr:ext cx="534377" cy="259045"/>
    <xdr:sp macro="" textlink="">
      <xdr:nvSpPr>
        <xdr:cNvPr id="74" name="テキスト ボックス 73"/>
        <xdr:cNvSpPr txBox="1"/>
      </xdr:nvSpPr>
      <xdr:spPr>
        <a:xfrm>
          <a:off x="863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30279</xdr:rowOff>
    </xdr:from>
    <xdr:to>
      <xdr:col>24</xdr:col>
      <xdr:colOff>114300</xdr:colOff>
      <xdr:row>37</xdr:row>
      <xdr:rowOff>131879</xdr:rowOff>
    </xdr:to>
    <xdr:sp macro="" textlink="">
      <xdr:nvSpPr>
        <xdr:cNvPr id="80" name="楕円 79"/>
        <xdr:cNvSpPr/>
      </xdr:nvSpPr>
      <xdr:spPr>
        <a:xfrm>
          <a:off x="4584700" y="637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53156</xdr:rowOff>
    </xdr:from>
    <xdr:ext cx="534377" cy="259045"/>
    <xdr:sp macro="" textlink="">
      <xdr:nvSpPr>
        <xdr:cNvPr id="81" name="人件費該当値テキスト"/>
        <xdr:cNvSpPr txBox="1"/>
      </xdr:nvSpPr>
      <xdr:spPr>
        <a:xfrm>
          <a:off x="4686300" y="622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15352</xdr:rowOff>
    </xdr:from>
    <xdr:to>
      <xdr:col>20</xdr:col>
      <xdr:colOff>38100</xdr:colOff>
      <xdr:row>37</xdr:row>
      <xdr:rowOff>116952</xdr:rowOff>
    </xdr:to>
    <xdr:sp macro="" textlink="">
      <xdr:nvSpPr>
        <xdr:cNvPr id="82" name="楕円 81"/>
        <xdr:cNvSpPr/>
      </xdr:nvSpPr>
      <xdr:spPr>
        <a:xfrm>
          <a:off x="3746500" y="635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133479</xdr:rowOff>
    </xdr:from>
    <xdr:ext cx="534377" cy="259045"/>
    <xdr:sp macro="" textlink="">
      <xdr:nvSpPr>
        <xdr:cNvPr id="83" name="テキスト ボックス 82"/>
        <xdr:cNvSpPr txBox="1"/>
      </xdr:nvSpPr>
      <xdr:spPr>
        <a:xfrm>
          <a:off x="3530111" y="613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157198</xdr:rowOff>
    </xdr:from>
    <xdr:to>
      <xdr:col>15</xdr:col>
      <xdr:colOff>101600</xdr:colOff>
      <xdr:row>37</xdr:row>
      <xdr:rowOff>87348</xdr:rowOff>
    </xdr:to>
    <xdr:sp macro="" textlink="">
      <xdr:nvSpPr>
        <xdr:cNvPr id="84" name="楕円 83"/>
        <xdr:cNvSpPr/>
      </xdr:nvSpPr>
      <xdr:spPr>
        <a:xfrm>
          <a:off x="2857500" y="632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103875</xdr:rowOff>
    </xdr:from>
    <xdr:ext cx="534377" cy="259045"/>
    <xdr:sp macro="" textlink="">
      <xdr:nvSpPr>
        <xdr:cNvPr id="85" name="テキスト ボックス 84"/>
        <xdr:cNvSpPr txBox="1"/>
      </xdr:nvSpPr>
      <xdr:spPr>
        <a:xfrm>
          <a:off x="2641111" y="61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3838</xdr:rowOff>
    </xdr:from>
    <xdr:to>
      <xdr:col>10</xdr:col>
      <xdr:colOff>165100</xdr:colOff>
      <xdr:row>37</xdr:row>
      <xdr:rowOff>105438</xdr:rowOff>
    </xdr:to>
    <xdr:sp macro="" textlink="">
      <xdr:nvSpPr>
        <xdr:cNvPr id="86" name="楕円 85"/>
        <xdr:cNvSpPr/>
      </xdr:nvSpPr>
      <xdr:spPr>
        <a:xfrm>
          <a:off x="1968500" y="63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121965</xdr:rowOff>
    </xdr:from>
    <xdr:ext cx="534377" cy="259045"/>
    <xdr:sp macro="" textlink="">
      <xdr:nvSpPr>
        <xdr:cNvPr id="87" name="テキスト ボックス 86"/>
        <xdr:cNvSpPr txBox="1"/>
      </xdr:nvSpPr>
      <xdr:spPr>
        <a:xfrm>
          <a:off x="1752111" y="612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11633</xdr:rowOff>
    </xdr:from>
    <xdr:to>
      <xdr:col>6</xdr:col>
      <xdr:colOff>38100</xdr:colOff>
      <xdr:row>37</xdr:row>
      <xdr:rowOff>113233</xdr:rowOff>
    </xdr:to>
    <xdr:sp macro="" textlink="">
      <xdr:nvSpPr>
        <xdr:cNvPr id="88" name="楕円 87"/>
        <xdr:cNvSpPr/>
      </xdr:nvSpPr>
      <xdr:spPr>
        <a:xfrm>
          <a:off x="10795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129760</xdr:rowOff>
    </xdr:from>
    <xdr:ext cx="534377" cy="259045"/>
    <xdr:sp macro="" textlink="">
      <xdr:nvSpPr>
        <xdr:cNvPr id="89" name="テキスト ボックス 88"/>
        <xdr:cNvSpPr txBox="1"/>
      </xdr:nvSpPr>
      <xdr:spPr>
        <a:xfrm>
          <a:off x="863111" y="61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137460</xdr:rowOff>
    </xdr:from>
    <xdr:to>
      <xdr:col>24</xdr:col>
      <xdr:colOff>63500</xdr:colOff>
      <xdr:row>56</xdr:row>
      <xdr:rowOff>168535</xdr:rowOff>
    </xdr:to>
    <xdr:cxnSp macro="">
      <xdr:nvCxnSpPr>
        <xdr:cNvPr id="116" name="直線コネクタ 115"/>
        <xdr:cNvCxnSpPr/>
      </xdr:nvCxnSpPr>
      <xdr:spPr>
        <a:xfrm>
          <a:off x="3797300" y="9738660"/>
          <a:ext cx="838200" cy="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57690</xdr:rowOff>
    </xdr:from>
    <xdr:ext cx="534377" cy="259045"/>
    <xdr:sp macro="" textlink="">
      <xdr:nvSpPr>
        <xdr:cNvPr id="117" name="物件費平均値テキスト"/>
        <xdr:cNvSpPr txBox="1"/>
      </xdr:nvSpPr>
      <xdr:spPr>
        <a:xfrm>
          <a:off x="4686300" y="9487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137460</xdr:rowOff>
    </xdr:from>
    <xdr:to>
      <xdr:col>19</xdr:col>
      <xdr:colOff>177800</xdr:colOff>
      <xdr:row>56</xdr:row>
      <xdr:rowOff>142997</xdr:rowOff>
    </xdr:to>
    <xdr:cxnSp macro="">
      <xdr:nvCxnSpPr>
        <xdr:cNvPr id="119" name="直線コネクタ 118"/>
        <xdr:cNvCxnSpPr/>
      </xdr:nvCxnSpPr>
      <xdr:spPr>
        <a:xfrm flipV="1">
          <a:off x="2908300" y="9738660"/>
          <a:ext cx="8890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4776</xdr:rowOff>
    </xdr:from>
    <xdr:ext cx="534377" cy="259045"/>
    <xdr:sp macro="" textlink="">
      <xdr:nvSpPr>
        <xdr:cNvPr id="121" name="テキスト ボックス 120"/>
        <xdr:cNvSpPr txBox="1"/>
      </xdr:nvSpPr>
      <xdr:spPr>
        <a:xfrm>
          <a:off x="3530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142997</xdr:rowOff>
    </xdr:from>
    <xdr:to>
      <xdr:col>15</xdr:col>
      <xdr:colOff>50800</xdr:colOff>
      <xdr:row>56</xdr:row>
      <xdr:rowOff>150668</xdr:rowOff>
    </xdr:to>
    <xdr:cxnSp macro="">
      <xdr:nvCxnSpPr>
        <xdr:cNvPr id="122" name="直線コネクタ 121"/>
        <xdr:cNvCxnSpPr/>
      </xdr:nvCxnSpPr>
      <xdr:spPr>
        <a:xfrm flipV="1">
          <a:off x="2019300" y="9744197"/>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67887</xdr:rowOff>
    </xdr:from>
    <xdr:to>
      <xdr:col>15</xdr:col>
      <xdr:colOff>101600</xdr:colOff>
      <xdr:row>56</xdr:row>
      <xdr:rowOff>169487</xdr:rowOff>
    </xdr:to>
    <xdr:sp macro="" textlink="">
      <xdr:nvSpPr>
        <xdr:cNvPr id="123" name="フローチャート: 判断 122"/>
        <xdr:cNvSpPr/>
      </xdr:nvSpPr>
      <xdr:spPr>
        <a:xfrm>
          <a:off x="2857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14564</xdr:rowOff>
    </xdr:from>
    <xdr:ext cx="534377" cy="259045"/>
    <xdr:sp macro="" textlink="">
      <xdr:nvSpPr>
        <xdr:cNvPr id="124" name="テキスト ボックス 123"/>
        <xdr:cNvSpPr txBox="1"/>
      </xdr:nvSpPr>
      <xdr:spPr>
        <a:xfrm>
          <a:off x="2641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150668</xdr:rowOff>
    </xdr:from>
    <xdr:to>
      <xdr:col>10</xdr:col>
      <xdr:colOff>114300</xdr:colOff>
      <xdr:row>57</xdr:row>
      <xdr:rowOff>1484</xdr:rowOff>
    </xdr:to>
    <xdr:cxnSp macro="">
      <xdr:nvCxnSpPr>
        <xdr:cNvPr id="125" name="直線コネクタ 124"/>
        <xdr:cNvCxnSpPr/>
      </xdr:nvCxnSpPr>
      <xdr:spPr>
        <a:xfrm flipV="1">
          <a:off x="1130300" y="9751868"/>
          <a:ext cx="889000" cy="2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34247</xdr:rowOff>
    </xdr:from>
    <xdr:ext cx="534377" cy="259045"/>
    <xdr:sp macro="" textlink="">
      <xdr:nvSpPr>
        <xdr:cNvPr id="127" name="テキスト ボックス 126"/>
        <xdr:cNvSpPr txBox="1"/>
      </xdr:nvSpPr>
      <xdr:spPr>
        <a:xfrm>
          <a:off x="1752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53436</xdr:rowOff>
    </xdr:from>
    <xdr:ext cx="534377" cy="259045"/>
    <xdr:sp macro="" textlink="">
      <xdr:nvSpPr>
        <xdr:cNvPr id="129" name="テキスト ボックス 128"/>
        <xdr:cNvSpPr txBox="1"/>
      </xdr:nvSpPr>
      <xdr:spPr>
        <a:xfrm>
          <a:off x="863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117735</xdr:rowOff>
    </xdr:from>
    <xdr:to>
      <xdr:col>24</xdr:col>
      <xdr:colOff>114300</xdr:colOff>
      <xdr:row>57</xdr:row>
      <xdr:rowOff>47885</xdr:rowOff>
    </xdr:to>
    <xdr:sp macro="" textlink="">
      <xdr:nvSpPr>
        <xdr:cNvPr id="135" name="楕円 134"/>
        <xdr:cNvSpPr/>
      </xdr:nvSpPr>
      <xdr:spPr>
        <a:xfrm>
          <a:off x="4584700" y="971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96162</xdr:rowOff>
    </xdr:from>
    <xdr:ext cx="534377" cy="259045"/>
    <xdr:sp macro="" textlink="">
      <xdr:nvSpPr>
        <xdr:cNvPr id="136" name="物件費該当値テキスト"/>
        <xdr:cNvSpPr txBox="1"/>
      </xdr:nvSpPr>
      <xdr:spPr>
        <a:xfrm>
          <a:off x="4686300" y="969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86660</xdr:rowOff>
    </xdr:from>
    <xdr:to>
      <xdr:col>20</xdr:col>
      <xdr:colOff>38100</xdr:colOff>
      <xdr:row>57</xdr:row>
      <xdr:rowOff>16810</xdr:rowOff>
    </xdr:to>
    <xdr:sp macro="" textlink="">
      <xdr:nvSpPr>
        <xdr:cNvPr id="137" name="楕円 136"/>
        <xdr:cNvSpPr/>
      </xdr:nvSpPr>
      <xdr:spPr>
        <a:xfrm>
          <a:off x="3746500" y="968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7937</xdr:rowOff>
    </xdr:from>
    <xdr:ext cx="534377" cy="259045"/>
    <xdr:sp macro="" textlink="">
      <xdr:nvSpPr>
        <xdr:cNvPr id="138" name="テキスト ボックス 137"/>
        <xdr:cNvSpPr txBox="1"/>
      </xdr:nvSpPr>
      <xdr:spPr>
        <a:xfrm>
          <a:off x="3530111" y="978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92197</xdr:rowOff>
    </xdr:from>
    <xdr:to>
      <xdr:col>15</xdr:col>
      <xdr:colOff>101600</xdr:colOff>
      <xdr:row>57</xdr:row>
      <xdr:rowOff>22347</xdr:rowOff>
    </xdr:to>
    <xdr:sp macro="" textlink="">
      <xdr:nvSpPr>
        <xdr:cNvPr id="139" name="楕円 138"/>
        <xdr:cNvSpPr/>
      </xdr:nvSpPr>
      <xdr:spPr>
        <a:xfrm>
          <a:off x="2857500" y="969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13474</xdr:rowOff>
    </xdr:from>
    <xdr:ext cx="534377" cy="259045"/>
    <xdr:sp macro="" textlink="">
      <xdr:nvSpPr>
        <xdr:cNvPr id="140" name="テキスト ボックス 139"/>
        <xdr:cNvSpPr txBox="1"/>
      </xdr:nvSpPr>
      <xdr:spPr>
        <a:xfrm>
          <a:off x="2641111" y="978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99868</xdr:rowOff>
    </xdr:from>
    <xdr:to>
      <xdr:col>10</xdr:col>
      <xdr:colOff>165100</xdr:colOff>
      <xdr:row>57</xdr:row>
      <xdr:rowOff>30018</xdr:rowOff>
    </xdr:to>
    <xdr:sp macro="" textlink="">
      <xdr:nvSpPr>
        <xdr:cNvPr id="141" name="楕円 140"/>
        <xdr:cNvSpPr/>
      </xdr:nvSpPr>
      <xdr:spPr>
        <a:xfrm>
          <a:off x="1968500" y="970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21145</xdr:rowOff>
    </xdr:from>
    <xdr:ext cx="534377" cy="259045"/>
    <xdr:sp macro="" textlink="">
      <xdr:nvSpPr>
        <xdr:cNvPr id="142" name="テキスト ボックス 141"/>
        <xdr:cNvSpPr txBox="1"/>
      </xdr:nvSpPr>
      <xdr:spPr>
        <a:xfrm>
          <a:off x="1752111" y="97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122134</xdr:rowOff>
    </xdr:from>
    <xdr:to>
      <xdr:col>6</xdr:col>
      <xdr:colOff>38100</xdr:colOff>
      <xdr:row>57</xdr:row>
      <xdr:rowOff>52284</xdr:rowOff>
    </xdr:to>
    <xdr:sp macro="" textlink="">
      <xdr:nvSpPr>
        <xdr:cNvPr id="143" name="楕円 142"/>
        <xdr:cNvSpPr/>
      </xdr:nvSpPr>
      <xdr:spPr>
        <a:xfrm>
          <a:off x="1079500" y="972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43411</xdr:rowOff>
    </xdr:from>
    <xdr:ext cx="534377" cy="259045"/>
    <xdr:sp macro="" textlink="">
      <xdr:nvSpPr>
        <xdr:cNvPr id="144" name="テキスト ボックス 143"/>
        <xdr:cNvSpPr txBox="1"/>
      </xdr:nvSpPr>
      <xdr:spPr>
        <a:xfrm>
          <a:off x="863111" y="981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47803</xdr:rowOff>
    </xdr:from>
    <xdr:to>
      <xdr:col>24</xdr:col>
      <xdr:colOff>63500</xdr:colOff>
      <xdr:row>77</xdr:row>
      <xdr:rowOff>55347</xdr:rowOff>
    </xdr:to>
    <xdr:cxnSp macro="">
      <xdr:nvCxnSpPr>
        <xdr:cNvPr id="171" name="直線コネクタ 170"/>
        <xdr:cNvCxnSpPr/>
      </xdr:nvCxnSpPr>
      <xdr:spPr>
        <a:xfrm flipV="1">
          <a:off x="3797300" y="13249453"/>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12738</xdr:rowOff>
    </xdr:from>
    <xdr:ext cx="469744" cy="259045"/>
    <xdr:sp macro="" textlink="">
      <xdr:nvSpPr>
        <xdr:cNvPr id="172" name="維持補修費平均値テキスト"/>
        <xdr:cNvSpPr txBox="1"/>
      </xdr:nvSpPr>
      <xdr:spPr>
        <a:xfrm>
          <a:off x="4686300" y="13214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55347</xdr:rowOff>
    </xdr:from>
    <xdr:to>
      <xdr:col>19</xdr:col>
      <xdr:colOff>177800</xdr:colOff>
      <xdr:row>77</xdr:row>
      <xdr:rowOff>58868</xdr:rowOff>
    </xdr:to>
    <xdr:cxnSp macro="">
      <xdr:nvCxnSpPr>
        <xdr:cNvPr id="174" name="直線コネクタ 173"/>
        <xdr:cNvCxnSpPr/>
      </xdr:nvCxnSpPr>
      <xdr:spPr>
        <a:xfrm flipV="1">
          <a:off x="2908300" y="13256997"/>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140936</xdr:rowOff>
    </xdr:from>
    <xdr:ext cx="469744" cy="259045"/>
    <xdr:sp macro="" textlink="">
      <xdr:nvSpPr>
        <xdr:cNvPr id="176" name="テキスト ボックス 175"/>
        <xdr:cNvSpPr txBox="1"/>
      </xdr:nvSpPr>
      <xdr:spPr>
        <a:xfrm>
          <a:off x="3562428" y="133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58868</xdr:rowOff>
    </xdr:from>
    <xdr:to>
      <xdr:col>15</xdr:col>
      <xdr:colOff>50800</xdr:colOff>
      <xdr:row>77</xdr:row>
      <xdr:rowOff>94895</xdr:rowOff>
    </xdr:to>
    <xdr:cxnSp macro="">
      <xdr:nvCxnSpPr>
        <xdr:cNvPr id="177" name="直線コネクタ 176"/>
        <xdr:cNvCxnSpPr/>
      </xdr:nvCxnSpPr>
      <xdr:spPr>
        <a:xfrm flipV="1">
          <a:off x="2019300" y="13260518"/>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41306</xdr:rowOff>
    </xdr:from>
    <xdr:to>
      <xdr:col>15</xdr:col>
      <xdr:colOff>101600</xdr:colOff>
      <xdr:row>77</xdr:row>
      <xdr:rowOff>142906</xdr:rowOff>
    </xdr:to>
    <xdr:sp macro="" textlink="">
      <xdr:nvSpPr>
        <xdr:cNvPr id="178" name="フローチャート: 判断 177"/>
        <xdr:cNvSpPr/>
      </xdr:nvSpPr>
      <xdr:spPr>
        <a:xfrm>
          <a:off x="2857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134033</xdr:rowOff>
    </xdr:from>
    <xdr:ext cx="469744" cy="259045"/>
    <xdr:sp macro="" textlink="">
      <xdr:nvSpPr>
        <xdr:cNvPr id="179" name="テキスト ボックス 178"/>
        <xdr:cNvSpPr txBox="1"/>
      </xdr:nvSpPr>
      <xdr:spPr>
        <a:xfrm>
          <a:off x="2673428"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77840</xdr:rowOff>
    </xdr:from>
    <xdr:to>
      <xdr:col>10</xdr:col>
      <xdr:colOff>114300</xdr:colOff>
      <xdr:row>77</xdr:row>
      <xdr:rowOff>94895</xdr:rowOff>
    </xdr:to>
    <xdr:cxnSp macro="">
      <xdr:nvCxnSpPr>
        <xdr:cNvPr id="180" name="直線コネクタ 179"/>
        <xdr:cNvCxnSpPr/>
      </xdr:nvCxnSpPr>
      <xdr:spPr>
        <a:xfrm>
          <a:off x="1130300" y="13279490"/>
          <a:ext cx="889000" cy="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168453</xdr:rowOff>
    </xdr:from>
    <xdr:to>
      <xdr:col>24</xdr:col>
      <xdr:colOff>114300</xdr:colOff>
      <xdr:row>77</xdr:row>
      <xdr:rowOff>98603</xdr:rowOff>
    </xdr:to>
    <xdr:sp macro="" textlink="">
      <xdr:nvSpPr>
        <xdr:cNvPr id="190" name="楕円 189"/>
        <xdr:cNvSpPr/>
      </xdr:nvSpPr>
      <xdr:spPr>
        <a:xfrm>
          <a:off x="4584700" y="1319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19880</xdr:rowOff>
    </xdr:from>
    <xdr:ext cx="469744" cy="259045"/>
    <xdr:sp macro="" textlink="">
      <xdr:nvSpPr>
        <xdr:cNvPr id="191" name="維持補修費該当値テキスト"/>
        <xdr:cNvSpPr txBox="1"/>
      </xdr:nvSpPr>
      <xdr:spPr>
        <a:xfrm>
          <a:off x="4686300" y="1305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4547</xdr:rowOff>
    </xdr:from>
    <xdr:to>
      <xdr:col>20</xdr:col>
      <xdr:colOff>38100</xdr:colOff>
      <xdr:row>77</xdr:row>
      <xdr:rowOff>106147</xdr:rowOff>
    </xdr:to>
    <xdr:sp macro="" textlink="">
      <xdr:nvSpPr>
        <xdr:cNvPr id="192" name="楕円 191"/>
        <xdr:cNvSpPr/>
      </xdr:nvSpPr>
      <xdr:spPr>
        <a:xfrm>
          <a:off x="3746500" y="132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122674</xdr:rowOff>
    </xdr:from>
    <xdr:ext cx="469744" cy="259045"/>
    <xdr:sp macro="" textlink="">
      <xdr:nvSpPr>
        <xdr:cNvPr id="193" name="テキスト ボックス 192"/>
        <xdr:cNvSpPr txBox="1"/>
      </xdr:nvSpPr>
      <xdr:spPr>
        <a:xfrm>
          <a:off x="3562428" y="1298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8068</xdr:rowOff>
    </xdr:from>
    <xdr:to>
      <xdr:col>15</xdr:col>
      <xdr:colOff>101600</xdr:colOff>
      <xdr:row>77</xdr:row>
      <xdr:rowOff>109668</xdr:rowOff>
    </xdr:to>
    <xdr:sp macro="" textlink="">
      <xdr:nvSpPr>
        <xdr:cNvPr id="194" name="楕円 193"/>
        <xdr:cNvSpPr/>
      </xdr:nvSpPr>
      <xdr:spPr>
        <a:xfrm>
          <a:off x="2857500" y="132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126195</xdr:rowOff>
    </xdr:from>
    <xdr:ext cx="469744" cy="259045"/>
    <xdr:sp macro="" textlink="">
      <xdr:nvSpPr>
        <xdr:cNvPr id="195" name="テキスト ボックス 194"/>
        <xdr:cNvSpPr txBox="1"/>
      </xdr:nvSpPr>
      <xdr:spPr>
        <a:xfrm>
          <a:off x="2673428"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44095</xdr:rowOff>
    </xdr:from>
    <xdr:to>
      <xdr:col>10</xdr:col>
      <xdr:colOff>165100</xdr:colOff>
      <xdr:row>77</xdr:row>
      <xdr:rowOff>145695</xdr:rowOff>
    </xdr:to>
    <xdr:sp macro="" textlink="">
      <xdr:nvSpPr>
        <xdr:cNvPr id="196" name="楕円 195"/>
        <xdr:cNvSpPr/>
      </xdr:nvSpPr>
      <xdr:spPr>
        <a:xfrm>
          <a:off x="1968500" y="132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136822</xdr:rowOff>
    </xdr:from>
    <xdr:ext cx="469744" cy="259045"/>
    <xdr:sp macro="" textlink="">
      <xdr:nvSpPr>
        <xdr:cNvPr id="197" name="テキスト ボックス 196"/>
        <xdr:cNvSpPr txBox="1"/>
      </xdr:nvSpPr>
      <xdr:spPr>
        <a:xfrm>
          <a:off x="1784428" y="1333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27040</xdr:rowOff>
    </xdr:from>
    <xdr:to>
      <xdr:col>6</xdr:col>
      <xdr:colOff>38100</xdr:colOff>
      <xdr:row>77</xdr:row>
      <xdr:rowOff>128640</xdr:rowOff>
    </xdr:to>
    <xdr:sp macro="" textlink="">
      <xdr:nvSpPr>
        <xdr:cNvPr id="198" name="楕円 197"/>
        <xdr:cNvSpPr/>
      </xdr:nvSpPr>
      <xdr:spPr>
        <a:xfrm>
          <a:off x="1079500" y="132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119767</xdr:rowOff>
    </xdr:from>
    <xdr:ext cx="469744" cy="259045"/>
    <xdr:sp macro="" textlink="">
      <xdr:nvSpPr>
        <xdr:cNvPr id="199" name="テキスト ボックス 198"/>
        <xdr:cNvSpPr txBox="1"/>
      </xdr:nvSpPr>
      <xdr:spPr>
        <a:xfrm>
          <a:off x="895428" y="133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70191</xdr:rowOff>
    </xdr:from>
    <xdr:to>
      <xdr:col>24</xdr:col>
      <xdr:colOff>63500</xdr:colOff>
      <xdr:row>94</xdr:row>
      <xdr:rowOff>25443</xdr:rowOff>
    </xdr:to>
    <xdr:cxnSp macro="">
      <xdr:nvCxnSpPr>
        <xdr:cNvPr id="233" name="直線コネクタ 232"/>
        <xdr:cNvCxnSpPr/>
      </xdr:nvCxnSpPr>
      <xdr:spPr>
        <a:xfrm flipV="1">
          <a:off x="3797300" y="16015041"/>
          <a:ext cx="838200" cy="12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17707</xdr:rowOff>
    </xdr:from>
    <xdr:ext cx="534377" cy="259045"/>
    <xdr:sp macro="" textlink="">
      <xdr:nvSpPr>
        <xdr:cNvPr id="234" name="扶助費平均値テキスト"/>
        <xdr:cNvSpPr txBox="1"/>
      </xdr:nvSpPr>
      <xdr:spPr>
        <a:xfrm>
          <a:off x="4686300" y="1630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25443</xdr:rowOff>
    </xdr:from>
    <xdr:to>
      <xdr:col>19</xdr:col>
      <xdr:colOff>177800</xdr:colOff>
      <xdr:row>94</xdr:row>
      <xdr:rowOff>165974</xdr:rowOff>
    </xdr:to>
    <xdr:cxnSp macro="">
      <xdr:nvCxnSpPr>
        <xdr:cNvPr id="236" name="直線コネクタ 235"/>
        <xdr:cNvCxnSpPr/>
      </xdr:nvCxnSpPr>
      <xdr:spPr>
        <a:xfrm flipV="1">
          <a:off x="2908300" y="16141743"/>
          <a:ext cx="889000" cy="14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158596</xdr:rowOff>
    </xdr:from>
    <xdr:ext cx="534377" cy="259045"/>
    <xdr:sp macro="" textlink="">
      <xdr:nvSpPr>
        <xdr:cNvPr id="238" name="テキスト ボックス 237"/>
        <xdr:cNvSpPr txBox="1"/>
      </xdr:nvSpPr>
      <xdr:spPr>
        <a:xfrm>
          <a:off x="3530111" y="164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165974</xdr:rowOff>
    </xdr:from>
    <xdr:to>
      <xdr:col>15</xdr:col>
      <xdr:colOff>50800</xdr:colOff>
      <xdr:row>95</xdr:row>
      <xdr:rowOff>3440</xdr:rowOff>
    </xdr:to>
    <xdr:cxnSp macro="">
      <xdr:nvCxnSpPr>
        <xdr:cNvPr id="239" name="直線コネクタ 238"/>
        <xdr:cNvCxnSpPr/>
      </xdr:nvCxnSpPr>
      <xdr:spPr>
        <a:xfrm flipV="1">
          <a:off x="2019300" y="16282274"/>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130319</xdr:rowOff>
    </xdr:from>
    <xdr:to>
      <xdr:col>15</xdr:col>
      <xdr:colOff>101600</xdr:colOff>
      <xdr:row>96</xdr:row>
      <xdr:rowOff>60469</xdr:rowOff>
    </xdr:to>
    <xdr:sp macro="" textlink="">
      <xdr:nvSpPr>
        <xdr:cNvPr id="240" name="フローチャート: 判断 239"/>
        <xdr:cNvSpPr/>
      </xdr:nvSpPr>
      <xdr:spPr>
        <a:xfrm>
          <a:off x="2857500" y="164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51596</xdr:rowOff>
    </xdr:from>
    <xdr:ext cx="534377" cy="259045"/>
    <xdr:sp macro="" textlink="">
      <xdr:nvSpPr>
        <xdr:cNvPr id="241" name="テキスト ボックス 240"/>
        <xdr:cNvSpPr txBox="1"/>
      </xdr:nvSpPr>
      <xdr:spPr>
        <a:xfrm>
          <a:off x="2641111" y="165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3440</xdr:rowOff>
    </xdr:from>
    <xdr:to>
      <xdr:col>10</xdr:col>
      <xdr:colOff>114300</xdr:colOff>
      <xdr:row>95</xdr:row>
      <xdr:rowOff>102853</xdr:rowOff>
    </xdr:to>
    <xdr:cxnSp macro="">
      <xdr:nvCxnSpPr>
        <xdr:cNvPr id="242" name="直線コネクタ 241"/>
        <xdr:cNvCxnSpPr/>
      </xdr:nvCxnSpPr>
      <xdr:spPr>
        <a:xfrm flipV="1">
          <a:off x="1130300" y="16291190"/>
          <a:ext cx="889000" cy="9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116605</xdr:rowOff>
    </xdr:from>
    <xdr:ext cx="534377" cy="259045"/>
    <xdr:sp macro="" textlink="">
      <xdr:nvSpPr>
        <xdr:cNvPr id="244" name="テキスト ボックス 243"/>
        <xdr:cNvSpPr txBox="1"/>
      </xdr:nvSpPr>
      <xdr:spPr>
        <a:xfrm>
          <a:off x="1752111" y="1657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46" name="テキスト ボックス 245"/>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19391</xdr:rowOff>
    </xdr:from>
    <xdr:to>
      <xdr:col>24</xdr:col>
      <xdr:colOff>114300</xdr:colOff>
      <xdr:row>93</xdr:row>
      <xdr:rowOff>120991</xdr:rowOff>
    </xdr:to>
    <xdr:sp macro="" textlink="">
      <xdr:nvSpPr>
        <xdr:cNvPr id="252" name="楕円 251"/>
        <xdr:cNvSpPr/>
      </xdr:nvSpPr>
      <xdr:spPr>
        <a:xfrm>
          <a:off x="4584700" y="1596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42268</xdr:rowOff>
    </xdr:from>
    <xdr:ext cx="534377" cy="259045"/>
    <xdr:sp macro="" textlink="">
      <xdr:nvSpPr>
        <xdr:cNvPr id="253" name="扶助費該当値テキスト"/>
        <xdr:cNvSpPr txBox="1"/>
      </xdr:nvSpPr>
      <xdr:spPr>
        <a:xfrm>
          <a:off x="4686300" y="158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146093</xdr:rowOff>
    </xdr:from>
    <xdr:to>
      <xdr:col>20</xdr:col>
      <xdr:colOff>38100</xdr:colOff>
      <xdr:row>94</xdr:row>
      <xdr:rowOff>76243</xdr:rowOff>
    </xdr:to>
    <xdr:sp macro="" textlink="">
      <xdr:nvSpPr>
        <xdr:cNvPr id="254" name="楕円 253"/>
        <xdr:cNvSpPr/>
      </xdr:nvSpPr>
      <xdr:spPr>
        <a:xfrm>
          <a:off x="3746500" y="160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92770</xdr:rowOff>
    </xdr:from>
    <xdr:ext cx="534377" cy="259045"/>
    <xdr:sp macro="" textlink="">
      <xdr:nvSpPr>
        <xdr:cNvPr id="255" name="テキスト ボックス 254"/>
        <xdr:cNvSpPr txBox="1"/>
      </xdr:nvSpPr>
      <xdr:spPr>
        <a:xfrm>
          <a:off x="3530111" y="158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115174</xdr:rowOff>
    </xdr:from>
    <xdr:to>
      <xdr:col>15</xdr:col>
      <xdr:colOff>101600</xdr:colOff>
      <xdr:row>95</xdr:row>
      <xdr:rowOff>45324</xdr:rowOff>
    </xdr:to>
    <xdr:sp macro="" textlink="">
      <xdr:nvSpPr>
        <xdr:cNvPr id="256" name="楕円 255"/>
        <xdr:cNvSpPr/>
      </xdr:nvSpPr>
      <xdr:spPr>
        <a:xfrm>
          <a:off x="2857500" y="1623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61851</xdr:rowOff>
    </xdr:from>
    <xdr:ext cx="534377" cy="259045"/>
    <xdr:sp macro="" textlink="">
      <xdr:nvSpPr>
        <xdr:cNvPr id="257" name="テキスト ボックス 256"/>
        <xdr:cNvSpPr txBox="1"/>
      </xdr:nvSpPr>
      <xdr:spPr>
        <a:xfrm>
          <a:off x="2641111" y="1600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124090</xdr:rowOff>
    </xdr:from>
    <xdr:to>
      <xdr:col>10</xdr:col>
      <xdr:colOff>165100</xdr:colOff>
      <xdr:row>95</xdr:row>
      <xdr:rowOff>54240</xdr:rowOff>
    </xdr:to>
    <xdr:sp macro="" textlink="">
      <xdr:nvSpPr>
        <xdr:cNvPr id="258" name="楕円 257"/>
        <xdr:cNvSpPr/>
      </xdr:nvSpPr>
      <xdr:spPr>
        <a:xfrm>
          <a:off x="1968500" y="162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70767</xdr:rowOff>
    </xdr:from>
    <xdr:ext cx="534377" cy="259045"/>
    <xdr:sp macro="" textlink="">
      <xdr:nvSpPr>
        <xdr:cNvPr id="259" name="テキスト ボックス 258"/>
        <xdr:cNvSpPr txBox="1"/>
      </xdr:nvSpPr>
      <xdr:spPr>
        <a:xfrm>
          <a:off x="1752111" y="1601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52053</xdr:rowOff>
    </xdr:from>
    <xdr:to>
      <xdr:col>6</xdr:col>
      <xdr:colOff>38100</xdr:colOff>
      <xdr:row>95</xdr:row>
      <xdr:rowOff>153653</xdr:rowOff>
    </xdr:to>
    <xdr:sp macro="" textlink="">
      <xdr:nvSpPr>
        <xdr:cNvPr id="260" name="楕円 259"/>
        <xdr:cNvSpPr/>
      </xdr:nvSpPr>
      <xdr:spPr>
        <a:xfrm>
          <a:off x="1079500" y="1633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170180</xdr:rowOff>
    </xdr:from>
    <xdr:ext cx="534377" cy="259045"/>
    <xdr:sp macro="" textlink="">
      <xdr:nvSpPr>
        <xdr:cNvPr id="261" name="テキスト ボックス 260"/>
        <xdr:cNvSpPr txBox="1"/>
      </xdr:nvSpPr>
      <xdr:spPr>
        <a:xfrm>
          <a:off x="863111" y="1611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71792</xdr:rowOff>
    </xdr:from>
    <xdr:to>
      <xdr:col>55</xdr:col>
      <xdr:colOff>0</xdr:colOff>
      <xdr:row>37</xdr:row>
      <xdr:rowOff>86528</xdr:rowOff>
    </xdr:to>
    <xdr:cxnSp macro="">
      <xdr:nvCxnSpPr>
        <xdr:cNvPr id="288" name="直線コネクタ 287"/>
        <xdr:cNvCxnSpPr/>
      </xdr:nvCxnSpPr>
      <xdr:spPr>
        <a:xfrm flipV="1">
          <a:off x="9639300" y="6415442"/>
          <a:ext cx="838200" cy="1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83709</xdr:rowOff>
    </xdr:from>
    <xdr:ext cx="534377" cy="259045"/>
    <xdr:sp macro="" textlink="">
      <xdr:nvSpPr>
        <xdr:cNvPr id="289" name="補助費等平均値テキスト"/>
        <xdr:cNvSpPr txBox="1"/>
      </xdr:nvSpPr>
      <xdr:spPr>
        <a:xfrm>
          <a:off x="10528300" y="60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63444</xdr:rowOff>
    </xdr:from>
    <xdr:to>
      <xdr:col>50</xdr:col>
      <xdr:colOff>114300</xdr:colOff>
      <xdr:row>37</xdr:row>
      <xdr:rowOff>86528</xdr:rowOff>
    </xdr:to>
    <xdr:cxnSp macro="">
      <xdr:nvCxnSpPr>
        <xdr:cNvPr id="291" name="直線コネクタ 290"/>
        <xdr:cNvCxnSpPr/>
      </xdr:nvCxnSpPr>
      <xdr:spPr>
        <a:xfrm>
          <a:off x="8750300" y="6407094"/>
          <a:ext cx="889000" cy="2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19561</xdr:rowOff>
    </xdr:from>
    <xdr:ext cx="534377" cy="259045"/>
    <xdr:sp macro="" textlink="">
      <xdr:nvSpPr>
        <xdr:cNvPr id="293" name="テキスト ボックス 292"/>
        <xdr:cNvSpPr txBox="1"/>
      </xdr:nvSpPr>
      <xdr:spPr>
        <a:xfrm>
          <a:off x="9372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63444</xdr:rowOff>
    </xdr:from>
    <xdr:to>
      <xdr:col>45</xdr:col>
      <xdr:colOff>177800</xdr:colOff>
      <xdr:row>37</xdr:row>
      <xdr:rowOff>116008</xdr:rowOff>
    </xdr:to>
    <xdr:cxnSp macro="">
      <xdr:nvCxnSpPr>
        <xdr:cNvPr id="294" name="直線コネクタ 293"/>
        <xdr:cNvCxnSpPr/>
      </xdr:nvCxnSpPr>
      <xdr:spPr>
        <a:xfrm flipV="1">
          <a:off x="7861300" y="6407094"/>
          <a:ext cx="889000" cy="5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295" name="フローチャート: 判断 294"/>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22675</xdr:rowOff>
    </xdr:from>
    <xdr:ext cx="534377" cy="259045"/>
    <xdr:sp macro="" textlink="">
      <xdr:nvSpPr>
        <xdr:cNvPr id="296" name="テキスト ボックス 295"/>
        <xdr:cNvSpPr txBox="1"/>
      </xdr:nvSpPr>
      <xdr:spPr>
        <a:xfrm>
          <a:off x="8483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101400</xdr:rowOff>
    </xdr:from>
    <xdr:to>
      <xdr:col>41</xdr:col>
      <xdr:colOff>50800</xdr:colOff>
      <xdr:row>37</xdr:row>
      <xdr:rowOff>116008</xdr:rowOff>
    </xdr:to>
    <xdr:cxnSp macro="">
      <xdr:nvCxnSpPr>
        <xdr:cNvPr id="297" name="直線コネクタ 296"/>
        <xdr:cNvCxnSpPr/>
      </xdr:nvCxnSpPr>
      <xdr:spPr>
        <a:xfrm>
          <a:off x="6972300" y="6445050"/>
          <a:ext cx="889000" cy="1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53408</xdr:rowOff>
    </xdr:from>
    <xdr:ext cx="534377" cy="259045"/>
    <xdr:sp macro="" textlink="">
      <xdr:nvSpPr>
        <xdr:cNvPr id="299" name="テキスト ボックス 298"/>
        <xdr:cNvSpPr txBox="1"/>
      </xdr:nvSpPr>
      <xdr:spPr>
        <a:xfrm>
          <a:off x="7594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62049</xdr:rowOff>
    </xdr:from>
    <xdr:ext cx="534377" cy="259045"/>
    <xdr:sp macro="" textlink="">
      <xdr:nvSpPr>
        <xdr:cNvPr id="301" name="テキスト ボックス 300"/>
        <xdr:cNvSpPr txBox="1"/>
      </xdr:nvSpPr>
      <xdr:spPr>
        <a:xfrm>
          <a:off x="6705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20992</xdr:rowOff>
    </xdr:from>
    <xdr:to>
      <xdr:col>55</xdr:col>
      <xdr:colOff>50800</xdr:colOff>
      <xdr:row>37</xdr:row>
      <xdr:rowOff>122592</xdr:rowOff>
    </xdr:to>
    <xdr:sp macro="" textlink="">
      <xdr:nvSpPr>
        <xdr:cNvPr id="307" name="楕円 306"/>
        <xdr:cNvSpPr/>
      </xdr:nvSpPr>
      <xdr:spPr>
        <a:xfrm>
          <a:off x="10426700" y="63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107369</xdr:rowOff>
    </xdr:from>
    <xdr:ext cx="534377" cy="259045"/>
    <xdr:sp macro="" textlink="">
      <xdr:nvSpPr>
        <xdr:cNvPr id="308" name="補助費等該当値テキスト"/>
        <xdr:cNvSpPr txBox="1"/>
      </xdr:nvSpPr>
      <xdr:spPr>
        <a:xfrm>
          <a:off x="10528300" y="627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35728</xdr:rowOff>
    </xdr:from>
    <xdr:to>
      <xdr:col>50</xdr:col>
      <xdr:colOff>165100</xdr:colOff>
      <xdr:row>37</xdr:row>
      <xdr:rowOff>137328</xdr:rowOff>
    </xdr:to>
    <xdr:sp macro="" textlink="">
      <xdr:nvSpPr>
        <xdr:cNvPr id="309" name="楕円 308"/>
        <xdr:cNvSpPr/>
      </xdr:nvSpPr>
      <xdr:spPr>
        <a:xfrm>
          <a:off x="9588500" y="637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128454</xdr:rowOff>
    </xdr:from>
    <xdr:ext cx="534377" cy="259045"/>
    <xdr:sp macro="" textlink="">
      <xdr:nvSpPr>
        <xdr:cNvPr id="310" name="テキスト ボックス 309"/>
        <xdr:cNvSpPr txBox="1"/>
      </xdr:nvSpPr>
      <xdr:spPr>
        <a:xfrm>
          <a:off x="9372111" y="647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12644</xdr:rowOff>
    </xdr:from>
    <xdr:to>
      <xdr:col>46</xdr:col>
      <xdr:colOff>38100</xdr:colOff>
      <xdr:row>37</xdr:row>
      <xdr:rowOff>114244</xdr:rowOff>
    </xdr:to>
    <xdr:sp macro="" textlink="">
      <xdr:nvSpPr>
        <xdr:cNvPr id="311" name="楕円 310"/>
        <xdr:cNvSpPr/>
      </xdr:nvSpPr>
      <xdr:spPr>
        <a:xfrm>
          <a:off x="8699500" y="635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105371</xdr:rowOff>
    </xdr:from>
    <xdr:ext cx="534377" cy="259045"/>
    <xdr:sp macro="" textlink="">
      <xdr:nvSpPr>
        <xdr:cNvPr id="312" name="テキスト ボックス 311"/>
        <xdr:cNvSpPr txBox="1"/>
      </xdr:nvSpPr>
      <xdr:spPr>
        <a:xfrm>
          <a:off x="8483111" y="644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65208</xdr:rowOff>
    </xdr:from>
    <xdr:to>
      <xdr:col>41</xdr:col>
      <xdr:colOff>101600</xdr:colOff>
      <xdr:row>37</xdr:row>
      <xdr:rowOff>166808</xdr:rowOff>
    </xdr:to>
    <xdr:sp macro="" textlink="">
      <xdr:nvSpPr>
        <xdr:cNvPr id="313" name="楕円 312"/>
        <xdr:cNvSpPr/>
      </xdr:nvSpPr>
      <xdr:spPr>
        <a:xfrm>
          <a:off x="7810500" y="640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157935</xdr:rowOff>
    </xdr:from>
    <xdr:ext cx="534377" cy="259045"/>
    <xdr:sp macro="" textlink="">
      <xdr:nvSpPr>
        <xdr:cNvPr id="314" name="テキスト ボックス 313"/>
        <xdr:cNvSpPr txBox="1"/>
      </xdr:nvSpPr>
      <xdr:spPr>
        <a:xfrm>
          <a:off x="7594111" y="650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50600</xdr:rowOff>
    </xdr:from>
    <xdr:to>
      <xdr:col>36</xdr:col>
      <xdr:colOff>165100</xdr:colOff>
      <xdr:row>37</xdr:row>
      <xdr:rowOff>152200</xdr:rowOff>
    </xdr:to>
    <xdr:sp macro="" textlink="">
      <xdr:nvSpPr>
        <xdr:cNvPr id="315" name="楕円 314"/>
        <xdr:cNvSpPr/>
      </xdr:nvSpPr>
      <xdr:spPr>
        <a:xfrm>
          <a:off x="6921500" y="63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143327</xdr:rowOff>
    </xdr:from>
    <xdr:ext cx="534377" cy="259045"/>
    <xdr:sp macro="" textlink="">
      <xdr:nvSpPr>
        <xdr:cNvPr id="316" name="テキスト ボックス 315"/>
        <xdr:cNvSpPr txBox="1"/>
      </xdr:nvSpPr>
      <xdr:spPr>
        <a:xfrm>
          <a:off x="6705111" y="648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37230</xdr:rowOff>
    </xdr:from>
    <xdr:to>
      <xdr:col>55</xdr:col>
      <xdr:colOff>0</xdr:colOff>
      <xdr:row>58</xdr:row>
      <xdr:rowOff>32289</xdr:rowOff>
    </xdr:to>
    <xdr:cxnSp macro="">
      <xdr:nvCxnSpPr>
        <xdr:cNvPr id="345" name="直線コネクタ 344"/>
        <xdr:cNvCxnSpPr/>
      </xdr:nvCxnSpPr>
      <xdr:spPr>
        <a:xfrm flipV="1">
          <a:off x="9639300" y="9809880"/>
          <a:ext cx="838200" cy="16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143253</xdr:rowOff>
    </xdr:from>
    <xdr:ext cx="534377" cy="259045"/>
    <xdr:sp macro="" textlink="">
      <xdr:nvSpPr>
        <xdr:cNvPr id="346" name="普通建設事業費平均値テキスト"/>
        <xdr:cNvSpPr txBox="1"/>
      </xdr:nvSpPr>
      <xdr:spPr>
        <a:xfrm>
          <a:off x="10528300" y="9744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32289</xdr:rowOff>
    </xdr:from>
    <xdr:to>
      <xdr:col>50</xdr:col>
      <xdr:colOff>114300</xdr:colOff>
      <xdr:row>58</xdr:row>
      <xdr:rowOff>96864</xdr:rowOff>
    </xdr:to>
    <xdr:cxnSp macro="">
      <xdr:nvCxnSpPr>
        <xdr:cNvPr id="348" name="直線コネクタ 347"/>
        <xdr:cNvCxnSpPr/>
      </xdr:nvCxnSpPr>
      <xdr:spPr>
        <a:xfrm flipV="1">
          <a:off x="8750300" y="9976389"/>
          <a:ext cx="889000" cy="6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96864</xdr:rowOff>
    </xdr:from>
    <xdr:to>
      <xdr:col>45</xdr:col>
      <xdr:colOff>177800</xdr:colOff>
      <xdr:row>58</xdr:row>
      <xdr:rowOff>117495</xdr:rowOff>
    </xdr:to>
    <xdr:cxnSp macro="">
      <xdr:nvCxnSpPr>
        <xdr:cNvPr id="351" name="直線コネクタ 350"/>
        <xdr:cNvCxnSpPr/>
      </xdr:nvCxnSpPr>
      <xdr:spPr>
        <a:xfrm flipV="1">
          <a:off x="7861300" y="10040964"/>
          <a:ext cx="889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47096</xdr:rowOff>
    </xdr:from>
    <xdr:to>
      <xdr:col>46</xdr:col>
      <xdr:colOff>38100</xdr:colOff>
      <xdr:row>57</xdr:row>
      <xdr:rowOff>148696</xdr:rowOff>
    </xdr:to>
    <xdr:sp macro="" textlink="">
      <xdr:nvSpPr>
        <xdr:cNvPr id="352" name="フローチャート: 判断 351"/>
        <xdr:cNvSpPr/>
      </xdr:nvSpPr>
      <xdr:spPr>
        <a:xfrm>
          <a:off x="8699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165223</xdr:rowOff>
    </xdr:from>
    <xdr:ext cx="534377" cy="259045"/>
    <xdr:sp macro="" textlink="">
      <xdr:nvSpPr>
        <xdr:cNvPr id="353" name="テキスト ボックス 352"/>
        <xdr:cNvSpPr txBox="1"/>
      </xdr:nvSpPr>
      <xdr:spPr>
        <a:xfrm>
          <a:off x="8483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171319</xdr:rowOff>
    </xdr:from>
    <xdr:to>
      <xdr:col>41</xdr:col>
      <xdr:colOff>50800</xdr:colOff>
      <xdr:row>58</xdr:row>
      <xdr:rowOff>117495</xdr:rowOff>
    </xdr:to>
    <xdr:cxnSp macro="">
      <xdr:nvCxnSpPr>
        <xdr:cNvPr id="354" name="直線コネクタ 353"/>
        <xdr:cNvCxnSpPr/>
      </xdr:nvCxnSpPr>
      <xdr:spPr>
        <a:xfrm>
          <a:off x="6972300" y="9943969"/>
          <a:ext cx="889000" cy="11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104778</xdr:rowOff>
    </xdr:from>
    <xdr:ext cx="534377" cy="259045"/>
    <xdr:sp macro="" textlink="">
      <xdr:nvSpPr>
        <xdr:cNvPr id="356" name="テキスト ボックス 355"/>
        <xdr:cNvSpPr txBox="1"/>
      </xdr:nvSpPr>
      <xdr:spPr>
        <a:xfrm>
          <a:off x="7594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139407</xdr:rowOff>
    </xdr:from>
    <xdr:ext cx="534377" cy="259045"/>
    <xdr:sp macro="" textlink="">
      <xdr:nvSpPr>
        <xdr:cNvPr id="358" name="テキスト ボックス 357"/>
        <xdr:cNvSpPr txBox="1"/>
      </xdr:nvSpPr>
      <xdr:spPr>
        <a:xfrm>
          <a:off x="6705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157880</xdr:rowOff>
    </xdr:from>
    <xdr:to>
      <xdr:col>55</xdr:col>
      <xdr:colOff>50800</xdr:colOff>
      <xdr:row>57</xdr:row>
      <xdr:rowOff>88030</xdr:rowOff>
    </xdr:to>
    <xdr:sp macro="" textlink="">
      <xdr:nvSpPr>
        <xdr:cNvPr id="364" name="楕円 363"/>
        <xdr:cNvSpPr/>
      </xdr:nvSpPr>
      <xdr:spPr>
        <a:xfrm>
          <a:off x="10426700" y="97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9307</xdr:rowOff>
    </xdr:from>
    <xdr:ext cx="534377" cy="259045"/>
    <xdr:sp macro="" textlink="">
      <xdr:nvSpPr>
        <xdr:cNvPr id="365" name="普通建設事業費該当値テキスト"/>
        <xdr:cNvSpPr txBox="1"/>
      </xdr:nvSpPr>
      <xdr:spPr>
        <a:xfrm>
          <a:off x="10528300" y="961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152939</xdr:rowOff>
    </xdr:from>
    <xdr:to>
      <xdr:col>50</xdr:col>
      <xdr:colOff>165100</xdr:colOff>
      <xdr:row>58</xdr:row>
      <xdr:rowOff>83089</xdr:rowOff>
    </xdr:to>
    <xdr:sp macro="" textlink="">
      <xdr:nvSpPr>
        <xdr:cNvPr id="366" name="楕円 365"/>
        <xdr:cNvSpPr/>
      </xdr:nvSpPr>
      <xdr:spPr>
        <a:xfrm>
          <a:off x="9588500" y="992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74216</xdr:rowOff>
    </xdr:from>
    <xdr:ext cx="534377" cy="259045"/>
    <xdr:sp macro="" textlink="">
      <xdr:nvSpPr>
        <xdr:cNvPr id="367" name="テキスト ボックス 366"/>
        <xdr:cNvSpPr txBox="1"/>
      </xdr:nvSpPr>
      <xdr:spPr>
        <a:xfrm>
          <a:off x="9372111" y="1001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46064</xdr:rowOff>
    </xdr:from>
    <xdr:to>
      <xdr:col>46</xdr:col>
      <xdr:colOff>38100</xdr:colOff>
      <xdr:row>58</xdr:row>
      <xdr:rowOff>147664</xdr:rowOff>
    </xdr:to>
    <xdr:sp macro="" textlink="">
      <xdr:nvSpPr>
        <xdr:cNvPr id="368" name="楕円 367"/>
        <xdr:cNvSpPr/>
      </xdr:nvSpPr>
      <xdr:spPr>
        <a:xfrm>
          <a:off x="8699500" y="999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138791</xdr:rowOff>
    </xdr:from>
    <xdr:ext cx="534377" cy="259045"/>
    <xdr:sp macro="" textlink="">
      <xdr:nvSpPr>
        <xdr:cNvPr id="369" name="テキスト ボックス 368"/>
        <xdr:cNvSpPr txBox="1"/>
      </xdr:nvSpPr>
      <xdr:spPr>
        <a:xfrm>
          <a:off x="8483111" y="1008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66695</xdr:rowOff>
    </xdr:from>
    <xdr:to>
      <xdr:col>41</xdr:col>
      <xdr:colOff>101600</xdr:colOff>
      <xdr:row>58</xdr:row>
      <xdr:rowOff>168295</xdr:rowOff>
    </xdr:to>
    <xdr:sp macro="" textlink="">
      <xdr:nvSpPr>
        <xdr:cNvPr id="370" name="楕円 369"/>
        <xdr:cNvSpPr/>
      </xdr:nvSpPr>
      <xdr:spPr>
        <a:xfrm>
          <a:off x="7810500" y="100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159422</xdr:rowOff>
    </xdr:from>
    <xdr:ext cx="534377" cy="259045"/>
    <xdr:sp macro="" textlink="">
      <xdr:nvSpPr>
        <xdr:cNvPr id="371" name="テキスト ボックス 370"/>
        <xdr:cNvSpPr txBox="1"/>
      </xdr:nvSpPr>
      <xdr:spPr>
        <a:xfrm>
          <a:off x="7594111" y="1010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120519</xdr:rowOff>
    </xdr:from>
    <xdr:to>
      <xdr:col>36</xdr:col>
      <xdr:colOff>165100</xdr:colOff>
      <xdr:row>58</xdr:row>
      <xdr:rowOff>50669</xdr:rowOff>
    </xdr:to>
    <xdr:sp macro="" textlink="">
      <xdr:nvSpPr>
        <xdr:cNvPr id="372" name="楕円 371"/>
        <xdr:cNvSpPr/>
      </xdr:nvSpPr>
      <xdr:spPr>
        <a:xfrm>
          <a:off x="6921500" y="989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41796</xdr:rowOff>
    </xdr:from>
    <xdr:ext cx="534377" cy="259045"/>
    <xdr:sp macro="" textlink="">
      <xdr:nvSpPr>
        <xdr:cNvPr id="373" name="テキスト ボックス 372"/>
        <xdr:cNvSpPr txBox="1"/>
      </xdr:nvSpPr>
      <xdr:spPr>
        <a:xfrm>
          <a:off x="6705111" y="998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10168</xdr:rowOff>
    </xdr:from>
    <xdr:to>
      <xdr:col>55</xdr:col>
      <xdr:colOff>0</xdr:colOff>
      <xdr:row>79</xdr:row>
      <xdr:rowOff>38315</xdr:rowOff>
    </xdr:to>
    <xdr:cxnSp macro="">
      <xdr:nvCxnSpPr>
        <xdr:cNvPr id="402" name="直線コネクタ 401"/>
        <xdr:cNvCxnSpPr/>
      </xdr:nvCxnSpPr>
      <xdr:spPr>
        <a:xfrm flipV="1">
          <a:off x="9639300" y="13211818"/>
          <a:ext cx="838200" cy="37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117786</xdr:rowOff>
    </xdr:from>
    <xdr:ext cx="534377" cy="259045"/>
    <xdr:sp macro="" textlink="">
      <xdr:nvSpPr>
        <xdr:cNvPr id="403" name="普通建設事業費 （ うち新規整備　）平均値テキスト"/>
        <xdr:cNvSpPr txBox="1"/>
      </xdr:nvSpPr>
      <xdr:spPr>
        <a:xfrm>
          <a:off x="10528300" y="1331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38315</xdr:rowOff>
    </xdr:from>
    <xdr:to>
      <xdr:col>50</xdr:col>
      <xdr:colOff>114300</xdr:colOff>
      <xdr:row>79</xdr:row>
      <xdr:rowOff>44450</xdr:rowOff>
    </xdr:to>
    <xdr:cxnSp macro="">
      <xdr:nvCxnSpPr>
        <xdr:cNvPr id="405" name="直線コネクタ 404"/>
        <xdr:cNvCxnSpPr/>
      </xdr:nvCxnSpPr>
      <xdr:spPr>
        <a:xfrm flipV="1">
          <a:off x="8750300" y="13582865"/>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109576</xdr:rowOff>
    </xdr:from>
    <xdr:ext cx="534377" cy="259045"/>
    <xdr:sp macro="" textlink="">
      <xdr:nvSpPr>
        <xdr:cNvPr id="407" name="テキスト ボックス 406"/>
        <xdr:cNvSpPr txBox="1"/>
      </xdr:nvSpPr>
      <xdr:spPr>
        <a:xfrm>
          <a:off x="9372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08" name="直線コネクタ 407"/>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119388</xdr:rowOff>
    </xdr:from>
    <xdr:to>
      <xdr:col>46</xdr:col>
      <xdr:colOff>38100</xdr:colOff>
      <xdr:row>78</xdr:row>
      <xdr:rowOff>49538</xdr:rowOff>
    </xdr:to>
    <xdr:sp macro="" textlink="">
      <xdr:nvSpPr>
        <xdr:cNvPr id="409" name="フローチャート: 判断 408"/>
        <xdr:cNvSpPr/>
      </xdr:nvSpPr>
      <xdr:spPr>
        <a:xfrm>
          <a:off x="8699500" y="1332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66065</xdr:rowOff>
    </xdr:from>
    <xdr:ext cx="534377" cy="259045"/>
    <xdr:sp macro="" textlink="">
      <xdr:nvSpPr>
        <xdr:cNvPr id="410" name="テキスト ボックス 409"/>
        <xdr:cNvSpPr txBox="1"/>
      </xdr:nvSpPr>
      <xdr:spPr>
        <a:xfrm>
          <a:off x="8483111" y="130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163304</xdr:rowOff>
    </xdr:from>
    <xdr:ext cx="534377" cy="259045"/>
    <xdr:sp macro="" textlink="">
      <xdr:nvSpPr>
        <xdr:cNvPr id="412" name="テキスト ボックス 411"/>
        <xdr:cNvSpPr txBox="1"/>
      </xdr:nvSpPr>
      <xdr:spPr>
        <a:xfrm>
          <a:off x="7594111" y="130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130818</xdr:rowOff>
    </xdr:from>
    <xdr:to>
      <xdr:col>55</xdr:col>
      <xdr:colOff>50800</xdr:colOff>
      <xdr:row>77</xdr:row>
      <xdr:rowOff>60968</xdr:rowOff>
    </xdr:to>
    <xdr:sp macro="" textlink="">
      <xdr:nvSpPr>
        <xdr:cNvPr id="418" name="楕円 417"/>
        <xdr:cNvSpPr/>
      </xdr:nvSpPr>
      <xdr:spPr>
        <a:xfrm>
          <a:off x="10426700" y="1316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153695</xdr:rowOff>
    </xdr:from>
    <xdr:ext cx="534377" cy="259045"/>
    <xdr:sp macro="" textlink="">
      <xdr:nvSpPr>
        <xdr:cNvPr id="419" name="普通建設事業費 （ うち新規整備　）該当値テキスト"/>
        <xdr:cNvSpPr txBox="1"/>
      </xdr:nvSpPr>
      <xdr:spPr>
        <a:xfrm>
          <a:off x="10528300" y="1301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158965</xdr:rowOff>
    </xdr:from>
    <xdr:to>
      <xdr:col>50</xdr:col>
      <xdr:colOff>165100</xdr:colOff>
      <xdr:row>79</xdr:row>
      <xdr:rowOff>89115</xdr:rowOff>
    </xdr:to>
    <xdr:sp macro="" textlink="">
      <xdr:nvSpPr>
        <xdr:cNvPr id="420" name="楕円 419"/>
        <xdr:cNvSpPr/>
      </xdr:nvSpPr>
      <xdr:spPr>
        <a:xfrm>
          <a:off x="9588500" y="135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80242</xdr:rowOff>
    </xdr:from>
    <xdr:ext cx="378565" cy="259045"/>
    <xdr:sp macro="" textlink="">
      <xdr:nvSpPr>
        <xdr:cNvPr id="421" name="テキスト ボックス 420"/>
        <xdr:cNvSpPr txBox="1"/>
      </xdr:nvSpPr>
      <xdr:spPr>
        <a:xfrm>
          <a:off x="9450017" y="1362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2" name="楕円 421"/>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3" name="テキスト ボックス 422"/>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4" name="楕円 423"/>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5" name="テキスト ボックス 424"/>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41112</xdr:rowOff>
    </xdr:from>
    <xdr:to>
      <xdr:col>55</xdr:col>
      <xdr:colOff>0</xdr:colOff>
      <xdr:row>97</xdr:row>
      <xdr:rowOff>84493</xdr:rowOff>
    </xdr:to>
    <xdr:cxnSp macro="">
      <xdr:nvCxnSpPr>
        <xdr:cNvPr id="454" name="直線コネクタ 453"/>
        <xdr:cNvCxnSpPr/>
      </xdr:nvCxnSpPr>
      <xdr:spPr>
        <a:xfrm>
          <a:off x="9639300" y="16671762"/>
          <a:ext cx="838200" cy="4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41112</xdr:rowOff>
    </xdr:from>
    <xdr:to>
      <xdr:col>50</xdr:col>
      <xdr:colOff>114300</xdr:colOff>
      <xdr:row>98</xdr:row>
      <xdr:rowOff>24637</xdr:rowOff>
    </xdr:to>
    <xdr:cxnSp macro="">
      <xdr:nvCxnSpPr>
        <xdr:cNvPr id="457" name="直線コネクタ 456"/>
        <xdr:cNvCxnSpPr/>
      </xdr:nvCxnSpPr>
      <xdr:spPr>
        <a:xfrm flipV="1">
          <a:off x="8750300" y="16671762"/>
          <a:ext cx="889000" cy="15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85089</xdr:rowOff>
    </xdr:from>
    <xdr:ext cx="534377" cy="259045"/>
    <xdr:sp macro="" textlink="">
      <xdr:nvSpPr>
        <xdr:cNvPr id="459" name="テキスト ボックス 458"/>
        <xdr:cNvSpPr txBox="1"/>
      </xdr:nvSpPr>
      <xdr:spPr>
        <a:xfrm>
          <a:off x="9372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20371</xdr:rowOff>
    </xdr:from>
    <xdr:to>
      <xdr:col>45</xdr:col>
      <xdr:colOff>177800</xdr:colOff>
      <xdr:row>98</xdr:row>
      <xdr:rowOff>24637</xdr:rowOff>
    </xdr:to>
    <xdr:cxnSp macro="">
      <xdr:nvCxnSpPr>
        <xdr:cNvPr id="460" name="直線コネクタ 459"/>
        <xdr:cNvCxnSpPr/>
      </xdr:nvCxnSpPr>
      <xdr:spPr>
        <a:xfrm>
          <a:off x="7861300" y="16822471"/>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62337</xdr:rowOff>
    </xdr:from>
    <xdr:to>
      <xdr:col>46</xdr:col>
      <xdr:colOff>38100</xdr:colOff>
      <xdr:row>97</xdr:row>
      <xdr:rowOff>163937</xdr:rowOff>
    </xdr:to>
    <xdr:sp macro="" textlink="">
      <xdr:nvSpPr>
        <xdr:cNvPr id="461" name="フローチャート: 判断 460"/>
        <xdr:cNvSpPr/>
      </xdr:nvSpPr>
      <xdr:spPr>
        <a:xfrm>
          <a:off x="8699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9014</xdr:rowOff>
    </xdr:from>
    <xdr:ext cx="534377" cy="259045"/>
    <xdr:sp macro="" textlink="">
      <xdr:nvSpPr>
        <xdr:cNvPr id="462" name="テキスト ボックス 461"/>
        <xdr:cNvSpPr txBox="1"/>
      </xdr:nvSpPr>
      <xdr:spPr>
        <a:xfrm>
          <a:off x="8483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145488</xdr:rowOff>
    </xdr:from>
    <xdr:ext cx="534377" cy="259045"/>
    <xdr:sp macro="" textlink="">
      <xdr:nvSpPr>
        <xdr:cNvPr id="464" name="テキスト ボックス 463"/>
        <xdr:cNvSpPr txBox="1"/>
      </xdr:nvSpPr>
      <xdr:spPr>
        <a:xfrm>
          <a:off x="7594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33693</xdr:rowOff>
    </xdr:from>
    <xdr:to>
      <xdr:col>55</xdr:col>
      <xdr:colOff>50800</xdr:colOff>
      <xdr:row>97</xdr:row>
      <xdr:rowOff>135293</xdr:rowOff>
    </xdr:to>
    <xdr:sp macro="" textlink="">
      <xdr:nvSpPr>
        <xdr:cNvPr id="470" name="楕円 469"/>
        <xdr:cNvSpPr/>
      </xdr:nvSpPr>
      <xdr:spPr>
        <a:xfrm>
          <a:off x="10426700" y="166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12120</xdr:rowOff>
    </xdr:from>
    <xdr:ext cx="534377" cy="259045"/>
    <xdr:sp macro="" textlink="">
      <xdr:nvSpPr>
        <xdr:cNvPr id="471" name="普通建設事業費 （ うち更新整備　）該当値テキスト"/>
        <xdr:cNvSpPr txBox="1"/>
      </xdr:nvSpPr>
      <xdr:spPr>
        <a:xfrm>
          <a:off x="10528300" y="166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161762</xdr:rowOff>
    </xdr:from>
    <xdr:to>
      <xdr:col>50</xdr:col>
      <xdr:colOff>165100</xdr:colOff>
      <xdr:row>97</xdr:row>
      <xdr:rowOff>91912</xdr:rowOff>
    </xdr:to>
    <xdr:sp macro="" textlink="">
      <xdr:nvSpPr>
        <xdr:cNvPr id="472" name="楕円 471"/>
        <xdr:cNvSpPr/>
      </xdr:nvSpPr>
      <xdr:spPr>
        <a:xfrm>
          <a:off x="9588500" y="1662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108439</xdr:rowOff>
    </xdr:from>
    <xdr:ext cx="534377" cy="259045"/>
    <xdr:sp macro="" textlink="">
      <xdr:nvSpPr>
        <xdr:cNvPr id="473" name="テキスト ボックス 472"/>
        <xdr:cNvSpPr txBox="1"/>
      </xdr:nvSpPr>
      <xdr:spPr>
        <a:xfrm>
          <a:off x="9372111" y="1639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145287</xdr:rowOff>
    </xdr:from>
    <xdr:to>
      <xdr:col>46</xdr:col>
      <xdr:colOff>38100</xdr:colOff>
      <xdr:row>98</xdr:row>
      <xdr:rowOff>75437</xdr:rowOff>
    </xdr:to>
    <xdr:sp macro="" textlink="">
      <xdr:nvSpPr>
        <xdr:cNvPr id="474" name="楕円 473"/>
        <xdr:cNvSpPr/>
      </xdr:nvSpPr>
      <xdr:spPr>
        <a:xfrm>
          <a:off x="8699500" y="167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66564</xdr:rowOff>
    </xdr:from>
    <xdr:ext cx="534377" cy="259045"/>
    <xdr:sp macro="" textlink="">
      <xdr:nvSpPr>
        <xdr:cNvPr id="475" name="テキスト ボックス 474"/>
        <xdr:cNvSpPr txBox="1"/>
      </xdr:nvSpPr>
      <xdr:spPr>
        <a:xfrm>
          <a:off x="8483111" y="1686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141021</xdr:rowOff>
    </xdr:from>
    <xdr:to>
      <xdr:col>41</xdr:col>
      <xdr:colOff>101600</xdr:colOff>
      <xdr:row>98</xdr:row>
      <xdr:rowOff>71171</xdr:rowOff>
    </xdr:to>
    <xdr:sp macro="" textlink="">
      <xdr:nvSpPr>
        <xdr:cNvPr id="476" name="楕円 475"/>
        <xdr:cNvSpPr/>
      </xdr:nvSpPr>
      <xdr:spPr>
        <a:xfrm>
          <a:off x="7810500" y="1677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62298</xdr:rowOff>
    </xdr:from>
    <xdr:ext cx="534377" cy="259045"/>
    <xdr:sp macro="" textlink="">
      <xdr:nvSpPr>
        <xdr:cNvPr id="477" name="テキスト ボックス 476"/>
        <xdr:cNvSpPr txBox="1"/>
      </xdr:nvSpPr>
      <xdr:spPr>
        <a:xfrm>
          <a:off x="7594111" y="1686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36005</xdr:rowOff>
    </xdr:from>
    <xdr:to>
      <xdr:col>85</xdr:col>
      <xdr:colOff>127000</xdr:colOff>
      <xdr:row>39</xdr:row>
      <xdr:rowOff>37402</xdr:rowOff>
    </xdr:to>
    <xdr:cxnSp macro="">
      <xdr:nvCxnSpPr>
        <xdr:cNvPr id="506" name="直線コネクタ 505"/>
        <xdr:cNvCxnSpPr/>
      </xdr:nvCxnSpPr>
      <xdr:spPr>
        <a:xfrm>
          <a:off x="15481300" y="6722555"/>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168419</xdr:rowOff>
    </xdr:from>
    <xdr:ext cx="469744" cy="259045"/>
    <xdr:sp macro="" textlink="">
      <xdr:nvSpPr>
        <xdr:cNvPr id="507" name="災害復旧事業費平均値テキスト"/>
        <xdr:cNvSpPr txBox="1"/>
      </xdr:nvSpPr>
      <xdr:spPr>
        <a:xfrm>
          <a:off x="16370300" y="651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12941</xdr:rowOff>
    </xdr:from>
    <xdr:to>
      <xdr:col>81</xdr:col>
      <xdr:colOff>50800</xdr:colOff>
      <xdr:row>39</xdr:row>
      <xdr:rowOff>36005</xdr:rowOff>
    </xdr:to>
    <xdr:cxnSp macro="">
      <xdr:nvCxnSpPr>
        <xdr:cNvPr id="509" name="直線コネクタ 508"/>
        <xdr:cNvCxnSpPr/>
      </xdr:nvCxnSpPr>
      <xdr:spPr>
        <a:xfrm>
          <a:off x="14592300" y="6699491"/>
          <a:ext cx="889000" cy="2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69969</xdr:rowOff>
    </xdr:from>
    <xdr:ext cx="469744" cy="259045"/>
    <xdr:sp macro="" textlink="">
      <xdr:nvSpPr>
        <xdr:cNvPr id="511" name="テキスト ボックス 510"/>
        <xdr:cNvSpPr txBox="1"/>
      </xdr:nvSpPr>
      <xdr:spPr>
        <a:xfrm>
          <a:off x="15246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12941</xdr:rowOff>
    </xdr:from>
    <xdr:to>
      <xdr:col>76</xdr:col>
      <xdr:colOff>114300</xdr:colOff>
      <xdr:row>39</xdr:row>
      <xdr:rowOff>25768</xdr:rowOff>
    </xdr:to>
    <xdr:cxnSp macro="">
      <xdr:nvCxnSpPr>
        <xdr:cNvPr id="512" name="直線コネクタ 511"/>
        <xdr:cNvCxnSpPr/>
      </xdr:nvCxnSpPr>
      <xdr:spPr>
        <a:xfrm flipV="1">
          <a:off x="13703300" y="6699491"/>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144411</xdr:rowOff>
    </xdr:from>
    <xdr:to>
      <xdr:col>76</xdr:col>
      <xdr:colOff>165100</xdr:colOff>
      <xdr:row>39</xdr:row>
      <xdr:rowOff>74561</xdr:rowOff>
    </xdr:to>
    <xdr:sp macro="" textlink="">
      <xdr:nvSpPr>
        <xdr:cNvPr id="513" name="フローチャート: 判断 512"/>
        <xdr:cNvSpPr/>
      </xdr:nvSpPr>
      <xdr:spPr>
        <a:xfrm>
          <a:off x="14541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65688</xdr:rowOff>
    </xdr:from>
    <xdr:ext cx="469744" cy="259045"/>
    <xdr:sp macro="" textlink="">
      <xdr:nvSpPr>
        <xdr:cNvPr id="514" name="テキスト ボックス 513"/>
        <xdr:cNvSpPr txBox="1"/>
      </xdr:nvSpPr>
      <xdr:spPr>
        <a:xfrm>
          <a:off x="14357428" y="67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25768</xdr:rowOff>
    </xdr:from>
    <xdr:to>
      <xdr:col>71</xdr:col>
      <xdr:colOff>177800</xdr:colOff>
      <xdr:row>39</xdr:row>
      <xdr:rowOff>34849</xdr:rowOff>
    </xdr:to>
    <xdr:cxnSp macro="">
      <xdr:nvCxnSpPr>
        <xdr:cNvPr id="515" name="直線コネクタ 514"/>
        <xdr:cNvCxnSpPr/>
      </xdr:nvCxnSpPr>
      <xdr:spPr>
        <a:xfrm flipV="1">
          <a:off x="12814300" y="6712318"/>
          <a:ext cx="889000" cy="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158052</xdr:rowOff>
    </xdr:from>
    <xdr:to>
      <xdr:col>85</xdr:col>
      <xdr:colOff>177800</xdr:colOff>
      <xdr:row>39</xdr:row>
      <xdr:rowOff>88202</xdr:rowOff>
    </xdr:to>
    <xdr:sp macro="" textlink="">
      <xdr:nvSpPr>
        <xdr:cNvPr id="525" name="楕円 524"/>
        <xdr:cNvSpPr/>
      </xdr:nvSpPr>
      <xdr:spPr>
        <a:xfrm>
          <a:off x="16268700" y="66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123970</xdr:rowOff>
    </xdr:from>
    <xdr:ext cx="378565" cy="259045"/>
    <xdr:sp macro="" textlink="">
      <xdr:nvSpPr>
        <xdr:cNvPr id="526" name="災害復旧事業費該当値テキスト"/>
        <xdr:cNvSpPr txBox="1"/>
      </xdr:nvSpPr>
      <xdr:spPr>
        <a:xfrm>
          <a:off x="16370300" y="6639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156655</xdr:rowOff>
    </xdr:from>
    <xdr:to>
      <xdr:col>81</xdr:col>
      <xdr:colOff>101600</xdr:colOff>
      <xdr:row>39</xdr:row>
      <xdr:rowOff>86805</xdr:rowOff>
    </xdr:to>
    <xdr:sp macro="" textlink="">
      <xdr:nvSpPr>
        <xdr:cNvPr id="527" name="楕円 526"/>
        <xdr:cNvSpPr/>
      </xdr:nvSpPr>
      <xdr:spPr>
        <a:xfrm>
          <a:off x="15430500" y="66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77932</xdr:rowOff>
    </xdr:from>
    <xdr:ext cx="378565" cy="259045"/>
    <xdr:sp macro="" textlink="">
      <xdr:nvSpPr>
        <xdr:cNvPr id="528" name="テキスト ボックス 527"/>
        <xdr:cNvSpPr txBox="1"/>
      </xdr:nvSpPr>
      <xdr:spPr>
        <a:xfrm>
          <a:off x="15292017" y="6764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133591</xdr:rowOff>
    </xdr:from>
    <xdr:to>
      <xdr:col>76</xdr:col>
      <xdr:colOff>165100</xdr:colOff>
      <xdr:row>39</xdr:row>
      <xdr:rowOff>63741</xdr:rowOff>
    </xdr:to>
    <xdr:sp macro="" textlink="">
      <xdr:nvSpPr>
        <xdr:cNvPr id="529" name="楕円 528"/>
        <xdr:cNvSpPr/>
      </xdr:nvSpPr>
      <xdr:spPr>
        <a:xfrm>
          <a:off x="14541500" y="664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80268</xdr:rowOff>
    </xdr:from>
    <xdr:ext cx="469744" cy="259045"/>
    <xdr:sp macro="" textlink="">
      <xdr:nvSpPr>
        <xdr:cNvPr id="530" name="テキスト ボックス 529"/>
        <xdr:cNvSpPr txBox="1"/>
      </xdr:nvSpPr>
      <xdr:spPr>
        <a:xfrm>
          <a:off x="14357428" y="642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146418</xdr:rowOff>
    </xdr:from>
    <xdr:to>
      <xdr:col>72</xdr:col>
      <xdr:colOff>38100</xdr:colOff>
      <xdr:row>39</xdr:row>
      <xdr:rowOff>76568</xdr:rowOff>
    </xdr:to>
    <xdr:sp macro="" textlink="">
      <xdr:nvSpPr>
        <xdr:cNvPr id="531" name="楕円 530"/>
        <xdr:cNvSpPr/>
      </xdr:nvSpPr>
      <xdr:spPr>
        <a:xfrm>
          <a:off x="13652500" y="666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67695</xdr:rowOff>
    </xdr:from>
    <xdr:ext cx="469744" cy="259045"/>
    <xdr:sp macro="" textlink="">
      <xdr:nvSpPr>
        <xdr:cNvPr id="532" name="テキスト ボックス 531"/>
        <xdr:cNvSpPr txBox="1"/>
      </xdr:nvSpPr>
      <xdr:spPr>
        <a:xfrm>
          <a:off x="13468428" y="675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155499</xdr:rowOff>
    </xdr:from>
    <xdr:to>
      <xdr:col>67</xdr:col>
      <xdr:colOff>101600</xdr:colOff>
      <xdr:row>39</xdr:row>
      <xdr:rowOff>85649</xdr:rowOff>
    </xdr:to>
    <xdr:sp macro="" textlink="">
      <xdr:nvSpPr>
        <xdr:cNvPr id="533" name="楕円 532"/>
        <xdr:cNvSpPr/>
      </xdr:nvSpPr>
      <xdr:spPr>
        <a:xfrm>
          <a:off x="12763500" y="66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76776</xdr:rowOff>
    </xdr:from>
    <xdr:ext cx="378565" cy="259045"/>
    <xdr:sp macro="" textlink="">
      <xdr:nvSpPr>
        <xdr:cNvPr id="534" name="テキスト ボックス 533"/>
        <xdr:cNvSpPr txBox="1"/>
      </xdr:nvSpPr>
      <xdr:spPr>
        <a:xfrm>
          <a:off x="12625017" y="676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142215</xdr:rowOff>
    </xdr:from>
    <xdr:to>
      <xdr:col>85</xdr:col>
      <xdr:colOff>127000</xdr:colOff>
      <xdr:row>77</xdr:row>
      <xdr:rowOff>148386</xdr:rowOff>
    </xdr:to>
    <xdr:cxnSp macro="">
      <xdr:nvCxnSpPr>
        <xdr:cNvPr id="612" name="直線コネクタ 611"/>
        <xdr:cNvCxnSpPr/>
      </xdr:nvCxnSpPr>
      <xdr:spPr>
        <a:xfrm flipV="1">
          <a:off x="15481300" y="13343865"/>
          <a:ext cx="8382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133402</xdr:rowOff>
    </xdr:from>
    <xdr:ext cx="534377" cy="259045"/>
    <xdr:sp macro="" textlink="">
      <xdr:nvSpPr>
        <xdr:cNvPr id="613" name="公債費平均値テキスト"/>
        <xdr:cNvSpPr txBox="1"/>
      </xdr:nvSpPr>
      <xdr:spPr>
        <a:xfrm>
          <a:off x="16370300" y="12992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148386</xdr:rowOff>
    </xdr:from>
    <xdr:to>
      <xdr:col>81</xdr:col>
      <xdr:colOff>50800</xdr:colOff>
      <xdr:row>77</xdr:row>
      <xdr:rowOff>160982</xdr:rowOff>
    </xdr:to>
    <xdr:cxnSp macro="">
      <xdr:nvCxnSpPr>
        <xdr:cNvPr id="615" name="直線コネクタ 614"/>
        <xdr:cNvCxnSpPr/>
      </xdr:nvCxnSpPr>
      <xdr:spPr>
        <a:xfrm flipV="1">
          <a:off x="14592300" y="13350036"/>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50916</xdr:rowOff>
    </xdr:from>
    <xdr:ext cx="534377" cy="259045"/>
    <xdr:sp macro="" textlink="">
      <xdr:nvSpPr>
        <xdr:cNvPr id="617" name="テキスト ボックス 616"/>
        <xdr:cNvSpPr txBox="1"/>
      </xdr:nvSpPr>
      <xdr:spPr>
        <a:xfrm>
          <a:off x="15214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3828</xdr:rowOff>
    </xdr:from>
    <xdr:to>
      <xdr:col>76</xdr:col>
      <xdr:colOff>114300</xdr:colOff>
      <xdr:row>77</xdr:row>
      <xdr:rowOff>160982</xdr:rowOff>
    </xdr:to>
    <xdr:cxnSp macro="">
      <xdr:nvCxnSpPr>
        <xdr:cNvPr id="618" name="直線コネクタ 617"/>
        <xdr:cNvCxnSpPr/>
      </xdr:nvCxnSpPr>
      <xdr:spPr>
        <a:xfrm>
          <a:off x="13703300" y="13205478"/>
          <a:ext cx="889000" cy="15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19" name="フローチャート: 判断 618"/>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3916</xdr:rowOff>
    </xdr:from>
    <xdr:ext cx="534377" cy="259045"/>
    <xdr:sp macro="" textlink="">
      <xdr:nvSpPr>
        <xdr:cNvPr id="620" name="テキスト ボックス 619"/>
        <xdr:cNvSpPr txBox="1"/>
      </xdr:nvSpPr>
      <xdr:spPr>
        <a:xfrm>
          <a:off x="14325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102065</xdr:rowOff>
    </xdr:from>
    <xdr:to>
      <xdr:col>71</xdr:col>
      <xdr:colOff>177800</xdr:colOff>
      <xdr:row>77</xdr:row>
      <xdr:rowOff>3828</xdr:rowOff>
    </xdr:to>
    <xdr:cxnSp macro="">
      <xdr:nvCxnSpPr>
        <xdr:cNvPr id="621" name="直線コネクタ 620"/>
        <xdr:cNvCxnSpPr/>
      </xdr:nvCxnSpPr>
      <xdr:spPr>
        <a:xfrm>
          <a:off x="12814300" y="13132265"/>
          <a:ext cx="889000" cy="7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162503</xdr:rowOff>
    </xdr:from>
    <xdr:ext cx="534377" cy="259045"/>
    <xdr:sp macro="" textlink="">
      <xdr:nvSpPr>
        <xdr:cNvPr id="623" name="テキスト ボックス 622"/>
        <xdr:cNvSpPr txBox="1"/>
      </xdr:nvSpPr>
      <xdr:spPr>
        <a:xfrm>
          <a:off x="13436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159669</xdr:rowOff>
    </xdr:from>
    <xdr:ext cx="534377" cy="259045"/>
    <xdr:sp macro="" textlink="">
      <xdr:nvSpPr>
        <xdr:cNvPr id="625" name="テキスト ボックス 624"/>
        <xdr:cNvSpPr txBox="1"/>
      </xdr:nvSpPr>
      <xdr:spPr>
        <a:xfrm>
          <a:off x="12547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91415</xdr:rowOff>
    </xdr:from>
    <xdr:to>
      <xdr:col>85</xdr:col>
      <xdr:colOff>177800</xdr:colOff>
      <xdr:row>78</xdr:row>
      <xdr:rowOff>21565</xdr:rowOff>
    </xdr:to>
    <xdr:sp macro="" textlink="">
      <xdr:nvSpPr>
        <xdr:cNvPr id="631" name="楕円 630"/>
        <xdr:cNvSpPr/>
      </xdr:nvSpPr>
      <xdr:spPr>
        <a:xfrm>
          <a:off x="16268700" y="132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69842</xdr:rowOff>
    </xdr:from>
    <xdr:ext cx="534377" cy="259045"/>
    <xdr:sp macro="" textlink="">
      <xdr:nvSpPr>
        <xdr:cNvPr id="632" name="公債費該当値テキスト"/>
        <xdr:cNvSpPr txBox="1"/>
      </xdr:nvSpPr>
      <xdr:spPr>
        <a:xfrm>
          <a:off x="16370300" y="1327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97586</xdr:rowOff>
    </xdr:from>
    <xdr:to>
      <xdr:col>81</xdr:col>
      <xdr:colOff>101600</xdr:colOff>
      <xdr:row>78</xdr:row>
      <xdr:rowOff>27736</xdr:rowOff>
    </xdr:to>
    <xdr:sp macro="" textlink="">
      <xdr:nvSpPr>
        <xdr:cNvPr id="633" name="楕円 632"/>
        <xdr:cNvSpPr/>
      </xdr:nvSpPr>
      <xdr:spPr>
        <a:xfrm>
          <a:off x="15430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18863</xdr:rowOff>
    </xdr:from>
    <xdr:ext cx="534377" cy="259045"/>
    <xdr:sp macro="" textlink="">
      <xdr:nvSpPr>
        <xdr:cNvPr id="634" name="テキスト ボックス 633"/>
        <xdr:cNvSpPr txBox="1"/>
      </xdr:nvSpPr>
      <xdr:spPr>
        <a:xfrm>
          <a:off x="15214111" y="1339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110182</xdr:rowOff>
    </xdr:from>
    <xdr:to>
      <xdr:col>76</xdr:col>
      <xdr:colOff>165100</xdr:colOff>
      <xdr:row>78</xdr:row>
      <xdr:rowOff>40332</xdr:rowOff>
    </xdr:to>
    <xdr:sp macro="" textlink="">
      <xdr:nvSpPr>
        <xdr:cNvPr id="635" name="楕円 634"/>
        <xdr:cNvSpPr/>
      </xdr:nvSpPr>
      <xdr:spPr>
        <a:xfrm>
          <a:off x="14541500" y="1331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31459</xdr:rowOff>
    </xdr:from>
    <xdr:ext cx="534377" cy="259045"/>
    <xdr:sp macro="" textlink="">
      <xdr:nvSpPr>
        <xdr:cNvPr id="636" name="テキスト ボックス 635"/>
        <xdr:cNvSpPr txBox="1"/>
      </xdr:nvSpPr>
      <xdr:spPr>
        <a:xfrm>
          <a:off x="14325111" y="1340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124478</xdr:rowOff>
    </xdr:from>
    <xdr:to>
      <xdr:col>72</xdr:col>
      <xdr:colOff>38100</xdr:colOff>
      <xdr:row>77</xdr:row>
      <xdr:rowOff>54628</xdr:rowOff>
    </xdr:to>
    <xdr:sp macro="" textlink="">
      <xdr:nvSpPr>
        <xdr:cNvPr id="637" name="楕円 636"/>
        <xdr:cNvSpPr/>
      </xdr:nvSpPr>
      <xdr:spPr>
        <a:xfrm>
          <a:off x="13652500" y="131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45755</xdr:rowOff>
    </xdr:from>
    <xdr:ext cx="534377" cy="259045"/>
    <xdr:sp macro="" textlink="">
      <xdr:nvSpPr>
        <xdr:cNvPr id="638" name="テキスト ボックス 637"/>
        <xdr:cNvSpPr txBox="1"/>
      </xdr:nvSpPr>
      <xdr:spPr>
        <a:xfrm>
          <a:off x="13436111" y="1324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51265</xdr:rowOff>
    </xdr:from>
    <xdr:to>
      <xdr:col>67</xdr:col>
      <xdr:colOff>101600</xdr:colOff>
      <xdr:row>76</xdr:row>
      <xdr:rowOff>152865</xdr:rowOff>
    </xdr:to>
    <xdr:sp macro="" textlink="">
      <xdr:nvSpPr>
        <xdr:cNvPr id="639" name="楕円 638"/>
        <xdr:cNvSpPr/>
      </xdr:nvSpPr>
      <xdr:spPr>
        <a:xfrm>
          <a:off x="12763500" y="130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143992</xdr:rowOff>
    </xdr:from>
    <xdr:ext cx="534377" cy="259045"/>
    <xdr:sp macro="" textlink="">
      <xdr:nvSpPr>
        <xdr:cNvPr id="640" name="テキスト ボックス 639"/>
        <xdr:cNvSpPr txBox="1"/>
      </xdr:nvSpPr>
      <xdr:spPr>
        <a:xfrm>
          <a:off x="12547111" y="1317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30145</xdr:rowOff>
    </xdr:from>
    <xdr:to>
      <xdr:col>85</xdr:col>
      <xdr:colOff>127000</xdr:colOff>
      <xdr:row>98</xdr:row>
      <xdr:rowOff>39491</xdr:rowOff>
    </xdr:to>
    <xdr:cxnSp macro="">
      <xdr:nvCxnSpPr>
        <xdr:cNvPr id="667" name="直線コネクタ 666"/>
        <xdr:cNvCxnSpPr/>
      </xdr:nvCxnSpPr>
      <xdr:spPr>
        <a:xfrm>
          <a:off x="15481300" y="16832245"/>
          <a:ext cx="838200" cy="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3585</xdr:rowOff>
    </xdr:from>
    <xdr:ext cx="534377" cy="259045"/>
    <xdr:sp macro="" textlink="">
      <xdr:nvSpPr>
        <xdr:cNvPr id="668" name="積立金平均値テキスト"/>
        <xdr:cNvSpPr txBox="1"/>
      </xdr:nvSpPr>
      <xdr:spPr>
        <a:xfrm>
          <a:off x="16370300" y="1663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159258</xdr:rowOff>
    </xdr:from>
    <xdr:to>
      <xdr:col>81</xdr:col>
      <xdr:colOff>50800</xdr:colOff>
      <xdr:row>98</xdr:row>
      <xdr:rowOff>30145</xdr:rowOff>
    </xdr:to>
    <xdr:cxnSp macro="">
      <xdr:nvCxnSpPr>
        <xdr:cNvPr id="670" name="直線コネクタ 669"/>
        <xdr:cNvCxnSpPr/>
      </xdr:nvCxnSpPr>
      <xdr:spPr>
        <a:xfrm>
          <a:off x="14592300" y="16789908"/>
          <a:ext cx="889000" cy="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79489</xdr:rowOff>
    </xdr:from>
    <xdr:ext cx="534377" cy="259045"/>
    <xdr:sp macro="" textlink="">
      <xdr:nvSpPr>
        <xdr:cNvPr id="672" name="テキスト ボックス 671"/>
        <xdr:cNvSpPr txBox="1"/>
      </xdr:nvSpPr>
      <xdr:spPr>
        <a:xfrm>
          <a:off x="15214111" y="168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159258</xdr:rowOff>
    </xdr:from>
    <xdr:to>
      <xdr:col>76</xdr:col>
      <xdr:colOff>114300</xdr:colOff>
      <xdr:row>97</xdr:row>
      <xdr:rowOff>166049</xdr:rowOff>
    </xdr:to>
    <xdr:cxnSp macro="">
      <xdr:nvCxnSpPr>
        <xdr:cNvPr id="673" name="直線コネクタ 672"/>
        <xdr:cNvCxnSpPr/>
      </xdr:nvCxnSpPr>
      <xdr:spPr>
        <a:xfrm flipV="1">
          <a:off x="13703300" y="16789908"/>
          <a:ext cx="889000" cy="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141570</xdr:rowOff>
    </xdr:from>
    <xdr:to>
      <xdr:col>76</xdr:col>
      <xdr:colOff>165100</xdr:colOff>
      <xdr:row>98</xdr:row>
      <xdr:rowOff>71720</xdr:rowOff>
    </xdr:to>
    <xdr:sp macro="" textlink="">
      <xdr:nvSpPr>
        <xdr:cNvPr id="674" name="フローチャート: 判断 673"/>
        <xdr:cNvSpPr/>
      </xdr:nvSpPr>
      <xdr:spPr>
        <a:xfrm>
          <a:off x="145415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62847</xdr:rowOff>
    </xdr:from>
    <xdr:ext cx="534377" cy="259045"/>
    <xdr:sp macro="" textlink="">
      <xdr:nvSpPr>
        <xdr:cNvPr id="675" name="テキスト ボックス 674"/>
        <xdr:cNvSpPr txBox="1"/>
      </xdr:nvSpPr>
      <xdr:spPr>
        <a:xfrm>
          <a:off x="14325111" y="1686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166049</xdr:rowOff>
    </xdr:from>
    <xdr:to>
      <xdr:col>71</xdr:col>
      <xdr:colOff>177800</xdr:colOff>
      <xdr:row>98</xdr:row>
      <xdr:rowOff>61113</xdr:rowOff>
    </xdr:to>
    <xdr:cxnSp macro="">
      <xdr:nvCxnSpPr>
        <xdr:cNvPr id="676" name="直線コネクタ 675"/>
        <xdr:cNvCxnSpPr/>
      </xdr:nvCxnSpPr>
      <xdr:spPr>
        <a:xfrm flipV="1">
          <a:off x="12814300" y="16796699"/>
          <a:ext cx="889000" cy="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39623</xdr:rowOff>
    </xdr:from>
    <xdr:ext cx="534377" cy="259045"/>
    <xdr:sp macro="" textlink="">
      <xdr:nvSpPr>
        <xdr:cNvPr id="680" name="テキスト ボックス 679"/>
        <xdr:cNvSpPr txBox="1"/>
      </xdr:nvSpPr>
      <xdr:spPr>
        <a:xfrm>
          <a:off x="12547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160141</xdr:rowOff>
    </xdr:from>
    <xdr:to>
      <xdr:col>85</xdr:col>
      <xdr:colOff>177800</xdr:colOff>
      <xdr:row>98</xdr:row>
      <xdr:rowOff>90291</xdr:rowOff>
    </xdr:to>
    <xdr:sp macro="" textlink="">
      <xdr:nvSpPr>
        <xdr:cNvPr id="686" name="楕円 685"/>
        <xdr:cNvSpPr/>
      </xdr:nvSpPr>
      <xdr:spPr>
        <a:xfrm>
          <a:off x="16268700" y="1679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130585</xdr:rowOff>
    </xdr:from>
    <xdr:ext cx="534377" cy="259045"/>
    <xdr:sp macro="" textlink="">
      <xdr:nvSpPr>
        <xdr:cNvPr id="687" name="積立金該当値テキスト"/>
        <xdr:cNvSpPr txBox="1"/>
      </xdr:nvSpPr>
      <xdr:spPr>
        <a:xfrm>
          <a:off x="16370300" y="1676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150795</xdr:rowOff>
    </xdr:from>
    <xdr:to>
      <xdr:col>81</xdr:col>
      <xdr:colOff>101600</xdr:colOff>
      <xdr:row>98</xdr:row>
      <xdr:rowOff>80945</xdr:rowOff>
    </xdr:to>
    <xdr:sp macro="" textlink="">
      <xdr:nvSpPr>
        <xdr:cNvPr id="688" name="楕円 687"/>
        <xdr:cNvSpPr/>
      </xdr:nvSpPr>
      <xdr:spPr>
        <a:xfrm>
          <a:off x="15430500" y="167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97472</xdr:rowOff>
    </xdr:from>
    <xdr:ext cx="534377" cy="259045"/>
    <xdr:sp macro="" textlink="">
      <xdr:nvSpPr>
        <xdr:cNvPr id="689" name="テキスト ボックス 688"/>
        <xdr:cNvSpPr txBox="1"/>
      </xdr:nvSpPr>
      <xdr:spPr>
        <a:xfrm>
          <a:off x="15214111" y="1655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108458</xdr:rowOff>
    </xdr:from>
    <xdr:to>
      <xdr:col>76</xdr:col>
      <xdr:colOff>165100</xdr:colOff>
      <xdr:row>98</xdr:row>
      <xdr:rowOff>38608</xdr:rowOff>
    </xdr:to>
    <xdr:sp macro="" textlink="">
      <xdr:nvSpPr>
        <xdr:cNvPr id="690" name="楕円 689"/>
        <xdr:cNvSpPr/>
      </xdr:nvSpPr>
      <xdr:spPr>
        <a:xfrm>
          <a:off x="14541500" y="1673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55135</xdr:rowOff>
    </xdr:from>
    <xdr:ext cx="534377" cy="259045"/>
    <xdr:sp macro="" textlink="">
      <xdr:nvSpPr>
        <xdr:cNvPr id="691" name="テキスト ボックス 690"/>
        <xdr:cNvSpPr txBox="1"/>
      </xdr:nvSpPr>
      <xdr:spPr>
        <a:xfrm>
          <a:off x="14325111" y="1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115249</xdr:rowOff>
    </xdr:from>
    <xdr:to>
      <xdr:col>72</xdr:col>
      <xdr:colOff>38100</xdr:colOff>
      <xdr:row>98</xdr:row>
      <xdr:rowOff>45399</xdr:rowOff>
    </xdr:to>
    <xdr:sp macro="" textlink="">
      <xdr:nvSpPr>
        <xdr:cNvPr id="692" name="楕円 691"/>
        <xdr:cNvSpPr/>
      </xdr:nvSpPr>
      <xdr:spPr>
        <a:xfrm>
          <a:off x="13652500" y="1674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36526</xdr:rowOff>
    </xdr:from>
    <xdr:ext cx="534377" cy="259045"/>
    <xdr:sp macro="" textlink="">
      <xdr:nvSpPr>
        <xdr:cNvPr id="693" name="テキスト ボックス 692"/>
        <xdr:cNvSpPr txBox="1"/>
      </xdr:nvSpPr>
      <xdr:spPr>
        <a:xfrm>
          <a:off x="13436111" y="1683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10313</xdr:rowOff>
    </xdr:from>
    <xdr:to>
      <xdr:col>67</xdr:col>
      <xdr:colOff>101600</xdr:colOff>
      <xdr:row>98</xdr:row>
      <xdr:rowOff>111913</xdr:rowOff>
    </xdr:to>
    <xdr:sp macro="" textlink="">
      <xdr:nvSpPr>
        <xdr:cNvPr id="694" name="楕円 693"/>
        <xdr:cNvSpPr/>
      </xdr:nvSpPr>
      <xdr:spPr>
        <a:xfrm>
          <a:off x="12763500" y="168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103040</xdr:rowOff>
    </xdr:from>
    <xdr:ext cx="534377" cy="259045"/>
    <xdr:sp macro="" textlink="">
      <xdr:nvSpPr>
        <xdr:cNvPr id="695" name="テキスト ボックス 694"/>
        <xdr:cNvSpPr txBox="1"/>
      </xdr:nvSpPr>
      <xdr:spPr>
        <a:xfrm>
          <a:off x="12547111" y="1690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559</xdr:rowOff>
    </xdr:from>
    <xdr:to>
      <xdr:col>116</xdr:col>
      <xdr:colOff>63500</xdr:colOff>
      <xdr:row>38</xdr:row>
      <xdr:rowOff>137719</xdr:rowOff>
    </xdr:to>
    <xdr:cxnSp macro="">
      <xdr:nvCxnSpPr>
        <xdr:cNvPr id="724" name="直線コネクタ 723"/>
        <xdr:cNvCxnSpPr/>
      </xdr:nvCxnSpPr>
      <xdr:spPr>
        <a:xfrm>
          <a:off x="21323300" y="5829859"/>
          <a:ext cx="838200" cy="8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559</xdr:rowOff>
    </xdr:from>
    <xdr:to>
      <xdr:col>111</xdr:col>
      <xdr:colOff>177800</xdr:colOff>
      <xdr:row>34</xdr:row>
      <xdr:rowOff>21971</xdr:rowOff>
    </xdr:to>
    <xdr:cxnSp macro="">
      <xdr:nvCxnSpPr>
        <xdr:cNvPr id="727" name="直線コネクタ 726"/>
        <xdr:cNvCxnSpPr/>
      </xdr:nvCxnSpPr>
      <xdr:spPr>
        <a:xfrm flipV="1">
          <a:off x="20434300" y="5829859"/>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152290</xdr:rowOff>
    </xdr:from>
    <xdr:ext cx="469744" cy="259045"/>
    <xdr:sp macro="" textlink="">
      <xdr:nvSpPr>
        <xdr:cNvPr id="729" name="テキスト ボックス 728"/>
        <xdr:cNvSpPr txBox="1"/>
      </xdr:nvSpPr>
      <xdr:spPr>
        <a:xfrm>
          <a:off x="21088428" y="66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21971</xdr:rowOff>
    </xdr:from>
    <xdr:to>
      <xdr:col>107</xdr:col>
      <xdr:colOff>50800</xdr:colOff>
      <xdr:row>38</xdr:row>
      <xdr:rowOff>84074</xdr:rowOff>
    </xdr:to>
    <xdr:cxnSp macro="">
      <xdr:nvCxnSpPr>
        <xdr:cNvPr id="730" name="直線コネクタ 729"/>
        <xdr:cNvCxnSpPr/>
      </xdr:nvCxnSpPr>
      <xdr:spPr>
        <a:xfrm flipV="1">
          <a:off x="19545300" y="5851271"/>
          <a:ext cx="889000" cy="74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84709</xdr:rowOff>
    </xdr:from>
    <xdr:to>
      <xdr:col>107</xdr:col>
      <xdr:colOff>101600</xdr:colOff>
      <xdr:row>39</xdr:row>
      <xdr:rowOff>14859</xdr:rowOff>
    </xdr:to>
    <xdr:sp macro="" textlink="">
      <xdr:nvSpPr>
        <xdr:cNvPr id="731" name="フローチャート: 判断 730"/>
        <xdr:cNvSpPr/>
      </xdr:nvSpPr>
      <xdr:spPr>
        <a:xfrm>
          <a:off x="20383500" y="65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5986</xdr:rowOff>
    </xdr:from>
    <xdr:ext cx="469744" cy="259045"/>
    <xdr:sp macro="" textlink="">
      <xdr:nvSpPr>
        <xdr:cNvPr id="732" name="テキスト ボックス 731"/>
        <xdr:cNvSpPr txBox="1"/>
      </xdr:nvSpPr>
      <xdr:spPr>
        <a:xfrm>
          <a:off x="20199428" y="669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84074</xdr:rowOff>
    </xdr:from>
    <xdr:to>
      <xdr:col>102</xdr:col>
      <xdr:colOff>114300</xdr:colOff>
      <xdr:row>39</xdr:row>
      <xdr:rowOff>44450</xdr:rowOff>
    </xdr:to>
    <xdr:cxnSp macro="">
      <xdr:nvCxnSpPr>
        <xdr:cNvPr id="733" name="直線コネクタ 732"/>
        <xdr:cNvCxnSpPr/>
      </xdr:nvCxnSpPr>
      <xdr:spPr>
        <a:xfrm flipV="1">
          <a:off x="18656300" y="6599174"/>
          <a:ext cx="889000" cy="1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165320</xdr:rowOff>
    </xdr:from>
    <xdr:ext cx="469744" cy="259045"/>
    <xdr:sp macro="" textlink="">
      <xdr:nvSpPr>
        <xdr:cNvPr id="735" name="テキスト ボックス 734"/>
        <xdr:cNvSpPr txBox="1"/>
      </xdr:nvSpPr>
      <xdr:spPr>
        <a:xfrm>
          <a:off x="19310428" y="668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86919</xdr:rowOff>
    </xdr:from>
    <xdr:to>
      <xdr:col>116</xdr:col>
      <xdr:colOff>114300</xdr:colOff>
      <xdr:row>39</xdr:row>
      <xdr:rowOff>17069</xdr:rowOff>
    </xdr:to>
    <xdr:sp macro="" textlink="">
      <xdr:nvSpPr>
        <xdr:cNvPr id="743" name="楕円 742"/>
        <xdr:cNvSpPr/>
      </xdr:nvSpPr>
      <xdr:spPr>
        <a:xfrm>
          <a:off x="22110700" y="66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6520</xdr:rowOff>
    </xdr:from>
    <xdr:ext cx="469744" cy="259045"/>
    <xdr:sp macro="" textlink="">
      <xdr:nvSpPr>
        <xdr:cNvPr id="744" name="投資及び出資金該当値テキスト"/>
        <xdr:cNvSpPr txBox="1"/>
      </xdr:nvSpPr>
      <xdr:spPr>
        <a:xfrm>
          <a:off x="22212300" y="652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121209</xdr:rowOff>
    </xdr:from>
    <xdr:to>
      <xdr:col>112</xdr:col>
      <xdr:colOff>38100</xdr:colOff>
      <xdr:row>34</xdr:row>
      <xdr:rowOff>51359</xdr:rowOff>
    </xdr:to>
    <xdr:sp macro="" textlink="">
      <xdr:nvSpPr>
        <xdr:cNvPr id="745" name="楕円 744"/>
        <xdr:cNvSpPr/>
      </xdr:nvSpPr>
      <xdr:spPr>
        <a:xfrm>
          <a:off x="21272500" y="57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67886</xdr:rowOff>
    </xdr:from>
    <xdr:ext cx="534377" cy="259045"/>
    <xdr:sp macro="" textlink="">
      <xdr:nvSpPr>
        <xdr:cNvPr id="746" name="テキスト ボックス 745"/>
        <xdr:cNvSpPr txBox="1"/>
      </xdr:nvSpPr>
      <xdr:spPr>
        <a:xfrm>
          <a:off x="21056111" y="555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142621</xdr:rowOff>
    </xdr:from>
    <xdr:to>
      <xdr:col>107</xdr:col>
      <xdr:colOff>101600</xdr:colOff>
      <xdr:row>34</xdr:row>
      <xdr:rowOff>72771</xdr:rowOff>
    </xdr:to>
    <xdr:sp macro="" textlink="">
      <xdr:nvSpPr>
        <xdr:cNvPr id="747" name="楕円 746"/>
        <xdr:cNvSpPr/>
      </xdr:nvSpPr>
      <xdr:spPr>
        <a:xfrm>
          <a:off x="20383500" y="580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89298</xdr:rowOff>
    </xdr:from>
    <xdr:ext cx="534377" cy="259045"/>
    <xdr:sp macro="" textlink="">
      <xdr:nvSpPr>
        <xdr:cNvPr id="748" name="テキスト ボックス 747"/>
        <xdr:cNvSpPr txBox="1"/>
      </xdr:nvSpPr>
      <xdr:spPr>
        <a:xfrm>
          <a:off x="20167111" y="55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33274</xdr:rowOff>
    </xdr:from>
    <xdr:to>
      <xdr:col>102</xdr:col>
      <xdr:colOff>165100</xdr:colOff>
      <xdr:row>38</xdr:row>
      <xdr:rowOff>134874</xdr:rowOff>
    </xdr:to>
    <xdr:sp macro="" textlink="">
      <xdr:nvSpPr>
        <xdr:cNvPr id="749" name="楕円 748"/>
        <xdr:cNvSpPr/>
      </xdr:nvSpPr>
      <xdr:spPr>
        <a:xfrm>
          <a:off x="194945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151401</xdr:rowOff>
    </xdr:from>
    <xdr:ext cx="469744" cy="259045"/>
    <xdr:sp macro="" textlink="">
      <xdr:nvSpPr>
        <xdr:cNvPr id="750" name="テキスト ボックス 749"/>
        <xdr:cNvSpPr txBox="1"/>
      </xdr:nvSpPr>
      <xdr:spPr>
        <a:xfrm>
          <a:off x="19310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42697</xdr:rowOff>
    </xdr:from>
    <xdr:to>
      <xdr:col>116</xdr:col>
      <xdr:colOff>63500</xdr:colOff>
      <xdr:row>59</xdr:row>
      <xdr:rowOff>42773</xdr:rowOff>
    </xdr:to>
    <xdr:cxnSp macro="">
      <xdr:nvCxnSpPr>
        <xdr:cNvPr id="781" name="直線コネクタ 780"/>
        <xdr:cNvCxnSpPr/>
      </xdr:nvCxnSpPr>
      <xdr:spPr>
        <a:xfrm>
          <a:off x="21323300" y="10158247"/>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42697</xdr:rowOff>
    </xdr:from>
    <xdr:to>
      <xdr:col>111</xdr:col>
      <xdr:colOff>177800</xdr:colOff>
      <xdr:row>59</xdr:row>
      <xdr:rowOff>43269</xdr:rowOff>
    </xdr:to>
    <xdr:cxnSp macro="">
      <xdr:nvCxnSpPr>
        <xdr:cNvPr id="784" name="直線コネクタ 783"/>
        <xdr:cNvCxnSpPr/>
      </xdr:nvCxnSpPr>
      <xdr:spPr>
        <a:xfrm flipV="1">
          <a:off x="20434300" y="1015824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41161</xdr:rowOff>
    </xdr:from>
    <xdr:to>
      <xdr:col>107</xdr:col>
      <xdr:colOff>50800</xdr:colOff>
      <xdr:row>59</xdr:row>
      <xdr:rowOff>43269</xdr:rowOff>
    </xdr:to>
    <xdr:cxnSp macro="">
      <xdr:nvCxnSpPr>
        <xdr:cNvPr id="787" name="直線コネクタ 786"/>
        <xdr:cNvCxnSpPr/>
      </xdr:nvCxnSpPr>
      <xdr:spPr>
        <a:xfrm>
          <a:off x="19545300" y="10156711"/>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131597</xdr:rowOff>
    </xdr:from>
    <xdr:to>
      <xdr:col>107</xdr:col>
      <xdr:colOff>101600</xdr:colOff>
      <xdr:row>59</xdr:row>
      <xdr:rowOff>61747</xdr:rowOff>
    </xdr:to>
    <xdr:sp macro="" textlink="">
      <xdr:nvSpPr>
        <xdr:cNvPr id="788" name="フローチャート: 判断 787"/>
        <xdr:cNvSpPr/>
      </xdr:nvSpPr>
      <xdr:spPr>
        <a:xfrm>
          <a:off x="20383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78274</xdr:rowOff>
    </xdr:from>
    <xdr:ext cx="469744" cy="259045"/>
    <xdr:sp macro="" textlink="">
      <xdr:nvSpPr>
        <xdr:cNvPr id="789" name="テキスト ボックス 788"/>
        <xdr:cNvSpPr txBox="1"/>
      </xdr:nvSpPr>
      <xdr:spPr>
        <a:xfrm>
          <a:off x="20199428" y="98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39725</xdr:rowOff>
    </xdr:from>
    <xdr:to>
      <xdr:col>102</xdr:col>
      <xdr:colOff>114300</xdr:colOff>
      <xdr:row>59</xdr:row>
      <xdr:rowOff>41161</xdr:rowOff>
    </xdr:to>
    <xdr:cxnSp macro="">
      <xdr:nvCxnSpPr>
        <xdr:cNvPr id="790" name="直線コネクタ 789"/>
        <xdr:cNvCxnSpPr/>
      </xdr:nvCxnSpPr>
      <xdr:spPr>
        <a:xfrm>
          <a:off x="18656300" y="10155275"/>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163423</xdr:rowOff>
    </xdr:from>
    <xdr:to>
      <xdr:col>116</xdr:col>
      <xdr:colOff>114300</xdr:colOff>
      <xdr:row>59</xdr:row>
      <xdr:rowOff>93573</xdr:rowOff>
    </xdr:to>
    <xdr:sp macro="" textlink="">
      <xdr:nvSpPr>
        <xdr:cNvPr id="800" name="楕円 799"/>
        <xdr:cNvSpPr/>
      </xdr:nvSpPr>
      <xdr:spPr>
        <a:xfrm>
          <a:off x="221107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116742</xdr:rowOff>
    </xdr:from>
    <xdr:ext cx="378565" cy="259045"/>
    <xdr:sp macro="" textlink="">
      <xdr:nvSpPr>
        <xdr:cNvPr id="801" name="貸付金該当値テキスト"/>
        <xdr:cNvSpPr txBox="1"/>
      </xdr:nvSpPr>
      <xdr:spPr>
        <a:xfrm>
          <a:off x="22212300" y="10060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163347</xdr:rowOff>
    </xdr:from>
    <xdr:to>
      <xdr:col>112</xdr:col>
      <xdr:colOff>38100</xdr:colOff>
      <xdr:row>59</xdr:row>
      <xdr:rowOff>93497</xdr:rowOff>
    </xdr:to>
    <xdr:sp macro="" textlink="">
      <xdr:nvSpPr>
        <xdr:cNvPr id="802" name="楕円 801"/>
        <xdr:cNvSpPr/>
      </xdr:nvSpPr>
      <xdr:spPr>
        <a:xfrm>
          <a:off x="21272500" y="101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84624</xdr:rowOff>
    </xdr:from>
    <xdr:ext cx="378565" cy="259045"/>
    <xdr:sp macro="" textlink="">
      <xdr:nvSpPr>
        <xdr:cNvPr id="803" name="テキスト ボックス 802"/>
        <xdr:cNvSpPr txBox="1"/>
      </xdr:nvSpPr>
      <xdr:spPr>
        <a:xfrm>
          <a:off x="21134017" y="10200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163919</xdr:rowOff>
    </xdr:from>
    <xdr:to>
      <xdr:col>107</xdr:col>
      <xdr:colOff>101600</xdr:colOff>
      <xdr:row>59</xdr:row>
      <xdr:rowOff>94069</xdr:rowOff>
    </xdr:to>
    <xdr:sp macro="" textlink="">
      <xdr:nvSpPr>
        <xdr:cNvPr id="804" name="楕円 803"/>
        <xdr:cNvSpPr/>
      </xdr:nvSpPr>
      <xdr:spPr>
        <a:xfrm>
          <a:off x="20383500" y="10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85196</xdr:rowOff>
    </xdr:from>
    <xdr:ext cx="313932" cy="259045"/>
    <xdr:sp macro="" textlink="">
      <xdr:nvSpPr>
        <xdr:cNvPr id="805" name="テキスト ボックス 804"/>
        <xdr:cNvSpPr txBox="1"/>
      </xdr:nvSpPr>
      <xdr:spPr>
        <a:xfrm>
          <a:off x="20277333" y="1020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161811</xdr:rowOff>
    </xdr:from>
    <xdr:to>
      <xdr:col>102</xdr:col>
      <xdr:colOff>165100</xdr:colOff>
      <xdr:row>59</xdr:row>
      <xdr:rowOff>91961</xdr:rowOff>
    </xdr:to>
    <xdr:sp macro="" textlink="">
      <xdr:nvSpPr>
        <xdr:cNvPr id="806" name="楕円 805"/>
        <xdr:cNvSpPr/>
      </xdr:nvSpPr>
      <xdr:spPr>
        <a:xfrm>
          <a:off x="19494500" y="1010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83088</xdr:rowOff>
    </xdr:from>
    <xdr:ext cx="378565" cy="259045"/>
    <xdr:sp macro="" textlink="">
      <xdr:nvSpPr>
        <xdr:cNvPr id="807" name="テキスト ボックス 806"/>
        <xdr:cNvSpPr txBox="1"/>
      </xdr:nvSpPr>
      <xdr:spPr>
        <a:xfrm>
          <a:off x="19356017" y="10198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160375</xdr:rowOff>
    </xdr:from>
    <xdr:to>
      <xdr:col>98</xdr:col>
      <xdr:colOff>38100</xdr:colOff>
      <xdr:row>59</xdr:row>
      <xdr:rowOff>90525</xdr:rowOff>
    </xdr:to>
    <xdr:sp macro="" textlink="">
      <xdr:nvSpPr>
        <xdr:cNvPr id="808" name="楕円 807"/>
        <xdr:cNvSpPr/>
      </xdr:nvSpPr>
      <xdr:spPr>
        <a:xfrm>
          <a:off x="18605500" y="101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81652</xdr:rowOff>
    </xdr:from>
    <xdr:ext cx="378565" cy="259045"/>
    <xdr:sp macro="" textlink="">
      <xdr:nvSpPr>
        <xdr:cNvPr id="809" name="テキスト ボックス 808"/>
        <xdr:cNvSpPr txBox="1"/>
      </xdr:nvSpPr>
      <xdr:spPr>
        <a:xfrm>
          <a:off x="18467017" y="1019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168329</xdr:rowOff>
    </xdr:from>
    <xdr:to>
      <xdr:col>116</xdr:col>
      <xdr:colOff>63500</xdr:colOff>
      <xdr:row>76</xdr:row>
      <xdr:rowOff>36993</xdr:rowOff>
    </xdr:to>
    <xdr:cxnSp macro="">
      <xdr:nvCxnSpPr>
        <xdr:cNvPr id="840" name="直線コネクタ 839"/>
        <xdr:cNvCxnSpPr/>
      </xdr:nvCxnSpPr>
      <xdr:spPr>
        <a:xfrm flipV="1">
          <a:off x="21323300" y="13027079"/>
          <a:ext cx="838200" cy="4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113377</xdr:rowOff>
    </xdr:from>
    <xdr:ext cx="534377" cy="259045"/>
    <xdr:sp macro="" textlink="">
      <xdr:nvSpPr>
        <xdr:cNvPr id="841" name="繰出金平均値テキスト"/>
        <xdr:cNvSpPr txBox="1"/>
      </xdr:nvSpPr>
      <xdr:spPr>
        <a:xfrm>
          <a:off x="22212300" y="128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161917</xdr:rowOff>
    </xdr:from>
    <xdr:to>
      <xdr:col>111</xdr:col>
      <xdr:colOff>177800</xdr:colOff>
      <xdr:row>76</xdr:row>
      <xdr:rowOff>36993</xdr:rowOff>
    </xdr:to>
    <xdr:cxnSp macro="">
      <xdr:nvCxnSpPr>
        <xdr:cNvPr id="843" name="直線コネクタ 842"/>
        <xdr:cNvCxnSpPr/>
      </xdr:nvCxnSpPr>
      <xdr:spPr>
        <a:xfrm>
          <a:off x="20434300" y="13020667"/>
          <a:ext cx="889000" cy="4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49282</xdr:rowOff>
    </xdr:from>
    <xdr:ext cx="534377" cy="259045"/>
    <xdr:sp macro="" textlink="">
      <xdr:nvSpPr>
        <xdr:cNvPr id="845" name="テキスト ボックス 844"/>
        <xdr:cNvSpPr txBox="1"/>
      </xdr:nvSpPr>
      <xdr:spPr>
        <a:xfrm>
          <a:off x="21056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161917</xdr:rowOff>
    </xdr:from>
    <xdr:to>
      <xdr:col>107</xdr:col>
      <xdr:colOff>50800</xdr:colOff>
      <xdr:row>76</xdr:row>
      <xdr:rowOff>61345</xdr:rowOff>
    </xdr:to>
    <xdr:cxnSp macro="">
      <xdr:nvCxnSpPr>
        <xdr:cNvPr id="846" name="直線コネクタ 845"/>
        <xdr:cNvCxnSpPr/>
      </xdr:nvCxnSpPr>
      <xdr:spPr>
        <a:xfrm flipV="1">
          <a:off x="19545300" y="13020667"/>
          <a:ext cx="889000" cy="7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72212</xdr:rowOff>
    </xdr:from>
    <xdr:to>
      <xdr:col>107</xdr:col>
      <xdr:colOff>101600</xdr:colOff>
      <xdr:row>76</xdr:row>
      <xdr:rowOff>2363</xdr:rowOff>
    </xdr:to>
    <xdr:sp macro="" textlink="">
      <xdr:nvSpPr>
        <xdr:cNvPr id="847" name="フローチャート: 判断 846"/>
        <xdr:cNvSpPr/>
      </xdr:nvSpPr>
      <xdr:spPr>
        <a:xfrm>
          <a:off x="20383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18889</xdr:rowOff>
    </xdr:from>
    <xdr:ext cx="534377" cy="259045"/>
    <xdr:sp macro="" textlink="">
      <xdr:nvSpPr>
        <xdr:cNvPr id="848" name="テキスト ボックス 847"/>
        <xdr:cNvSpPr txBox="1"/>
      </xdr:nvSpPr>
      <xdr:spPr>
        <a:xfrm>
          <a:off x="20167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87144</xdr:rowOff>
    </xdr:from>
    <xdr:to>
      <xdr:col>102</xdr:col>
      <xdr:colOff>114300</xdr:colOff>
      <xdr:row>76</xdr:row>
      <xdr:rowOff>61345</xdr:rowOff>
    </xdr:to>
    <xdr:cxnSp macro="">
      <xdr:nvCxnSpPr>
        <xdr:cNvPr id="849" name="直線コネクタ 848"/>
        <xdr:cNvCxnSpPr/>
      </xdr:nvCxnSpPr>
      <xdr:spPr>
        <a:xfrm>
          <a:off x="18656300" y="12945894"/>
          <a:ext cx="889000" cy="14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13892</xdr:rowOff>
    </xdr:from>
    <xdr:ext cx="534377" cy="259045"/>
    <xdr:sp macro="" textlink="">
      <xdr:nvSpPr>
        <xdr:cNvPr id="851" name="テキスト ボックス 850"/>
        <xdr:cNvSpPr txBox="1"/>
      </xdr:nvSpPr>
      <xdr:spPr>
        <a:xfrm>
          <a:off x="19278111" y="1270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20899</xdr:rowOff>
    </xdr:from>
    <xdr:ext cx="534377" cy="259045"/>
    <xdr:sp macro="" textlink="">
      <xdr:nvSpPr>
        <xdr:cNvPr id="853" name="テキスト ボックス 852"/>
        <xdr:cNvSpPr txBox="1"/>
      </xdr:nvSpPr>
      <xdr:spPr>
        <a:xfrm>
          <a:off x="18389111" y="1305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117529</xdr:rowOff>
    </xdr:from>
    <xdr:to>
      <xdr:col>116</xdr:col>
      <xdr:colOff>114300</xdr:colOff>
      <xdr:row>76</xdr:row>
      <xdr:rowOff>47679</xdr:rowOff>
    </xdr:to>
    <xdr:sp macro="" textlink="">
      <xdr:nvSpPr>
        <xdr:cNvPr id="859" name="楕円 858"/>
        <xdr:cNvSpPr/>
      </xdr:nvSpPr>
      <xdr:spPr>
        <a:xfrm>
          <a:off x="22110700" y="1297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95956</xdr:rowOff>
    </xdr:from>
    <xdr:ext cx="534377" cy="259045"/>
    <xdr:sp macro="" textlink="">
      <xdr:nvSpPr>
        <xdr:cNvPr id="860" name="繰出金該当値テキスト"/>
        <xdr:cNvSpPr txBox="1"/>
      </xdr:nvSpPr>
      <xdr:spPr>
        <a:xfrm>
          <a:off x="22212300" y="1295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157643</xdr:rowOff>
    </xdr:from>
    <xdr:to>
      <xdr:col>112</xdr:col>
      <xdr:colOff>38100</xdr:colOff>
      <xdr:row>76</xdr:row>
      <xdr:rowOff>87793</xdr:rowOff>
    </xdr:to>
    <xdr:sp macro="" textlink="">
      <xdr:nvSpPr>
        <xdr:cNvPr id="861" name="楕円 860"/>
        <xdr:cNvSpPr/>
      </xdr:nvSpPr>
      <xdr:spPr>
        <a:xfrm>
          <a:off x="21272500" y="130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78920</xdr:rowOff>
    </xdr:from>
    <xdr:ext cx="534377" cy="259045"/>
    <xdr:sp macro="" textlink="">
      <xdr:nvSpPr>
        <xdr:cNvPr id="862" name="テキスト ボックス 861"/>
        <xdr:cNvSpPr txBox="1"/>
      </xdr:nvSpPr>
      <xdr:spPr>
        <a:xfrm>
          <a:off x="21056111" y="131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111118</xdr:rowOff>
    </xdr:from>
    <xdr:to>
      <xdr:col>107</xdr:col>
      <xdr:colOff>101600</xdr:colOff>
      <xdr:row>76</xdr:row>
      <xdr:rowOff>41269</xdr:rowOff>
    </xdr:to>
    <xdr:sp macro="" textlink="">
      <xdr:nvSpPr>
        <xdr:cNvPr id="863" name="楕円 862"/>
        <xdr:cNvSpPr/>
      </xdr:nvSpPr>
      <xdr:spPr>
        <a:xfrm>
          <a:off x="20383500" y="129698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32394</xdr:rowOff>
    </xdr:from>
    <xdr:ext cx="534377" cy="259045"/>
    <xdr:sp macro="" textlink="">
      <xdr:nvSpPr>
        <xdr:cNvPr id="864" name="テキスト ボックス 863"/>
        <xdr:cNvSpPr txBox="1"/>
      </xdr:nvSpPr>
      <xdr:spPr>
        <a:xfrm>
          <a:off x="20167111" y="130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10545</xdr:rowOff>
    </xdr:from>
    <xdr:to>
      <xdr:col>102</xdr:col>
      <xdr:colOff>165100</xdr:colOff>
      <xdr:row>76</xdr:row>
      <xdr:rowOff>112145</xdr:rowOff>
    </xdr:to>
    <xdr:sp macro="" textlink="">
      <xdr:nvSpPr>
        <xdr:cNvPr id="865" name="楕円 864"/>
        <xdr:cNvSpPr/>
      </xdr:nvSpPr>
      <xdr:spPr>
        <a:xfrm>
          <a:off x="19494500" y="130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103272</xdr:rowOff>
    </xdr:from>
    <xdr:ext cx="534377" cy="259045"/>
    <xdr:sp macro="" textlink="">
      <xdr:nvSpPr>
        <xdr:cNvPr id="866" name="テキスト ボックス 865"/>
        <xdr:cNvSpPr txBox="1"/>
      </xdr:nvSpPr>
      <xdr:spPr>
        <a:xfrm>
          <a:off x="19278111" y="131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36344</xdr:rowOff>
    </xdr:from>
    <xdr:to>
      <xdr:col>98</xdr:col>
      <xdr:colOff>38100</xdr:colOff>
      <xdr:row>75</xdr:row>
      <xdr:rowOff>137944</xdr:rowOff>
    </xdr:to>
    <xdr:sp macro="" textlink="">
      <xdr:nvSpPr>
        <xdr:cNvPr id="867" name="楕円 866"/>
        <xdr:cNvSpPr/>
      </xdr:nvSpPr>
      <xdr:spPr>
        <a:xfrm>
          <a:off x="18605500" y="1289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154471</xdr:rowOff>
    </xdr:from>
    <xdr:ext cx="534377" cy="259045"/>
    <xdr:sp macro="" textlink="">
      <xdr:nvSpPr>
        <xdr:cNvPr id="868" name="テキスト ボックス 867"/>
        <xdr:cNvSpPr txBox="1"/>
      </xdr:nvSpPr>
      <xdr:spPr>
        <a:xfrm>
          <a:off x="18389111" y="1267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人件費について、平成２６年の行政改革の影響から減少の傾向にあるが依然として類似団体平均を上回っている。これは主に町立保育所の運営や国土調査、学校再編事業の実施に人員が必要なためである。今後とも事務の効率化等を図り、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類似団体平均と比較して２５，３９２円高くなっている。これは高齢化が進んでいることによる高齢者及び障害者関係経費の増加によるものであり、健康増進や介護予防施策を充実させ、増加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平成２６年度以降、住宅や橋梁の長寿命化事業の推進により、増加してきている。現在行っている学校再編事業により、今後更に増加するので他事業の抑制等を検討し、現世代に負担が集中しないよう平準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起債の制限を行ってきたことから、低い水準を保ち、類似団体平均と比較して１９，９９２円低くなっている。しかし、平成２６年以降の過疎対策事業債の活用や、住宅長寿命化計画の推進から、公債費は増加傾向にある。また、学校再編事業により急激に公債費が増加するため、起債事業の厳選等で増加の抑制を図る。</a:t>
          </a:r>
          <a:endParaRPr kumimoji="1" lang="en-US" altLang="ja-JP" sz="1300" b="0">
            <a:latin typeface="ＭＳ Ｐゴシック" panose="020B0600070205080204" pitchFamily="50" charset="-128"/>
            <a:ea typeface="ＭＳ Ｐゴシック" panose="020B0600070205080204" pitchFamily="50" charset="-128"/>
          </a:endParaRPr>
        </a:p>
        <a:p>
          <a:r>
            <a:rPr kumimoji="1" lang="ja-JP" altLang="en-US" sz="1300" b="0">
              <a:latin typeface="ＭＳ Ｐゴシック" panose="020B0600070205080204" pitchFamily="50" charset="-128"/>
              <a:ea typeface="ＭＳ Ｐゴシック" panose="020B0600070205080204" pitchFamily="50" charset="-128"/>
            </a:rPr>
            <a:t>投資及び出資金については前年度と比較して１０，８００円減少し、類似団体平均よりも低くなっている。この要因は水道の緊急水源確保事業が完了したため、水道事業会計への出資金が減とな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11,209
11,164
44.50
6,158,574
5,808,299
307,679
3,144,409
4,579,891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167894</xdr:rowOff>
    </xdr:from>
    <xdr:to>
      <xdr:col>24</xdr:col>
      <xdr:colOff>63500</xdr:colOff>
      <xdr:row>34</xdr:row>
      <xdr:rowOff>162179</xdr:rowOff>
    </xdr:to>
    <xdr:cxnSp macro="">
      <xdr:nvCxnSpPr>
        <xdr:cNvPr id="61" name="直線コネクタ 60"/>
        <xdr:cNvCxnSpPr/>
      </xdr:nvCxnSpPr>
      <xdr:spPr>
        <a:xfrm>
          <a:off x="3797300" y="5825744"/>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469744" cy="259045"/>
    <xdr:sp macro="" textlink="">
      <xdr:nvSpPr>
        <xdr:cNvPr id="62" name="議会費平均値テキスト"/>
        <xdr:cNvSpPr txBox="1"/>
      </xdr:nvSpPr>
      <xdr:spPr>
        <a:xfrm>
          <a:off x="4686300" y="6132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42354</xdr:rowOff>
    </xdr:from>
    <xdr:to>
      <xdr:col>19</xdr:col>
      <xdr:colOff>177800</xdr:colOff>
      <xdr:row>33</xdr:row>
      <xdr:rowOff>167894</xdr:rowOff>
    </xdr:to>
    <xdr:cxnSp macro="">
      <xdr:nvCxnSpPr>
        <xdr:cNvPr id="64" name="直線コネクタ 63"/>
        <xdr:cNvCxnSpPr/>
      </xdr:nvCxnSpPr>
      <xdr:spPr>
        <a:xfrm>
          <a:off x="2908300" y="5700204"/>
          <a:ext cx="889000" cy="1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82567</xdr:rowOff>
    </xdr:from>
    <xdr:ext cx="469744" cy="259045"/>
    <xdr:sp macro="" textlink="">
      <xdr:nvSpPr>
        <xdr:cNvPr id="66" name="テキスト ボックス 65"/>
        <xdr:cNvSpPr txBox="1"/>
      </xdr:nvSpPr>
      <xdr:spPr>
        <a:xfrm>
          <a:off x="3562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42354</xdr:rowOff>
    </xdr:from>
    <xdr:to>
      <xdr:col>15</xdr:col>
      <xdr:colOff>50800</xdr:colOff>
      <xdr:row>33</xdr:row>
      <xdr:rowOff>113983</xdr:rowOff>
    </xdr:to>
    <xdr:cxnSp macro="">
      <xdr:nvCxnSpPr>
        <xdr:cNvPr id="67" name="直線コネクタ 66"/>
        <xdr:cNvCxnSpPr/>
      </xdr:nvCxnSpPr>
      <xdr:spPr>
        <a:xfrm flipV="1">
          <a:off x="2019300" y="5700204"/>
          <a:ext cx="889000" cy="7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45085</xdr:rowOff>
    </xdr:from>
    <xdr:to>
      <xdr:col>15</xdr:col>
      <xdr:colOff>101600</xdr:colOff>
      <xdr:row>35</xdr:row>
      <xdr:rowOff>146685</xdr:rowOff>
    </xdr:to>
    <xdr:sp macro="" textlink="">
      <xdr:nvSpPr>
        <xdr:cNvPr id="68" name="フローチャート: 判断 67"/>
        <xdr:cNvSpPr/>
      </xdr:nvSpPr>
      <xdr:spPr>
        <a:xfrm>
          <a:off x="2857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137812</xdr:rowOff>
    </xdr:from>
    <xdr:ext cx="469744" cy="259045"/>
    <xdr:sp macro="" textlink="">
      <xdr:nvSpPr>
        <xdr:cNvPr id="69" name="テキスト ボックス 68"/>
        <xdr:cNvSpPr txBox="1"/>
      </xdr:nvSpPr>
      <xdr:spPr>
        <a:xfrm>
          <a:off x="2673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113983</xdr:rowOff>
    </xdr:from>
    <xdr:to>
      <xdr:col>10</xdr:col>
      <xdr:colOff>114300</xdr:colOff>
      <xdr:row>33</xdr:row>
      <xdr:rowOff>161417</xdr:rowOff>
    </xdr:to>
    <xdr:cxnSp macro="">
      <xdr:nvCxnSpPr>
        <xdr:cNvPr id="70" name="直線コネクタ 69"/>
        <xdr:cNvCxnSpPr/>
      </xdr:nvCxnSpPr>
      <xdr:spPr>
        <a:xfrm flipV="1">
          <a:off x="1130300" y="5771833"/>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155338</xdr:rowOff>
    </xdr:from>
    <xdr:ext cx="469744" cy="259045"/>
    <xdr:sp macro="" textlink="">
      <xdr:nvSpPr>
        <xdr:cNvPr id="72" name="テキスト ボックス 71"/>
        <xdr:cNvSpPr txBox="1"/>
      </xdr:nvSpPr>
      <xdr:spPr>
        <a:xfrm>
          <a:off x="1784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4843</xdr:rowOff>
    </xdr:from>
    <xdr:ext cx="469744" cy="259045"/>
    <xdr:sp macro="" textlink="">
      <xdr:nvSpPr>
        <xdr:cNvPr id="74" name="テキスト ボックス 73"/>
        <xdr:cNvSpPr txBox="1"/>
      </xdr:nvSpPr>
      <xdr:spPr>
        <a:xfrm>
          <a:off x="895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111379</xdr:rowOff>
    </xdr:from>
    <xdr:to>
      <xdr:col>24</xdr:col>
      <xdr:colOff>114300</xdr:colOff>
      <xdr:row>35</xdr:row>
      <xdr:rowOff>41529</xdr:rowOff>
    </xdr:to>
    <xdr:sp macro="" textlink="">
      <xdr:nvSpPr>
        <xdr:cNvPr id="80" name="楕円 79"/>
        <xdr:cNvSpPr/>
      </xdr:nvSpPr>
      <xdr:spPr>
        <a:xfrm>
          <a:off x="4584700" y="5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134256</xdr:rowOff>
    </xdr:from>
    <xdr:ext cx="469744" cy="259045"/>
    <xdr:sp macro="" textlink="">
      <xdr:nvSpPr>
        <xdr:cNvPr id="81" name="議会費該当値テキスト"/>
        <xdr:cNvSpPr txBox="1"/>
      </xdr:nvSpPr>
      <xdr:spPr>
        <a:xfrm>
          <a:off x="4686300" y="579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117094</xdr:rowOff>
    </xdr:from>
    <xdr:to>
      <xdr:col>20</xdr:col>
      <xdr:colOff>38100</xdr:colOff>
      <xdr:row>34</xdr:row>
      <xdr:rowOff>47244</xdr:rowOff>
    </xdr:to>
    <xdr:sp macro="" textlink="">
      <xdr:nvSpPr>
        <xdr:cNvPr id="82" name="楕円 81"/>
        <xdr:cNvSpPr/>
      </xdr:nvSpPr>
      <xdr:spPr>
        <a:xfrm>
          <a:off x="3746500" y="57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63771</xdr:rowOff>
    </xdr:from>
    <xdr:ext cx="469744" cy="259045"/>
    <xdr:sp macro="" textlink="">
      <xdr:nvSpPr>
        <xdr:cNvPr id="83" name="テキスト ボックス 82"/>
        <xdr:cNvSpPr txBox="1"/>
      </xdr:nvSpPr>
      <xdr:spPr>
        <a:xfrm>
          <a:off x="3562428" y="555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163004</xdr:rowOff>
    </xdr:from>
    <xdr:to>
      <xdr:col>15</xdr:col>
      <xdr:colOff>101600</xdr:colOff>
      <xdr:row>33</xdr:row>
      <xdr:rowOff>93154</xdr:rowOff>
    </xdr:to>
    <xdr:sp macro="" textlink="">
      <xdr:nvSpPr>
        <xdr:cNvPr id="84" name="楕円 83"/>
        <xdr:cNvSpPr/>
      </xdr:nvSpPr>
      <xdr:spPr>
        <a:xfrm>
          <a:off x="2857500" y="56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109681</xdr:rowOff>
    </xdr:from>
    <xdr:ext cx="469744" cy="259045"/>
    <xdr:sp macro="" textlink="">
      <xdr:nvSpPr>
        <xdr:cNvPr id="85" name="テキスト ボックス 84"/>
        <xdr:cNvSpPr txBox="1"/>
      </xdr:nvSpPr>
      <xdr:spPr>
        <a:xfrm>
          <a:off x="2673428" y="542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63183</xdr:rowOff>
    </xdr:from>
    <xdr:to>
      <xdr:col>10</xdr:col>
      <xdr:colOff>165100</xdr:colOff>
      <xdr:row>33</xdr:row>
      <xdr:rowOff>164783</xdr:rowOff>
    </xdr:to>
    <xdr:sp macro="" textlink="">
      <xdr:nvSpPr>
        <xdr:cNvPr id="86" name="楕円 85"/>
        <xdr:cNvSpPr/>
      </xdr:nvSpPr>
      <xdr:spPr>
        <a:xfrm>
          <a:off x="1968500" y="572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9860</xdr:rowOff>
    </xdr:from>
    <xdr:ext cx="469744" cy="259045"/>
    <xdr:sp macro="" textlink="">
      <xdr:nvSpPr>
        <xdr:cNvPr id="87" name="テキスト ボックス 86"/>
        <xdr:cNvSpPr txBox="1"/>
      </xdr:nvSpPr>
      <xdr:spPr>
        <a:xfrm>
          <a:off x="1784428" y="549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110617</xdr:rowOff>
    </xdr:from>
    <xdr:to>
      <xdr:col>6</xdr:col>
      <xdr:colOff>38100</xdr:colOff>
      <xdr:row>34</xdr:row>
      <xdr:rowOff>40767</xdr:rowOff>
    </xdr:to>
    <xdr:sp macro="" textlink="">
      <xdr:nvSpPr>
        <xdr:cNvPr id="88" name="楕円 87"/>
        <xdr:cNvSpPr/>
      </xdr:nvSpPr>
      <xdr:spPr>
        <a:xfrm>
          <a:off x="1079500" y="576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57294</xdr:rowOff>
    </xdr:from>
    <xdr:ext cx="469744" cy="259045"/>
    <xdr:sp macro="" textlink="">
      <xdr:nvSpPr>
        <xdr:cNvPr id="89" name="テキスト ボックス 88"/>
        <xdr:cNvSpPr txBox="1"/>
      </xdr:nvSpPr>
      <xdr:spPr>
        <a:xfrm>
          <a:off x="895428" y="554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22546</xdr:rowOff>
    </xdr:from>
    <xdr:to>
      <xdr:col>24</xdr:col>
      <xdr:colOff>63500</xdr:colOff>
      <xdr:row>58</xdr:row>
      <xdr:rowOff>33773</xdr:rowOff>
    </xdr:to>
    <xdr:cxnSp macro="">
      <xdr:nvCxnSpPr>
        <xdr:cNvPr id="120" name="直線コネクタ 119"/>
        <xdr:cNvCxnSpPr/>
      </xdr:nvCxnSpPr>
      <xdr:spPr>
        <a:xfrm>
          <a:off x="3797300" y="9966646"/>
          <a:ext cx="838200" cy="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168563</xdr:rowOff>
    </xdr:from>
    <xdr:to>
      <xdr:col>19</xdr:col>
      <xdr:colOff>177800</xdr:colOff>
      <xdr:row>58</xdr:row>
      <xdr:rowOff>22546</xdr:rowOff>
    </xdr:to>
    <xdr:cxnSp macro="">
      <xdr:nvCxnSpPr>
        <xdr:cNvPr id="123" name="直線コネクタ 122"/>
        <xdr:cNvCxnSpPr/>
      </xdr:nvCxnSpPr>
      <xdr:spPr>
        <a:xfrm>
          <a:off x="2908300" y="9941213"/>
          <a:ext cx="889000" cy="2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21182</xdr:rowOff>
    </xdr:from>
    <xdr:ext cx="534377" cy="259045"/>
    <xdr:sp macro="" textlink="">
      <xdr:nvSpPr>
        <xdr:cNvPr id="125" name="テキスト ボックス 124"/>
        <xdr:cNvSpPr txBox="1"/>
      </xdr:nvSpPr>
      <xdr:spPr>
        <a:xfrm>
          <a:off x="3530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168563</xdr:rowOff>
    </xdr:from>
    <xdr:to>
      <xdr:col>15</xdr:col>
      <xdr:colOff>50800</xdr:colOff>
      <xdr:row>58</xdr:row>
      <xdr:rowOff>19352</xdr:rowOff>
    </xdr:to>
    <xdr:cxnSp macro="">
      <xdr:nvCxnSpPr>
        <xdr:cNvPr id="126" name="直線コネクタ 125"/>
        <xdr:cNvCxnSpPr/>
      </xdr:nvCxnSpPr>
      <xdr:spPr>
        <a:xfrm flipV="1">
          <a:off x="2019300" y="9941213"/>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7" name="フローチャート: 判断 126"/>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25812</xdr:rowOff>
    </xdr:from>
    <xdr:ext cx="534377" cy="259045"/>
    <xdr:sp macro="" textlink="">
      <xdr:nvSpPr>
        <xdr:cNvPr id="128" name="テキスト ボックス 127"/>
        <xdr:cNvSpPr txBox="1"/>
      </xdr:nvSpPr>
      <xdr:spPr>
        <a:xfrm>
          <a:off x="2641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19352</xdr:rowOff>
    </xdr:from>
    <xdr:to>
      <xdr:col>10</xdr:col>
      <xdr:colOff>114300</xdr:colOff>
      <xdr:row>58</xdr:row>
      <xdr:rowOff>46817</xdr:rowOff>
    </xdr:to>
    <xdr:cxnSp macro="">
      <xdr:nvCxnSpPr>
        <xdr:cNvPr id="129" name="直線コネクタ 128"/>
        <xdr:cNvCxnSpPr/>
      </xdr:nvCxnSpPr>
      <xdr:spPr>
        <a:xfrm flipV="1">
          <a:off x="1130300" y="9963452"/>
          <a:ext cx="8890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3" name="テキスト ボックス 132"/>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154423</xdr:rowOff>
    </xdr:from>
    <xdr:to>
      <xdr:col>24</xdr:col>
      <xdr:colOff>114300</xdr:colOff>
      <xdr:row>58</xdr:row>
      <xdr:rowOff>84573</xdr:rowOff>
    </xdr:to>
    <xdr:sp macro="" textlink="">
      <xdr:nvSpPr>
        <xdr:cNvPr id="139" name="楕円 138"/>
        <xdr:cNvSpPr/>
      </xdr:nvSpPr>
      <xdr:spPr>
        <a:xfrm>
          <a:off x="4584700" y="99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69350</xdr:rowOff>
    </xdr:from>
    <xdr:ext cx="534377" cy="259045"/>
    <xdr:sp macro="" textlink="">
      <xdr:nvSpPr>
        <xdr:cNvPr id="140" name="総務費該当値テキスト"/>
        <xdr:cNvSpPr txBox="1"/>
      </xdr:nvSpPr>
      <xdr:spPr>
        <a:xfrm>
          <a:off x="4686300" y="984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143196</xdr:rowOff>
    </xdr:from>
    <xdr:to>
      <xdr:col>20</xdr:col>
      <xdr:colOff>38100</xdr:colOff>
      <xdr:row>58</xdr:row>
      <xdr:rowOff>73346</xdr:rowOff>
    </xdr:to>
    <xdr:sp macro="" textlink="">
      <xdr:nvSpPr>
        <xdr:cNvPr id="141" name="楕円 140"/>
        <xdr:cNvSpPr/>
      </xdr:nvSpPr>
      <xdr:spPr>
        <a:xfrm>
          <a:off x="3746500" y="991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64473</xdr:rowOff>
    </xdr:from>
    <xdr:ext cx="534377" cy="259045"/>
    <xdr:sp macro="" textlink="">
      <xdr:nvSpPr>
        <xdr:cNvPr id="142" name="テキスト ボックス 141"/>
        <xdr:cNvSpPr txBox="1"/>
      </xdr:nvSpPr>
      <xdr:spPr>
        <a:xfrm>
          <a:off x="3530111" y="100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117763</xdr:rowOff>
    </xdr:from>
    <xdr:to>
      <xdr:col>15</xdr:col>
      <xdr:colOff>101600</xdr:colOff>
      <xdr:row>58</xdr:row>
      <xdr:rowOff>47913</xdr:rowOff>
    </xdr:to>
    <xdr:sp macro="" textlink="">
      <xdr:nvSpPr>
        <xdr:cNvPr id="143" name="楕円 142"/>
        <xdr:cNvSpPr/>
      </xdr:nvSpPr>
      <xdr:spPr>
        <a:xfrm>
          <a:off x="2857500" y="989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39040</xdr:rowOff>
    </xdr:from>
    <xdr:ext cx="534377" cy="259045"/>
    <xdr:sp macro="" textlink="">
      <xdr:nvSpPr>
        <xdr:cNvPr id="144" name="テキスト ボックス 143"/>
        <xdr:cNvSpPr txBox="1"/>
      </xdr:nvSpPr>
      <xdr:spPr>
        <a:xfrm>
          <a:off x="2641111" y="998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140002</xdr:rowOff>
    </xdr:from>
    <xdr:to>
      <xdr:col>10</xdr:col>
      <xdr:colOff>165100</xdr:colOff>
      <xdr:row>58</xdr:row>
      <xdr:rowOff>70152</xdr:rowOff>
    </xdr:to>
    <xdr:sp macro="" textlink="">
      <xdr:nvSpPr>
        <xdr:cNvPr id="145" name="楕円 144"/>
        <xdr:cNvSpPr/>
      </xdr:nvSpPr>
      <xdr:spPr>
        <a:xfrm>
          <a:off x="1968500" y="991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61279</xdr:rowOff>
    </xdr:from>
    <xdr:ext cx="534377" cy="259045"/>
    <xdr:sp macro="" textlink="">
      <xdr:nvSpPr>
        <xdr:cNvPr id="146" name="テキスト ボックス 145"/>
        <xdr:cNvSpPr txBox="1"/>
      </xdr:nvSpPr>
      <xdr:spPr>
        <a:xfrm>
          <a:off x="1752111" y="1000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167467</xdr:rowOff>
    </xdr:from>
    <xdr:to>
      <xdr:col>6</xdr:col>
      <xdr:colOff>38100</xdr:colOff>
      <xdr:row>58</xdr:row>
      <xdr:rowOff>97617</xdr:rowOff>
    </xdr:to>
    <xdr:sp macro="" textlink="">
      <xdr:nvSpPr>
        <xdr:cNvPr id="147" name="楕円 146"/>
        <xdr:cNvSpPr/>
      </xdr:nvSpPr>
      <xdr:spPr>
        <a:xfrm>
          <a:off x="1079500" y="994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88744</xdr:rowOff>
    </xdr:from>
    <xdr:ext cx="534377" cy="259045"/>
    <xdr:sp macro="" textlink="">
      <xdr:nvSpPr>
        <xdr:cNvPr id="148" name="テキスト ボックス 147"/>
        <xdr:cNvSpPr txBox="1"/>
      </xdr:nvSpPr>
      <xdr:spPr>
        <a:xfrm>
          <a:off x="863111" y="1003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50822</xdr:rowOff>
    </xdr:from>
    <xdr:to>
      <xdr:col>24</xdr:col>
      <xdr:colOff>63500</xdr:colOff>
      <xdr:row>74</xdr:row>
      <xdr:rowOff>89141</xdr:rowOff>
    </xdr:to>
    <xdr:cxnSp macro="">
      <xdr:nvCxnSpPr>
        <xdr:cNvPr id="182" name="直線コネクタ 181"/>
        <xdr:cNvCxnSpPr/>
      </xdr:nvCxnSpPr>
      <xdr:spPr>
        <a:xfrm flipV="1">
          <a:off x="3797300" y="12738122"/>
          <a:ext cx="838200" cy="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1643</xdr:rowOff>
    </xdr:from>
    <xdr:ext cx="599010" cy="259045"/>
    <xdr:sp macro="" textlink="">
      <xdr:nvSpPr>
        <xdr:cNvPr id="183" name="民生費平均値テキスト"/>
        <xdr:cNvSpPr txBox="1"/>
      </xdr:nvSpPr>
      <xdr:spPr>
        <a:xfrm>
          <a:off x="4686300" y="13031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89141</xdr:rowOff>
    </xdr:from>
    <xdr:to>
      <xdr:col>19</xdr:col>
      <xdr:colOff>177800</xdr:colOff>
      <xdr:row>74</xdr:row>
      <xdr:rowOff>153788</xdr:rowOff>
    </xdr:to>
    <xdr:cxnSp macro="">
      <xdr:nvCxnSpPr>
        <xdr:cNvPr id="185" name="直線コネクタ 184"/>
        <xdr:cNvCxnSpPr/>
      </xdr:nvCxnSpPr>
      <xdr:spPr>
        <a:xfrm flipV="1">
          <a:off x="2908300" y="12776441"/>
          <a:ext cx="889000" cy="6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150537</xdr:rowOff>
    </xdr:from>
    <xdr:ext cx="599010" cy="259045"/>
    <xdr:sp macro="" textlink="">
      <xdr:nvSpPr>
        <xdr:cNvPr id="187" name="テキスト ボックス 186"/>
        <xdr:cNvSpPr txBox="1"/>
      </xdr:nvSpPr>
      <xdr:spPr>
        <a:xfrm>
          <a:off x="3497795" y="1318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153788</xdr:rowOff>
    </xdr:from>
    <xdr:to>
      <xdr:col>15</xdr:col>
      <xdr:colOff>50800</xdr:colOff>
      <xdr:row>75</xdr:row>
      <xdr:rowOff>31239</xdr:rowOff>
    </xdr:to>
    <xdr:cxnSp macro="">
      <xdr:nvCxnSpPr>
        <xdr:cNvPr id="188" name="直線コネクタ 187"/>
        <xdr:cNvCxnSpPr/>
      </xdr:nvCxnSpPr>
      <xdr:spPr>
        <a:xfrm flipV="1">
          <a:off x="2019300" y="12841088"/>
          <a:ext cx="889000" cy="4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112664</xdr:rowOff>
    </xdr:from>
    <xdr:to>
      <xdr:col>15</xdr:col>
      <xdr:colOff>101600</xdr:colOff>
      <xdr:row>77</xdr:row>
      <xdr:rowOff>42814</xdr:rowOff>
    </xdr:to>
    <xdr:sp macro="" textlink="">
      <xdr:nvSpPr>
        <xdr:cNvPr id="189" name="フローチャート: 判断 188"/>
        <xdr:cNvSpPr/>
      </xdr:nvSpPr>
      <xdr:spPr>
        <a:xfrm>
          <a:off x="2857500" y="131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33941</xdr:rowOff>
    </xdr:from>
    <xdr:ext cx="599010" cy="259045"/>
    <xdr:sp macro="" textlink="">
      <xdr:nvSpPr>
        <xdr:cNvPr id="190" name="テキスト ボックス 189"/>
        <xdr:cNvSpPr txBox="1"/>
      </xdr:nvSpPr>
      <xdr:spPr>
        <a:xfrm>
          <a:off x="2608795" y="1323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66919</xdr:rowOff>
    </xdr:from>
    <xdr:to>
      <xdr:col>10</xdr:col>
      <xdr:colOff>114300</xdr:colOff>
      <xdr:row>75</xdr:row>
      <xdr:rowOff>31239</xdr:rowOff>
    </xdr:to>
    <xdr:cxnSp macro="">
      <xdr:nvCxnSpPr>
        <xdr:cNvPr id="191" name="直線コネクタ 190"/>
        <xdr:cNvCxnSpPr/>
      </xdr:nvCxnSpPr>
      <xdr:spPr>
        <a:xfrm>
          <a:off x="1130300" y="12754219"/>
          <a:ext cx="889000" cy="13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49916</xdr:rowOff>
    </xdr:from>
    <xdr:ext cx="599010" cy="259045"/>
    <xdr:sp macro="" textlink="">
      <xdr:nvSpPr>
        <xdr:cNvPr id="193" name="テキスト ボックス 192"/>
        <xdr:cNvSpPr txBox="1"/>
      </xdr:nvSpPr>
      <xdr:spPr>
        <a:xfrm>
          <a:off x="1719795" y="1325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159444</xdr:rowOff>
    </xdr:from>
    <xdr:ext cx="599010" cy="259045"/>
    <xdr:sp macro="" textlink="">
      <xdr:nvSpPr>
        <xdr:cNvPr id="195" name="テキスト ボックス 194"/>
        <xdr:cNvSpPr txBox="1"/>
      </xdr:nvSpPr>
      <xdr:spPr>
        <a:xfrm>
          <a:off x="830795" y="133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22</xdr:rowOff>
    </xdr:from>
    <xdr:to>
      <xdr:col>24</xdr:col>
      <xdr:colOff>114300</xdr:colOff>
      <xdr:row>74</xdr:row>
      <xdr:rowOff>101622</xdr:rowOff>
    </xdr:to>
    <xdr:sp macro="" textlink="">
      <xdr:nvSpPr>
        <xdr:cNvPr id="201" name="楕円 200"/>
        <xdr:cNvSpPr/>
      </xdr:nvSpPr>
      <xdr:spPr>
        <a:xfrm>
          <a:off x="4584700" y="126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22899</xdr:rowOff>
    </xdr:from>
    <xdr:ext cx="599010" cy="259045"/>
    <xdr:sp macro="" textlink="">
      <xdr:nvSpPr>
        <xdr:cNvPr id="202" name="民生費該当値テキスト"/>
        <xdr:cNvSpPr txBox="1"/>
      </xdr:nvSpPr>
      <xdr:spPr>
        <a:xfrm>
          <a:off x="4686300" y="1253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38341</xdr:rowOff>
    </xdr:from>
    <xdr:to>
      <xdr:col>20</xdr:col>
      <xdr:colOff>38100</xdr:colOff>
      <xdr:row>74</xdr:row>
      <xdr:rowOff>139941</xdr:rowOff>
    </xdr:to>
    <xdr:sp macro="" textlink="">
      <xdr:nvSpPr>
        <xdr:cNvPr id="203" name="楕円 202"/>
        <xdr:cNvSpPr/>
      </xdr:nvSpPr>
      <xdr:spPr>
        <a:xfrm>
          <a:off x="3746500" y="1272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156468</xdr:rowOff>
    </xdr:from>
    <xdr:ext cx="599010" cy="259045"/>
    <xdr:sp macro="" textlink="">
      <xdr:nvSpPr>
        <xdr:cNvPr id="204" name="テキスト ボックス 203"/>
        <xdr:cNvSpPr txBox="1"/>
      </xdr:nvSpPr>
      <xdr:spPr>
        <a:xfrm>
          <a:off x="3497795" y="125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102988</xdr:rowOff>
    </xdr:from>
    <xdr:to>
      <xdr:col>15</xdr:col>
      <xdr:colOff>101600</xdr:colOff>
      <xdr:row>75</xdr:row>
      <xdr:rowOff>33138</xdr:rowOff>
    </xdr:to>
    <xdr:sp macro="" textlink="">
      <xdr:nvSpPr>
        <xdr:cNvPr id="205" name="楕円 204"/>
        <xdr:cNvSpPr/>
      </xdr:nvSpPr>
      <xdr:spPr>
        <a:xfrm>
          <a:off x="2857500" y="1279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49665</xdr:rowOff>
    </xdr:from>
    <xdr:ext cx="599010" cy="259045"/>
    <xdr:sp macro="" textlink="">
      <xdr:nvSpPr>
        <xdr:cNvPr id="206" name="テキスト ボックス 205"/>
        <xdr:cNvSpPr txBox="1"/>
      </xdr:nvSpPr>
      <xdr:spPr>
        <a:xfrm>
          <a:off x="2608795" y="1256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151889</xdr:rowOff>
    </xdr:from>
    <xdr:to>
      <xdr:col>10</xdr:col>
      <xdr:colOff>165100</xdr:colOff>
      <xdr:row>75</xdr:row>
      <xdr:rowOff>82039</xdr:rowOff>
    </xdr:to>
    <xdr:sp macro="" textlink="">
      <xdr:nvSpPr>
        <xdr:cNvPr id="207" name="楕円 206"/>
        <xdr:cNvSpPr/>
      </xdr:nvSpPr>
      <xdr:spPr>
        <a:xfrm>
          <a:off x="1968500" y="128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98566</xdr:rowOff>
    </xdr:from>
    <xdr:ext cx="599010" cy="259045"/>
    <xdr:sp macro="" textlink="">
      <xdr:nvSpPr>
        <xdr:cNvPr id="208" name="テキスト ボックス 207"/>
        <xdr:cNvSpPr txBox="1"/>
      </xdr:nvSpPr>
      <xdr:spPr>
        <a:xfrm>
          <a:off x="1719795" y="1261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16119</xdr:rowOff>
    </xdr:from>
    <xdr:to>
      <xdr:col>6</xdr:col>
      <xdr:colOff>38100</xdr:colOff>
      <xdr:row>74</xdr:row>
      <xdr:rowOff>117719</xdr:rowOff>
    </xdr:to>
    <xdr:sp macro="" textlink="">
      <xdr:nvSpPr>
        <xdr:cNvPr id="209" name="楕円 208"/>
        <xdr:cNvSpPr/>
      </xdr:nvSpPr>
      <xdr:spPr>
        <a:xfrm>
          <a:off x="1079500" y="1270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134246</xdr:rowOff>
    </xdr:from>
    <xdr:ext cx="599010" cy="259045"/>
    <xdr:sp macro="" textlink="">
      <xdr:nvSpPr>
        <xdr:cNvPr id="210" name="テキスト ボックス 209"/>
        <xdr:cNvSpPr txBox="1"/>
      </xdr:nvSpPr>
      <xdr:spPr>
        <a:xfrm>
          <a:off x="830795" y="1247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110841</xdr:rowOff>
    </xdr:from>
    <xdr:to>
      <xdr:col>24</xdr:col>
      <xdr:colOff>63500</xdr:colOff>
      <xdr:row>97</xdr:row>
      <xdr:rowOff>167644</xdr:rowOff>
    </xdr:to>
    <xdr:cxnSp macro="">
      <xdr:nvCxnSpPr>
        <xdr:cNvPr id="237" name="直線コネクタ 236"/>
        <xdr:cNvCxnSpPr/>
      </xdr:nvCxnSpPr>
      <xdr:spPr>
        <a:xfrm>
          <a:off x="3797300" y="16741491"/>
          <a:ext cx="838200" cy="5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44665</xdr:rowOff>
    </xdr:from>
    <xdr:ext cx="534377" cy="259045"/>
    <xdr:sp macro="" textlink="">
      <xdr:nvSpPr>
        <xdr:cNvPr id="238" name="衛生費平均値テキスト"/>
        <xdr:cNvSpPr txBox="1"/>
      </xdr:nvSpPr>
      <xdr:spPr>
        <a:xfrm>
          <a:off x="4686300" y="1650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95151</xdr:rowOff>
    </xdr:from>
    <xdr:to>
      <xdr:col>19</xdr:col>
      <xdr:colOff>177800</xdr:colOff>
      <xdr:row>97</xdr:row>
      <xdr:rowOff>110841</xdr:rowOff>
    </xdr:to>
    <xdr:cxnSp macro="">
      <xdr:nvCxnSpPr>
        <xdr:cNvPr id="240" name="直線コネクタ 239"/>
        <xdr:cNvCxnSpPr/>
      </xdr:nvCxnSpPr>
      <xdr:spPr>
        <a:xfrm>
          <a:off x="2908300" y="16725801"/>
          <a:ext cx="889000" cy="1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138854</xdr:rowOff>
    </xdr:from>
    <xdr:ext cx="534377" cy="259045"/>
    <xdr:sp macro="" textlink="">
      <xdr:nvSpPr>
        <xdr:cNvPr id="242" name="テキスト ボックス 241"/>
        <xdr:cNvSpPr txBox="1"/>
      </xdr:nvSpPr>
      <xdr:spPr>
        <a:xfrm>
          <a:off x="3530111" y="164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95151</xdr:rowOff>
    </xdr:from>
    <xdr:to>
      <xdr:col>15</xdr:col>
      <xdr:colOff>50800</xdr:colOff>
      <xdr:row>97</xdr:row>
      <xdr:rowOff>167508</xdr:rowOff>
    </xdr:to>
    <xdr:cxnSp macro="">
      <xdr:nvCxnSpPr>
        <xdr:cNvPr id="243" name="直線コネクタ 242"/>
        <xdr:cNvCxnSpPr/>
      </xdr:nvCxnSpPr>
      <xdr:spPr>
        <a:xfrm flipV="1">
          <a:off x="2019300" y="16725801"/>
          <a:ext cx="889000" cy="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29125</xdr:rowOff>
    </xdr:from>
    <xdr:to>
      <xdr:col>15</xdr:col>
      <xdr:colOff>101600</xdr:colOff>
      <xdr:row>97</xdr:row>
      <xdr:rowOff>130725</xdr:rowOff>
    </xdr:to>
    <xdr:sp macro="" textlink="">
      <xdr:nvSpPr>
        <xdr:cNvPr id="244" name="フローチャート: 判断 243"/>
        <xdr:cNvSpPr/>
      </xdr:nvSpPr>
      <xdr:spPr>
        <a:xfrm>
          <a:off x="2857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147252</xdr:rowOff>
    </xdr:from>
    <xdr:ext cx="534377" cy="259045"/>
    <xdr:sp macro="" textlink="">
      <xdr:nvSpPr>
        <xdr:cNvPr id="245" name="テキスト ボックス 244"/>
        <xdr:cNvSpPr txBox="1"/>
      </xdr:nvSpPr>
      <xdr:spPr>
        <a:xfrm>
          <a:off x="2641111" y="1643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167508</xdr:rowOff>
    </xdr:from>
    <xdr:to>
      <xdr:col>10</xdr:col>
      <xdr:colOff>114300</xdr:colOff>
      <xdr:row>98</xdr:row>
      <xdr:rowOff>2480</xdr:rowOff>
    </xdr:to>
    <xdr:cxnSp macro="">
      <xdr:nvCxnSpPr>
        <xdr:cNvPr id="246" name="直線コネクタ 245"/>
        <xdr:cNvCxnSpPr/>
      </xdr:nvCxnSpPr>
      <xdr:spPr>
        <a:xfrm flipV="1">
          <a:off x="1130300" y="16798158"/>
          <a:ext cx="889000" cy="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137299</xdr:rowOff>
    </xdr:from>
    <xdr:ext cx="534377" cy="259045"/>
    <xdr:sp macro="" textlink="">
      <xdr:nvSpPr>
        <xdr:cNvPr id="248" name="テキスト ボックス 247"/>
        <xdr:cNvSpPr txBox="1"/>
      </xdr:nvSpPr>
      <xdr:spPr>
        <a:xfrm>
          <a:off x="1752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154934</xdr:rowOff>
    </xdr:from>
    <xdr:ext cx="534377" cy="259045"/>
    <xdr:sp macro="" textlink="">
      <xdr:nvSpPr>
        <xdr:cNvPr id="250" name="テキスト ボックス 249"/>
        <xdr:cNvSpPr txBox="1"/>
      </xdr:nvSpPr>
      <xdr:spPr>
        <a:xfrm>
          <a:off x="863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116844</xdr:rowOff>
    </xdr:from>
    <xdr:to>
      <xdr:col>24</xdr:col>
      <xdr:colOff>114300</xdr:colOff>
      <xdr:row>98</xdr:row>
      <xdr:rowOff>46994</xdr:rowOff>
    </xdr:to>
    <xdr:sp macro="" textlink="">
      <xdr:nvSpPr>
        <xdr:cNvPr id="256" name="楕円 255"/>
        <xdr:cNvSpPr/>
      </xdr:nvSpPr>
      <xdr:spPr>
        <a:xfrm>
          <a:off x="4584700" y="1674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31771</xdr:rowOff>
    </xdr:from>
    <xdr:ext cx="534377" cy="259045"/>
    <xdr:sp macro="" textlink="">
      <xdr:nvSpPr>
        <xdr:cNvPr id="257" name="衛生費該当値テキスト"/>
        <xdr:cNvSpPr txBox="1"/>
      </xdr:nvSpPr>
      <xdr:spPr>
        <a:xfrm>
          <a:off x="4686300" y="1666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60041</xdr:rowOff>
    </xdr:from>
    <xdr:to>
      <xdr:col>20</xdr:col>
      <xdr:colOff>38100</xdr:colOff>
      <xdr:row>97</xdr:row>
      <xdr:rowOff>161641</xdr:rowOff>
    </xdr:to>
    <xdr:sp macro="" textlink="">
      <xdr:nvSpPr>
        <xdr:cNvPr id="258" name="楕円 257"/>
        <xdr:cNvSpPr/>
      </xdr:nvSpPr>
      <xdr:spPr>
        <a:xfrm>
          <a:off x="3746500" y="166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152768</xdr:rowOff>
    </xdr:from>
    <xdr:ext cx="534377" cy="259045"/>
    <xdr:sp macro="" textlink="">
      <xdr:nvSpPr>
        <xdr:cNvPr id="259" name="テキスト ボックス 258"/>
        <xdr:cNvSpPr txBox="1"/>
      </xdr:nvSpPr>
      <xdr:spPr>
        <a:xfrm>
          <a:off x="3530111" y="167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44351</xdr:rowOff>
    </xdr:from>
    <xdr:to>
      <xdr:col>15</xdr:col>
      <xdr:colOff>101600</xdr:colOff>
      <xdr:row>97</xdr:row>
      <xdr:rowOff>145951</xdr:rowOff>
    </xdr:to>
    <xdr:sp macro="" textlink="">
      <xdr:nvSpPr>
        <xdr:cNvPr id="260" name="楕円 259"/>
        <xdr:cNvSpPr/>
      </xdr:nvSpPr>
      <xdr:spPr>
        <a:xfrm>
          <a:off x="2857500" y="166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137078</xdr:rowOff>
    </xdr:from>
    <xdr:ext cx="534377" cy="259045"/>
    <xdr:sp macro="" textlink="">
      <xdr:nvSpPr>
        <xdr:cNvPr id="261" name="テキスト ボックス 260"/>
        <xdr:cNvSpPr txBox="1"/>
      </xdr:nvSpPr>
      <xdr:spPr>
        <a:xfrm>
          <a:off x="2641111" y="1676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116708</xdr:rowOff>
    </xdr:from>
    <xdr:to>
      <xdr:col>10</xdr:col>
      <xdr:colOff>165100</xdr:colOff>
      <xdr:row>98</xdr:row>
      <xdr:rowOff>46858</xdr:rowOff>
    </xdr:to>
    <xdr:sp macro="" textlink="">
      <xdr:nvSpPr>
        <xdr:cNvPr id="262" name="楕円 261"/>
        <xdr:cNvSpPr/>
      </xdr:nvSpPr>
      <xdr:spPr>
        <a:xfrm>
          <a:off x="1968500" y="167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37985</xdr:rowOff>
    </xdr:from>
    <xdr:ext cx="534377" cy="259045"/>
    <xdr:sp macro="" textlink="">
      <xdr:nvSpPr>
        <xdr:cNvPr id="263" name="テキスト ボックス 262"/>
        <xdr:cNvSpPr txBox="1"/>
      </xdr:nvSpPr>
      <xdr:spPr>
        <a:xfrm>
          <a:off x="1752111" y="168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123130</xdr:rowOff>
    </xdr:from>
    <xdr:to>
      <xdr:col>6</xdr:col>
      <xdr:colOff>38100</xdr:colOff>
      <xdr:row>98</xdr:row>
      <xdr:rowOff>53280</xdr:rowOff>
    </xdr:to>
    <xdr:sp macro="" textlink="">
      <xdr:nvSpPr>
        <xdr:cNvPr id="264" name="楕円 263"/>
        <xdr:cNvSpPr/>
      </xdr:nvSpPr>
      <xdr:spPr>
        <a:xfrm>
          <a:off x="1079500" y="1675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44407</xdr:rowOff>
    </xdr:from>
    <xdr:ext cx="534377" cy="259045"/>
    <xdr:sp macro="" textlink="">
      <xdr:nvSpPr>
        <xdr:cNvPr id="265" name="テキスト ボックス 264"/>
        <xdr:cNvSpPr txBox="1"/>
      </xdr:nvSpPr>
      <xdr:spPr>
        <a:xfrm>
          <a:off x="863111" y="1684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147356</xdr:rowOff>
    </xdr:from>
    <xdr:to>
      <xdr:col>46</xdr:col>
      <xdr:colOff>38100</xdr:colOff>
      <xdr:row>38</xdr:row>
      <xdr:rowOff>77506</xdr:rowOff>
    </xdr:to>
    <xdr:sp macro="" textlink="">
      <xdr:nvSpPr>
        <xdr:cNvPr id="303" name="フローチャート: 判断 302"/>
        <xdr:cNvSpPr/>
      </xdr:nvSpPr>
      <xdr:spPr>
        <a:xfrm>
          <a:off x="8699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94033</xdr:rowOff>
    </xdr:from>
    <xdr:ext cx="378565" cy="259045"/>
    <xdr:sp macro="" textlink="">
      <xdr:nvSpPr>
        <xdr:cNvPr id="304" name="テキスト ボックス 303"/>
        <xdr:cNvSpPr txBox="1"/>
      </xdr:nvSpPr>
      <xdr:spPr>
        <a:xfrm>
          <a:off x="8561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59090</xdr:rowOff>
    </xdr:from>
    <xdr:ext cx="378565" cy="259045"/>
    <xdr:sp macro="" textlink="">
      <xdr:nvSpPr>
        <xdr:cNvPr id="307" name="テキスト ボックス 306"/>
        <xdr:cNvSpPr txBox="1"/>
      </xdr:nvSpPr>
      <xdr:spPr>
        <a:xfrm>
          <a:off x="7672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9" name="テキスト ボックス 308"/>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84727</xdr:rowOff>
    </xdr:from>
    <xdr:to>
      <xdr:col>55</xdr:col>
      <xdr:colOff>0</xdr:colOff>
      <xdr:row>57</xdr:row>
      <xdr:rowOff>101815</xdr:rowOff>
    </xdr:to>
    <xdr:cxnSp macro="">
      <xdr:nvCxnSpPr>
        <xdr:cNvPr id="349" name="直線コネクタ 348"/>
        <xdr:cNvCxnSpPr/>
      </xdr:nvCxnSpPr>
      <xdr:spPr>
        <a:xfrm>
          <a:off x="9639300" y="9857377"/>
          <a:ext cx="838200" cy="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165618</xdr:rowOff>
    </xdr:from>
    <xdr:ext cx="534377" cy="259045"/>
    <xdr:sp macro="" textlink="">
      <xdr:nvSpPr>
        <xdr:cNvPr id="350" name="農林水産業費平均値テキスト"/>
        <xdr:cNvSpPr txBox="1"/>
      </xdr:nvSpPr>
      <xdr:spPr>
        <a:xfrm>
          <a:off x="10528300" y="959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84327</xdr:rowOff>
    </xdr:from>
    <xdr:to>
      <xdr:col>50</xdr:col>
      <xdr:colOff>114300</xdr:colOff>
      <xdr:row>57</xdr:row>
      <xdr:rowOff>84727</xdr:rowOff>
    </xdr:to>
    <xdr:cxnSp macro="">
      <xdr:nvCxnSpPr>
        <xdr:cNvPr id="352" name="直線コネクタ 351"/>
        <xdr:cNvCxnSpPr/>
      </xdr:nvCxnSpPr>
      <xdr:spPr>
        <a:xfrm>
          <a:off x="8750300" y="9856977"/>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104986</xdr:rowOff>
    </xdr:from>
    <xdr:ext cx="534377" cy="259045"/>
    <xdr:sp macro="" textlink="">
      <xdr:nvSpPr>
        <xdr:cNvPr id="354" name="テキスト ボックス 353"/>
        <xdr:cNvSpPr txBox="1"/>
      </xdr:nvSpPr>
      <xdr:spPr>
        <a:xfrm>
          <a:off x="9372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82201</xdr:rowOff>
    </xdr:from>
    <xdr:to>
      <xdr:col>45</xdr:col>
      <xdr:colOff>177800</xdr:colOff>
      <xdr:row>57</xdr:row>
      <xdr:rowOff>84327</xdr:rowOff>
    </xdr:to>
    <xdr:cxnSp macro="">
      <xdr:nvCxnSpPr>
        <xdr:cNvPr id="355" name="直線コネクタ 354"/>
        <xdr:cNvCxnSpPr/>
      </xdr:nvCxnSpPr>
      <xdr:spPr>
        <a:xfrm>
          <a:off x="7861300" y="9854851"/>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6" name="フローチャート: 判断 355"/>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91104</xdr:rowOff>
    </xdr:from>
    <xdr:ext cx="534377" cy="259045"/>
    <xdr:sp macro="" textlink="">
      <xdr:nvSpPr>
        <xdr:cNvPr id="357" name="テキスト ボックス 356"/>
        <xdr:cNvSpPr txBox="1"/>
      </xdr:nvSpPr>
      <xdr:spPr>
        <a:xfrm>
          <a:off x="8483111" y="952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82201</xdr:rowOff>
    </xdr:from>
    <xdr:to>
      <xdr:col>41</xdr:col>
      <xdr:colOff>50800</xdr:colOff>
      <xdr:row>57</xdr:row>
      <xdr:rowOff>90700</xdr:rowOff>
    </xdr:to>
    <xdr:cxnSp macro="">
      <xdr:nvCxnSpPr>
        <xdr:cNvPr id="358" name="直線コネクタ 357"/>
        <xdr:cNvCxnSpPr/>
      </xdr:nvCxnSpPr>
      <xdr:spPr>
        <a:xfrm flipV="1">
          <a:off x="6972300" y="9854851"/>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106918</xdr:rowOff>
    </xdr:from>
    <xdr:ext cx="534377" cy="259045"/>
    <xdr:sp macro="" textlink="">
      <xdr:nvSpPr>
        <xdr:cNvPr id="360" name="テキスト ボックス 359"/>
        <xdr:cNvSpPr txBox="1"/>
      </xdr:nvSpPr>
      <xdr:spPr>
        <a:xfrm>
          <a:off x="7594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104705</xdr:rowOff>
    </xdr:from>
    <xdr:ext cx="534377" cy="259045"/>
    <xdr:sp macro="" textlink="">
      <xdr:nvSpPr>
        <xdr:cNvPr id="362" name="テキスト ボックス 361"/>
        <xdr:cNvSpPr txBox="1"/>
      </xdr:nvSpPr>
      <xdr:spPr>
        <a:xfrm>
          <a:off x="6705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51015</xdr:rowOff>
    </xdr:from>
    <xdr:to>
      <xdr:col>55</xdr:col>
      <xdr:colOff>50800</xdr:colOff>
      <xdr:row>57</xdr:row>
      <xdr:rowOff>152615</xdr:rowOff>
    </xdr:to>
    <xdr:sp macro="" textlink="">
      <xdr:nvSpPr>
        <xdr:cNvPr id="368" name="楕円 367"/>
        <xdr:cNvSpPr/>
      </xdr:nvSpPr>
      <xdr:spPr>
        <a:xfrm>
          <a:off x="10426700" y="98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137392</xdr:rowOff>
    </xdr:from>
    <xdr:ext cx="534377" cy="259045"/>
    <xdr:sp macro="" textlink="">
      <xdr:nvSpPr>
        <xdr:cNvPr id="369" name="農林水産業費該当値テキスト"/>
        <xdr:cNvSpPr txBox="1"/>
      </xdr:nvSpPr>
      <xdr:spPr>
        <a:xfrm>
          <a:off x="10528300" y="973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33927</xdr:rowOff>
    </xdr:from>
    <xdr:to>
      <xdr:col>50</xdr:col>
      <xdr:colOff>165100</xdr:colOff>
      <xdr:row>57</xdr:row>
      <xdr:rowOff>135527</xdr:rowOff>
    </xdr:to>
    <xdr:sp macro="" textlink="">
      <xdr:nvSpPr>
        <xdr:cNvPr id="370" name="楕円 369"/>
        <xdr:cNvSpPr/>
      </xdr:nvSpPr>
      <xdr:spPr>
        <a:xfrm>
          <a:off x="9588500" y="98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126654</xdr:rowOff>
    </xdr:from>
    <xdr:ext cx="534377" cy="259045"/>
    <xdr:sp macro="" textlink="">
      <xdr:nvSpPr>
        <xdr:cNvPr id="371" name="テキスト ボックス 370"/>
        <xdr:cNvSpPr txBox="1"/>
      </xdr:nvSpPr>
      <xdr:spPr>
        <a:xfrm>
          <a:off x="9372111" y="989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33527</xdr:rowOff>
    </xdr:from>
    <xdr:to>
      <xdr:col>46</xdr:col>
      <xdr:colOff>38100</xdr:colOff>
      <xdr:row>57</xdr:row>
      <xdr:rowOff>135127</xdr:rowOff>
    </xdr:to>
    <xdr:sp macro="" textlink="">
      <xdr:nvSpPr>
        <xdr:cNvPr id="372" name="楕円 371"/>
        <xdr:cNvSpPr/>
      </xdr:nvSpPr>
      <xdr:spPr>
        <a:xfrm>
          <a:off x="8699500" y="98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126254</xdr:rowOff>
    </xdr:from>
    <xdr:ext cx="534377" cy="259045"/>
    <xdr:sp macro="" textlink="">
      <xdr:nvSpPr>
        <xdr:cNvPr id="373" name="テキスト ボックス 372"/>
        <xdr:cNvSpPr txBox="1"/>
      </xdr:nvSpPr>
      <xdr:spPr>
        <a:xfrm>
          <a:off x="8483111" y="989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31401</xdr:rowOff>
    </xdr:from>
    <xdr:to>
      <xdr:col>41</xdr:col>
      <xdr:colOff>101600</xdr:colOff>
      <xdr:row>57</xdr:row>
      <xdr:rowOff>133001</xdr:rowOff>
    </xdr:to>
    <xdr:sp macro="" textlink="">
      <xdr:nvSpPr>
        <xdr:cNvPr id="374" name="楕円 373"/>
        <xdr:cNvSpPr/>
      </xdr:nvSpPr>
      <xdr:spPr>
        <a:xfrm>
          <a:off x="7810500" y="98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124128</xdr:rowOff>
    </xdr:from>
    <xdr:ext cx="534377" cy="259045"/>
    <xdr:sp macro="" textlink="">
      <xdr:nvSpPr>
        <xdr:cNvPr id="375" name="テキスト ボックス 374"/>
        <xdr:cNvSpPr txBox="1"/>
      </xdr:nvSpPr>
      <xdr:spPr>
        <a:xfrm>
          <a:off x="7594111" y="989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39900</xdr:rowOff>
    </xdr:from>
    <xdr:to>
      <xdr:col>36</xdr:col>
      <xdr:colOff>165100</xdr:colOff>
      <xdr:row>57</xdr:row>
      <xdr:rowOff>141500</xdr:rowOff>
    </xdr:to>
    <xdr:sp macro="" textlink="">
      <xdr:nvSpPr>
        <xdr:cNvPr id="376" name="楕円 375"/>
        <xdr:cNvSpPr/>
      </xdr:nvSpPr>
      <xdr:spPr>
        <a:xfrm>
          <a:off x="6921500" y="98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132627</xdr:rowOff>
    </xdr:from>
    <xdr:ext cx="534377" cy="259045"/>
    <xdr:sp macro="" textlink="">
      <xdr:nvSpPr>
        <xdr:cNvPr id="377" name="テキスト ボックス 376"/>
        <xdr:cNvSpPr txBox="1"/>
      </xdr:nvSpPr>
      <xdr:spPr>
        <a:xfrm>
          <a:off x="6705111" y="99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167157</xdr:rowOff>
    </xdr:from>
    <xdr:to>
      <xdr:col>55</xdr:col>
      <xdr:colOff>0</xdr:colOff>
      <xdr:row>78</xdr:row>
      <xdr:rowOff>170168</xdr:rowOff>
    </xdr:to>
    <xdr:cxnSp macro="">
      <xdr:nvCxnSpPr>
        <xdr:cNvPr id="406" name="直線コネクタ 405"/>
        <xdr:cNvCxnSpPr/>
      </xdr:nvCxnSpPr>
      <xdr:spPr>
        <a:xfrm flipV="1">
          <a:off x="9639300" y="13540257"/>
          <a:ext cx="8382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7" name="商工費平均値テキスト"/>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158229</xdr:rowOff>
    </xdr:from>
    <xdr:to>
      <xdr:col>50</xdr:col>
      <xdr:colOff>114300</xdr:colOff>
      <xdr:row>78</xdr:row>
      <xdr:rowOff>170168</xdr:rowOff>
    </xdr:to>
    <xdr:cxnSp macro="">
      <xdr:nvCxnSpPr>
        <xdr:cNvPr id="409" name="直線コネクタ 408"/>
        <xdr:cNvCxnSpPr/>
      </xdr:nvCxnSpPr>
      <xdr:spPr>
        <a:xfrm>
          <a:off x="8750300" y="13531329"/>
          <a:ext cx="889000" cy="1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11" name="テキスト ボックス 410"/>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158229</xdr:rowOff>
    </xdr:from>
    <xdr:to>
      <xdr:col>45</xdr:col>
      <xdr:colOff>177800</xdr:colOff>
      <xdr:row>79</xdr:row>
      <xdr:rowOff>2820</xdr:rowOff>
    </xdr:to>
    <xdr:cxnSp macro="">
      <xdr:nvCxnSpPr>
        <xdr:cNvPr id="412" name="直線コネクタ 411"/>
        <xdr:cNvCxnSpPr/>
      </xdr:nvCxnSpPr>
      <xdr:spPr>
        <a:xfrm flipV="1">
          <a:off x="7861300" y="13531329"/>
          <a:ext cx="889000" cy="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13" name="フローチャート: 判断 412"/>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105821</xdr:rowOff>
    </xdr:from>
    <xdr:ext cx="534377" cy="259045"/>
    <xdr:sp macro="" textlink="">
      <xdr:nvSpPr>
        <xdr:cNvPr id="414" name="テキスト ボックス 413"/>
        <xdr:cNvSpPr txBox="1"/>
      </xdr:nvSpPr>
      <xdr:spPr>
        <a:xfrm>
          <a:off x="8483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168326</xdr:rowOff>
    </xdr:from>
    <xdr:to>
      <xdr:col>41</xdr:col>
      <xdr:colOff>50800</xdr:colOff>
      <xdr:row>79</xdr:row>
      <xdr:rowOff>2820</xdr:rowOff>
    </xdr:to>
    <xdr:cxnSp macro="">
      <xdr:nvCxnSpPr>
        <xdr:cNvPr id="415" name="直線コネクタ 414"/>
        <xdr:cNvCxnSpPr/>
      </xdr:nvCxnSpPr>
      <xdr:spPr>
        <a:xfrm>
          <a:off x="6972300" y="1354142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7" name="テキスト ボックス 416"/>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9" name="テキスト ボックス 418"/>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116357</xdr:rowOff>
    </xdr:from>
    <xdr:to>
      <xdr:col>55</xdr:col>
      <xdr:colOff>50800</xdr:colOff>
      <xdr:row>79</xdr:row>
      <xdr:rowOff>46507</xdr:rowOff>
    </xdr:to>
    <xdr:sp macro="" textlink="">
      <xdr:nvSpPr>
        <xdr:cNvPr id="425" name="楕円 424"/>
        <xdr:cNvSpPr/>
      </xdr:nvSpPr>
      <xdr:spPr>
        <a:xfrm>
          <a:off x="10426700" y="1348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31284</xdr:rowOff>
    </xdr:from>
    <xdr:ext cx="469744" cy="259045"/>
    <xdr:sp macro="" textlink="">
      <xdr:nvSpPr>
        <xdr:cNvPr id="426" name="商工費該当値テキスト"/>
        <xdr:cNvSpPr txBox="1"/>
      </xdr:nvSpPr>
      <xdr:spPr>
        <a:xfrm>
          <a:off x="10528300" y="1340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119368</xdr:rowOff>
    </xdr:from>
    <xdr:to>
      <xdr:col>50</xdr:col>
      <xdr:colOff>165100</xdr:colOff>
      <xdr:row>79</xdr:row>
      <xdr:rowOff>49518</xdr:rowOff>
    </xdr:to>
    <xdr:sp macro="" textlink="">
      <xdr:nvSpPr>
        <xdr:cNvPr id="427" name="楕円 426"/>
        <xdr:cNvSpPr/>
      </xdr:nvSpPr>
      <xdr:spPr>
        <a:xfrm>
          <a:off x="9588500" y="134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40645</xdr:rowOff>
    </xdr:from>
    <xdr:ext cx="469744" cy="259045"/>
    <xdr:sp macro="" textlink="">
      <xdr:nvSpPr>
        <xdr:cNvPr id="428" name="テキスト ボックス 427"/>
        <xdr:cNvSpPr txBox="1"/>
      </xdr:nvSpPr>
      <xdr:spPr>
        <a:xfrm>
          <a:off x="9404428" y="135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107429</xdr:rowOff>
    </xdr:from>
    <xdr:to>
      <xdr:col>46</xdr:col>
      <xdr:colOff>38100</xdr:colOff>
      <xdr:row>79</xdr:row>
      <xdr:rowOff>37579</xdr:rowOff>
    </xdr:to>
    <xdr:sp macro="" textlink="">
      <xdr:nvSpPr>
        <xdr:cNvPr id="429" name="楕円 428"/>
        <xdr:cNvSpPr/>
      </xdr:nvSpPr>
      <xdr:spPr>
        <a:xfrm>
          <a:off x="8699500" y="134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28706</xdr:rowOff>
    </xdr:from>
    <xdr:ext cx="469744" cy="259045"/>
    <xdr:sp macro="" textlink="">
      <xdr:nvSpPr>
        <xdr:cNvPr id="430" name="テキスト ボックス 429"/>
        <xdr:cNvSpPr txBox="1"/>
      </xdr:nvSpPr>
      <xdr:spPr>
        <a:xfrm>
          <a:off x="8515428" y="135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123470</xdr:rowOff>
    </xdr:from>
    <xdr:to>
      <xdr:col>41</xdr:col>
      <xdr:colOff>101600</xdr:colOff>
      <xdr:row>79</xdr:row>
      <xdr:rowOff>53620</xdr:rowOff>
    </xdr:to>
    <xdr:sp macro="" textlink="">
      <xdr:nvSpPr>
        <xdr:cNvPr id="431" name="楕円 430"/>
        <xdr:cNvSpPr/>
      </xdr:nvSpPr>
      <xdr:spPr>
        <a:xfrm>
          <a:off x="7810500" y="134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44747</xdr:rowOff>
    </xdr:from>
    <xdr:ext cx="469744" cy="259045"/>
    <xdr:sp macro="" textlink="">
      <xdr:nvSpPr>
        <xdr:cNvPr id="432" name="テキスト ボックス 431"/>
        <xdr:cNvSpPr txBox="1"/>
      </xdr:nvSpPr>
      <xdr:spPr>
        <a:xfrm>
          <a:off x="7626428" y="1358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117526</xdr:rowOff>
    </xdr:from>
    <xdr:to>
      <xdr:col>36</xdr:col>
      <xdr:colOff>165100</xdr:colOff>
      <xdr:row>79</xdr:row>
      <xdr:rowOff>47676</xdr:rowOff>
    </xdr:to>
    <xdr:sp macro="" textlink="">
      <xdr:nvSpPr>
        <xdr:cNvPr id="433" name="楕円 432"/>
        <xdr:cNvSpPr/>
      </xdr:nvSpPr>
      <xdr:spPr>
        <a:xfrm>
          <a:off x="6921500" y="1349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38803</xdr:rowOff>
    </xdr:from>
    <xdr:ext cx="469744" cy="259045"/>
    <xdr:sp macro="" textlink="">
      <xdr:nvSpPr>
        <xdr:cNvPr id="434" name="テキスト ボックス 433"/>
        <xdr:cNvSpPr txBox="1"/>
      </xdr:nvSpPr>
      <xdr:spPr>
        <a:xfrm>
          <a:off x="6737428" y="1358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96236</xdr:rowOff>
    </xdr:from>
    <xdr:to>
      <xdr:col>55</xdr:col>
      <xdr:colOff>0</xdr:colOff>
      <xdr:row>96</xdr:row>
      <xdr:rowOff>158300</xdr:rowOff>
    </xdr:to>
    <xdr:cxnSp macro="">
      <xdr:nvCxnSpPr>
        <xdr:cNvPr id="463" name="直線コネクタ 462"/>
        <xdr:cNvCxnSpPr/>
      </xdr:nvCxnSpPr>
      <xdr:spPr>
        <a:xfrm flipV="1">
          <a:off x="9639300" y="16212536"/>
          <a:ext cx="838200" cy="40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54495</xdr:rowOff>
    </xdr:from>
    <xdr:ext cx="534377" cy="259045"/>
    <xdr:sp macro="" textlink="">
      <xdr:nvSpPr>
        <xdr:cNvPr id="464" name="土木費平均値テキスト"/>
        <xdr:cNvSpPr txBox="1"/>
      </xdr:nvSpPr>
      <xdr:spPr>
        <a:xfrm>
          <a:off x="10528300" y="1651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158300</xdr:rowOff>
    </xdr:from>
    <xdr:to>
      <xdr:col>50</xdr:col>
      <xdr:colOff>114300</xdr:colOff>
      <xdr:row>97</xdr:row>
      <xdr:rowOff>83975</xdr:rowOff>
    </xdr:to>
    <xdr:cxnSp macro="">
      <xdr:nvCxnSpPr>
        <xdr:cNvPr id="466" name="直線コネクタ 465"/>
        <xdr:cNvCxnSpPr/>
      </xdr:nvCxnSpPr>
      <xdr:spPr>
        <a:xfrm flipV="1">
          <a:off x="8750300" y="16617500"/>
          <a:ext cx="889000" cy="9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52509</xdr:rowOff>
    </xdr:from>
    <xdr:ext cx="534377" cy="259045"/>
    <xdr:sp macro="" textlink="">
      <xdr:nvSpPr>
        <xdr:cNvPr id="468" name="テキスト ボックス 467"/>
        <xdr:cNvSpPr txBox="1"/>
      </xdr:nvSpPr>
      <xdr:spPr>
        <a:xfrm>
          <a:off x="9372111" y="163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83975</xdr:rowOff>
    </xdr:from>
    <xdr:to>
      <xdr:col>45</xdr:col>
      <xdr:colOff>177800</xdr:colOff>
      <xdr:row>97</xdr:row>
      <xdr:rowOff>149095</xdr:rowOff>
    </xdr:to>
    <xdr:cxnSp macro="">
      <xdr:nvCxnSpPr>
        <xdr:cNvPr id="469" name="直線コネクタ 468"/>
        <xdr:cNvCxnSpPr/>
      </xdr:nvCxnSpPr>
      <xdr:spPr>
        <a:xfrm flipV="1">
          <a:off x="7861300" y="16714625"/>
          <a:ext cx="889000" cy="6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85852</xdr:rowOff>
    </xdr:from>
    <xdr:to>
      <xdr:col>46</xdr:col>
      <xdr:colOff>38100</xdr:colOff>
      <xdr:row>97</xdr:row>
      <xdr:rowOff>16002</xdr:rowOff>
    </xdr:to>
    <xdr:sp macro="" textlink="">
      <xdr:nvSpPr>
        <xdr:cNvPr id="470" name="フローチャート: 判断 469"/>
        <xdr:cNvSpPr/>
      </xdr:nvSpPr>
      <xdr:spPr>
        <a:xfrm>
          <a:off x="8699500" y="1654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32529</xdr:rowOff>
    </xdr:from>
    <xdr:ext cx="534377" cy="259045"/>
    <xdr:sp macro="" textlink="">
      <xdr:nvSpPr>
        <xdr:cNvPr id="471" name="テキスト ボックス 470"/>
        <xdr:cNvSpPr txBox="1"/>
      </xdr:nvSpPr>
      <xdr:spPr>
        <a:xfrm>
          <a:off x="8483111" y="163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15266</xdr:rowOff>
    </xdr:from>
    <xdr:to>
      <xdr:col>41</xdr:col>
      <xdr:colOff>50800</xdr:colOff>
      <xdr:row>97</xdr:row>
      <xdr:rowOff>149095</xdr:rowOff>
    </xdr:to>
    <xdr:cxnSp macro="">
      <xdr:nvCxnSpPr>
        <xdr:cNvPr id="472" name="直線コネクタ 471"/>
        <xdr:cNvCxnSpPr/>
      </xdr:nvCxnSpPr>
      <xdr:spPr>
        <a:xfrm>
          <a:off x="6972300" y="16645916"/>
          <a:ext cx="889000" cy="13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45429</xdr:rowOff>
    </xdr:from>
    <xdr:ext cx="534377" cy="259045"/>
    <xdr:sp macro="" textlink="">
      <xdr:nvSpPr>
        <xdr:cNvPr id="474" name="テキスト ボックス 473"/>
        <xdr:cNvSpPr txBox="1"/>
      </xdr:nvSpPr>
      <xdr:spPr>
        <a:xfrm>
          <a:off x="7594111" y="163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37582</xdr:rowOff>
    </xdr:from>
    <xdr:ext cx="534377" cy="259045"/>
    <xdr:sp macro="" textlink="">
      <xdr:nvSpPr>
        <xdr:cNvPr id="476" name="テキスト ボックス 475"/>
        <xdr:cNvSpPr txBox="1"/>
      </xdr:nvSpPr>
      <xdr:spPr>
        <a:xfrm>
          <a:off x="6705111" y="163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45436</xdr:rowOff>
    </xdr:from>
    <xdr:to>
      <xdr:col>55</xdr:col>
      <xdr:colOff>50800</xdr:colOff>
      <xdr:row>94</xdr:row>
      <xdr:rowOff>147036</xdr:rowOff>
    </xdr:to>
    <xdr:sp macro="" textlink="">
      <xdr:nvSpPr>
        <xdr:cNvPr id="482" name="楕円 481"/>
        <xdr:cNvSpPr/>
      </xdr:nvSpPr>
      <xdr:spPr>
        <a:xfrm>
          <a:off x="10426700" y="161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68313</xdr:rowOff>
    </xdr:from>
    <xdr:ext cx="599010" cy="259045"/>
    <xdr:sp macro="" textlink="">
      <xdr:nvSpPr>
        <xdr:cNvPr id="483" name="土木費該当値テキスト"/>
        <xdr:cNvSpPr txBox="1"/>
      </xdr:nvSpPr>
      <xdr:spPr>
        <a:xfrm>
          <a:off x="10528300" y="1601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107500</xdr:rowOff>
    </xdr:from>
    <xdr:to>
      <xdr:col>50</xdr:col>
      <xdr:colOff>165100</xdr:colOff>
      <xdr:row>97</xdr:row>
      <xdr:rowOff>37650</xdr:rowOff>
    </xdr:to>
    <xdr:sp macro="" textlink="">
      <xdr:nvSpPr>
        <xdr:cNvPr id="484" name="楕円 483"/>
        <xdr:cNvSpPr/>
      </xdr:nvSpPr>
      <xdr:spPr>
        <a:xfrm>
          <a:off x="9588500" y="165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28777</xdr:rowOff>
    </xdr:from>
    <xdr:ext cx="534377" cy="259045"/>
    <xdr:sp macro="" textlink="">
      <xdr:nvSpPr>
        <xdr:cNvPr id="485" name="テキスト ボックス 484"/>
        <xdr:cNvSpPr txBox="1"/>
      </xdr:nvSpPr>
      <xdr:spPr>
        <a:xfrm>
          <a:off x="9372111" y="166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33175</xdr:rowOff>
    </xdr:from>
    <xdr:to>
      <xdr:col>46</xdr:col>
      <xdr:colOff>38100</xdr:colOff>
      <xdr:row>97</xdr:row>
      <xdr:rowOff>134775</xdr:rowOff>
    </xdr:to>
    <xdr:sp macro="" textlink="">
      <xdr:nvSpPr>
        <xdr:cNvPr id="486" name="楕円 485"/>
        <xdr:cNvSpPr/>
      </xdr:nvSpPr>
      <xdr:spPr>
        <a:xfrm>
          <a:off x="8699500" y="1666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125902</xdr:rowOff>
    </xdr:from>
    <xdr:ext cx="534377" cy="259045"/>
    <xdr:sp macro="" textlink="">
      <xdr:nvSpPr>
        <xdr:cNvPr id="487" name="テキスト ボックス 486"/>
        <xdr:cNvSpPr txBox="1"/>
      </xdr:nvSpPr>
      <xdr:spPr>
        <a:xfrm>
          <a:off x="8483111" y="1675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98295</xdr:rowOff>
    </xdr:from>
    <xdr:to>
      <xdr:col>41</xdr:col>
      <xdr:colOff>101600</xdr:colOff>
      <xdr:row>98</xdr:row>
      <xdr:rowOff>28445</xdr:rowOff>
    </xdr:to>
    <xdr:sp macro="" textlink="">
      <xdr:nvSpPr>
        <xdr:cNvPr id="488" name="楕円 487"/>
        <xdr:cNvSpPr/>
      </xdr:nvSpPr>
      <xdr:spPr>
        <a:xfrm>
          <a:off x="7810500" y="1672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19572</xdr:rowOff>
    </xdr:from>
    <xdr:ext cx="534377" cy="259045"/>
    <xdr:sp macro="" textlink="">
      <xdr:nvSpPr>
        <xdr:cNvPr id="489" name="テキスト ボックス 488"/>
        <xdr:cNvSpPr txBox="1"/>
      </xdr:nvSpPr>
      <xdr:spPr>
        <a:xfrm>
          <a:off x="7594111" y="1682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135916</xdr:rowOff>
    </xdr:from>
    <xdr:to>
      <xdr:col>36</xdr:col>
      <xdr:colOff>165100</xdr:colOff>
      <xdr:row>97</xdr:row>
      <xdr:rowOff>66066</xdr:rowOff>
    </xdr:to>
    <xdr:sp macro="" textlink="">
      <xdr:nvSpPr>
        <xdr:cNvPr id="490" name="楕円 489"/>
        <xdr:cNvSpPr/>
      </xdr:nvSpPr>
      <xdr:spPr>
        <a:xfrm>
          <a:off x="6921500" y="1659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57193</xdr:rowOff>
    </xdr:from>
    <xdr:ext cx="534377" cy="259045"/>
    <xdr:sp macro="" textlink="">
      <xdr:nvSpPr>
        <xdr:cNvPr id="491" name="テキスト ボックス 490"/>
        <xdr:cNvSpPr txBox="1"/>
      </xdr:nvSpPr>
      <xdr:spPr>
        <a:xfrm>
          <a:off x="6705111" y="1668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69215</xdr:rowOff>
    </xdr:from>
    <xdr:to>
      <xdr:col>85</xdr:col>
      <xdr:colOff>127000</xdr:colOff>
      <xdr:row>37</xdr:row>
      <xdr:rowOff>85427</xdr:rowOff>
    </xdr:to>
    <xdr:cxnSp macro="">
      <xdr:nvCxnSpPr>
        <xdr:cNvPr id="520" name="直線コネクタ 519"/>
        <xdr:cNvCxnSpPr/>
      </xdr:nvCxnSpPr>
      <xdr:spPr>
        <a:xfrm>
          <a:off x="15481300" y="6412865"/>
          <a:ext cx="838200" cy="1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45578</xdr:rowOff>
    </xdr:from>
    <xdr:ext cx="534377" cy="259045"/>
    <xdr:sp macro="" textlink="">
      <xdr:nvSpPr>
        <xdr:cNvPr id="521" name="消防費平均値テキスト"/>
        <xdr:cNvSpPr txBox="1"/>
      </xdr:nvSpPr>
      <xdr:spPr>
        <a:xfrm>
          <a:off x="16370300" y="604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69215</xdr:rowOff>
    </xdr:from>
    <xdr:to>
      <xdr:col>81</xdr:col>
      <xdr:colOff>50800</xdr:colOff>
      <xdr:row>37</xdr:row>
      <xdr:rowOff>71787</xdr:rowOff>
    </xdr:to>
    <xdr:cxnSp macro="">
      <xdr:nvCxnSpPr>
        <xdr:cNvPr id="523" name="直線コネクタ 522"/>
        <xdr:cNvCxnSpPr/>
      </xdr:nvCxnSpPr>
      <xdr:spPr>
        <a:xfrm flipV="1">
          <a:off x="14592300" y="6412865"/>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147324</xdr:rowOff>
    </xdr:from>
    <xdr:ext cx="534377" cy="259045"/>
    <xdr:sp macro="" textlink="">
      <xdr:nvSpPr>
        <xdr:cNvPr id="525" name="テキスト ボックス 524"/>
        <xdr:cNvSpPr txBox="1"/>
      </xdr:nvSpPr>
      <xdr:spPr>
        <a:xfrm>
          <a:off x="15214111" y="5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71787</xdr:rowOff>
    </xdr:from>
    <xdr:to>
      <xdr:col>76</xdr:col>
      <xdr:colOff>114300</xdr:colOff>
      <xdr:row>37</xdr:row>
      <xdr:rowOff>116459</xdr:rowOff>
    </xdr:to>
    <xdr:cxnSp macro="">
      <xdr:nvCxnSpPr>
        <xdr:cNvPr id="526" name="直線コネクタ 525"/>
        <xdr:cNvCxnSpPr/>
      </xdr:nvCxnSpPr>
      <xdr:spPr>
        <a:xfrm flipV="1">
          <a:off x="13703300" y="6415437"/>
          <a:ext cx="889000" cy="4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152260</xdr:rowOff>
    </xdr:from>
    <xdr:to>
      <xdr:col>76</xdr:col>
      <xdr:colOff>165100</xdr:colOff>
      <xdr:row>36</xdr:row>
      <xdr:rowOff>82410</xdr:rowOff>
    </xdr:to>
    <xdr:sp macro="" textlink="">
      <xdr:nvSpPr>
        <xdr:cNvPr id="527" name="フローチャート: 判断 526"/>
        <xdr:cNvSpPr/>
      </xdr:nvSpPr>
      <xdr:spPr>
        <a:xfrm>
          <a:off x="14541500" y="615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98937</xdr:rowOff>
    </xdr:from>
    <xdr:ext cx="534377" cy="259045"/>
    <xdr:sp macro="" textlink="">
      <xdr:nvSpPr>
        <xdr:cNvPr id="528" name="テキスト ボックス 527"/>
        <xdr:cNvSpPr txBox="1"/>
      </xdr:nvSpPr>
      <xdr:spPr>
        <a:xfrm>
          <a:off x="14325111" y="592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116459</xdr:rowOff>
    </xdr:from>
    <xdr:to>
      <xdr:col>71</xdr:col>
      <xdr:colOff>177800</xdr:colOff>
      <xdr:row>37</xdr:row>
      <xdr:rowOff>140633</xdr:rowOff>
    </xdr:to>
    <xdr:cxnSp macro="">
      <xdr:nvCxnSpPr>
        <xdr:cNvPr id="529" name="直線コネクタ 528"/>
        <xdr:cNvCxnSpPr/>
      </xdr:nvCxnSpPr>
      <xdr:spPr>
        <a:xfrm flipV="1">
          <a:off x="12814300" y="6460109"/>
          <a:ext cx="8890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30" name="フローチャート: 判断 529"/>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84345</xdr:rowOff>
    </xdr:from>
    <xdr:ext cx="534377" cy="259045"/>
    <xdr:sp macro="" textlink="">
      <xdr:nvSpPr>
        <xdr:cNvPr id="531" name="テキスト ボックス 530"/>
        <xdr:cNvSpPr txBox="1"/>
      </xdr:nvSpPr>
      <xdr:spPr>
        <a:xfrm>
          <a:off x="13436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32" name="フローチャート: 判断 531"/>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88841</xdr:rowOff>
    </xdr:from>
    <xdr:ext cx="534377" cy="259045"/>
    <xdr:sp macro="" textlink="">
      <xdr:nvSpPr>
        <xdr:cNvPr id="533" name="テキスト ボックス 532"/>
        <xdr:cNvSpPr txBox="1"/>
      </xdr:nvSpPr>
      <xdr:spPr>
        <a:xfrm>
          <a:off x="12547111"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34627</xdr:rowOff>
    </xdr:from>
    <xdr:to>
      <xdr:col>85</xdr:col>
      <xdr:colOff>177800</xdr:colOff>
      <xdr:row>37</xdr:row>
      <xdr:rowOff>136227</xdr:rowOff>
    </xdr:to>
    <xdr:sp macro="" textlink="">
      <xdr:nvSpPr>
        <xdr:cNvPr id="539" name="楕円 538"/>
        <xdr:cNvSpPr/>
      </xdr:nvSpPr>
      <xdr:spPr>
        <a:xfrm>
          <a:off x="16268700" y="637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121004</xdr:rowOff>
    </xdr:from>
    <xdr:ext cx="534377" cy="259045"/>
    <xdr:sp macro="" textlink="">
      <xdr:nvSpPr>
        <xdr:cNvPr id="540" name="消防費該当値テキスト"/>
        <xdr:cNvSpPr txBox="1"/>
      </xdr:nvSpPr>
      <xdr:spPr>
        <a:xfrm>
          <a:off x="16370300" y="629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18415</xdr:rowOff>
    </xdr:from>
    <xdr:to>
      <xdr:col>81</xdr:col>
      <xdr:colOff>101600</xdr:colOff>
      <xdr:row>37</xdr:row>
      <xdr:rowOff>120015</xdr:rowOff>
    </xdr:to>
    <xdr:sp macro="" textlink="">
      <xdr:nvSpPr>
        <xdr:cNvPr id="541" name="楕円 540"/>
        <xdr:cNvSpPr/>
      </xdr:nvSpPr>
      <xdr:spPr>
        <a:xfrm>
          <a:off x="15430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111142</xdr:rowOff>
    </xdr:from>
    <xdr:ext cx="534377" cy="259045"/>
    <xdr:sp macro="" textlink="">
      <xdr:nvSpPr>
        <xdr:cNvPr id="542" name="テキスト ボックス 541"/>
        <xdr:cNvSpPr txBox="1"/>
      </xdr:nvSpPr>
      <xdr:spPr>
        <a:xfrm>
          <a:off x="15214111" y="645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20987</xdr:rowOff>
    </xdr:from>
    <xdr:to>
      <xdr:col>76</xdr:col>
      <xdr:colOff>165100</xdr:colOff>
      <xdr:row>37</xdr:row>
      <xdr:rowOff>122587</xdr:rowOff>
    </xdr:to>
    <xdr:sp macro="" textlink="">
      <xdr:nvSpPr>
        <xdr:cNvPr id="543" name="楕円 542"/>
        <xdr:cNvSpPr/>
      </xdr:nvSpPr>
      <xdr:spPr>
        <a:xfrm>
          <a:off x="14541500" y="636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113714</xdr:rowOff>
    </xdr:from>
    <xdr:ext cx="534377" cy="259045"/>
    <xdr:sp macro="" textlink="">
      <xdr:nvSpPr>
        <xdr:cNvPr id="544" name="テキスト ボックス 543"/>
        <xdr:cNvSpPr txBox="1"/>
      </xdr:nvSpPr>
      <xdr:spPr>
        <a:xfrm>
          <a:off x="14325111" y="645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65659</xdr:rowOff>
    </xdr:from>
    <xdr:to>
      <xdr:col>72</xdr:col>
      <xdr:colOff>38100</xdr:colOff>
      <xdr:row>37</xdr:row>
      <xdr:rowOff>167260</xdr:rowOff>
    </xdr:to>
    <xdr:sp macro="" textlink="">
      <xdr:nvSpPr>
        <xdr:cNvPr id="545" name="楕円 544"/>
        <xdr:cNvSpPr/>
      </xdr:nvSpPr>
      <xdr:spPr>
        <a:xfrm>
          <a:off x="13652500" y="64093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158386</xdr:rowOff>
    </xdr:from>
    <xdr:ext cx="534377" cy="259045"/>
    <xdr:sp macro="" textlink="">
      <xdr:nvSpPr>
        <xdr:cNvPr id="546" name="テキスト ボックス 545"/>
        <xdr:cNvSpPr txBox="1"/>
      </xdr:nvSpPr>
      <xdr:spPr>
        <a:xfrm>
          <a:off x="13436111" y="650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89833</xdr:rowOff>
    </xdr:from>
    <xdr:to>
      <xdr:col>67</xdr:col>
      <xdr:colOff>101600</xdr:colOff>
      <xdr:row>38</xdr:row>
      <xdr:rowOff>19983</xdr:rowOff>
    </xdr:to>
    <xdr:sp macro="" textlink="">
      <xdr:nvSpPr>
        <xdr:cNvPr id="547" name="楕円 546"/>
        <xdr:cNvSpPr/>
      </xdr:nvSpPr>
      <xdr:spPr>
        <a:xfrm>
          <a:off x="12763500" y="643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11110</xdr:rowOff>
    </xdr:from>
    <xdr:ext cx="534377" cy="259045"/>
    <xdr:sp macro="" textlink="">
      <xdr:nvSpPr>
        <xdr:cNvPr id="548" name="テキスト ボックス 547"/>
        <xdr:cNvSpPr txBox="1"/>
      </xdr:nvSpPr>
      <xdr:spPr>
        <a:xfrm>
          <a:off x="12547111" y="652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64262</xdr:rowOff>
    </xdr:from>
    <xdr:to>
      <xdr:col>85</xdr:col>
      <xdr:colOff>127000</xdr:colOff>
      <xdr:row>57</xdr:row>
      <xdr:rowOff>73467</xdr:rowOff>
    </xdr:to>
    <xdr:cxnSp macro="">
      <xdr:nvCxnSpPr>
        <xdr:cNvPr id="577" name="直線コネクタ 576"/>
        <xdr:cNvCxnSpPr/>
      </xdr:nvCxnSpPr>
      <xdr:spPr>
        <a:xfrm flipV="1">
          <a:off x="15481300" y="9836912"/>
          <a:ext cx="838200" cy="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78" name="教育費平均値テキスト"/>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67005</xdr:rowOff>
    </xdr:from>
    <xdr:to>
      <xdr:col>81</xdr:col>
      <xdr:colOff>50800</xdr:colOff>
      <xdr:row>57</xdr:row>
      <xdr:rowOff>73467</xdr:rowOff>
    </xdr:to>
    <xdr:cxnSp macro="">
      <xdr:nvCxnSpPr>
        <xdr:cNvPr id="580" name="直線コネクタ 579"/>
        <xdr:cNvCxnSpPr/>
      </xdr:nvCxnSpPr>
      <xdr:spPr>
        <a:xfrm>
          <a:off x="14592300" y="9839655"/>
          <a:ext cx="889000" cy="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82" name="テキスト ボックス 581"/>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67005</xdr:rowOff>
    </xdr:from>
    <xdr:to>
      <xdr:col>76</xdr:col>
      <xdr:colOff>114300</xdr:colOff>
      <xdr:row>57</xdr:row>
      <xdr:rowOff>67706</xdr:rowOff>
    </xdr:to>
    <xdr:cxnSp macro="">
      <xdr:nvCxnSpPr>
        <xdr:cNvPr id="583" name="直線コネクタ 582"/>
        <xdr:cNvCxnSpPr/>
      </xdr:nvCxnSpPr>
      <xdr:spPr>
        <a:xfrm flipV="1">
          <a:off x="13703300" y="9839655"/>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59083</xdr:rowOff>
    </xdr:from>
    <xdr:to>
      <xdr:col>76</xdr:col>
      <xdr:colOff>165100</xdr:colOff>
      <xdr:row>56</xdr:row>
      <xdr:rowOff>160683</xdr:rowOff>
    </xdr:to>
    <xdr:sp macro="" textlink="">
      <xdr:nvSpPr>
        <xdr:cNvPr id="584" name="フローチャート: 判断 583"/>
        <xdr:cNvSpPr/>
      </xdr:nvSpPr>
      <xdr:spPr>
        <a:xfrm>
          <a:off x="14541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5760</xdr:rowOff>
    </xdr:from>
    <xdr:ext cx="534377" cy="259045"/>
    <xdr:sp macro="" textlink="">
      <xdr:nvSpPr>
        <xdr:cNvPr id="585" name="テキスト ボックス 584"/>
        <xdr:cNvSpPr txBox="1"/>
      </xdr:nvSpPr>
      <xdr:spPr>
        <a:xfrm>
          <a:off x="14325111" y="943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67706</xdr:rowOff>
    </xdr:from>
    <xdr:to>
      <xdr:col>71</xdr:col>
      <xdr:colOff>177800</xdr:colOff>
      <xdr:row>57</xdr:row>
      <xdr:rowOff>72743</xdr:rowOff>
    </xdr:to>
    <xdr:cxnSp macro="">
      <xdr:nvCxnSpPr>
        <xdr:cNvPr id="586" name="直線コネクタ 585"/>
        <xdr:cNvCxnSpPr/>
      </xdr:nvCxnSpPr>
      <xdr:spPr>
        <a:xfrm flipV="1">
          <a:off x="12814300" y="9840356"/>
          <a:ext cx="889000" cy="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153092</xdr:rowOff>
    </xdr:from>
    <xdr:ext cx="534377" cy="259045"/>
    <xdr:sp macro="" textlink="">
      <xdr:nvSpPr>
        <xdr:cNvPr id="588" name="テキスト ボックス 587"/>
        <xdr:cNvSpPr txBox="1"/>
      </xdr:nvSpPr>
      <xdr:spPr>
        <a:xfrm>
          <a:off x="13436111" y="94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xdr:rowOff>
    </xdr:from>
    <xdr:ext cx="534377" cy="259045"/>
    <xdr:sp macro="" textlink="">
      <xdr:nvSpPr>
        <xdr:cNvPr id="590" name="テキスト ボックス 589"/>
        <xdr:cNvSpPr txBox="1"/>
      </xdr:nvSpPr>
      <xdr:spPr>
        <a:xfrm>
          <a:off x="12547111" y="94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13462</xdr:rowOff>
    </xdr:from>
    <xdr:to>
      <xdr:col>85</xdr:col>
      <xdr:colOff>177800</xdr:colOff>
      <xdr:row>57</xdr:row>
      <xdr:rowOff>115062</xdr:rowOff>
    </xdr:to>
    <xdr:sp macro="" textlink="">
      <xdr:nvSpPr>
        <xdr:cNvPr id="596" name="楕円 595"/>
        <xdr:cNvSpPr/>
      </xdr:nvSpPr>
      <xdr:spPr>
        <a:xfrm>
          <a:off x="16268700" y="978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163339</xdr:rowOff>
    </xdr:from>
    <xdr:ext cx="534377" cy="259045"/>
    <xdr:sp macro="" textlink="">
      <xdr:nvSpPr>
        <xdr:cNvPr id="597" name="教育費該当値テキスト"/>
        <xdr:cNvSpPr txBox="1"/>
      </xdr:nvSpPr>
      <xdr:spPr>
        <a:xfrm>
          <a:off x="16370300" y="976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22667</xdr:rowOff>
    </xdr:from>
    <xdr:to>
      <xdr:col>81</xdr:col>
      <xdr:colOff>101600</xdr:colOff>
      <xdr:row>57</xdr:row>
      <xdr:rowOff>124267</xdr:rowOff>
    </xdr:to>
    <xdr:sp macro="" textlink="">
      <xdr:nvSpPr>
        <xdr:cNvPr id="598" name="楕円 597"/>
        <xdr:cNvSpPr/>
      </xdr:nvSpPr>
      <xdr:spPr>
        <a:xfrm>
          <a:off x="15430500" y="979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115394</xdr:rowOff>
    </xdr:from>
    <xdr:ext cx="534377" cy="259045"/>
    <xdr:sp macro="" textlink="">
      <xdr:nvSpPr>
        <xdr:cNvPr id="599" name="テキスト ボックス 598"/>
        <xdr:cNvSpPr txBox="1"/>
      </xdr:nvSpPr>
      <xdr:spPr>
        <a:xfrm>
          <a:off x="15214111" y="988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16205</xdr:rowOff>
    </xdr:from>
    <xdr:to>
      <xdr:col>76</xdr:col>
      <xdr:colOff>165100</xdr:colOff>
      <xdr:row>57</xdr:row>
      <xdr:rowOff>117805</xdr:rowOff>
    </xdr:to>
    <xdr:sp macro="" textlink="">
      <xdr:nvSpPr>
        <xdr:cNvPr id="600" name="楕円 599"/>
        <xdr:cNvSpPr/>
      </xdr:nvSpPr>
      <xdr:spPr>
        <a:xfrm>
          <a:off x="14541500" y="97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108932</xdr:rowOff>
    </xdr:from>
    <xdr:ext cx="534377" cy="259045"/>
    <xdr:sp macro="" textlink="">
      <xdr:nvSpPr>
        <xdr:cNvPr id="601" name="テキスト ボックス 600"/>
        <xdr:cNvSpPr txBox="1"/>
      </xdr:nvSpPr>
      <xdr:spPr>
        <a:xfrm>
          <a:off x="14325111" y="988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16906</xdr:rowOff>
    </xdr:from>
    <xdr:to>
      <xdr:col>72</xdr:col>
      <xdr:colOff>38100</xdr:colOff>
      <xdr:row>57</xdr:row>
      <xdr:rowOff>118506</xdr:rowOff>
    </xdr:to>
    <xdr:sp macro="" textlink="">
      <xdr:nvSpPr>
        <xdr:cNvPr id="602" name="楕円 601"/>
        <xdr:cNvSpPr/>
      </xdr:nvSpPr>
      <xdr:spPr>
        <a:xfrm>
          <a:off x="13652500" y="978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109633</xdr:rowOff>
    </xdr:from>
    <xdr:ext cx="534377" cy="259045"/>
    <xdr:sp macro="" textlink="">
      <xdr:nvSpPr>
        <xdr:cNvPr id="603" name="テキスト ボックス 602"/>
        <xdr:cNvSpPr txBox="1"/>
      </xdr:nvSpPr>
      <xdr:spPr>
        <a:xfrm>
          <a:off x="13436111" y="98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21943</xdr:rowOff>
    </xdr:from>
    <xdr:to>
      <xdr:col>67</xdr:col>
      <xdr:colOff>101600</xdr:colOff>
      <xdr:row>57</xdr:row>
      <xdr:rowOff>123543</xdr:rowOff>
    </xdr:to>
    <xdr:sp macro="" textlink="">
      <xdr:nvSpPr>
        <xdr:cNvPr id="604" name="楕円 603"/>
        <xdr:cNvSpPr/>
      </xdr:nvSpPr>
      <xdr:spPr>
        <a:xfrm>
          <a:off x="12763500" y="979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114670</xdr:rowOff>
    </xdr:from>
    <xdr:ext cx="534377" cy="259045"/>
    <xdr:sp macro="" textlink="">
      <xdr:nvSpPr>
        <xdr:cNvPr id="605" name="テキスト ボックス 604"/>
        <xdr:cNvSpPr txBox="1"/>
      </xdr:nvSpPr>
      <xdr:spPr>
        <a:xfrm>
          <a:off x="12547111" y="988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36004</xdr:rowOff>
    </xdr:from>
    <xdr:to>
      <xdr:col>85</xdr:col>
      <xdr:colOff>127000</xdr:colOff>
      <xdr:row>79</xdr:row>
      <xdr:rowOff>37401</xdr:rowOff>
    </xdr:to>
    <xdr:cxnSp macro="">
      <xdr:nvCxnSpPr>
        <xdr:cNvPr id="634" name="直線コネクタ 633"/>
        <xdr:cNvCxnSpPr/>
      </xdr:nvCxnSpPr>
      <xdr:spPr>
        <a:xfrm>
          <a:off x="15481300" y="13580554"/>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168419</xdr:rowOff>
    </xdr:from>
    <xdr:ext cx="469744" cy="259045"/>
    <xdr:sp macro="" textlink="">
      <xdr:nvSpPr>
        <xdr:cNvPr id="635" name="災害復旧費平均値テキスト"/>
        <xdr:cNvSpPr txBox="1"/>
      </xdr:nvSpPr>
      <xdr:spPr>
        <a:xfrm>
          <a:off x="16370300" y="13370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12942</xdr:rowOff>
    </xdr:from>
    <xdr:to>
      <xdr:col>81</xdr:col>
      <xdr:colOff>50800</xdr:colOff>
      <xdr:row>79</xdr:row>
      <xdr:rowOff>36004</xdr:rowOff>
    </xdr:to>
    <xdr:cxnSp macro="">
      <xdr:nvCxnSpPr>
        <xdr:cNvPr id="637" name="直線コネクタ 636"/>
        <xdr:cNvCxnSpPr/>
      </xdr:nvCxnSpPr>
      <xdr:spPr>
        <a:xfrm>
          <a:off x="14592300" y="13557492"/>
          <a:ext cx="889000" cy="2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69969</xdr:rowOff>
    </xdr:from>
    <xdr:ext cx="469744" cy="259045"/>
    <xdr:sp macro="" textlink="">
      <xdr:nvSpPr>
        <xdr:cNvPr id="639" name="テキスト ボックス 638"/>
        <xdr:cNvSpPr txBox="1"/>
      </xdr:nvSpPr>
      <xdr:spPr>
        <a:xfrm>
          <a:off x="15246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12942</xdr:rowOff>
    </xdr:from>
    <xdr:to>
      <xdr:col>76</xdr:col>
      <xdr:colOff>114300</xdr:colOff>
      <xdr:row>79</xdr:row>
      <xdr:rowOff>25769</xdr:rowOff>
    </xdr:to>
    <xdr:cxnSp macro="">
      <xdr:nvCxnSpPr>
        <xdr:cNvPr id="640" name="直線コネクタ 639"/>
        <xdr:cNvCxnSpPr/>
      </xdr:nvCxnSpPr>
      <xdr:spPr>
        <a:xfrm flipV="1">
          <a:off x="13703300" y="13557492"/>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144411</xdr:rowOff>
    </xdr:from>
    <xdr:to>
      <xdr:col>76</xdr:col>
      <xdr:colOff>165100</xdr:colOff>
      <xdr:row>79</xdr:row>
      <xdr:rowOff>74561</xdr:rowOff>
    </xdr:to>
    <xdr:sp macro="" textlink="">
      <xdr:nvSpPr>
        <xdr:cNvPr id="641" name="フローチャート: 判断 640"/>
        <xdr:cNvSpPr/>
      </xdr:nvSpPr>
      <xdr:spPr>
        <a:xfrm>
          <a:off x="14541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65688</xdr:rowOff>
    </xdr:from>
    <xdr:ext cx="469744" cy="259045"/>
    <xdr:sp macro="" textlink="">
      <xdr:nvSpPr>
        <xdr:cNvPr id="642" name="テキスト ボックス 641"/>
        <xdr:cNvSpPr txBox="1"/>
      </xdr:nvSpPr>
      <xdr:spPr>
        <a:xfrm>
          <a:off x="14357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25769</xdr:rowOff>
    </xdr:from>
    <xdr:to>
      <xdr:col>71</xdr:col>
      <xdr:colOff>177800</xdr:colOff>
      <xdr:row>79</xdr:row>
      <xdr:rowOff>34849</xdr:rowOff>
    </xdr:to>
    <xdr:cxnSp macro="">
      <xdr:nvCxnSpPr>
        <xdr:cNvPr id="643" name="直線コネクタ 642"/>
        <xdr:cNvCxnSpPr/>
      </xdr:nvCxnSpPr>
      <xdr:spPr>
        <a:xfrm flipV="1">
          <a:off x="12814300" y="13570319"/>
          <a:ext cx="889000" cy="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5" name="テキスト ボックス 644"/>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7" name="テキスト ボックス 646"/>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158051</xdr:rowOff>
    </xdr:from>
    <xdr:to>
      <xdr:col>85</xdr:col>
      <xdr:colOff>177800</xdr:colOff>
      <xdr:row>79</xdr:row>
      <xdr:rowOff>88201</xdr:rowOff>
    </xdr:to>
    <xdr:sp macro="" textlink="">
      <xdr:nvSpPr>
        <xdr:cNvPr id="653" name="楕円 652"/>
        <xdr:cNvSpPr/>
      </xdr:nvSpPr>
      <xdr:spPr>
        <a:xfrm>
          <a:off x="16268700" y="135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123969</xdr:rowOff>
    </xdr:from>
    <xdr:ext cx="378565" cy="259045"/>
    <xdr:sp macro="" textlink="">
      <xdr:nvSpPr>
        <xdr:cNvPr id="654" name="災害復旧費該当値テキスト"/>
        <xdr:cNvSpPr txBox="1"/>
      </xdr:nvSpPr>
      <xdr:spPr>
        <a:xfrm>
          <a:off x="16370300" y="13497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156654</xdr:rowOff>
    </xdr:from>
    <xdr:to>
      <xdr:col>81</xdr:col>
      <xdr:colOff>101600</xdr:colOff>
      <xdr:row>79</xdr:row>
      <xdr:rowOff>86804</xdr:rowOff>
    </xdr:to>
    <xdr:sp macro="" textlink="">
      <xdr:nvSpPr>
        <xdr:cNvPr id="655" name="楕円 654"/>
        <xdr:cNvSpPr/>
      </xdr:nvSpPr>
      <xdr:spPr>
        <a:xfrm>
          <a:off x="15430500" y="1352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77931</xdr:rowOff>
    </xdr:from>
    <xdr:ext cx="378565" cy="259045"/>
    <xdr:sp macro="" textlink="">
      <xdr:nvSpPr>
        <xdr:cNvPr id="656" name="テキスト ボックス 655"/>
        <xdr:cNvSpPr txBox="1"/>
      </xdr:nvSpPr>
      <xdr:spPr>
        <a:xfrm>
          <a:off x="15292017" y="1362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133592</xdr:rowOff>
    </xdr:from>
    <xdr:to>
      <xdr:col>76</xdr:col>
      <xdr:colOff>165100</xdr:colOff>
      <xdr:row>79</xdr:row>
      <xdr:rowOff>63742</xdr:rowOff>
    </xdr:to>
    <xdr:sp macro="" textlink="">
      <xdr:nvSpPr>
        <xdr:cNvPr id="657" name="楕円 656"/>
        <xdr:cNvSpPr/>
      </xdr:nvSpPr>
      <xdr:spPr>
        <a:xfrm>
          <a:off x="14541500" y="135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80269</xdr:rowOff>
    </xdr:from>
    <xdr:ext cx="469744" cy="259045"/>
    <xdr:sp macro="" textlink="">
      <xdr:nvSpPr>
        <xdr:cNvPr id="658" name="テキスト ボックス 657"/>
        <xdr:cNvSpPr txBox="1"/>
      </xdr:nvSpPr>
      <xdr:spPr>
        <a:xfrm>
          <a:off x="14357428" y="132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146419</xdr:rowOff>
    </xdr:from>
    <xdr:to>
      <xdr:col>72</xdr:col>
      <xdr:colOff>38100</xdr:colOff>
      <xdr:row>79</xdr:row>
      <xdr:rowOff>76569</xdr:rowOff>
    </xdr:to>
    <xdr:sp macro="" textlink="">
      <xdr:nvSpPr>
        <xdr:cNvPr id="659" name="楕円 658"/>
        <xdr:cNvSpPr/>
      </xdr:nvSpPr>
      <xdr:spPr>
        <a:xfrm>
          <a:off x="13652500" y="135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67696</xdr:rowOff>
    </xdr:from>
    <xdr:ext cx="469744" cy="259045"/>
    <xdr:sp macro="" textlink="">
      <xdr:nvSpPr>
        <xdr:cNvPr id="660" name="テキスト ボックス 659"/>
        <xdr:cNvSpPr txBox="1"/>
      </xdr:nvSpPr>
      <xdr:spPr>
        <a:xfrm>
          <a:off x="13468428" y="1361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155499</xdr:rowOff>
    </xdr:from>
    <xdr:to>
      <xdr:col>67</xdr:col>
      <xdr:colOff>101600</xdr:colOff>
      <xdr:row>79</xdr:row>
      <xdr:rowOff>85649</xdr:rowOff>
    </xdr:to>
    <xdr:sp macro="" textlink="">
      <xdr:nvSpPr>
        <xdr:cNvPr id="661" name="楕円 660"/>
        <xdr:cNvSpPr/>
      </xdr:nvSpPr>
      <xdr:spPr>
        <a:xfrm>
          <a:off x="12763500" y="135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76776</xdr:rowOff>
    </xdr:from>
    <xdr:ext cx="378565" cy="259045"/>
    <xdr:sp macro="" textlink="">
      <xdr:nvSpPr>
        <xdr:cNvPr id="662" name="テキスト ボックス 661"/>
        <xdr:cNvSpPr txBox="1"/>
      </xdr:nvSpPr>
      <xdr:spPr>
        <a:xfrm>
          <a:off x="12625017" y="13621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142215</xdr:rowOff>
    </xdr:from>
    <xdr:to>
      <xdr:col>85</xdr:col>
      <xdr:colOff>127000</xdr:colOff>
      <xdr:row>97</xdr:row>
      <xdr:rowOff>148386</xdr:rowOff>
    </xdr:to>
    <xdr:cxnSp macro="">
      <xdr:nvCxnSpPr>
        <xdr:cNvPr id="691" name="直線コネクタ 690"/>
        <xdr:cNvCxnSpPr/>
      </xdr:nvCxnSpPr>
      <xdr:spPr>
        <a:xfrm flipV="1">
          <a:off x="15481300" y="16772865"/>
          <a:ext cx="8382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133402</xdr:rowOff>
    </xdr:from>
    <xdr:ext cx="534377" cy="259045"/>
    <xdr:sp macro="" textlink="">
      <xdr:nvSpPr>
        <xdr:cNvPr id="692" name="公債費平均値テキスト"/>
        <xdr:cNvSpPr txBox="1"/>
      </xdr:nvSpPr>
      <xdr:spPr>
        <a:xfrm>
          <a:off x="16370300" y="1642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148386</xdr:rowOff>
    </xdr:from>
    <xdr:to>
      <xdr:col>81</xdr:col>
      <xdr:colOff>50800</xdr:colOff>
      <xdr:row>97</xdr:row>
      <xdr:rowOff>160982</xdr:rowOff>
    </xdr:to>
    <xdr:cxnSp macro="">
      <xdr:nvCxnSpPr>
        <xdr:cNvPr id="694" name="直線コネクタ 693"/>
        <xdr:cNvCxnSpPr/>
      </xdr:nvCxnSpPr>
      <xdr:spPr>
        <a:xfrm flipV="1">
          <a:off x="14592300" y="16779036"/>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50916</xdr:rowOff>
    </xdr:from>
    <xdr:ext cx="534377" cy="259045"/>
    <xdr:sp macro="" textlink="">
      <xdr:nvSpPr>
        <xdr:cNvPr id="696" name="テキスト ボックス 695"/>
        <xdr:cNvSpPr txBox="1"/>
      </xdr:nvSpPr>
      <xdr:spPr>
        <a:xfrm>
          <a:off x="15214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3828</xdr:rowOff>
    </xdr:from>
    <xdr:to>
      <xdr:col>76</xdr:col>
      <xdr:colOff>114300</xdr:colOff>
      <xdr:row>97</xdr:row>
      <xdr:rowOff>160982</xdr:rowOff>
    </xdr:to>
    <xdr:cxnSp macro="">
      <xdr:nvCxnSpPr>
        <xdr:cNvPr id="697" name="直線コネクタ 696"/>
        <xdr:cNvCxnSpPr/>
      </xdr:nvCxnSpPr>
      <xdr:spPr>
        <a:xfrm>
          <a:off x="13703300" y="16634478"/>
          <a:ext cx="889000" cy="15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698" name="フローチャート: 判断 697"/>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3908</xdr:rowOff>
    </xdr:from>
    <xdr:ext cx="534377" cy="259045"/>
    <xdr:sp macro="" textlink="">
      <xdr:nvSpPr>
        <xdr:cNvPr id="699" name="テキスト ボックス 698"/>
        <xdr:cNvSpPr txBox="1"/>
      </xdr:nvSpPr>
      <xdr:spPr>
        <a:xfrm>
          <a:off x="14325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102065</xdr:rowOff>
    </xdr:from>
    <xdr:to>
      <xdr:col>71</xdr:col>
      <xdr:colOff>177800</xdr:colOff>
      <xdr:row>97</xdr:row>
      <xdr:rowOff>3828</xdr:rowOff>
    </xdr:to>
    <xdr:cxnSp macro="">
      <xdr:nvCxnSpPr>
        <xdr:cNvPr id="700" name="直線コネクタ 699"/>
        <xdr:cNvCxnSpPr/>
      </xdr:nvCxnSpPr>
      <xdr:spPr>
        <a:xfrm>
          <a:off x="12814300" y="16561265"/>
          <a:ext cx="889000" cy="7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162496</xdr:rowOff>
    </xdr:from>
    <xdr:ext cx="534377" cy="259045"/>
    <xdr:sp macro="" textlink="">
      <xdr:nvSpPr>
        <xdr:cNvPr id="702" name="テキスト ボックス 701"/>
        <xdr:cNvSpPr txBox="1"/>
      </xdr:nvSpPr>
      <xdr:spPr>
        <a:xfrm>
          <a:off x="13436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159669</xdr:rowOff>
    </xdr:from>
    <xdr:ext cx="534377" cy="259045"/>
    <xdr:sp macro="" textlink="">
      <xdr:nvSpPr>
        <xdr:cNvPr id="704" name="テキスト ボックス 703"/>
        <xdr:cNvSpPr txBox="1"/>
      </xdr:nvSpPr>
      <xdr:spPr>
        <a:xfrm>
          <a:off x="12547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91415</xdr:rowOff>
    </xdr:from>
    <xdr:to>
      <xdr:col>85</xdr:col>
      <xdr:colOff>177800</xdr:colOff>
      <xdr:row>98</xdr:row>
      <xdr:rowOff>21565</xdr:rowOff>
    </xdr:to>
    <xdr:sp macro="" textlink="">
      <xdr:nvSpPr>
        <xdr:cNvPr id="710" name="楕円 709"/>
        <xdr:cNvSpPr/>
      </xdr:nvSpPr>
      <xdr:spPr>
        <a:xfrm>
          <a:off x="16268700" y="167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69842</xdr:rowOff>
    </xdr:from>
    <xdr:ext cx="534377" cy="259045"/>
    <xdr:sp macro="" textlink="">
      <xdr:nvSpPr>
        <xdr:cNvPr id="711" name="公債費該当値テキスト"/>
        <xdr:cNvSpPr txBox="1"/>
      </xdr:nvSpPr>
      <xdr:spPr>
        <a:xfrm>
          <a:off x="16370300" y="1670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97586</xdr:rowOff>
    </xdr:from>
    <xdr:to>
      <xdr:col>81</xdr:col>
      <xdr:colOff>101600</xdr:colOff>
      <xdr:row>98</xdr:row>
      <xdr:rowOff>27736</xdr:rowOff>
    </xdr:to>
    <xdr:sp macro="" textlink="">
      <xdr:nvSpPr>
        <xdr:cNvPr id="712" name="楕円 711"/>
        <xdr:cNvSpPr/>
      </xdr:nvSpPr>
      <xdr:spPr>
        <a:xfrm>
          <a:off x="15430500" y="167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18863</xdr:rowOff>
    </xdr:from>
    <xdr:ext cx="534377" cy="259045"/>
    <xdr:sp macro="" textlink="">
      <xdr:nvSpPr>
        <xdr:cNvPr id="713" name="テキスト ボックス 712"/>
        <xdr:cNvSpPr txBox="1"/>
      </xdr:nvSpPr>
      <xdr:spPr>
        <a:xfrm>
          <a:off x="15214111" y="168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110182</xdr:rowOff>
    </xdr:from>
    <xdr:to>
      <xdr:col>76</xdr:col>
      <xdr:colOff>165100</xdr:colOff>
      <xdr:row>98</xdr:row>
      <xdr:rowOff>40332</xdr:rowOff>
    </xdr:to>
    <xdr:sp macro="" textlink="">
      <xdr:nvSpPr>
        <xdr:cNvPr id="714" name="楕円 713"/>
        <xdr:cNvSpPr/>
      </xdr:nvSpPr>
      <xdr:spPr>
        <a:xfrm>
          <a:off x="14541500" y="167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31459</xdr:rowOff>
    </xdr:from>
    <xdr:ext cx="534377" cy="259045"/>
    <xdr:sp macro="" textlink="">
      <xdr:nvSpPr>
        <xdr:cNvPr id="715" name="テキスト ボックス 714"/>
        <xdr:cNvSpPr txBox="1"/>
      </xdr:nvSpPr>
      <xdr:spPr>
        <a:xfrm>
          <a:off x="14325111" y="1683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124478</xdr:rowOff>
    </xdr:from>
    <xdr:to>
      <xdr:col>72</xdr:col>
      <xdr:colOff>38100</xdr:colOff>
      <xdr:row>97</xdr:row>
      <xdr:rowOff>54628</xdr:rowOff>
    </xdr:to>
    <xdr:sp macro="" textlink="">
      <xdr:nvSpPr>
        <xdr:cNvPr id="716" name="楕円 715"/>
        <xdr:cNvSpPr/>
      </xdr:nvSpPr>
      <xdr:spPr>
        <a:xfrm>
          <a:off x="13652500" y="1658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45755</xdr:rowOff>
    </xdr:from>
    <xdr:ext cx="534377" cy="259045"/>
    <xdr:sp macro="" textlink="">
      <xdr:nvSpPr>
        <xdr:cNvPr id="717" name="テキスト ボックス 716"/>
        <xdr:cNvSpPr txBox="1"/>
      </xdr:nvSpPr>
      <xdr:spPr>
        <a:xfrm>
          <a:off x="13436111" y="1667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51265</xdr:rowOff>
    </xdr:from>
    <xdr:to>
      <xdr:col>67</xdr:col>
      <xdr:colOff>101600</xdr:colOff>
      <xdr:row>96</xdr:row>
      <xdr:rowOff>152865</xdr:rowOff>
    </xdr:to>
    <xdr:sp macro="" textlink="">
      <xdr:nvSpPr>
        <xdr:cNvPr id="718" name="楕円 717"/>
        <xdr:cNvSpPr/>
      </xdr:nvSpPr>
      <xdr:spPr>
        <a:xfrm>
          <a:off x="12763500" y="165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143992</xdr:rowOff>
    </xdr:from>
    <xdr:ext cx="534377" cy="259045"/>
    <xdr:sp macro="" textlink="">
      <xdr:nvSpPr>
        <xdr:cNvPr id="719" name="テキスト ボックス 718"/>
        <xdr:cNvSpPr txBox="1"/>
      </xdr:nvSpPr>
      <xdr:spPr>
        <a:xfrm>
          <a:off x="12547111" y="1660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45923</xdr:rowOff>
    </xdr:from>
    <xdr:to>
      <xdr:col>107</xdr:col>
      <xdr:colOff>101600</xdr:colOff>
      <xdr:row>37</xdr:row>
      <xdr:rowOff>147523</xdr:rowOff>
    </xdr:to>
    <xdr:sp macro="" textlink="">
      <xdr:nvSpPr>
        <xdr:cNvPr id="753" name="フローチャート: 判断 752"/>
        <xdr:cNvSpPr/>
      </xdr:nvSpPr>
      <xdr:spPr>
        <a:xfrm>
          <a:off x="20383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164050</xdr:rowOff>
    </xdr:from>
    <xdr:ext cx="378565" cy="259045"/>
    <xdr:sp macro="" textlink="">
      <xdr:nvSpPr>
        <xdr:cNvPr id="754" name="テキスト ボックス 753"/>
        <xdr:cNvSpPr txBox="1"/>
      </xdr:nvSpPr>
      <xdr:spPr>
        <a:xfrm>
          <a:off x="20245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7" name="テキスト ボックス 756"/>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民生費については高齢化が進んでいることによる介護保険等の経費の増加や、町立保育所の運営にかかる経費が高いこと等が要因である。今後とも健康増進施策の推進や保育所の民営化を検討し、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議会費については平成２８年から議員定数が減となっており、前年度比８７０円の減少となっているが、未だ類似団体平均よりも高くなっている。今後とも事務効率化等に努め、経費の削減を図る。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前年度比５３，１４５円増となっており、類似団体平均を大きく超えているが、これは町営住宅長寿命化事業に伴う住宅新築事業に伴うものであり、今後は例年並みになる予定である。しかし、橋梁、住宅の長寿命化事業の推進により、増加傾向にあるため、計画的な事業の執行により増加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教育費については類似団体平均より１９，４３３円低くなっているが、現在実施中の学校再編事業により急激に増加するため、今後は抑制に努める必要がある。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近年、実質収支は１０％前後を推移し、財政調整基金残高についても３０％を超えるなど健全な財政状況を維持している。</a:t>
          </a:r>
        </a:p>
        <a:p>
          <a:r>
            <a:rPr kumimoji="1" lang="ja-JP" altLang="en-US" sz="1400">
              <a:latin typeface="ＭＳ ゴシック" pitchFamily="49" charset="-128"/>
              <a:ea typeface="ＭＳ ゴシック" pitchFamily="49" charset="-128"/>
            </a:rPr>
            <a:t>財政調整基金は、学校再編事業や一部事務組合の施設整備負担金等の財源とするため余剰金の範囲内で積立を行っている。</a:t>
          </a:r>
        </a:p>
        <a:p>
          <a:r>
            <a:rPr kumimoji="1" lang="ja-JP" altLang="en-US" sz="1400">
              <a:latin typeface="ＭＳ ゴシック" pitchFamily="49" charset="-128"/>
              <a:ea typeface="ＭＳ ゴシック" pitchFamily="49" charset="-128"/>
            </a:rPr>
            <a:t>また、実質単年度収支は２年連続で赤字となっており、学校再編事業等で更に厳しい財政状況となることが予想されるので、歳出の削減、財源の確保に努める。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平成２９年度決算は平成２８年度に国民健康保険事業特別会計が黒字に転じ、全ての会計において黒字となった。</a:t>
          </a:r>
        </a:p>
        <a:p>
          <a:r>
            <a:rPr kumimoji="1" lang="ja-JP" altLang="en-US" sz="1400">
              <a:latin typeface="ＭＳ ゴシック" pitchFamily="49" charset="-128"/>
              <a:ea typeface="ＭＳ ゴシック" pitchFamily="49" charset="-128"/>
            </a:rPr>
            <a:t>国民健康保険事業特別会計は平成２０年度から財政健全化対策会議を設置し、段階的に国民健康保険税の見直しを行っており、その結果黒字決算となったが、医療費自体は増加の傾向にあり、今後も慎重に経過を観察する必要がある。</a:t>
          </a:r>
        </a:p>
        <a:p>
          <a:r>
            <a:rPr kumimoji="1" lang="ja-JP" altLang="en-US" sz="1400">
              <a:latin typeface="ＭＳ ゴシック" pitchFamily="49" charset="-128"/>
              <a:ea typeface="ＭＳ ゴシック" pitchFamily="49" charset="-128"/>
            </a:rPr>
            <a:t>また、一般会計と水道事業会計について、一般会計は学校再編事業、一部事務組合の施設整備事業等の大規模事業が予定されており、水道事業は老朽管の更新等で黒字額が減少、もしくは赤字に転ずる可能性があるので今後とも細心の注意を払いつつ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49&#39321;&#26149;&#30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row>
        <row r="53">
          <cell r="CF53">
            <v>67.900000000000006</v>
          </cell>
          <cell r="CN53">
            <v>66.099999999999994</v>
          </cell>
          <cell r="CV53">
            <v>67.2</v>
          </cell>
        </row>
        <row r="55">
          <cell r="AN55" t="str">
            <v>類似団体内平均値</v>
          </cell>
          <cell r="CF55">
            <v>13.1</v>
          </cell>
          <cell r="CN55">
            <v>0</v>
          </cell>
          <cell r="CV55">
            <v>0</v>
          </cell>
        </row>
        <row r="57">
          <cell r="CF57">
            <v>53.4</v>
          </cell>
          <cell r="CN57">
            <v>52.1</v>
          </cell>
          <cell r="CV57">
            <v>58.2</v>
          </cell>
        </row>
        <row r="72">
          <cell r="BP72" t="str">
            <v>H25</v>
          </cell>
          <cell r="BX72" t="str">
            <v>H26</v>
          </cell>
          <cell r="CF72" t="str">
            <v>H27</v>
          </cell>
          <cell r="CN72" t="str">
            <v>H28</v>
          </cell>
          <cell r="CV72" t="str">
            <v>H29</v>
          </cell>
        </row>
        <row r="73">
          <cell r="AN73" t="str">
            <v>当該団体値</v>
          </cell>
        </row>
        <row r="75">
          <cell r="BP75">
            <v>1.9</v>
          </cell>
          <cell r="BX75">
            <v>1.8</v>
          </cell>
          <cell r="CF75">
            <v>2</v>
          </cell>
          <cell r="CN75">
            <v>2.5</v>
          </cell>
          <cell r="CV75">
            <v>3.4</v>
          </cell>
        </row>
        <row r="77">
          <cell r="AN77" t="str">
            <v>類似団体内平均値</v>
          </cell>
          <cell r="BP77">
            <v>18.899999999999999</v>
          </cell>
          <cell r="BX77">
            <v>10.199999999999999</v>
          </cell>
          <cell r="CF77">
            <v>13.1</v>
          </cell>
          <cell r="CN77">
            <v>0</v>
          </cell>
          <cell r="CV77">
            <v>0</v>
          </cell>
        </row>
        <row r="79">
          <cell r="BP79">
            <v>10.1</v>
          </cell>
          <cell r="BX79">
            <v>9.1</v>
          </cell>
          <cell r="CF79">
            <v>8.9</v>
          </cell>
          <cell r="CN79">
            <v>7.9</v>
          </cell>
          <cell r="CV79">
            <v>7.9</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6158574</v>
      </c>
      <c r="BO4" s="403"/>
      <c r="BP4" s="403"/>
      <c r="BQ4" s="403"/>
      <c r="BR4" s="403"/>
      <c r="BS4" s="403"/>
      <c r="BT4" s="403"/>
      <c r="BU4" s="404"/>
      <c r="BV4" s="402">
        <v>5860365</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9.8000000000000007</v>
      </c>
      <c r="CU4" s="584"/>
      <c r="CV4" s="584"/>
      <c r="CW4" s="584"/>
      <c r="CX4" s="584"/>
      <c r="CY4" s="584"/>
      <c r="CZ4" s="584"/>
      <c r="DA4" s="585"/>
      <c r="DB4" s="583">
        <v>12.3</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5808299</v>
      </c>
      <c r="BO5" s="408"/>
      <c r="BP5" s="408"/>
      <c r="BQ5" s="408"/>
      <c r="BR5" s="408"/>
      <c r="BS5" s="408"/>
      <c r="BT5" s="408"/>
      <c r="BU5" s="409"/>
      <c r="BV5" s="407">
        <v>5468974</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90.1</v>
      </c>
      <c r="CU5" s="378"/>
      <c r="CV5" s="378"/>
      <c r="CW5" s="378"/>
      <c r="CX5" s="378"/>
      <c r="CY5" s="378"/>
      <c r="CZ5" s="378"/>
      <c r="DA5" s="379"/>
      <c r="DB5" s="377">
        <v>89.5</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350275</v>
      </c>
      <c r="BO6" s="408"/>
      <c r="BP6" s="408"/>
      <c r="BQ6" s="408"/>
      <c r="BR6" s="408"/>
      <c r="BS6" s="408"/>
      <c r="BT6" s="408"/>
      <c r="BU6" s="409"/>
      <c r="BV6" s="407">
        <v>391391</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94.5</v>
      </c>
      <c r="CU6" s="558"/>
      <c r="CV6" s="558"/>
      <c r="CW6" s="558"/>
      <c r="CX6" s="558"/>
      <c r="CY6" s="558"/>
      <c r="CZ6" s="558"/>
      <c r="DA6" s="559"/>
      <c r="DB6" s="557">
        <v>93.7</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88</v>
      </c>
      <c r="AV7" s="465"/>
      <c r="AW7" s="465"/>
      <c r="AX7" s="465"/>
      <c r="AY7" s="387" t="s">
        <v>99</v>
      </c>
      <c r="AZ7" s="388"/>
      <c r="BA7" s="388"/>
      <c r="BB7" s="388"/>
      <c r="BC7" s="388"/>
      <c r="BD7" s="388"/>
      <c r="BE7" s="388"/>
      <c r="BF7" s="388"/>
      <c r="BG7" s="388"/>
      <c r="BH7" s="388"/>
      <c r="BI7" s="388"/>
      <c r="BJ7" s="388"/>
      <c r="BK7" s="388"/>
      <c r="BL7" s="388"/>
      <c r="BM7" s="389"/>
      <c r="BN7" s="407">
        <v>42596</v>
      </c>
      <c r="BO7" s="408"/>
      <c r="BP7" s="408"/>
      <c r="BQ7" s="408"/>
      <c r="BR7" s="408"/>
      <c r="BS7" s="408"/>
      <c r="BT7" s="408"/>
      <c r="BU7" s="409"/>
      <c r="BV7" s="407">
        <v>2504</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3144409</v>
      </c>
      <c r="CU7" s="408"/>
      <c r="CV7" s="408"/>
      <c r="CW7" s="408"/>
      <c r="CX7" s="408"/>
      <c r="CY7" s="408"/>
      <c r="CZ7" s="408"/>
      <c r="DA7" s="409"/>
      <c r="DB7" s="407">
        <v>3168222</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307679</v>
      </c>
      <c r="BO8" s="408"/>
      <c r="BP8" s="408"/>
      <c r="BQ8" s="408"/>
      <c r="BR8" s="408"/>
      <c r="BS8" s="408"/>
      <c r="BT8" s="408"/>
      <c r="BU8" s="409"/>
      <c r="BV8" s="407">
        <v>388887</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0.33</v>
      </c>
      <c r="CU8" s="521"/>
      <c r="CV8" s="521"/>
      <c r="CW8" s="521"/>
      <c r="CX8" s="521"/>
      <c r="CY8" s="521"/>
      <c r="CZ8" s="521"/>
      <c r="DA8" s="522"/>
      <c r="DB8" s="520">
        <v>0.33</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10861</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88</v>
      </c>
      <c r="AV9" s="465"/>
      <c r="AW9" s="465"/>
      <c r="AX9" s="465"/>
      <c r="AY9" s="387" t="s">
        <v>109</v>
      </c>
      <c r="AZ9" s="388"/>
      <c r="BA9" s="388"/>
      <c r="BB9" s="388"/>
      <c r="BC9" s="388"/>
      <c r="BD9" s="388"/>
      <c r="BE9" s="388"/>
      <c r="BF9" s="388"/>
      <c r="BG9" s="388"/>
      <c r="BH9" s="388"/>
      <c r="BI9" s="388"/>
      <c r="BJ9" s="388"/>
      <c r="BK9" s="388"/>
      <c r="BL9" s="388"/>
      <c r="BM9" s="389"/>
      <c r="BN9" s="407">
        <v>-81208</v>
      </c>
      <c r="BO9" s="408"/>
      <c r="BP9" s="408"/>
      <c r="BQ9" s="408"/>
      <c r="BR9" s="408"/>
      <c r="BS9" s="408"/>
      <c r="BT9" s="408"/>
      <c r="BU9" s="409"/>
      <c r="BV9" s="407">
        <v>-15470</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9.1</v>
      </c>
      <c r="CU9" s="378"/>
      <c r="CV9" s="378"/>
      <c r="CW9" s="378"/>
      <c r="CX9" s="378"/>
      <c r="CY9" s="378"/>
      <c r="CZ9" s="378"/>
      <c r="DA9" s="379"/>
      <c r="DB9" s="377">
        <v>8.8000000000000007</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111</v>
      </c>
      <c r="M10" s="381"/>
      <c r="N10" s="381"/>
      <c r="O10" s="381"/>
      <c r="P10" s="381"/>
      <c r="Q10" s="382"/>
      <c r="R10" s="383">
        <v>11685</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113</v>
      </c>
      <c r="AV10" s="465"/>
      <c r="AW10" s="465"/>
      <c r="AX10" s="465"/>
      <c r="AY10" s="387" t="s">
        <v>114</v>
      </c>
      <c r="AZ10" s="388"/>
      <c r="BA10" s="388"/>
      <c r="BB10" s="388"/>
      <c r="BC10" s="388"/>
      <c r="BD10" s="388"/>
      <c r="BE10" s="388"/>
      <c r="BF10" s="388"/>
      <c r="BG10" s="388"/>
      <c r="BH10" s="388"/>
      <c r="BI10" s="388"/>
      <c r="BJ10" s="388"/>
      <c r="BK10" s="388"/>
      <c r="BL10" s="388"/>
      <c r="BM10" s="389"/>
      <c r="BN10" s="407">
        <v>1134</v>
      </c>
      <c r="BO10" s="408"/>
      <c r="BP10" s="408"/>
      <c r="BQ10" s="408"/>
      <c r="BR10" s="408"/>
      <c r="BS10" s="408"/>
      <c r="BT10" s="408"/>
      <c r="BU10" s="409"/>
      <c r="BV10" s="407">
        <v>2425</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88</v>
      </c>
      <c r="AV11" s="465"/>
      <c r="AW11" s="465"/>
      <c r="AX11" s="465"/>
      <c r="AY11" s="387" t="s">
        <v>119</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c r="A12" s="166"/>
      <c r="B12" s="523" t="s">
        <v>123</v>
      </c>
      <c r="C12" s="524"/>
      <c r="D12" s="524"/>
      <c r="E12" s="524"/>
      <c r="F12" s="524"/>
      <c r="G12" s="524"/>
      <c r="H12" s="524"/>
      <c r="I12" s="524"/>
      <c r="J12" s="524"/>
      <c r="K12" s="525"/>
      <c r="L12" s="532" t="s">
        <v>124</v>
      </c>
      <c r="M12" s="533"/>
      <c r="N12" s="533"/>
      <c r="O12" s="533"/>
      <c r="P12" s="533"/>
      <c r="Q12" s="534"/>
      <c r="R12" s="535">
        <v>11209</v>
      </c>
      <c r="S12" s="536"/>
      <c r="T12" s="536"/>
      <c r="U12" s="536"/>
      <c r="V12" s="537"/>
      <c r="W12" s="538" t="s">
        <v>1</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88</v>
      </c>
      <c r="AV12" s="465"/>
      <c r="AW12" s="465"/>
      <c r="AX12" s="465"/>
      <c r="AY12" s="387" t="s">
        <v>128</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129</v>
      </c>
      <c r="CE12" s="417"/>
      <c r="CF12" s="417"/>
      <c r="CG12" s="417"/>
      <c r="CH12" s="417"/>
      <c r="CI12" s="417"/>
      <c r="CJ12" s="417"/>
      <c r="CK12" s="417"/>
      <c r="CL12" s="417"/>
      <c r="CM12" s="417"/>
      <c r="CN12" s="417"/>
      <c r="CO12" s="417"/>
      <c r="CP12" s="417"/>
      <c r="CQ12" s="417"/>
      <c r="CR12" s="417"/>
      <c r="CS12" s="418"/>
      <c r="CT12" s="520" t="s">
        <v>121</v>
      </c>
      <c r="CU12" s="521"/>
      <c r="CV12" s="521"/>
      <c r="CW12" s="521"/>
      <c r="CX12" s="521"/>
      <c r="CY12" s="521"/>
      <c r="CZ12" s="521"/>
      <c r="DA12" s="522"/>
      <c r="DB12" s="520" t="s">
        <v>122</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130</v>
      </c>
      <c r="N13" s="508"/>
      <c r="O13" s="508"/>
      <c r="P13" s="508"/>
      <c r="Q13" s="509"/>
      <c r="R13" s="510">
        <v>11164</v>
      </c>
      <c r="S13" s="511"/>
      <c r="T13" s="511"/>
      <c r="U13" s="511"/>
      <c r="V13" s="512"/>
      <c r="W13" s="498" t="s">
        <v>131</v>
      </c>
      <c r="X13" s="420"/>
      <c r="Y13" s="420"/>
      <c r="Z13" s="420"/>
      <c r="AA13" s="420"/>
      <c r="AB13" s="421"/>
      <c r="AC13" s="383">
        <v>86</v>
      </c>
      <c r="AD13" s="384"/>
      <c r="AE13" s="384"/>
      <c r="AF13" s="384"/>
      <c r="AG13" s="385"/>
      <c r="AH13" s="383">
        <v>135</v>
      </c>
      <c r="AI13" s="384"/>
      <c r="AJ13" s="384"/>
      <c r="AK13" s="384"/>
      <c r="AL13" s="386"/>
      <c r="AM13" s="476" t="s">
        <v>132</v>
      </c>
      <c r="AN13" s="381"/>
      <c r="AO13" s="381"/>
      <c r="AP13" s="381"/>
      <c r="AQ13" s="381"/>
      <c r="AR13" s="381"/>
      <c r="AS13" s="381"/>
      <c r="AT13" s="382"/>
      <c r="AU13" s="464" t="s">
        <v>113</v>
      </c>
      <c r="AV13" s="465"/>
      <c r="AW13" s="465"/>
      <c r="AX13" s="465"/>
      <c r="AY13" s="387" t="s">
        <v>133</v>
      </c>
      <c r="AZ13" s="388"/>
      <c r="BA13" s="388"/>
      <c r="BB13" s="388"/>
      <c r="BC13" s="388"/>
      <c r="BD13" s="388"/>
      <c r="BE13" s="388"/>
      <c r="BF13" s="388"/>
      <c r="BG13" s="388"/>
      <c r="BH13" s="388"/>
      <c r="BI13" s="388"/>
      <c r="BJ13" s="388"/>
      <c r="BK13" s="388"/>
      <c r="BL13" s="388"/>
      <c r="BM13" s="389"/>
      <c r="BN13" s="407">
        <v>-80074</v>
      </c>
      <c r="BO13" s="408"/>
      <c r="BP13" s="408"/>
      <c r="BQ13" s="408"/>
      <c r="BR13" s="408"/>
      <c r="BS13" s="408"/>
      <c r="BT13" s="408"/>
      <c r="BU13" s="409"/>
      <c r="BV13" s="407">
        <v>-13045</v>
      </c>
      <c r="BW13" s="408"/>
      <c r="BX13" s="408"/>
      <c r="BY13" s="408"/>
      <c r="BZ13" s="408"/>
      <c r="CA13" s="408"/>
      <c r="CB13" s="408"/>
      <c r="CC13" s="409"/>
      <c r="CD13" s="416" t="s">
        <v>134</v>
      </c>
      <c r="CE13" s="417"/>
      <c r="CF13" s="417"/>
      <c r="CG13" s="417"/>
      <c r="CH13" s="417"/>
      <c r="CI13" s="417"/>
      <c r="CJ13" s="417"/>
      <c r="CK13" s="417"/>
      <c r="CL13" s="417"/>
      <c r="CM13" s="417"/>
      <c r="CN13" s="417"/>
      <c r="CO13" s="417"/>
      <c r="CP13" s="417"/>
      <c r="CQ13" s="417"/>
      <c r="CR13" s="417"/>
      <c r="CS13" s="418"/>
      <c r="CT13" s="377">
        <v>3.4</v>
      </c>
      <c r="CU13" s="378"/>
      <c r="CV13" s="378"/>
      <c r="CW13" s="378"/>
      <c r="CX13" s="378"/>
      <c r="CY13" s="378"/>
      <c r="CZ13" s="378"/>
      <c r="DA13" s="379"/>
      <c r="DB13" s="377">
        <v>2.5</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135</v>
      </c>
      <c r="M14" s="541"/>
      <c r="N14" s="541"/>
      <c r="O14" s="541"/>
      <c r="P14" s="541"/>
      <c r="Q14" s="542"/>
      <c r="R14" s="510">
        <v>11407</v>
      </c>
      <c r="S14" s="511"/>
      <c r="T14" s="511"/>
      <c r="U14" s="511"/>
      <c r="V14" s="512"/>
      <c r="W14" s="513"/>
      <c r="X14" s="423"/>
      <c r="Y14" s="423"/>
      <c r="Z14" s="423"/>
      <c r="AA14" s="423"/>
      <c r="AB14" s="424"/>
      <c r="AC14" s="503">
        <v>2.1</v>
      </c>
      <c r="AD14" s="504"/>
      <c r="AE14" s="504"/>
      <c r="AF14" s="504"/>
      <c r="AG14" s="505"/>
      <c r="AH14" s="503">
        <v>3.1</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136</v>
      </c>
      <c r="CE14" s="414"/>
      <c r="CF14" s="414"/>
      <c r="CG14" s="414"/>
      <c r="CH14" s="414"/>
      <c r="CI14" s="414"/>
      <c r="CJ14" s="414"/>
      <c r="CK14" s="414"/>
      <c r="CL14" s="414"/>
      <c r="CM14" s="414"/>
      <c r="CN14" s="414"/>
      <c r="CO14" s="414"/>
      <c r="CP14" s="414"/>
      <c r="CQ14" s="414"/>
      <c r="CR14" s="414"/>
      <c r="CS14" s="415"/>
      <c r="CT14" s="514" t="s">
        <v>121</v>
      </c>
      <c r="CU14" s="515"/>
      <c r="CV14" s="515"/>
      <c r="CW14" s="515"/>
      <c r="CX14" s="515"/>
      <c r="CY14" s="515"/>
      <c r="CZ14" s="515"/>
      <c r="DA14" s="516"/>
      <c r="DB14" s="514" t="s">
        <v>122</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130</v>
      </c>
      <c r="N15" s="508"/>
      <c r="O15" s="508"/>
      <c r="P15" s="508"/>
      <c r="Q15" s="509"/>
      <c r="R15" s="510">
        <v>11367</v>
      </c>
      <c r="S15" s="511"/>
      <c r="T15" s="511"/>
      <c r="U15" s="511"/>
      <c r="V15" s="512"/>
      <c r="W15" s="498" t="s">
        <v>137</v>
      </c>
      <c r="X15" s="420"/>
      <c r="Y15" s="420"/>
      <c r="Z15" s="420"/>
      <c r="AA15" s="420"/>
      <c r="AB15" s="421"/>
      <c r="AC15" s="383">
        <v>1074</v>
      </c>
      <c r="AD15" s="384"/>
      <c r="AE15" s="384"/>
      <c r="AF15" s="384"/>
      <c r="AG15" s="385"/>
      <c r="AH15" s="383">
        <v>1133</v>
      </c>
      <c r="AI15" s="384"/>
      <c r="AJ15" s="384"/>
      <c r="AK15" s="384"/>
      <c r="AL15" s="386"/>
      <c r="AM15" s="476"/>
      <c r="AN15" s="381"/>
      <c r="AO15" s="381"/>
      <c r="AP15" s="381"/>
      <c r="AQ15" s="381"/>
      <c r="AR15" s="381"/>
      <c r="AS15" s="381"/>
      <c r="AT15" s="382"/>
      <c r="AU15" s="464"/>
      <c r="AV15" s="465"/>
      <c r="AW15" s="465"/>
      <c r="AX15" s="465"/>
      <c r="AY15" s="399" t="s">
        <v>138</v>
      </c>
      <c r="AZ15" s="400"/>
      <c r="BA15" s="400"/>
      <c r="BB15" s="400"/>
      <c r="BC15" s="400"/>
      <c r="BD15" s="400"/>
      <c r="BE15" s="400"/>
      <c r="BF15" s="400"/>
      <c r="BG15" s="400"/>
      <c r="BH15" s="400"/>
      <c r="BI15" s="400"/>
      <c r="BJ15" s="400"/>
      <c r="BK15" s="400"/>
      <c r="BL15" s="400"/>
      <c r="BM15" s="401"/>
      <c r="BN15" s="402">
        <v>918600</v>
      </c>
      <c r="BO15" s="403"/>
      <c r="BP15" s="403"/>
      <c r="BQ15" s="403"/>
      <c r="BR15" s="403"/>
      <c r="BS15" s="403"/>
      <c r="BT15" s="403"/>
      <c r="BU15" s="404"/>
      <c r="BV15" s="402">
        <v>938663</v>
      </c>
      <c r="BW15" s="403"/>
      <c r="BX15" s="403"/>
      <c r="BY15" s="403"/>
      <c r="BZ15" s="403"/>
      <c r="CA15" s="403"/>
      <c r="CB15" s="403"/>
      <c r="CC15" s="404"/>
      <c r="CD15" s="517" t="s">
        <v>139</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140</v>
      </c>
      <c r="M16" s="501"/>
      <c r="N16" s="501"/>
      <c r="O16" s="501"/>
      <c r="P16" s="501"/>
      <c r="Q16" s="502"/>
      <c r="R16" s="495" t="s">
        <v>141</v>
      </c>
      <c r="S16" s="496"/>
      <c r="T16" s="496"/>
      <c r="U16" s="496"/>
      <c r="V16" s="497"/>
      <c r="W16" s="513"/>
      <c r="X16" s="423"/>
      <c r="Y16" s="423"/>
      <c r="Z16" s="423"/>
      <c r="AA16" s="423"/>
      <c r="AB16" s="424"/>
      <c r="AC16" s="503">
        <v>26.6</v>
      </c>
      <c r="AD16" s="504"/>
      <c r="AE16" s="504"/>
      <c r="AF16" s="504"/>
      <c r="AG16" s="505"/>
      <c r="AH16" s="503">
        <v>25.7</v>
      </c>
      <c r="AI16" s="504"/>
      <c r="AJ16" s="504"/>
      <c r="AK16" s="504"/>
      <c r="AL16" s="506"/>
      <c r="AM16" s="476"/>
      <c r="AN16" s="381"/>
      <c r="AO16" s="381"/>
      <c r="AP16" s="381"/>
      <c r="AQ16" s="381"/>
      <c r="AR16" s="381"/>
      <c r="AS16" s="381"/>
      <c r="AT16" s="382"/>
      <c r="AU16" s="464"/>
      <c r="AV16" s="465"/>
      <c r="AW16" s="465"/>
      <c r="AX16" s="465"/>
      <c r="AY16" s="387" t="s">
        <v>142</v>
      </c>
      <c r="AZ16" s="388"/>
      <c r="BA16" s="388"/>
      <c r="BB16" s="388"/>
      <c r="BC16" s="388"/>
      <c r="BD16" s="388"/>
      <c r="BE16" s="388"/>
      <c r="BF16" s="388"/>
      <c r="BG16" s="388"/>
      <c r="BH16" s="388"/>
      <c r="BI16" s="388"/>
      <c r="BJ16" s="388"/>
      <c r="BK16" s="388"/>
      <c r="BL16" s="388"/>
      <c r="BM16" s="389"/>
      <c r="BN16" s="407">
        <v>2766798</v>
      </c>
      <c r="BO16" s="408"/>
      <c r="BP16" s="408"/>
      <c r="BQ16" s="408"/>
      <c r="BR16" s="408"/>
      <c r="BS16" s="408"/>
      <c r="BT16" s="408"/>
      <c r="BU16" s="409"/>
      <c r="BV16" s="407">
        <v>2791039</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143</v>
      </c>
      <c r="N17" s="493"/>
      <c r="O17" s="493"/>
      <c r="P17" s="493"/>
      <c r="Q17" s="494"/>
      <c r="R17" s="495" t="s">
        <v>144</v>
      </c>
      <c r="S17" s="496"/>
      <c r="T17" s="496"/>
      <c r="U17" s="496"/>
      <c r="V17" s="497"/>
      <c r="W17" s="498" t="s">
        <v>145</v>
      </c>
      <c r="X17" s="420"/>
      <c r="Y17" s="420"/>
      <c r="Z17" s="420"/>
      <c r="AA17" s="420"/>
      <c r="AB17" s="421"/>
      <c r="AC17" s="383">
        <v>2875</v>
      </c>
      <c r="AD17" s="384"/>
      <c r="AE17" s="384"/>
      <c r="AF17" s="384"/>
      <c r="AG17" s="385"/>
      <c r="AH17" s="383">
        <v>3138</v>
      </c>
      <c r="AI17" s="384"/>
      <c r="AJ17" s="384"/>
      <c r="AK17" s="384"/>
      <c r="AL17" s="386"/>
      <c r="AM17" s="476"/>
      <c r="AN17" s="381"/>
      <c r="AO17" s="381"/>
      <c r="AP17" s="381"/>
      <c r="AQ17" s="381"/>
      <c r="AR17" s="381"/>
      <c r="AS17" s="381"/>
      <c r="AT17" s="382"/>
      <c r="AU17" s="464"/>
      <c r="AV17" s="465"/>
      <c r="AW17" s="465"/>
      <c r="AX17" s="465"/>
      <c r="AY17" s="387" t="s">
        <v>146</v>
      </c>
      <c r="AZ17" s="388"/>
      <c r="BA17" s="388"/>
      <c r="BB17" s="388"/>
      <c r="BC17" s="388"/>
      <c r="BD17" s="388"/>
      <c r="BE17" s="388"/>
      <c r="BF17" s="388"/>
      <c r="BG17" s="388"/>
      <c r="BH17" s="388"/>
      <c r="BI17" s="388"/>
      <c r="BJ17" s="388"/>
      <c r="BK17" s="388"/>
      <c r="BL17" s="388"/>
      <c r="BM17" s="389"/>
      <c r="BN17" s="407">
        <v>1152738</v>
      </c>
      <c r="BO17" s="408"/>
      <c r="BP17" s="408"/>
      <c r="BQ17" s="408"/>
      <c r="BR17" s="408"/>
      <c r="BS17" s="408"/>
      <c r="BT17" s="408"/>
      <c r="BU17" s="409"/>
      <c r="BV17" s="407">
        <v>1176306</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147</v>
      </c>
      <c r="C18" s="470"/>
      <c r="D18" s="470"/>
      <c r="E18" s="471"/>
      <c r="F18" s="471"/>
      <c r="G18" s="471"/>
      <c r="H18" s="471"/>
      <c r="I18" s="471"/>
      <c r="J18" s="471"/>
      <c r="K18" s="471"/>
      <c r="L18" s="472">
        <v>44.5</v>
      </c>
      <c r="M18" s="472"/>
      <c r="N18" s="472"/>
      <c r="O18" s="472"/>
      <c r="P18" s="472"/>
      <c r="Q18" s="472"/>
      <c r="R18" s="473"/>
      <c r="S18" s="473"/>
      <c r="T18" s="473"/>
      <c r="U18" s="473"/>
      <c r="V18" s="474"/>
      <c r="W18" s="488"/>
      <c r="X18" s="489"/>
      <c r="Y18" s="489"/>
      <c r="Z18" s="489"/>
      <c r="AA18" s="489"/>
      <c r="AB18" s="499"/>
      <c r="AC18" s="371">
        <v>71.3</v>
      </c>
      <c r="AD18" s="372"/>
      <c r="AE18" s="372"/>
      <c r="AF18" s="372"/>
      <c r="AG18" s="475"/>
      <c r="AH18" s="371">
        <v>71.2</v>
      </c>
      <c r="AI18" s="372"/>
      <c r="AJ18" s="372"/>
      <c r="AK18" s="372"/>
      <c r="AL18" s="373"/>
      <c r="AM18" s="476"/>
      <c r="AN18" s="381"/>
      <c r="AO18" s="381"/>
      <c r="AP18" s="381"/>
      <c r="AQ18" s="381"/>
      <c r="AR18" s="381"/>
      <c r="AS18" s="381"/>
      <c r="AT18" s="382"/>
      <c r="AU18" s="464"/>
      <c r="AV18" s="465"/>
      <c r="AW18" s="465"/>
      <c r="AX18" s="465"/>
      <c r="AY18" s="387" t="s">
        <v>148</v>
      </c>
      <c r="AZ18" s="388"/>
      <c r="BA18" s="388"/>
      <c r="BB18" s="388"/>
      <c r="BC18" s="388"/>
      <c r="BD18" s="388"/>
      <c r="BE18" s="388"/>
      <c r="BF18" s="388"/>
      <c r="BG18" s="388"/>
      <c r="BH18" s="388"/>
      <c r="BI18" s="388"/>
      <c r="BJ18" s="388"/>
      <c r="BK18" s="388"/>
      <c r="BL18" s="388"/>
      <c r="BM18" s="389"/>
      <c r="BN18" s="407">
        <v>2858375</v>
      </c>
      <c r="BO18" s="408"/>
      <c r="BP18" s="408"/>
      <c r="BQ18" s="408"/>
      <c r="BR18" s="408"/>
      <c r="BS18" s="408"/>
      <c r="BT18" s="408"/>
      <c r="BU18" s="409"/>
      <c r="BV18" s="407">
        <v>2838342</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149</v>
      </c>
      <c r="C19" s="470"/>
      <c r="D19" s="470"/>
      <c r="E19" s="471"/>
      <c r="F19" s="471"/>
      <c r="G19" s="471"/>
      <c r="H19" s="471"/>
      <c r="I19" s="471"/>
      <c r="J19" s="471"/>
      <c r="K19" s="471"/>
      <c r="L19" s="477">
        <v>244</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150</v>
      </c>
      <c r="AZ19" s="388"/>
      <c r="BA19" s="388"/>
      <c r="BB19" s="388"/>
      <c r="BC19" s="388"/>
      <c r="BD19" s="388"/>
      <c r="BE19" s="388"/>
      <c r="BF19" s="388"/>
      <c r="BG19" s="388"/>
      <c r="BH19" s="388"/>
      <c r="BI19" s="388"/>
      <c r="BJ19" s="388"/>
      <c r="BK19" s="388"/>
      <c r="BL19" s="388"/>
      <c r="BM19" s="389"/>
      <c r="BN19" s="407">
        <v>3969686</v>
      </c>
      <c r="BO19" s="408"/>
      <c r="BP19" s="408"/>
      <c r="BQ19" s="408"/>
      <c r="BR19" s="408"/>
      <c r="BS19" s="408"/>
      <c r="BT19" s="408"/>
      <c r="BU19" s="409"/>
      <c r="BV19" s="407">
        <v>3981854</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151</v>
      </c>
      <c r="C20" s="470"/>
      <c r="D20" s="470"/>
      <c r="E20" s="471"/>
      <c r="F20" s="471"/>
      <c r="G20" s="471"/>
      <c r="H20" s="471"/>
      <c r="I20" s="471"/>
      <c r="J20" s="471"/>
      <c r="K20" s="471"/>
      <c r="L20" s="477">
        <v>4429</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153</v>
      </c>
      <c r="C22" s="437"/>
      <c r="D22" s="438"/>
      <c r="E22" s="445" t="s">
        <v>1</v>
      </c>
      <c r="F22" s="420"/>
      <c r="G22" s="420"/>
      <c r="H22" s="420"/>
      <c r="I22" s="420"/>
      <c r="J22" s="420"/>
      <c r="K22" s="421"/>
      <c r="L22" s="445" t="s">
        <v>154</v>
      </c>
      <c r="M22" s="420"/>
      <c r="N22" s="420"/>
      <c r="O22" s="420"/>
      <c r="P22" s="421"/>
      <c r="Q22" s="430" t="s">
        <v>155</v>
      </c>
      <c r="R22" s="431"/>
      <c r="S22" s="431"/>
      <c r="T22" s="431"/>
      <c r="U22" s="431"/>
      <c r="V22" s="446"/>
      <c r="W22" s="448" t="s">
        <v>156</v>
      </c>
      <c r="X22" s="437"/>
      <c r="Y22" s="438"/>
      <c r="Z22" s="445" t="s">
        <v>1</v>
      </c>
      <c r="AA22" s="420"/>
      <c r="AB22" s="420"/>
      <c r="AC22" s="420"/>
      <c r="AD22" s="420"/>
      <c r="AE22" s="420"/>
      <c r="AF22" s="420"/>
      <c r="AG22" s="421"/>
      <c r="AH22" s="419" t="s">
        <v>157</v>
      </c>
      <c r="AI22" s="420"/>
      <c r="AJ22" s="420"/>
      <c r="AK22" s="420"/>
      <c r="AL22" s="421"/>
      <c r="AM22" s="419" t="s">
        <v>158</v>
      </c>
      <c r="AN22" s="425"/>
      <c r="AO22" s="425"/>
      <c r="AP22" s="425"/>
      <c r="AQ22" s="425"/>
      <c r="AR22" s="426"/>
      <c r="AS22" s="430" t="s">
        <v>155</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159</v>
      </c>
      <c r="AZ23" s="400"/>
      <c r="BA23" s="400"/>
      <c r="BB23" s="400"/>
      <c r="BC23" s="400"/>
      <c r="BD23" s="400"/>
      <c r="BE23" s="400"/>
      <c r="BF23" s="400"/>
      <c r="BG23" s="400"/>
      <c r="BH23" s="400"/>
      <c r="BI23" s="400"/>
      <c r="BJ23" s="400"/>
      <c r="BK23" s="400"/>
      <c r="BL23" s="400"/>
      <c r="BM23" s="401"/>
      <c r="BN23" s="407">
        <v>4579891</v>
      </c>
      <c r="BO23" s="408"/>
      <c r="BP23" s="408"/>
      <c r="BQ23" s="408"/>
      <c r="BR23" s="408"/>
      <c r="BS23" s="408"/>
      <c r="BT23" s="408"/>
      <c r="BU23" s="409"/>
      <c r="BV23" s="407">
        <v>4437500</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160</v>
      </c>
      <c r="F24" s="381"/>
      <c r="G24" s="381"/>
      <c r="H24" s="381"/>
      <c r="I24" s="381"/>
      <c r="J24" s="381"/>
      <c r="K24" s="382"/>
      <c r="L24" s="383">
        <v>1</v>
      </c>
      <c r="M24" s="384"/>
      <c r="N24" s="384"/>
      <c r="O24" s="384"/>
      <c r="P24" s="385"/>
      <c r="Q24" s="383">
        <v>7200</v>
      </c>
      <c r="R24" s="384"/>
      <c r="S24" s="384"/>
      <c r="T24" s="384"/>
      <c r="U24" s="384"/>
      <c r="V24" s="385"/>
      <c r="W24" s="449"/>
      <c r="X24" s="440"/>
      <c r="Y24" s="441"/>
      <c r="Z24" s="380" t="s">
        <v>161</v>
      </c>
      <c r="AA24" s="381"/>
      <c r="AB24" s="381"/>
      <c r="AC24" s="381"/>
      <c r="AD24" s="381"/>
      <c r="AE24" s="381"/>
      <c r="AF24" s="381"/>
      <c r="AG24" s="382"/>
      <c r="AH24" s="383">
        <v>127</v>
      </c>
      <c r="AI24" s="384"/>
      <c r="AJ24" s="384"/>
      <c r="AK24" s="384"/>
      <c r="AL24" s="385"/>
      <c r="AM24" s="383">
        <v>355473</v>
      </c>
      <c r="AN24" s="384"/>
      <c r="AO24" s="384"/>
      <c r="AP24" s="384"/>
      <c r="AQ24" s="384"/>
      <c r="AR24" s="385"/>
      <c r="AS24" s="383">
        <v>2799</v>
      </c>
      <c r="AT24" s="384"/>
      <c r="AU24" s="384"/>
      <c r="AV24" s="384"/>
      <c r="AW24" s="384"/>
      <c r="AX24" s="386"/>
      <c r="AY24" s="374" t="s">
        <v>162</v>
      </c>
      <c r="AZ24" s="375"/>
      <c r="BA24" s="375"/>
      <c r="BB24" s="375"/>
      <c r="BC24" s="375"/>
      <c r="BD24" s="375"/>
      <c r="BE24" s="375"/>
      <c r="BF24" s="375"/>
      <c r="BG24" s="375"/>
      <c r="BH24" s="375"/>
      <c r="BI24" s="375"/>
      <c r="BJ24" s="375"/>
      <c r="BK24" s="375"/>
      <c r="BL24" s="375"/>
      <c r="BM24" s="376"/>
      <c r="BN24" s="407">
        <v>4049638</v>
      </c>
      <c r="BO24" s="408"/>
      <c r="BP24" s="408"/>
      <c r="BQ24" s="408"/>
      <c r="BR24" s="408"/>
      <c r="BS24" s="408"/>
      <c r="BT24" s="408"/>
      <c r="BU24" s="409"/>
      <c r="BV24" s="407">
        <v>3876487</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163</v>
      </c>
      <c r="F25" s="381"/>
      <c r="G25" s="381"/>
      <c r="H25" s="381"/>
      <c r="I25" s="381"/>
      <c r="J25" s="381"/>
      <c r="K25" s="382"/>
      <c r="L25" s="383">
        <v>1</v>
      </c>
      <c r="M25" s="384"/>
      <c r="N25" s="384"/>
      <c r="O25" s="384"/>
      <c r="P25" s="385"/>
      <c r="Q25" s="383">
        <v>5750</v>
      </c>
      <c r="R25" s="384"/>
      <c r="S25" s="384"/>
      <c r="T25" s="384"/>
      <c r="U25" s="384"/>
      <c r="V25" s="385"/>
      <c r="W25" s="449"/>
      <c r="X25" s="440"/>
      <c r="Y25" s="441"/>
      <c r="Z25" s="380" t="s">
        <v>164</v>
      </c>
      <c r="AA25" s="381"/>
      <c r="AB25" s="381"/>
      <c r="AC25" s="381"/>
      <c r="AD25" s="381"/>
      <c r="AE25" s="381"/>
      <c r="AF25" s="381"/>
      <c r="AG25" s="382"/>
      <c r="AH25" s="383" t="s">
        <v>165</v>
      </c>
      <c r="AI25" s="384"/>
      <c r="AJ25" s="384"/>
      <c r="AK25" s="384"/>
      <c r="AL25" s="385"/>
      <c r="AM25" s="383" t="s">
        <v>122</v>
      </c>
      <c r="AN25" s="384"/>
      <c r="AO25" s="384"/>
      <c r="AP25" s="384"/>
      <c r="AQ25" s="384"/>
      <c r="AR25" s="385"/>
      <c r="AS25" s="383" t="s">
        <v>122</v>
      </c>
      <c r="AT25" s="384"/>
      <c r="AU25" s="384"/>
      <c r="AV25" s="384"/>
      <c r="AW25" s="384"/>
      <c r="AX25" s="386"/>
      <c r="AY25" s="399" t="s">
        <v>166</v>
      </c>
      <c r="AZ25" s="400"/>
      <c r="BA25" s="400"/>
      <c r="BB25" s="400"/>
      <c r="BC25" s="400"/>
      <c r="BD25" s="400"/>
      <c r="BE25" s="400"/>
      <c r="BF25" s="400"/>
      <c r="BG25" s="400"/>
      <c r="BH25" s="400"/>
      <c r="BI25" s="400"/>
      <c r="BJ25" s="400"/>
      <c r="BK25" s="400"/>
      <c r="BL25" s="400"/>
      <c r="BM25" s="401"/>
      <c r="BN25" s="402">
        <v>106224</v>
      </c>
      <c r="BO25" s="403"/>
      <c r="BP25" s="403"/>
      <c r="BQ25" s="403"/>
      <c r="BR25" s="403"/>
      <c r="BS25" s="403"/>
      <c r="BT25" s="403"/>
      <c r="BU25" s="404"/>
      <c r="BV25" s="402">
        <v>116645</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167</v>
      </c>
      <c r="F26" s="381"/>
      <c r="G26" s="381"/>
      <c r="H26" s="381"/>
      <c r="I26" s="381"/>
      <c r="J26" s="381"/>
      <c r="K26" s="382"/>
      <c r="L26" s="383">
        <v>1</v>
      </c>
      <c r="M26" s="384"/>
      <c r="N26" s="384"/>
      <c r="O26" s="384"/>
      <c r="P26" s="385"/>
      <c r="Q26" s="383">
        <v>5160</v>
      </c>
      <c r="R26" s="384"/>
      <c r="S26" s="384"/>
      <c r="T26" s="384"/>
      <c r="U26" s="384"/>
      <c r="V26" s="385"/>
      <c r="W26" s="449"/>
      <c r="X26" s="440"/>
      <c r="Y26" s="441"/>
      <c r="Z26" s="380" t="s">
        <v>168</v>
      </c>
      <c r="AA26" s="462"/>
      <c r="AB26" s="462"/>
      <c r="AC26" s="462"/>
      <c r="AD26" s="462"/>
      <c r="AE26" s="462"/>
      <c r="AF26" s="462"/>
      <c r="AG26" s="463"/>
      <c r="AH26" s="383" t="s">
        <v>165</v>
      </c>
      <c r="AI26" s="384"/>
      <c r="AJ26" s="384"/>
      <c r="AK26" s="384"/>
      <c r="AL26" s="385"/>
      <c r="AM26" s="383" t="s">
        <v>169</v>
      </c>
      <c r="AN26" s="384"/>
      <c r="AO26" s="384"/>
      <c r="AP26" s="384"/>
      <c r="AQ26" s="384"/>
      <c r="AR26" s="385"/>
      <c r="AS26" s="383" t="s">
        <v>165</v>
      </c>
      <c r="AT26" s="384"/>
      <c r="AU26" s="384"/>
      <c r="AV26" s="384"/>
      <c r="AW26" s="384"/>
      <c r="AX26" s="386"/>
      <c r="AY26" s="416" t="s">
        <v>170</v>
      </c>
      <c r="AZ26" s="417"/>
      <c r="BA26" s="417"/>
      <c r="BB26" s="417"/>
      <c r="BC26" s="417"/>
      <c r="BD26" s="417"/>
      <c r="BE26" s="417"/>
      <c r="BF26" s="417"/>
      <c r="BG26" s="417"/>
      <c r="BH26" s="417"/>
      <c r="BI26" s="417"/>
      <c r="BJ26" s="417"/>
      <c r="BK26" s="417"/>
      <c r="BL26" s="417"/>
      <c r="BM26" s="418"/>
      <c r="BN26" s="407" t="s">
        <v>165</v>
      </c>
      <c r="BO26" s="408"/>
      <c r="BP26" s="408"/>
      <c r="BQ26" s="408"/>
      <c r="BR26" s="408"/>
      <c r="BS26" s="408"/>
      <c r="BT26" s="408"/>
      <c r="BU26" s="409"/>
      <c r="BV26" s="407" t="s">
        <v>122</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171</v>
      </c>
      <c r="F27" s="381"/>
      <c r="G27" s="381"/>
      <c r="H27" s="381"/>
      <c r="I27" s="381"/>
      <c r="J27" s="381"/>
      <c r="K27" s="382"/>
      <c r="L27" s="383">
        <v>1</v>
      </c>
      <c r="M27" s="384"/>
      <c r="N27" s="384"/>
      <c r="O27" s="384"/>
      <c r="P27" s="385"/>
      <c r="Q27" s="383">
        <v>2800</v>
      </c>
      <c r="R27" s="384"/>
      <c r="S27" s="384"/>
      <c r="T27" s="384"/>
      <c r="U27" s="384"/>
      <c r="V27" s="385"/>
      <c r="W27" s="449"/>
      <c r="X27" s="440"/>
      <c r="Y27" s="441"/>
      <c r="Z27" s="380" t="s">
        <v>172</v>
      </c>
      <c r="AA27" s="381"/>
      <c r="AB27" s="381"/>
      <c r="AC27" s="381"/>
      <c r="AD27" s="381"/>
      <c r="AE27" s="381"/>
      <c r="AF27" s="381"/>
      <c r="AG27" s="382"/>
      <c r="AH27" s="383">
        <v>3</v>
      </c>
      <c r="AI27" s="384"/>
      <c r="AJ27" s="384"/>
      <c r="AK27" s="384"/>
      <c r="AL27" s="385"/>
      <c r="AM27" s="383">
        <v>8448</v>
      </c>
      <c r="AN27" s="384"/>
      <c r="AO27" s="384"/>
      <c r="AP27" s="384"/>
      <c r="AQ27" s="384"/>
      <c r="AR27" s="385"/>
      <c r="AS27" s="383">
        <v>2816</v>
      </c>
      <c r="AT27" s="384"/>
      <c r="AU27" s="384"/>
      <c r="AV27" s="384"/>
      <c r="AW27" s="384"/>
      <c r="AX27" s="386"/>
      <c r="AY27" s="413" t="s">
        <v>173</v>
      </c>
      <c r="AZ27" s="414"/>
      <c r="BA27" s="414"/>
      <c r="BB27" s="414"/>
      <c r="BC27" s="414"/>
      <c r="BD27" s="414"/>
      <c r="BE27" s="414"/>
      <c r="BF27" s="414"/>
      <c r="BG27" s="414"/>
      <c r="BH27" s="414"/>
      <c r="BI27" s="414"/>
      <c r="BJ27" s="414"/>
      <c r="BK27" s="414"/>
      <c r="BL27" s="414"/>
      <c r="BM27" s="415"/>
      <c r="BN27" s="410" t="s">
        <v>165</v>
      </c>
      <c r="BO27" s="411"/>
      <c r="BP27" s="411"/>
      <c r="BQ27" s="411"/>
      <c r="BR27" s="411"/>
      <c r="BS27" s="411"/>
      <c r="BT27" s="411"/>
      <c r="BU27" s="412"/>
      <c r="BV27" s="410" t="s">
        <v>121</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174</v>
      </c>
      <c r="F28" s="381"/>
      <c r="G28" s="381"/>
      <c r="H28" s="381"/>
      <c r="I28" s="381"/>
      <c r="J28" s="381"/>
      <c r="K28" s="382"/>
      <c r="L28" s="383">
        <v>1</v>
      </c>
      <c r="M28" s="384"/>
      <c r="N28" s="384"/>
      <c r="O28" s="384"/>
      <c r="P28" s="385"/>
      <c r="Q28" s="383">
        <v>2400</v>
      </c>
      <c r="R28" s="384"/>
      <c r="S28" s="384"/>
      <c r="T28" s="384"/>
      <c r="U28" s="384"/>
      <c r="V28" s="385"/>
      <c r="W28" s="449"/>
      <c r="X28" s="440"/>
      <c r="Y28" s="441"/>
      <c r="Z28" s="380" t="s">
        <v>175</v>
      </c>
      <c r="AA28" s="381"/>
      <c r="AB28" s="381"/>
      <c r="AC28" s="381"/>
      <c r="AD28" s="381"/>
      <c r="AE28" s="381"/>
      <c r="AF28" s="381"/>
      <c r="AG28" s="382"/>
      <c r="AH28" s="383" t="s">
        <v>122</v>
      </c>
      <c r="AI28" s="384"/>
      <c r="AJ28" s="384"/>
      <c r="AK28" s="384"/>
      <c r="AL28" s="385"/>
      <c r="AM28" s="383" t="s">
        <v>165</v>
      </c>
      <c r="AN28" s="384"/>
      <c r="AO28" s="384"/>
      <c r="AP28" s="384"/>
      <c r="AQ28" s="384"/>
      <c r="AR28" s="385"/>
      <c r="AS28" s="383" t="s">
        <v>122</v>
      </c>
      <c r="AT28" s="384"/>
      <c r="AU28" s="384"/>
      <c r="AV28" s="384"/>
      <c r="AW28" s="384"/>
      <c r="AX28" s="386"/>
      <c r="AY28" s="390" t="s">
        <v>176</v>
      </c>
      <c r="AZ28" s="391"/>
      <c r="BA28" s="391"/>
      <c r="BB28" s="392"/>
      <c r="BC28" s="399" t="s">
        <v>42</v>
      </c>
      <c r="BD28" s="400"/>
      <c r="BE28" s="400"/>
      <c r="BF28" s="400"/>
      <c r="BG28" s="400"/>
      <c r="BH28" s="400"/>
      <c r="BI28" s="400"/>
      <c r="BJ28" s="400"/>
      <c r="BK28" s="400"/>
      <c r="BL28" s="400"/>
      <c r="BM28" s="401"/>
      <c r="BN28" s="402">
        <v>1201353</v>
      </c>
      <c r="BO28" s="403"/>
      <c r="BP28" s="403"/>
      <c r="BQ28" s="403"/>
      <c r="BR28" s="403"/>
      <c r="BS28" s="403"/>
      <c r="BT28" s="403"/>
      <c r="BU28" s="404"/>
      <c r="BV28" s="402">
        <v>1200219</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177</v>
      </c>
      <c r="F29" s="381"/>
      <c r="G29" s="381"/>
      <c r="H29" s="381"/>
      <c r="I29" s="381"/>
      <c r="J29" s="381"/>
      <c r="K29" s="382"/>
      <c r="L29" s="383">
        <v>11</v>
      </c>
      <c r="M29" s="384"/>
      <c r="N29" s="384"/>
      <c r="O29" s="384"/>
      <c r="P29" s="385"/>
      <c r="Q29" s="383">
        <v>2260</v>
      </c>
      <c r="R29" s="384"/>
      <c r="S29" s="384"/>
      <c r="T29" s="384"/>
      <c r="U29" s="384"/>
      <c r="V29" s="385"/>
      <c r="W29" s="450"/>
      <c r="X29" s="451"/>
      <c r="Y29" s="452"/>
      <c r="Z29" s="380" t="s">
        <v>178</v>
      </c>
      <c r="AA29" s="381"/>
      <c r="AB29" s="381"/>
      <c r="AC29" s="381"/>
      <c r="AD29" s="381"/>
      <c r="AE29" s="381"/>
      <c r="AF29" s="381"/>
      <c r="AG29" s="382"/>
      <c r="AH29" s="383">
        <v>130</v>
      </c>
      <c r="AI29" s="384"/>
      <c r="AJ29" s="384"/>
      <c r="AK29" s="384"/>
      <c r="AL29" s="385"/>
      <c r="AM29" s="383">
        <v>363921</v>
      </c>
      <c r="AN29" s="384"/>
      <c r="AO29" s="384"/>
      <c r="AP29" s="384"/>
      <c r="AQ29" s="384"/>
      <c r="AR29" s="385"/>
      <c r="AS29" s="383">
        <v>2799</v>
      </c>
      <c r="AT29" s="384"/>
      <c r="AU29" s="384"/>
      <c r="AV29" s="384"/>
      <c r="AW29" s="384"/>
      <c r="AX29" s="386"/>
      <c r="AY29" s="393"/>
      <c r="AZ29" s="394"/>
      <c r="BA29" s="394"/>
      <c r="BB29" s="395"/>
      <c r="BC29" s="387" t="s">
        <v>179</v>
      </c>
      <c r="BD29" s="388"/>
      <c r="BE29" s="388"/>
      <c r="BF29" s="388"/>
      <c r="BG29" s="388"/>
      <c r="BH29" s="388"/>
      <c r="BI29" s="388"/>
      <c r="BJ29" s="388"/>
      <c r="BK29" s="388"/>
      <c r="BL29" s="388"/>
      <c r="BM29" s="389"/>
      <c r="BN29" s="407">
        <v>829506</v>
      </c>
      <c r="BO29" s="408"/>
      <c r="BP29" s="408"/>
      <c r="BQ29" s="408"/>
      <c r="BR29" s="408"/>
      <c r="BS29" s="408"/>
      <c r="BT29" s="408"/>
      <c r="BU29" s="409"/>
      <c r="BV29" s="407">
        <v>826095</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180</v>
      </c>
      <c r="X30" s="460"/>
      <c r="Y30" s="460"/>
      <c r="Z30" s="460"/>
      <c r="AA30" s="460"/>
      <c r="AB30" s="460"/>
      <c r="AC30" s="460"/>
      <c r="AD30" s="460"/>
      <c r="AE30" s="460"/>
      <c r="AF30" s="460"/>
      <c r="AG30" s="461"/>
      <c r="AH30" s="371">
        <v>97.3</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2151533</v>
      </c>
      <c r="BO30" s="411"/>
      <c r="BP30" s="411"/>
      <c r="BQ30" s="411"/>
      <c r="BR30" s="411"/>
      <c r="BS30" s="411"/>
      <c r="BT30" s="411"/>
      <c r="BU30" s="412"/>
      <c r="BV30" s="410">
        <v>2128142</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187</v>
      </c>
      <c r="D33" s="370"/>
      <c r="E33" s="369" t="s">
        <v>188</v>
      </c>
      <c r="F33" s="369"/>
      <c r="G33" s="369"/>
      <c r="H33" s="369"/>
      <c r="I33" s="369"/>
      <c r="J33" s="369"/>
      <c r="K33" s="369"/>
      <c r="L33" s="369"/>
      <c r="M33" s="369"/>
      <c r="N33" s="369"/>
      <c r="O33" s="369"/>
      <c r="P33" s="369"/>
      <c r="Q33" s="369"/>
      <c r="R33" s="369"/>
      <c r="S33" s="369"/>
      <c r="T33" s="195"/>
      <c r="U33" s="370" t="s">
        <v>189</v>
      </c>
      <c r="V33" s="370"/>
      <c r="W33" s="369" t="s">
        <v>190</v>
      </c>
      <c r="X33" s="369"/>
      <c r="Y33" s="369"/>
      <c r="Z33" s="369"/>
      <c r="AA33" s="369"/>
      <c r="AB33" s="369"/>
      <c r="AC33" s="369"/>
      <c r="AD33" s="369"/>
      <c r="AE33" s="369"/>
      <c r="AF33" s="369"/>
      <c r="AG33" s="369"/>
      <c r="AH33" s="369"/>
      <c r="AI33" s="369"/>
      <c r="AJ33" s="369"/>
      <c r="AK33" s="369"/>
      <c r="AL33" s="195"/>
      <c r="AM33" s="370" t="s">
        <v>189</v>
      </c>
      <c r="AN33" s="370"/>
      <c r="AO33" s="369" t="s">
        <v>188</v>
      </c>
      <c r="AP33" s="369"/>
      <c r="AQ33" s="369"/>
      <c r="AR33" s="369"/>
      <c r="AS33" s="369"/>
      <c r="AT33" s="369"/>
      <c r="AU33" s="369"/>
      <c r="AV33" s="369"/>
      <c r="AW33" s="369"/>
      <c r="AX33" s="369"/>
      <c r="AY33" s="369"/>
      <c r="AZ33" s="369"/>
      <c r="BA33" s="369"/>
      <c r="BB33" s="369"/>
      <c r="BC33" s="369"/>
      <c r="BD33" s="196"/>
      <c r="BE33" s="369" t="s">
        <v>191</v>
      </c>
      <c r="BF33" s="369"/>
      <c r="BG33" s="369" t="s">
        <v>192</v>
      </c>
      <c r="BH33" s="369"/>
      <c r="BI33" s="369"/>
      <c r="BJ33" s="369"/>
      <c r="BK33" s="369"/>
      <c r="BL33" s="369"/>
      <c r="BM33" s="369"/>
      <c r="BN33" s="369"/>
      <c r="BO33" s="369"/>
      <c r="BP33" s="369"/>
      <c r="BQ33" s="369"/>
      <c r="BR33" s="369"/>
      <c r="BS33" s="369"/>
      <c r="BT33" s="369"/>
      <c r="BU33" s="369"/>
      <c r="BV33" s="196"/>
      <c r="BW33" s="370" t="s">
        <v>191</v>
      </c>
      <c r="BX33" s="370"/>
      <c r="BY33" s="369" t="s">
        <v>193</v>
      </c>
      <c r="BZ33" s="369"/>
      <c r="CA33" s="369"/>
      <c r="CB33" s="369"/>
      <c r="CC33" s="369"/>
      <c r="CD33" s="369"/>
      <c r="CE33" s="369"/>
      <c r="CF33" s="369"/>
      <c r="CG33" s="369"/>
      <c r="CH33" s="369"/>
      <c r="CI33" s="369"/>
      <c r="CJ33" s="369"/>
      <c r="CK33" s="369"/>
      <c r="CL33" s="369"/>
      <c r="CM33" s="369"/>
      <c r="CN33" s="195"/>
      <c r="CO33" s="370" t="s">
        <v>189</v>
      </c>
      <c r="CP33" s="370"/>
      <c r="CQ33" s="369" t="s">
        <v>194</v>
      </c>
      <c r="CR33" s="369"/>
      <c r="CS33" s="369"/>
      <c r="CT33" s="369"/>
      <c r="CU33" s="369"/>
      <c r="CV33" s="369"/>
      <c r="CW33" s="369"/>
      <c r="CX33" s="369"/>
      <c r="CY33" s="369"/>
      <c r="CZ33" s="369"/>
      <c r="DA33" s="369"/>
      <c r="DB33" s="369"/>
      <c r="DC33" s="369"/>
      <c r="DD33" s="369"/>
      <c r="DE33" s="369"/>
      <c r="DF33" s="195"/>
      <c r="DG33" s="368" t="s">
        <v>195</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国民健康保険事業特別会計</v>
      </c>
      <c r="X34" s="365"/>
      <c r="Y34" s="365"/>
      <c r="Z34" s="365"/>
      <c r="AA34" s="365"/>
      <c r="AB34" s="365"/>
      <c r="AC34" s="365"/>
      <c r="AD34" s="365"/>
      <c r="AE34" s="365"/>
      <c r="AF34" s="365"/>
      <c r="AG34" s="365"/>
      <c r="AH34" s="365"/>
      <c r="AI34" s="365"/>
      <c r="AJ34" s="365"/>
      <c r="AK34" s="365"/>
      <c r="AL34" s="193"/>
      <c r="AM34" s="366">
        <f>IF(AO34="","",MAX(C34:D43,U34:V43)+1)</f>
        <v>5</v>
      </c>
      <c r="AN34" s="366"/>
      <c r="AO34" s="365" t="str">
        <f>IF('各会計、関係団体の財政状況及び健全化判断比率'!B30="","",'各会計、関係団体の財政状況及び健全化判断比率'!B30)</f>
        <v>水道事業会計</v>
      </c>
      <c r="AP34" s="365"/>
      <c r="AQ34" s="365"/>
      <c r="AR34" s="365"/>
      <c r="AS34" s="365"/>
      <c r="AT34" s="365"/>
      <c r="AU34" s="365"/>
      <c r="AV34" s="365"/>
      <c r="AW34" s="365"/>
      <c r="AX34" s="365"/>
      <c r="AY34" s="365"/>
      <c r="AZ34" s="365"/>
      <c r="BA34" s="365"/>
      <c r="BB34" s="365"/>
      <c r="BC34" s="365"/>
      <c r="BD34" s="193"/>
      <c r="BE34" s="366">
        <f>IF(BG34="","",MAX(C34:D43,U34:V43,AM34:AN43)+1)</f>
        <v>7</v>
      </c>
      <c r="BF34" s="366"/>
      <c r="BG34" s="365" t="str">
        <f>IF('各会計、関係団体の財政状況及び健全化判断比率'!B32="","",'各会計、関係団体の財政状況及び健全化判断比率'!B32)</f>
        <v>生活排水処理事業特別会計</v>
      </c>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福岡県市町村消防団員等公務災害補償組合</v>
      </c>
      <c r="BZ34" s="365"/>
      <c r="CA34" s="365"/>
      <c r="CB34" s="365"/>
      <c r="CC34" s="365"/>
      <c r="CD34" s="365"/>
      <c r="CE34" s="365"/>
      <c r="CF34" s="365"/>
      <c r="CG34" s="365"/>
      <c r="CH34" s="365"/>
      <c r="CI34" s="365"/>
      <c r="CJ34" s="365"/>
      <c r="CK34" s="365"/>
      <c r="CL34" s="365"/>
      <c r="CM34" s="365"/>
      <c r="CN34" s="193"/>
      <c r="CO34" s="366">
        <f>IF(CQ34="","",MAX(C34:D43,U34:V43,AM34:AN43,BE34:BF43,BW34:BX43)+1)</f>
        <v>18</v>
      </c>
      <c r="CP34" s="366"/>
      <c r="CQ34" s="365" t="str">
        <f>IF('各会計、関係団体の財政状況及び健全化判断比率'!BS7="","",'各会計、関係団体の財政状況及び健全化判断比率'!BS7)</f>
        <v>田川情報不動産センター</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住宅改修資金貸付事業特別会計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後期高齢者医療特別会計</v>
      </c>
      <c r="X35" s="365"/>
      <c r="Y35" s="365"/>
      <c r="Z35" s="365"/>
      <c r="AA35" s="365"/>
      <c r="AB35" s="365"/>
      <c r="AC35" s="365"/>
      <c r="AD35" s="365"/>
      <c r="AE35" s="365"/>
      <c r="AF35" s="365"/>
      <c r="AG35" s="365"/>
      <c r="AH35" s="365"/>
      <c r="AI35" s="365"/>
      <c r="AJ35" s="365"/>
      <c r="AK35" s="365"/>
      <c r="AL35" s="193"/>
      <c r="AM35" s="366">
        <f t="shared" ref="AM35:AM43" si="0">IF(AO35="","",AM34+1)</f>
        <v>6</v>
      </c>
      <c r="AN35" s="366"/>
      <c r="AO35" s="365" t="str">
        <f>IF('各会計、関係団体の財政状況及び健全化判断比率'!B31="","",'各会計、関係団体の財政状況及び健全化判断比率'!B31)</f>
        <v>工業用水道事業会計</v>
      </c>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福岡県市町村職員退職手当組合（一般会計）</v>
      </c>
      <c r="BZ35" s="365"/>
      <c r="CA35" s="365"/>
      <c r="CB35" s="365"/>
      <c r="CC35" s="365"/>
      <c r="CD35" s="365"/>
      <c r="CE35" s="365"/>
      <c r="CF35" s="365"/>
      <c r="CG35" s="365"/>
      <c r="CH35" s="365"/>
      <c r="CI35" s="365"/>
      <c r="CJ35" s="365"/>
      <c r="CK35" s="365"/>
      <c r="CL35" s="365"/>
      <c r="CM35" s="365"/>
      <c r="CN35" s="193"/>
      <c r="CO35" s="366">
        <f t="shared" ref="CO35:CO43" si="3">IF(CQ35="","",CO34+1)</f>
        <v>19</v>
      </c>
      <c r="CP35" s="366"/>
      <c r="CQ35" s="365" t="str">
        <f>IF('各会計、関係団体の財政状況及び健全化判断比率'!BS8="","",'各会計、関係団体の財政状況及び健全化判断比率'!BS8)</f>
        <v>道の駅香春</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t="str">
        <f t="shared" ref="U36:U43" si="4">IF(W36="","",U35+1)</f>
        <v/>
      </c>
      <c r="V36" s="366"/>
      <c r="W36" s="365"/>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福岡県市町村職員退職手当組合（基金特別会計）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福岡県自治会館管理組合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12</v>
      </c>
      <c r="BX38" s="366"/>
      <c r="BY38" s="365" t="str">
        <f>IF('各会計、関係団体の財政状況及び健全化判断比率'!B72="","",'各会計、関係団体の財政状況及び健全化判断比率'!B72)</f>
        <v>福岡県田川地区消防組合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13</v>
      </c>
      <c r="BX39" s="366"/>
      <c r="BY39" s="365" t="str">
        <f>IF('各会計、関係団体の財政状況及び健全化判断比率'!B73="","",'各会計、関係団体の財政状況及び健全化判断比率'!B73)</f>
        <v>田川郡東部環境衛生施設組合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14</v>
      </c>
      <c r="BX40" s="366"/>
      <c r="BY40" s="365" t="str">
        <f>IF('各会計、関係団体の財政状況及び健全化判断比率'!B74="","",'各会計、関係団体の財政状況及び健全化判断比率'!B74)</f>
        <v>田川地区斎場組合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15</v>
      </c>
      <c r="BX41" s="366"/>
      <c r="BY41" s="365" t="str">
        <f>IF('各会計、関係団体の財政状況及び健全化判断比率'!B75="","",'各会計、関係団体の財政状況及び健全化判断比率'!B75)</f>
        <v>福岡県自治振興組合（一般会計）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16</v>
      </c>
      <c r="BX42" s="366"/>
      <c r="BY42" s="365" t="str">
        <f>IF('各会計、関係団体の財政状況及び健全化判断比率'!B76="","",'各会計、関係団体の財政状況及び健全化判断比率'!B76)</f>
        <v>福岡県自治振興組合（公文書館事業特別会計）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17</v>
      </c>
      <c r="BX43" s="366"/>
      <c r="BY43" s="365" t="str">
        <f>IF('各会計、関係団体の財政状況及び健全化判断比率'!B77="","",'各会計、関係団体の財政状況及び健全化判断比率'!B77)</f>
        <v>福岡県介護保険広域連合（一般会計）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U/WiLDYKcC3fKdh6M5GbDuQ8cP2rX9g5T3UgQWDBqW8326zv890Emr535duyLZb3uF4A6iRQZ+2XBdJ4Ou/LlA==" saltValue="jDx/bKLsSYaql0OMdbnib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186" t="s">
        <v>562</v>
      </c>
      <c r="D34" s="1186"/>
      <c r="E34" s="1187"/>
      <c r="F34" s="32">
        <v>11.9</v>
      </c>
      <c r="G34" s="33">
        <v>11.07</v>
      </c>
      <c r="H34" s="33">
        <v>12.6</v>
      </c>
      <c r="I34" s="33">
        <v>13.05</v>
      </c>
      <c r="J34" s="34">
        <v>13.13</v>
      </c>
      <c r="K34" s="22"/>
      <c r="L34" s="22"/>
      <c r="M34" s="22"/>
      <c r="N34" s="22"/>
      <c r="O34" s="22"/>
      <c r="P34" s="22"/>
    </row>
    <row r="35" spans="1:16" ht="39" customHeight="1">
      <c r="A35" s="22"/>
      <c r="B35" s="35"/>
      <c r="C35" s="1180" t="s">
        <v>563</v>
      </c>
      <c r="D35" s="1181"/>
      <c r="E35" s="1182"/>
      <c r="F35" s="36">
        <v>9.82</v>
      </c>
      <c r="G35" s="37">
        <v>11.73</v>
      </c>
      <c r="H35" s="37">
        <v>12.3</v>
      </c>
      <c r="I35" s="37">
        <v>12.27</v>
      </c>
      <c r="J35" s="38">
        <v>9.7799999999999994</v>
      </c>
      <c r="K35" s="22"/>
      <c r="L35" s="22"/>
      <c r="M35" s="22"/>
      <c r="N35" s="22"/>
      <c r="O35" s="22"/>
      <c r="P35" s="22"/>
    </row>
    <row r="36" spans="1:16" ht="39" customHeight="1">
      <c r="A36" s="22"/>
      <c r="B36" s="35"/>
      <c r="C36" s="1180" t="s">
        <v>564</v>
      </c>
      <c r="D36" s="1181"/>
      <c r="E36" s="1182"/>
      <c r="F36" s="36">
        <v>1.56</v>
      </c>
      <c r="G36" s="37">
        <v>1.4</v>
      </c>
      <c r="H36" s="37">
        <v>1.22</v>
      </c>
      <c r="I36" s="37">
        <v>1.1000000000000001</v>
      </c>
      <c r="J36" s="38">
        <v>0.96</v>
      </c>
      <c r="K36" s="22"/>
      <c r="L36" s="22"/>
      <c r="M36" s="22"/>
      <c r="N36" s="22"/>
      <c r="O36" s="22"/>
      <c r="P36" s="22"/>
    </row>
    <row r="37" spans="1:16" ht="39" customHeight="1">
      <c r="A37" s="22"/>
      <c r="B37" s="35"/>
      <c r="C37" s="1180" t="s">
        <v>565</v>
      </c>
      <c r="D37" s="1181"/>
      <c r="E37" s="1182"/>
      <c r="F37" s="36">
        <v>0.15</v>
      </c>
      <c r="G37" s="37">
        <v>0.14000000000000001</v>
      </c>
      <c r="H37" s="37">
        <v>0.14000000000000001</v>
      </c>
      <c r="I37" s="37">
        <v>0</v>
      </c>
      <c r="J37" s="38">
        <v>0.13</v>
      </c>
      <c r="K37" s="22"/>
      <c r="L37" s="22"/>
      <c r="M37" s="22"/>
      <c r="N37" s="22"/>
      <c r="O37" s="22"/>
      <c r="P37" s="22"/>
    </row>
    <row r="38" spans="1:16" ht="39" customHeight="1">
      <c r="A38" s="22"/>
      <c r="B38" s="35"/>
      <c r="C38" s="1180" t="s">
        <v>566</v>
      </c>
      <c r="D38" s="1181"/>
      <c r="E38" s="1182"/>
      <c r="F38" s="36">
        <v>0.45</v>
      </c>
      <c r="G38" s="37" t="s">
        <v>567</v>
      </c>
      <c r="H38" s="37" t="s">
        <v>568</v>
      </c>
      <c r="I38" s="37">
        <v>0.09</v>
      </c>
      <c r="J38" s="38">
        <v>0.01</v>
      </c>
      <c r="K38" s="22"/>
      <c r="L38" s="22"/>
      <c r="M38" s="22"/>
      <c r="N38" s="22"/>
      <c r="O38" s="22"/>
      <c r="P38" s="22"/>
    </row>
    <row r="39" spans="1:16" ht="39" customHeight="1">
      <c r="A39" s="22"/>
      <c r="B39" s="35"/>
      <c r="C39" s="1180" t="s">
        <v>569</v>
      </c>
      <c r="D39" s="1181"/>
      <c r="E39" s="1182"/>
      <c r="F39" s="36">
        <v>0</v>
      </c>
      <c r="G39" s="37">
        <v>0</v>
      </c>
      <c r="H39" s="37">
        <v>0.21</v>
      </c>
      <c r="I39" s="37">
        <v>0</v>
      </c>
      <c r="J39" s="38">
        <v>0</v>
      </c>
      <c r="K39" s="22"/>
      <c r="L39" s="22"/>
      <c r="M39" s="22"/>
      <c r="N39" s="22"/>
      <c r="O39" s="22"/>
      <c r="P39" s="22"/>
    </row>
    <row r="40" spans="1:16" ht="39" customHeight="1">
      <c r="A40" s="22"/>
      <c r="B40" s="35"/>
      <c r="C40" s="1180" t="s">
        <v>570</v>
      </c>
      <c r="D40" s="1181"/>
      <c r="E40" s="1182"/>
      <c r="F40" s="36">
        <v>0</v>
      </c>
      <c r="G40" s="37">
        <v>0</v>
      </c>
      <c r="H40" s="37">
        <v>0</v>
      </c>
      <c r="I40" s="37">
        <v>0</v>
      </c>
      <c r="J40" s="38">
        <v>0</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571</v>
      </c>
      <c r="D42" s="1181"/>
      <c r="E42" s="1182"/>
      <c r="F42" s="36" t="s">
        <v>512</v>
      </c>
      <c r="G42" s="37" t="s">
        <v>512</v>
      </c>
      <c r="H42" s="37" t="s">
        <v>512</v>
      </c>
      <c r="I42" s="37" t="s">
        <v>512</v>
      </c>
      <c r="J42" s="38" t="s">
        <v>512</v>
      </c>
      <c r="K42" s="22"/>
      <c r="L42" s="22"/>
      <c r="M42" s="22"/>
      <c r="N42" s="22"/>
      <c r="O42" s="22"/>
      <c r="P42" s="22"/>
    </row>
    <row r="43" spans="1:16" ht="39" customHeight="1" thickBot="1">
      <c r="A43" s="22"/>
      <c r="B43" s="40"/>
      <c r="C43" s="1183" t="s">
        <v>572</v>
      </c>
      <c r="D43" s="1184"/>
      <c r="E43" s="1185"/>
      <c r="F43" s="41" t="s">
        <v>512</v>
      </c>
      <c r="G43" s="42" t="s">
        <v>512</v>
      </c>
      <c r="H43" s="42" t="s">
        <v>512</v>
      </c>
      <c r="I43" s="42" t="s">
        <v>512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TOoQZ5H2x3G4V/BKRhozOofhm4mpmvWjT17oTnQ8VmOTFg+iK005dmksmQCl7RyQpFwfdchovLpLwPReKbQ7g==" saltValue="TS9h1+uGqBNY0p+W3L6g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196" t="s">
        <v>11</v>
      </c>
      <c r="C45" s="1197"/>
      <c r="D45" s="58"/>
      <c r="E45" s="1202" t="s">
        <v>12</v>
      </c>
      <c r="F45" s="1202"/>
      <c r="G45" s="1202"/>
      <c r="H45" s="1202"/>
      <c r="I45" s="1202"/>
      <c r="J45" s="1203"/>
      <c r="K45" s="59">
        <v>414</v>
      </c>
      <c r="L45" s="60">
        <v>388</v>
      </c>
      <c r="M45" s="60">
        <v>345</v>
      </c>
      <c r="N45" s="60">
        <v>358</v>
      </c>
      <c r="O45" s="61">
        <v>361</v>
      </c>
      <c r="P45" s="48"/>
      <c r="Q45" s="48"/>
      <c r="R45" s="48"/>
      <c r="S45" s="48"/>
      <c r="T45" s="48"/>
      <c r="U45" s="48"/>
    </row>
    <row r="46" spans="1:21" ht="30.75" customHeight="1">
      <c r="A46" s="48"/>
      <c r="B46" s="1198"/>
      <c r="C46" s="1199"/>
      <c r="D46" s="62"/>
      <c r="E46" s="1190" t="s">
        <v>13</v>
      </c>
      <c r="F46" s="1190"/>
      <c r="G46" s="1190"/>
      <c r="H46" s="1190"/>
      <c r="I46" s="1190"/>
      <c r="J46" s="1191"/>
      <c r="K46" s="63" t="s">
        <v>512</v>
      </c>
      <c r="L46" s="64" t="s">
        <v>512</v>
      </c>
      <c r="M46" s="64" t="s">
        <v>512</v>
      </c>
      <c r="N46" s="64" t="s">
        <v>512</v>
      </c>
      <c r="O46" s="65" t="s">
        <v>512</v>
      </c>
      <c r="P46" s="48"/>
      <c r="Q46" s="48"/>
      <c r="R46" s="48"/>
      <c r="S46" s="48"/>
      <c r="T46" s="48"/>
      <c r="U46" s="48"/>
    </row>
    <row r="47" spans="1:21" ht="30.75" customHeight="1">
      <c r="A47" s="48"/>
      <c r="B47" s="1198"/>
      <c r="C47" s="1199"/>
      <c r="D47" s="62"/>
      <c r="E47" s="1190" t="s">
        <v>14</v>
      </c>
      <c r="F47" s="1190"/>
      <c r="G47" s="1190"/>
      <c r="H47" s="1190"/>
      <c r="I47" s="1190"/>
      <c r="J47" s="1191"/>
      <c r="K47" s="63" t="s">
        <v>512</v>
      </c>
      <c r="L47" s="64" t="s">
        <v>512</v>
      </c>
      <c r="M47" s="64">
        <v>6</v>
      </c>
      <c r="N47" s="64">
        <v>6</v>
      </c>
      <c r="O47" s="65">
        <v>6</v>
      </c>
      <c r="P47" s="48"/>
      <c r="Q47" s="48"/>
      <c r="R47" s="48"/>
      <c r="S47" s="48"/>
      <c r="T47" s="48"/>
      <c r="U47" s="48"/>
    </row>
    <row r="48" spans="1:21" ht="30.75" customHeight="1">
      <c r="A48" s="48"/>
      <c r="B48" s="1198"/>
      <c r="C48" s="1199"/>
      <c r="D48" s="62"/>
      <c r="E48" s="1190" t="s">
        <v>15</v>
      </c>
      <c r="F48" s="1190"/>
      <c r="G48" s="1190"/>
      <c r="H48" s="1190"/>
      <c r="I48" s="1190"/>
      <c r="J48" s="1191"/>
      <c r="K48" s="63">
        <v>32</v>
      </c>
      <c r="L48" s="64">
        <v>36</v>
      </c>
      <c r="M48" s="64">
        <v>38</v>
      </c>
      <c r="N48" s="64">
        <v>41</v>
      </c>
      <c r="O48" s="65">
        <v>42</v>
      </c>
      <c r="P48" s="48"/>
      <c r="Q48" s="48"/>
      <c r="R48" s="48"/>
      <c r="S48" s="48"/>
      <c r="T48" s="48"/>
      <c r="U48" s="48"/>
    </row>
    <row r="49" spans="1:21" ht="30.75" customHeight="1">
      <c r="A49" s="48"/>
      <c r="B49" s="1198"/>
      <c r="C49" s="1199"/>
      <c r="D49" s="62"/>
      <c r="E49" s="1190" t="s">
        <v>16</v>
      </c>
      <c r="F49" s="1190"/>
      <c r="G49" s="1190"/>
      <c r="H49" s="1190"/>
      <c r="I49" s="1190"/>
      <c r="J49" s="1191"/>
      <c r="K49" s="63">
        <v>10</v>
      </c>
      <c r="L49" s="64">
        <v>11</v>
      </c>
      <c r="M49" s="64">
        <v>16</v>
      </c>
      <c r="N49" s="64">
        <v>18</v>
      </c>
      <c r="O49" s="65">
        <v>14</v>
      </c>
      <c r="P49" s="48"/>
      <c r="Q49" s="48"/>
      <c r="R49" s="48"/>
      <c r="S49" s="48"/>
      <c r="T49" s="48"/>
      <c r="U49" s="48"/>
    </row>
    <row r="50" spans="1:21" ht="30.75" customHeight="1">
      <c r="A50" s="48"/>
      <c r="B50" s="1198"/>
      <c r="C50" s="1199"/>
      <c r="D50" s="62"/>
      <c r="E50" s="1190" t="s">
        <v>17</v>
      </c>
      <c r="F50" s="1190"/>
      <c r="G50" s="1190"/>
      <c r="H50" s="1190"/>
      <c r="I50" s="1190"/>
      <c r="J50" s="1191"/>
      <c r="K50" s="63" t="s">
        <v>512</v>
      </c>
      <c r="L50" s="64" t="s">
        <v>512</v>
      </c>
      <c r="M50" s="64" t="s">
        <v>512</v>
      </c>
      <c r="N50" s="64" t="s">
        <v>512</v>
      </c>
      <c r="O50" s="65" t="s">
        <v>512</v>
      </c>
      <c r="P50" s="48"/>
      <c r="Q50" s="48"/>
      <c r="R50" s="48"/>
      <c r="S50" s="48"/>
      <c r="T50" s="48"/>
      <c r="U50" s="48"/>
    </row>
    <row r="51" spans="1:21" ht="30.75" customHeight="1">
      <c r="A51" s="48"/>
      <c r="B51" s="1200"/>
      <c r="C51" s="1201"/>
      <c r="D51" s="66"/>
      <c r="E51" s="1190" t="s">
        <v>18</v>
      </c>
      <c r="F51" s="1190"/>
      <c r="G51" s="1190"/>
      <c r="H51" s="1190"/>
      <c r="I51" s="1190"/>
      <c r="J51" s="1191"/>
      <c r="K51" s="63" t="s">
        <v>512</v>
      </c>
      <c r="L51" s="64" t="s">
        <v>512</v>
      </c>
      <c r="M51" s="64" t="s">
        <v>512</v>
      </c>
      <c r="N51" s="64" t="s">
        <v>512</v>
      </c>
      <c r="O51" s="65" t="s">
        <v>512</v>
      </c>
      <c r="P51" s="48"/>
      <c r="Q51" s="48"/>
      <c r="R51" s="48"/>
      <c r="S51" s="48"/>
      <c r="T51" s="48"/>
      <c r="U51" s="48"/>
    </row>
    <row r="52" spans="1:21" ht="30.75" customHeight="1">
      <c r="A52" s="48"/>
      <c r="B52" s="1188" t="s">
        <v>19</v>
      </c>
      <c r="C52" s="1189"/>
      <c r="D52" s="66"/>
      <c r="E52" s="1190" t="s">
        <v>20</v>
      </c>
      <c r="F52" s="1190"/>
      <c r="G52" s="1190"/>
      <c r="H52" s="1190"/>
      <c r="I52" s="1190"/>
      <c r="J52" s="1191"/>
      <c r="K52" s="63">
        <v>387</v>
      </c>
      <c r="L52" s="64">
        <v>401</v>
      </c>
      <c r="M52" s="64">
        <v>337</v>
      </c>
      <c r="N52" s="64">
        <v>307</v>
      </c>
      <c r="O52" s="65">
        <v>305</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69</v>
      </c>
      <c r="L53" s="69">
        <v>34</v>
      </c>
      <c r="M53" s="69">
        <v>68</v>
      </c>
      <c r="N53" s="69">
        <v>116</v>
      </c>
      <c r="O53" s="70">
        <v>118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501kg9w96Ww2oIG+9NaVg04tN4uvw5wgAfcZU3u1Y7jq192BrY7Xw9DtixNWJqYLjxhpZad01JNBsWCaYfnbiQ==" saltValue="B9VCCMIEHw9bOWQpZw6BL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555</v>
      </c>
      <c r="J40" s="79" t="s">
        <v>556</v>
      </c>
      <c r="K40" s="79" t="s">
        <v>557</v>
      </c>
      <c r="L40" s="79" t="s">
        <v>558</v>
      </c>
      <c r="M40" s="80" t="s">
        <v>559</v>
      </c>
    </row>
    <row r="41" spans="2:13" ht="27.75" customHeight="1">
      <c r="B41" s="1216" t="s">
        <v>24</v>
      </c>
      <c r="C41" s="1217"/>
      <c r="D41" s="81"/>
      <c r="E41" s="1218" t="s">
        <v>25</v>
      </c>
      <c r="F41" s="1218"/>
      <c r="G41" s="1218"/>
      <c r="H41" s="1219"/>
      <c r="I41" s="82">
        <v>4371</v>
      </c>
      <c r="J41" s="83">
        <v>4161</v>
      </c>
      <c r="K41" s="83">
        <v>4334</v>
      </c>
      <c r="L41" s="83">
        <v>4438</v>
      </c>
      <c r="M41" s="84">
        <v>4580</v>
      </c>
    </row>
    <row r="42" spans="2:13" ht="27.75" customHeight="1">
      <c r="B42" s="1206"/>
      <c r="C42" s="1207"/>
      <c r="D42" s="85"/>
      <c r="E42" s="1210" t="s">
        <v>26</v>
      </c>
      <c r="F42" s="1210"/>
      <c r="G42" s="1210"/>
      <c r="H42" s="1211"/>
      <c r="I42" s="86" t="s">
        <v>512</v>
      </c>
      <c r="J42" s="87" t="s">
        <v>512</v>
      </c>
      <c r="K42" s="87" t="s">
        <v>512</v>
      </c>
      <c r="L42" s="87" t="s">
        <v>512</v>
      </c>
      <c r="M42" s="88" t="s">
        <v>512</v>
      </c>
    </row>
    <row r="43" spans="2:13" ht="27.75" customHeight="1">
      <c r="B43" s="1206"/>
      <c r="C43" s="1207"/>
      <c r="D43" s="85"/>
      <c r="E43" s="1210" t="s">
        <v>27</v>
      </c>
      <c r="F43" s="1210"/>
      <c r="G43" s="1210"/>
      <c r="H43" s="1211"/>
      <c r="I43" s="86">
        <v>839</v>
      </c>
      <c r="J43" s="87">
        <v>842</v>
      </c>
      <c r="K43" s="87">
        <v>840</v>
      </c>
      <c r="L43" s="87">
        <v>831</v>
      </c>
      <c r="M43" s="88">
        <v>840</v>
      </c>
    </row>
    <row r="44" spans="2:13" ht="27.75" customHeight="1">
      <c r="B44" s="1206"/>
      <c r="C44" s="1207"/>
      <c r="D44" s="85"/>
      <c r="E44" s="1210" t="s">
        <v>28</v>
      </c>
      <c r="F44" s="1210"/>
      <c r="G44" s="1210"/>
      <c r="H44" s="1211"/>
      <c r="I44" s="86">
        <v>78</v>
      </c>
      <c r="J44" s="87">
        <v>141</v>
      </c>
      <c r="K44" s="87">
        <v>127</v>
      </c>
      <c r="L44" s="87">
        <v>108</v>
      </c>
      <c r="M44" s="88">
        <v>108</v>
      </c>
    </row>
    <row r="45" spans="2:13" ht="27.75" customHeight="1">
      <c r="B45" s="1206"/>
      <c r="C45" s="1207"/>
      <c r="D45" s="85"/>
      <c r="E45" s="1210" t="s">
        <v>29</v>
      </c>
      <c r="F45" s="1210"/>
      <c r="G45" s="1210"/>
      <c r="H45" s="1211"/>
      <c r="I45" s="86">
        <v>1335</v>
      </c>
      <c r="J45" s="87">
        <v>1310</v>
      </c>
      <c r="K45" s="87">
        <v>1199</v>
      </c>
      <c r="L45" s="87">
        <v>1178</v>
      </c>
      <c r="M45" s="88">
        <v>1136</v>
      </c>
    </row>
    <row r="46" spans="2:13" ht="27.75" customHeight="1">
      <c r="B46" s="1206"/>
      <c r="C46" s="1207"/>
      <c r="D46" s="89"/>
      <c r="E46" s="1210" t="s">
        <v>30</v>
      </c>
      <c r="F46" s="1210"/>
      <c r="G46" s="1210"/>
      <c r="H46" s="1211"/>
      <c r="I46" s="86">
        <v>3</v>
      </c>
      <c r="J46" s="87">
        <v>2</v>
      </c>
      <c r="K46" s="87">
        <v>1</v>
      </c>
      <c r="L46" s="87" t="s">
        <v>512</v>
      </c>
      <c r="M46" s="88" t="s">
        <v>512</v>
      </c>
    </row>
    <row r="47" spans="2:13" ht="27.75" customHeight="1">
      <c r="B47" s="1206"/>
      <c r="C47" s="1207"/>
      <c r="D47" s="90"/>
      <c r="E47" s="1220" t="s">
        <v>31</v>
      </c>
      <c r="F47" s="1221"/>
      <c r="G47" s="1221"/>
      <c r="H47" s="1222"/>
      <c r="I47" s="86" t="s">
        <v>512</v>
      </c>
      <c r="J47" s="87" t="s">
        <v>512</v>
      </c>
      <c r="K47" s="87" t="s">
        <v>512</v>
      </c>
      <c r="L47" s="87" t="s">
        <v>512</v>
      </c>
      <c r="M47" s="88" t="s">
        <v>512</v>
      </c>
    </row>
    <row r="48" spans="2:13" ht="27.75" customHeight="1">
      <c r="B48" s="1206"/>
      <c r="C48" s="1207"/>
      <c r="D48" s="85"/>
      <c r="E48" s="1210" t="s">
        <v>32</v>
      </c>
      <c r="F48" s="1210"/>
      <c r="G48" s="1210"/>
      <c r="H48" s="1211"/>
      <c r="I48" s="86" t="s">
        <v>512</v>
      </c>
      <c r="J48" s="87" t="s">
        <v>512</v>
      </c>
      <c r="K48" s="87" t="s">
        <v>512</v>
      </c>
      <c r="L48" s="87" t="s">
        <v>512</v>
      </c>
      <c r="M48" s="88" t="s">
        <v>512</v>
      </c>
    </row>
    <row r="49" spans="2:13" ht="27.75" customHeight="1">
      <c r="B49" s="1208"/>
      <c r="C49" s="1209"/>
      <c r="D49" s="85"/>
      <c r="E49" s="1210" t="s">
        <v>33</v>
      </c>
      <c r="F49" s="1210"/>
      <c r="G49" s="1210"/>
      <c r="H49" s="1211"/>
      <c r="I49" s="86" t="s">
        <v>512</v>
      </c>
      <c r="J49" s="87" t="s">
        <v>512</v>
      </c>
      <c r="K49" s="87" t="s">
        <v>512</v>
      </c>
      <c r="L49" s="87" t="s">
        <v>512</v>
      </c>
      <c r="M49" s="88" t="s">
        <v>512</v>
      </c>
    </row>
    <row r="50" spans="2:13" ht="27.75" customHeight="1">
      <c r="B50" s="1204" t="s">
        <v>34</v>
      </c>
      <c r="C50" s="1205"/>
      <c r="D50" s="91"/>
      <c r="E50" s="1210" t="s">
        <v>35</v>
      </c>
      <c r="F50" s="1210"/>
      <c r="G50" s="1210"/>
      <c r="H50" s="1211"/>
      <c r="I50" s="86">
        <v>3677</v>
      </c>
      <c r="J50" s="87">
        <v>3685</v>
      </c>
      <c r="K50" s="87">
        <v>3955</v>
      </c>
      <c r="L50" s="87">
        <v>4156</v>
      </c>
      <c r="M50" s="88">
        <v>4184</v>
      </c>
    </row>
    <row r="51" spans="2:13" ht="27.75" customHeight="1">
      <c r="B51" s="1206"/>
      <c r="C51" s="1207"/>
      <c r="D51" s="85"/>
      <c r="E51" s="1210" t="s">
        <v>36</v>
      </c>
      <c r="F51" s="1210"/>
      <c r="G51" s="1210"/>
      <c r="H51" s="1211"/>
      <c r="I51" s="86">
        <v>1013</v>
      </c>
      <c r="J51" s="87">
        <v>973</v>
      </c>
      <c r="K51" s="87">
        <v>804</v>
      </c>
      <c r="L51" s="87">
        <v>518</v>
      </c>
      <c r="M51" s="88">
        <v>261</v>
      </c>
    </row>
    <row r="52" spans="2:13" ht="27.75" customHeight="1">
      <c r="B52" s="1208"/>
      <c r="C52" s="1209"/>
      <c r="D52" s="85"/>
      <c r="E52" s="1210" t="s">
        <v>37</v>
      </c>
      <c r="F52" s="1210"/>
      <c r="G52" s="1210"/>
      <c r="H52" s="1211"/>
      <c r="I52" s="86">
        <v>3501</v>
      </c>
      <c r="J52" s="87">
        <v>3550</v>
      </c>
      <c r="K52" s="87">
        <v>3665</v>
      </c>
      <c r="L52" s="87">
        <v>3690</v>
      </c>
      <c r="M52" s="88">
        <v>3669</v>
      </c>
    </row>
    <row r="53" spans="2:13" ht="27.75" customHeight="1" thickBot="1">
      <c r="B53" s="1212" t="s">
        <v>38</v>
      </c>
      <c r="C53" s="1213"/>
      <c r="D53" s="92"/>
      <c r="E53" s="1214" t="s">
        <v>39</v>
      </c>
      <c r="F53" s="1214"/>
      <c r="G53" s="1214"/>
      <c r="H53" s="1215"/>
      <c r="I53" s="93">
        <v>-1567</v>
      </c>
      <c r="J53" s="94">
        <v>-1753</v>
      </c>
      <c r="K53" s="94">
        <v>-1924</v>
      </c>
      <c r="L53" s="94">
        <v>-1811</v>
      </c>
      <c r="M53" s="95">
        <v>-1452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7WlkLsdKjidK5YZxcONnSPMKpm9+zkXmZhgBDNKZHmq8DtOcESoRbWkSYjaaGKMTwR3hTx/kDqZZaiycnjokA==" saltValue="pOkJw8B7WsIVshuIKspc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557</v>
      </c>
      <c r="G54" s="104" t="s">
        <v>558</v>
      </c>
      <c r="H54" s="105" t="s">
        <v>559</v>
      </c>
    </row>
    <row r="55" spans="2:8" ht="52.5" customHeight="1">
      <c r="B55" s="106"/>
      <c r="C55" s="1231" t="s">
        <v>42</v>
      </c>
      <c r="D55" s="1231"/>
      <c r="E55" s="1232"/>
      <c r="F55" s="107">
        <v>1198</v>
      </c>
      <c r="G55" s="107">
        <v>1200</v>
      </c>
      <c r="H55" s="108">
        <v>1201</v>
      </c>
    </row>
    <row r="56" spans="2:8" ht="52.5" customHeight="1">
      <c r="B56" s="109"/>
      <c r="C56" s="1233" t="s">
        <v>43</v>
      </c>
      <c r="D56" s="1233"/>
      <c r="E56" s="1234"/>
      <c r="F56" s="110">
        <v>700</v>
      </c>
      <c r="G56" s="110">
        <v>826</v>
      </c>
      <c r="H56" s="111">
        <v>830</v>
      </c>
    </row>
    <row r="57" spans="2:8" ht="53.25" customHeight="1">
      <c r="B57" s="109"/>
      <c r="C57" s="1235" t="s">
        <v>44</v>
      </c>
      <c r="D57" s="1235"/>
      <c r="E57" s="1236"/>
      <c r="F57" s="112">
        <v>2055</v>
      </c>
      <c r="G57" s="112">
        <v>2128</v>
      </c>
      <c r="H57" s="113">
        <v>2152</v>
      </c>
    </row>
    <row r="58" spans="2:8" ht="45.75" customHeight="1">
      <c r="B58" s="114"/>
      <c r="C58" s="1223" t="s">
        <v>590</v>
      </c>
      <c r="D58" s="1224"/>
      <c r="E58" s="1225"/>
      <c r="F58" s="115">
        <v>1165</v>
      </c>
      <c r="G58" s="115">
        <v>1262</v>
      </c>
      <c r="H58" s="116">
        <v>1282</v>
      </c>
    </row>
    <row r="59" spans="2:8" ht="45.75" customHeight="1">
      <c r="B59" s="114"/>
      <c r="C59" s="1223" t="s">
        <v>591</v>
      </c>
      <c r="D59" s="1224"/>
      <c r="E59" s="1225"/>
      <c r="F59" s="115">
        <v>387</v>
      </c>
      <c r="G59" s="115">
        <v>386</v>
      </c>
      <c r="H59" s="116">
        <v>386</v>
      </c>
    </row>
    <row r="60" spans="2:8" ht="45.75" customHeight="1">
      <c r="B60" s="114"/>
      <c r="C60" s="1223" t="s">
        <v>592</v>
      </c>
      <c r="D60" s="1224"/>
      <c r="E60" s="1225"/>
      <c r="F60" s="115">
        <v>211</v>
      </c>
      <c r="G60" s="115">
        <v>211</v>
      </c>
      <c r="H60" s="116">
        <v>211</v>
      </c>
    </row>
    <row r="61" spans="2:8" ht="45.75" customHeight="1">
      <c r="B61" s="114"/>
      <c r="C61" s="1223" t="s">
        <v>593</v>
      </c>
      <c r="D61" s="1224"/>
      <c r="E61" s="1225"/>
      <c r="F61" s="115">
        <v>172</v>
      </c>
      <c r="G61" s="115">
        <v>155</v>
      </c>
      <c r="H61" s="116">
        <v>155</v>
      </c>
    </row>
    <row r="62" spans="2:8" ht="45.75" customHeight="1" thickBot="1">
      <c r="B62" s="117"/>
      <c r="C62" s="1226" t="s">
        <v>594</v>
      </c>
      <c r="D62" s="1227"/>
      <c r="E62" s="1228"/>
      <c r="F62" s="118">
        <v>71</v>
      </c>
      <c r="G62" s="118">
        <v>68</v>
      </c>
      <c r="H62" s="119">
        <v>73</v>
      </c>
    </row>
    <row r="63" spans="2:8" ht="52.5" customHeight="1" thickBot="1">
      <c r="B63" s="120"/>
      <c r="C63" s="1229" t="s">
        <v>45</v>
      </c>
      <c r="D63" s="1229"/>
      <c r="E63" s="1230"/>
      <c r="F63" s="121">
        <v>3953</v>
      </c>
      <c r="G63" s="121">
        <v>4154</v>
      </c>
      <c r="H63" s="122">
        <v>4182</v>
      </c>
    </row>
    <row r="64" spans="2:8" ht="15" customHeight="1"/>
    <row r="65" ht="0" hidden="1" customHeight="1"/>
    <row r="66" ht="0" hidden="1" customHeight="1"/>
  </sheetData>
  <sheetProtection algorithmName="SHA-512" hashValue="IcbsR5VV9w4prOkgWPtRvXwkKUemKFSfi9HotXG/t/vdJ7ee9llGW8hRtMf62VWhjm7d3UzsM+WQdtwp0joVyQ==" saltValue="W1fuHz6eSa2ntxYNP/nG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596</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597</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598</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599</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555</v>
      </c>
      <c r="BQ50" s="1271"/>
      <c r="BR50" s="1271"/>
      <c r="BS50" s="1271"/>
      <c r="BT50" s="1271"/>
      <c r="BU50" s="1271"/>
      <c r="BV50" s="1271"/>
      <c r="BW50" s="1271"/>
      <c r="BX50" s="1271" t="s">
        <v>556</v>
      </c>
      <c r="BY50" s="1271"/>
      <c r="BZ50" s="1271"/>
      <c r="CA50" s="1271"/>
      <c r="CB50" s="1271"/>
      <c r="CC50" s="1271"/>
      <c r="CD50" s="1271"/>
      <c r="CE50" s="1271"/>
      <c r="CF50" s="1271" t="s">
        <v>557</v>
      </c>
      <c r="CG50" s="1271"/>
      <c r="CH50" s="1271"/>
      <c r="CI50" s="1271"/>
      <c r="CJ50" s="1271"/>
      <c r="CK50" s="1271"/>
      <c r="CL50" s="1271"/>
      <c r="CM50" s="1271"/>
      <c r="CN50" s="1271" t="s">
        <v>558</v>
      </c>
      <c r="CO50" s="1271"/>
      <c r="CP50" s="1271"/>
      <c r="CQ50" s="1271"/>
      <c r="CR50" s="1271"/>
      <c r="CS50" s="1271"/>
      <c r="CT50" s="1271"/>
      <c r="CU50" s="1271"/>
      <c r="CV50" s="1271" t="s">
        <v>559</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600</v>
      </c>
      <c r="AO51" s="1275"/>
      <c r="AP51" s="1275"/>
      <c r="AQ51" s="1275"/>
      <c r="AR51" s="1275"/>
      <c r="AS51" s="1275"/>
      <c r="AT51" s="1275"/>
      <c r="AU51" s="1275"/>
      <c r="AV51" s="1275"/>
      <c r="AW51" s="1275"/>
      <c r="AX51" s="1275"/>
      <c r="AY51" s="1275"/>
      <c r="AZ51" s="1275"/>
      <c r="BA51" s="1275"/>
      <c r="BB51" s="1275" t="s">
        <v>601</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602</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67.900000000000006</v>
      </c>
      <c r="CG53" s="1277"/>
      <c r="CH53" s="1277"/>
      <c r="CI53" s="1277"/>
      <c r="CJ53" s="1277"/>
      <c r="CK53" s="1277"/>
      <c r="CL53" s="1277"/>
      <c r="CM53" s="1277"/>
      <c r="CN53" s="1277">
        <v>66.099999999999994</v>
      </c>
      <c r="CO53" s="1277"/>
      <c r="CP53" s="1277"/>
      <c r="CQ53" s="1277"/>
      <c r="CR53" s="1277"/>
      <c r="CS53" s="1277"/>
      <c r="CT53" s="1277"/>
      <c r="CU53" s="1277"/>
      <c r="CV53" s="1277">
        <v>67.2</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603</v>
      </c>
      <c r="AO55" s="1271"/>
      <c r="AP55" s="1271"/>
      <c r="AQ55" s="1271"/>
      <c r="AR55" s="1271"/>
      <c r="AS55" s="1271"/>
      <c r="AT55" s="1271"/>
      <c r="AU55" s="1271"/>
      <c r="AV55" s="1271"/>
      <c r="AW55" s="1271"/>
      <c r="AX55" s="1271"/>
      <c r="AY55" s="1271"/>
      <c r="AZ55" s="1271"/>
      <c r="BA55" s="1271"/>
      <c r="BB55" s="1275" t="s">
        <v>604</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13.1</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602</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53.4</v>
      </c>
      <c r="CG57" s="1277"/>
      <c r="CH57" s="1277"/>
      <c r="CI57" s="1277"/>
      <c r="CJ57" s="1277"/>
      <c r="CK57" s="1277"/>
      <c r="CL57" s="1277"/>
      <c r="CM57" s="1277"/>
      <c r="CN57" s="1277">
        <v>52.1</v>
      </c>
      <c r="CO57" s="1277"/>
      <c r="CP57" s="1277"/>
      <c r="CQ57" s="1277"/>
      <c r="CR57" s="1277"/>
      <c r="CS57" s="1277"/>
      <c r="CT57" s="1277"/>
      <c r="CU57" s="1277"/>
      <c r="CV57" s="1277">
        <v>58.2</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605</v>
      </c>
    </row>
    <row r="64" spans="1:109">
      <c r="B64" s="1246"/>
      <c r="G64" s="1253"/>
      <c r="I64" s="1287"/>
      <c r="J64" s="1287"/>
      <c r="K64" s="1287"/>
      <c r="L64" s="1287"/>
      <c r="M64" s="1287"/>
      <c r="N64" s="1288"/>
      <c r="AM64" s="1253"/>
      <c r="AN64" s="1253" t="s">
        <v>597</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606</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599</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555</v>
      </c>
      <c r="BQ72" s="1271"/>
      <c r="BR72" s="1271"/>
      <c r="BS72" s="1271"/>
      <c r="BT72" s="1271"/>
      <c r="BU72" s="1271"/>
      <c r="BV72" s="1271"/>
      <c r="BW72" s="1271"/>
      <c r="BX72" s="1271" t="s">
        <v>556</v>
      </c>
      <c r="BY72" s="1271"/>
      <c r="BZ72" s="1271"/>
      <c r="CA72" s="1271"/>
      <c r="CB72" s="1271"/>
      <c r="CC72" s="1271"/>
      <c r="CD72" s="1271"/>
      <c r="CE72" s="1271"/>
      <c r="CF72" s="1271" t="s">
        <v>557</v>
      </c>
      <c r="CG72" s="1271"/>
      <c r="CH72" s="1271"/>
      <c r="CI72" s="1271"/>
      <c r="CJ72" s="1271"/>
      <c r="CK72" s="1271"/>
      <c r="CL72" s="1271"/>
      <c r="CM72" s="1271"/>
      <c r="CN72" s="1271" t="s">
        <v>558</v>
      </c>
      <c r="CO72" s="1271"/>
      <c r="CP72" s="1271"/>
      <c r="CQ72" s="1271"/>
      <c r="CR72" s="1271"/>
      <c r="CS72" s="1271"/>
      <c r="CT72" s="1271"/>
      <c r="CU72" s="1271"/>
      <c r="CV72" s="1271" t="s">
        <v>559</v>
      </c>
      <c r="CW72" s="1271"/>
      <c r="CX72" s="1271"/>
      <c r="CY72" s="1271"/>
      <c r="CZ72" s="1271"/>
      <c r="DA72" s="1271"/>
      <c r="DB72" s="1271"/>
      <c r="DC72" s="1271"/>
    </row>
    <row r="73" spans="2:107">
      <c r="B73" s="1246"/>
      <c r="G73" s="1272"/>
      <c r="H73" s="1272"/>
      <c r="I73" s="1272"/>
      <c r="J73" s="1272"/>
      <c r="K73" s="1294"/>
      <c r="L73" s="1294"/>
      <c r="M73" s="1294"/>
      <c r="N73" s="1294"/>
      <c r="AM73" s="1264"/>
      <c r="AN73" s="1275" t="s">
        <v>600</v>
      </c>
      <c r="AO73" s="1275"/>
      <c r="AP73" s="1275"/>
      <c r="AQ73" s="1275"/>
      <c r="AR73" s="1275"/>
      <c r="AS73" s="1275"/>
      <c r="AT73" s="1275"/>
      <c r="AU73" s="1275"/>
      <c r="AV73" s="1275"/>
      <c r="AW73" s="1275"/>
      <c r="AX73" s="1275"/>
      <c r="AY73" s="1275"/>
      <c r="AZ73" s="1275"/>
      <c r="BA73" s="1275"/>
      <c r="BB73" s="1275" t="s">
        <v>604</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607</v>
      </c>
      <c r="BC75" s="1275"/>
      <c r="BD75" s="1275"/>
      <c r="BE75" s="1275"/>
      <c r="BF75" s="1275"/>
      <c r="BG75" s="1275"/>
      <c r="BH75" s="1275"/>
      <c r="BI75" s="1275"/>
      <c r="BJ75" s="1275"/>
      <c r="BK75" s="1275"/>
      <c r="BL75" s="1275"/>
      <c r="BM75" s="1275"/>
      <c r="BN75" s="1275"/>
      <c r="BO75" s="1275"/>
      <c r="BP75" s="1277">
        <v>1.9</v>
      </c>
      <c r="BQ75" s="1277"/>
      <c r="BR75" s="1277"/>
      <c r="BS75" s="1277"/>
      <c r="BT75" s="1277"/>
      <c r="BU75" s="1277"/>
      <c r="BV75" s="1277"/>
      <c r="BW75" s="1277"/>
      <c r="BX75" s="1277">
        <v>1.8</v>
      </c>
      <c r="BY75" s="1277"/>
      <c r="BZ75" s="1277"/>
      <c r="CA75" s="1277"/>
      <c r="CB75" s="1277"/>
      <c r="CC75" s="1277"/>
      <c r="CD75" s="1277"/>
      <c r="CE75" s="1277"/>
      <c r="CF75" s="1277">
        <v>2</v>
      </c>
      <c r="CG75" s="1277"/>
      <c r="CH75" s="1277"/>
      <c r="CI75" s="1277"/>
      <c r="CJ75" s="1277"/>
      <c r="CK75" s="1277"/>
      <c r="CL75" s="1277"/>
      <c r="CM75" s="1277"/>
      <c r="CN75" s="1277">
        <v>2.5</v>
      </c>
      <c r="CO75" s="1277"/>
      <c r="CP75" s="1277"/>
      <c r="CQ75" s="1277"/>
      <c r="CR75" s="1277"/>
      <c r="CS75" s="1277"/>
      <c r="CT75" s="1277"/>
      <c r="CU75" s="1277"/>
      <c r="CV75" s="1277">
        <v>3.4</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603</v>
      </c>
      <c r="AO77" s="1271"/>
      <c r="AP77" s="1271"/>
      <c r="AQ77" s="1271"/>
      <c r="AR77" s="1271"/>
      <c r="AS77" s="1271"/>
      <c r="AT77" s="1271"/>
      <c r="AU77" s="1271"/>
      <c r="AV77" s="1271"/>
      <c r="AW77" s="1271"/>
      <c r="AX77" s="1271"/>
      <c r="AY77" s="1271"/>
      <c r="AZ77" s="1271"/>
      <c r="BA77" s="1271"/>
      <c r="BB77" s="1275" t="s">
        <v>604</v>
      </c>
      <c r="BC77" s="1275"/>
      <c r="BD77" s="1275"/>
      <c r="BE77" s="1275"/>
      <c r="BF77" s="1275"/>
      <c r="BG77" s="1275"/>
      <c r="BH77" s="1275"/>
      <c r="BI77" s="1275"/>
      <c r="BJ77" s="1275"/>
      <c r="BK77" s="1275"/>
      <c r="BL77" s="1275"/>
      <c r="BM77" s="1275"/>
      <c r="BN77" s="1275"/>
      <c r="BO77" s="1275"/>
      <c r="BP77" s="1277">
        <v>18.899999999999999</v>
      </c>
      <c r="BQ77" s="1277"/>
      <c r="BR77" s="1277"/>
      <c r="BS77" s="1277"/>
      <c r="BT77" s="1277"/>
      <c r="BU77" s="1277"/>
      <c r="BV77" s="1277"/>
      <c r="BW77" s="1277"/>
      <c r="BX77" s="1277">
        <v>10.199999999999999</v>
      </c>
      <c r="BY77" s="1277"/>
      <c r="BZ77" s="1277"/>
      <c r="CA77" s="1277"/>
      <c r="CB77" s="1277"/>
      <c r="CC77" s="1277"/>
      <c r="CD77" s="1277"/>
      <c r="CE77" s="1277"/>
      <c r="CF77" s="1277">
        <v>13.1</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607</v>
      </c>
      <c r="BC79" s="1275"/>
      <c r="BD79" s="1275"/>
      <c r="BE79" s="1275"/>
      <c r="BF79" s="1275"/>
      <c r="BG79" s="1275"/>
      <c r="BH79" s="1275"/>
      <c r="BI79" s="1275"/>
      <c r="BJ79" s="1275"/>
      <c r="BK79" s="1275"/>
      <c r="BL79" s="1275"/>
      <c r="BM79" s="1275"/>
      <c r="BN79" s="1275"/>
      <c r="BO79" s="1275"/>
      <c r="BP79" s="1277">
        <v>10.1</v>
      </c>
      <c r="BQ79" s="1277"/>
      <c r="BR79" s="1277"/>
      <c r="BS79" s="1277"/>
      <c r="BT79" s="1277"/>
      <c r="BU79" s="1277"/>
      <c r="BV79" s="1277"/>
      <c r="BW79" s="1277"/>
      <c r="BX79" s="1277">
        <v>9.1</v>
      </c>
      <c r="BY79" s="1277"/>
      <c r="BZ79" s="1277"/>
      <c r="CA79" s="1277"/>
      <c r="CB79" s="1277"/>
      <c r="CC79" s="1277"/>
      <c r="CD79" s="1277"/>
      <c r="CE79" s="1277"/>
      <c r="CF79" s="1277">
        <v>8.9</v>
      </c>
      <c r="CG79" s="1277"/>
      <c r="CH79" s="1277"/>
      <c r="CI79" s="1277"/>
      <c r="CJ79" s="1277"/>
      <c r="CK79" s="1277"/>
      <c r="CL79" s="1277"/>
      <c r="CM79" s="1277"/>
      <c r="CN79" s="1277">
        <v>7.9</v>
      </c>
      <c r="CO79" s="1277"/>
      <c r="CP79" s="1277"/>
      <c r="CQ79" s="1277"/>
      <c r="CR79" s="1277"/>
      <c r="CS79" s="1277"/>
      <c r="CT79" s="1277"/>
      <c r="CU79" s="1277"/>
      <c r="CV79" s="1277">
        <v>7.9</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F673alAam8+ZWJV704quws1bl7iipZFQcMxG8EDF6KqkdN//I/oghwkeKYW7Bk5dEgzghzxe2O9vST8GTRMqg==" saltValue="O/E0e42rg3uLQxwcX1oy8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D6mG2XpD2vnWcaaPP8iFTkaxsgNR8imMUPqPr+RPBsGLfZd85l2R7zh07XBGFw865RTTpQgg578lLh973Jo4Q==" saltValue="/xveJ34tkpXGMth5TnS+w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sAa7w5DsdXMxaRoa8BRuCozFrEfkeXzDOYaIF5a7+16q37GTkczEibRdfZDq+8489pAecmkHzZ3UTMY1FZUxA==" saltValue="0UK3xRGy7XrFnvKPbv+kS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552</v>
      </c>
      <c r="G2" s="136"/>
      <c r="H2" s="137"/>
    </row>
    <row r="3" spans="1:8">
      <c r="A3" s="133" t="s">
        <v>545</v>
      </c>
      <c r="B3" s="138"/>
      <c r="C3" s="139"/>
      <c r="D3" s="140">
        <v>56701</v>
      </c>
      <c r="E3" s="141"/>
      <c r="F3" s="142">
        <v>82748</v>
      </c>
      <c r="G3" s="143"/>
      <c r="H3" s="144"/>
    </row>
    <row r="4" spans="1:8">
      <c r="A4" s="145"/>
      <c r="B4" s="146"/>
      <c r="C4" s="147"/>
      <c r="D4" s="148">
        <v>39372</v>
      </c>
      <c r="E4" s="149"/>
      <c r="F4" s="150">
        <v>44732</v>
      </c>
      <c r="G4" s="151"/>
      <c r="H4" s="152"/>
    </row>
    <row r="5" spans="1:8">
      <c r="A5" s="133" t="s">
        <v>547</v>
      </c>
      <c r="B5" s="138"/>
      <c r="C5" s="139"/>
      <c r="D5" s="140">
        <v>25828</v>
      </c>
      <c r="E5" s="141"/>
      <c r="F5" s="142">
        <v>91837</v>
      </c>
      <c r="G5" s="143"/>
      <c r="H5" s="144"/>
    </row>
    <row r="6" spans="1:8">
      <c r="A6" s="145"/>
      <c r="B6" s="146"/>
      <c r="C6" s="147"/>
      <c r="D6" s="148">
        <v>23076</v>
      </c>
      <c r="E6" s="149"/>
      <c r="F6" s="150">
        <v>54439</v>
      </c>
      <c r="G6" s="151"/>
      <c r="H6" s="152"/>
    </row>
    <row r="7" spans="1:8">
      <c r="A7" s="133" t="s">
        <v>548</v>
      </c>
      <c r="B7" s="138"/>
      <c r="C7" s="139"/>
      <c r="D7" s="140">
        <v>31243</v>
      </c>
      <c r="E7" s="141"/>
      <c r="F7" s="142">
        <v>75972</v>
      </c>
      <c r="G7" s="143"/>
      <c r="H7" s="144"/>
    </row>
    <row r="8" spans="1:8">
      <c r="A8" s="145"/>
      <c r="B8" s="146"/>
      <c r="C8" s="147"/>
      <c r="D8" s="148">
        <v>19516</v>
      </c>
      <c r="E8" s="149"/>
      <c r="F8" s="150">
        <v>40712</v>
      </c>
      <c r="G8" s="151"/>
      <c r="H8" s="152"/>
    </row>
    <row r="9" spans="1:8">
      <c r="A9" s="133" t="s">
        <v>549</v>
      </c>
      <c r="B9" s="138"/>
      <c r="C9" s="139"/>
      <c r="D9" s="140">
        <v>48192</v>
      </c>
      <c r="E9" s="141"/>
      <c r="F9" s="142">
        <v>79466</v>
      </c>
      <c r="G9" s="143"/>
      <c r="H9" s="144"/>
    </row>
    <row r="10" spans="1:8">
      <c r="A10" s="145"/>
      <c r="B10" s="146"/>
      <c r="C10" s="147"/>
      <c r="D10" s="148">
        <v>23639</v>
      </c>
      <c r="E10" s="149"/>
      <c r="F10" s="150">
        <v>44645</v>
      </c>
      <c r="G10" s="151"/>
      <c r="H10" s="152"/>
    </row>
    <row r="11" spans="1:8">
      <c r="A11" s="133" t="s">
        <v>550</v>
      </c>
      <c r="B11" s="138"/>
      <c r="C11" s="139"/>
      <c r="D11" s="140">
        <v>91895</v>
      </c>
      <c r="E11" s="141"/>
      <c r="F11" s="142">
        <v>90072</v>
      </c>
      <c r="G11" s="143"/>
      <c r="H11" s="144"/>
    </row>
    <row r="12" spans="1:8">
      <c r="A12" s="145"/>
      <c r="B12" s="146"/>
      <c r="C12" s="153"/>
      <c r="D12" s="148">
        <v>31035</v>
      </c>
      <c r="E12" s="149"/>
      <c r="F12" s="150">
        <v>46083</v>
      </c>
      <c r="G12" s="151"/>
      <c r="H12" s="152"/>
    </row>
    <row r="13" spans="1:8">
      <c r="A13" s="133"/>
      <c r="B13" s="138"/>
      <c r="C13" s="154"/>
      <c r="D13" s="155">
        <v>50772</v>
      </c>
      <c r="E13" s="156"/>
      <c r="F13" s="157">
        <v>84019</v>
      </c>
      <c r="G13" s="158"/>
      <c r="H13" s="144"/>
    </row>
    <row r="14" spans="1:8">
      <c r="A14" s="145"/>
      <c r="B14" s="146"/>
      <c r="C14" s="147"/>
      <c r="D14" s="148">
        <v>27328</v>
      </c>
      <c r="E14" s="149"/>
      <c r="F14" s="150">
        <v>46122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9.82</v>
      </c>
      <c r="C19" s="159">
        <f>ROUND(VALUE(SUBSTITUTE(実質収支比率等に係る経年分析!G$48,"▲","-")),2)</f>
        <v>11.74</v>
      </c>
      <c r="D19" s="159">
        <f>ROUND(VALUE(SUBSTITUTE(実質収支比率等に係る経年分析!H$48,"▲","-")),2)</f>
        <v>12.52</v>
      </c>
      <c r="E19" s="159">
        <f>ROUND(VALUE(SUBSTITUTE(実質収支比率等に係る経年分析!I$48,"▲","-")),2)</f>
        <v>12.27</v>
      </c>
      <c r="F19" s="159">
        <f>ROUND(VALUE(SUBSTITUTE(実質収支比率等に係る経年分析!J$48,"▲","-")),2)</f>
        <v>9.7799999999999994</v>
      </c>
    </row>
    <row r="20" spans="1:11">
      <c r="A20" s="159" t="s">
        <v>49</v>
      </c>
      <c r="B20" s="159">
        <f>ROUND(VALUE(SUBSTITUTE(実質収支比率等に係る経年分析!F$47,"▲","-")),2)</f>
        <v>38.08</v>
      </c>
      <c r="C20" s="159">
        <f>ROUND(VALUE(SUBSTITUTE(実質収支比率等に係る経年分析!G$47,"▲","-")),2)</f>
        <v>37.78</v>
      </c>
      <c r="D20" s="159">
        <f>ROUND(VALUE(SUBSTITUTE(実質収支比率等に係る経年分析!H$47,"▲","-")),2)</f>
        <v>37.090000000000003</v>
      </c>
      <c r="E20" s="159">
        <f>ROUND(VALUE(SUBSTITUTE(実質収支比率等に係る経年分析!I$47,"▲","-")),2)</f>
        <v>37.880000000000003</v>
      </c>
      <c r="F20" s="159">
        <f>ROUND(VALUE(SUBSTITUTE(実質収支比率等に係る経年分析!J$47,"▲","-")),2)</f>
        <v>38.21</v>
      </c>
    </row>
    <row r="21" spans="1:11">
      <c r="A21" s="159" t="s">
        <v>50</v>
      </c>
      <c r="B21" s="159">
        <f>IF(ISNUMBER(VALUE(SUBSTITUTE(実質収支比率等に係る経年分析!F$49,"▲","-"))),ROUND(VALUE(SUBSTITUTE(実質収支比率等に係る経年分析!F$49,"▲","-")),2),NA())</f>
        <v>11.06</v>
      </c>
      <c r="C21" s="159">
        <f>IF(ISNUMBER(VALUE(SUBSTITUTE(実質収支比率等に係る経年分析!G$49,"▲","-"))),ROUND(VALUE(SUBSTITUTE(実質収支比率等に係る経年分析!G$49,"▲","-")),2),NA())</f>
        <v>8.59</v>
      </c>
      <c r="D21" s="159">
        <f>IF(ISNUMBER(VALUE(SUBSTITUTE(実質収支比率等に係る経年分析!H$49,"▲","-"))),ROUND(VALUE(SUBSTITUTE(実質収支比率等に係る経年分析!H$49,"▲","-")),2),NA())</f>
        <v>1.1299999999999999</v>
      </c>
      <c r="E21" s="159">
        <f>IF(ISNUMBER(VALUE(SUBSTITUTE(実質収支比率等に係る経年分析!I$49,"▲","-"))),ROUND(VALUE(SUBSTITUTE(実質収支比率等に係る経年分析!I$49,"▲","-")),2),NA())</f>
        <v>-0.41</v>
      </c>
      <c r="F21" s="159">
        <f>IF(ISNUMBER(VALUE(SUBSTITUTE(実質収支比率等に係る経年分析!J$49,"▲","-"))),ROUND(VALUE(SUBSTITUTE(実質収支比率等に係る経年分析!J$49,"▲","-")),2),NA())</f>
        <v>-2.5499999999999998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生活排水処理事業特別会計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住宅改修資金貸付事業特別会計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0.45</v>
      </c>
      <c r="D32" s="160">
        <f>IF(ROUND(VALUE(SUBSTITUTE(連結実質赤字比率に係る赤字・黒字の構成分析!G$38,"▲", "-")), 2) &lt; 0, ABS(ROUND(VALUE(SUBSTITUTE(連結実質赤字比率に係る赤字・黒字の構成分析!G$38,"▲", "-")), 2)), NA())</f>
        <v>1.44</v>
      </c>
      <c r="E32" s="160" t="e">
        <f>IF(ROUND(VALUE(SUBSTITUTE(連結実質赤字比率に係る赤字・黒字の構成分析!G$38,"▲", "-")), 2) &gt;= 0, ABS(ROUND(VALUE(SUBSTITUTE(連結実質赤字比率に係る赤字・黒字の構成分析!G$38,"▲", "-")), 2)), NA())</f>
        <v>#N/A</v>
      </c>
      <c r="F32" s="160">
        <f>IF(ROUND(VALUE(SUBSTITUTE(連結実質赤字比率に係る赤字・黒字の構成分析!H$38,"▲", "-")), 2) &lt; 0, ABS(ROUND(VALUE(SUBSTITUTE(連結実質赤字比率に係る赤字・黒字の構成分析!H$38,"▲", "-")), 2)), NA())</f>
        <v>1.1100000000000001</v>
      </c>
      <c r="G32" s="160" t="e">
        <f>IF(ROUND(VALUE(SUBSTITUTE(連結実質赤字比率に係る赤字・黒字の構成分析!H$38,"▲", "-")), 2) &gt;= 0, ABS(ROUND(VALUE(SUBSTITUTE(連結実質赤字比率に係る赤字・黒字の構成分析!H$38,"▲", "-")), 2)), NA())</f>
        <v>#N/A</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0.14000000000000001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0.14000000000000001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0.13</v>
      </c>
    </row>
    <row r="34" spans="1:16">
      <c r="A34" s="160" t="str">
        <f>IF(連結実質赤字比率に係る赤字・黒字の構成分析!C$36="",NA(),連結実質赤字比率に係る赤字・黒字の構成分析!C$36)</f>
        <v>工業用水道事業会計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1.56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1.1000000000000001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0.96</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9.82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11.73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12.27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9.7799999999999994</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11.07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13.05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13.13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387</v>
      </c>
      <c r="E42" s="161"/>
      <c r="F42" s="161"/>
      <c r="G42" s="161">
        <f>'実質公債費比率（分子）の構造'!L$52</f>
        <v>401</v>
      </c>
      <c r="H42" s="161"/>
      <c r="I42" s="161"/>
      <c r="J42" s="161">
        <f>'実質公債費比率（分子）の構造'!M$52</f>
        <v>337</v>
      </c>
      <c r="K42" s="161"/>
      <c r="L42" s="161"/>
      <c r="M42" s="161">
        <f>'実質公債費比率（分子）の構造'!N$52</f>
        <v>307</v>
      </c>
      <c r="N42" s="161"/>
      <c r="O42" s="161"/>
      <c r="P42" s="161">
        <f>'実質公債費比率（分子）の構造'!O$52</f>
        <v>305</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10</v>
      </c>
      <c r="C45" s="161"/>
      <c r="D45" s="161"/>
      <c r="E45" s="161">
        <f>'実質公債費比率（分子）の構造'!L$49</f>
        <v>11</v>
      </c>
      <c r="F45" s="161"/>
      <c r="G45" s="161"/>
      <c r="H45" s="161">
        <f>'実質公債費比率（分子）の構造'!M$49</f>
        <v>16</v>
      </c>
      <c r="I45" s="161"/>
      <c r="J45" s="161"/>
      <c r="K45" s="161">
        <f>'実質公債費比率（分子）の構造'!N$49</f>
        <v>18</v>
      </c>
      <c r="L45" s="161"/>
      <c r="M45" s="161"/>
      <c r="N45" s="161">
        <f>'実質公債費比率（分子）の構造'!O$49</f>
        <v>14</v>
      </c>
      <c r="O45" s="161"/>
      <c r="P45" s="161"/>
    </row>
    <row r="46" spans="1:16">
      <c r="A46" s="161" t="s">
        <v>61</v>
      </c>
      <c r="B46" s="161">
        <f>'実質公債費比率（分子）の構造'!K$48</f>
        <v>32</v>
      </c>
      <c r="C46" s="161"/>
      <c r="D46" s="161"/>
      <c r="E46" s="161">
        <f>'実質公債費比率（分子）の構造'!L$48</f>
        <v>36</v>
      </c>
      <c r="F46" s="161"/>
      <c r="G46" s="161"/>
      <c r="H46" s="161">
        <f>'実質公債費比率（分子）の構造'!M$48</f>
        <v>38</v>
      </c>
      <c r="I46" s="161"/>
      <c r="J46" s="161"/>
      <c r="K46" s="161">
        <f>'実質公債費比率（分子）の構造'!N$48</f>
        <v>41</v>
      </c>
      <c r="L46" s="161"/>
      <c r="M46" s="161"/>
      <c r="N46" s="161">
        <f>'実質公債費比率（分子）の構造'!O$48</f>
        <v>42</v>
      </c>
      <c r="O46" s="161"/>
      <c r="P46" s="161"/>
    </row>
    <row r="47" spans="1:16">
      <c r="A47" s="161" t="s">
        <v>62</v>
      </c>
      <c r="B47" s="161" t="str">
        <f>'実質公債費比率（分子）の構造'!K$47</f>
        <v>-</v>
      </c>
      <c r="C47" s="161"/>
      <c r="D47" s="161"/>
      <c r="E47" s="161" t="str">
        <f>'実質公債費比率（分子）の構造'!L$47</f>
        <v>-</v>
      </c>
      <c r="F47" s="161"/>
      <c r="G47" s="161"/>
      <c r="H47" s="161">
        <f>'実質公債費比率（分子）の構造'!M$47</f>
        <v>6</v>
      </c>
      <c r="I47" s="161"/>
      <c r="J47" s="161"/>
      <c r="K47" s="161">
        <f>'実質公債費比率（分子）の構造'!N$47</f>
        <v>6</v>
      </c>
      <c r="L47" s="161"/>
      <c r="M47" s="161"/>
      <c r="N47" s="161">
        <f>'実質公債費比率（分子）の構造'!O$47</f>
        <v>6</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414</v>
      </c>
      <c r="C49" s="161"/>
      <c r="D49" s="161"/>
      <c r="E49" s="161">
        <f>'実質公債費比率（分子）の構造'!L$45</f>
        <v>388</v>
      </c>
      <c r="F49" s="161"/>
      <c r="G49" s="161"/>
      <c r="H49" s="161">
        <f>'実質公債費比率（分子）の構造'!M$45</f>
        <v>345</v>
      </c>
      <c r="I49" s="161"/>
      <c r="J49" s="161"/>
      <c r="K49" s="161">
        <f>'実質公債費比率（分子）の構造'!N$45</f>
        <v>358</v>
      </c>
      <c r="L49" s="161"/>
      <c r="M49" s="161"/>
      <c r="N49" s="161">
        <f>'実質公債費比率（分子）の構造'!O$45</f>
        <v>361</v>
      </c>
      <c r="O49" s="161"/>
      <c r="P49" s="161"/>
    </row>
    <row r="50" spans="1:16">
      <c r="A50" s="161" t="s">
        <v>65</v>
      </c>
      <c r="B50" s="161" t="e">
        <f>NA()</f>
        <v>#N/A</v>
      </c>
      <c r="C50" s="161">
        <f>IF(ISNUMBER('実質公債費比率（分子）の構造'!K$53),'実質公債費比率（分子）の構造'!K$53,NA())</f>
        <v>69</v>
      </c>
      <c r="D50" s="161" t="e">
        <f>NA()</f>
        <v>#N/A</v>
      </c>
      <c r="E50" s="161" t="e">
        <f>NA()</f>
        <v>#N/A</v>
      </c>
      <c r="F50" s="161">
        <f>IF(ISNUMBER('実質公債費比率（分子）の構造'!L$53),'実質公債費比率（分子）の構造'!L$53,NA())</f>
        <v>34</v>
      </c>
      <c r="G50" s="161" t="e">
        <f>NA()</f>
        <v>#N/A</v>
      </c>
      <c r="H50" s="161" t="e">
        <f>NA()</f>
        <v>#N/A</v>
      </c>
      <c r="I50" s="161">
        <f>IF(ISNUMBER('実質公債費比率（分子）の構造'!M$53),'実質公債費比率（分子）の構造'!M$53,NA())</f>
        <v>68</v>
      </c>
      <c r="J50" s="161" t="e">
        <f>NA()</f>
        <v>#N/A</v>
      </c>
      <c r="K50" s="161" t="e">
        <f>NA()</f>
        <v>#N/A</v>
      </c>
      <c r="L50" s="161">
        <f>IF(ISNUMBER('実質公債費比率（分子）の構造'!N$53),'実質公債費比率（分子）の構造'!N$53,NA())</f>
        <v>116</v>
      </c>
      <c r="M50" s="161" t="e">
        <f>NA()</f>
        <v>#N/A</v>
      </c>
      <c r="N50" s="161" t="e">
        <f>NA()</f>
        <v>#N/A</v>
      </c>
      <c r="O50" s="161">
        <f>IF(ISNUMBER('実質公債費比率（分子）の構造'!O$53),'実質公債費比率（分子）の構造'!O$53,NA())</f>
        <v>118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3501</v>
      </c>
      <c r="E56" s="160"/>
      <c r="F56" s="160"/>
      <c r="G56" s="160">
        <f>'将来負担比率（分子）の構造'!J$52</f>
        <v>3550</v>
      </c>
      <c r="H56" s="160"/>
      <c r="I56" s="160"/>
      <c r="J56" s="160">
        <f>'将来負担比率（分子）の構造'!K$52</f>
        <v>3665</v>
      </c>
      <c r="K56" s="160"/>
      <c r="L56" s="160"/>
      <c r="M56" s="160">
        <f>'将来負担比率（分子）の構造'!L$52</f>
        <v>3690</v>
      </c>
      <c r="N56" s="160"/>
      <c r="O56" s="160"/>
      <c r="P56" s="160">
        <f>'将来負担比率（分子）の構造'!M$52</f>
        <v>3669</v>
      </c>
    </row>
    <row r="57" spans="1:16">
      <c r="A57" s="160" t="s">
        <v>36</v>
      </c>
      <c r="B57" s="160"/>
      <c r="C57" s="160"/>
      <c r="D57" s="160">
        <f>'将来負担比率（分子）の構造'!I$51</f>
        <v>1013</v>
      </c>
      <c r="E57" s="160"/>
      <c r="F57" s="160"/>
      <c r="G57" s="160">
        <f>'将来負担比率（分子）の構造'!J$51</f>
        <v>973</v>
      </c>
      <c r="H57" s="160"/>
      <c r="I57" s="160"/>
      <c r="J57" s="160">
        <f>'将来負担比率（分子）の構造'!K$51</f>
        <v>804</v>
      </c>
      <c r="K57" s="160"/>
      <c r="L57" s="160"/>
      <c r="M57" s="160">
        <f>'将来負担比率（分子）の構造'!L$51</f>
        <v>518</v>
      </c>
      <c r="N57" s="160"/>
      <c r="O57" s="160"/>
      <c r="P57" s="160">
        <f>'将来負担比率（分子）の構造'!M$51</f>
        <v>261</v>
      </c>
    </row>
    <row r="58" spans="1:16">
      <c r="A58" s="160" t="s">
        <v>35</v>
      </c>
      <c r="B58" s="160"/>
      <c r="C58" s="160"/>
      <c r="D58" s="160">
        <f>'将来負担比率（分子）の構造'!I$50</f>
        <v>3677</v>
      </c>
      <c r="E58" s="160"/>
      <c r="F58" s="160"/>
      <c r="G58" s="160">
        <f>'将来負担比率（分子）の構造'!J$50</f>
        <v>3685</v>
      </c>
      <c r="H58" s="160"/>
      <c r="I58" s="160"/>
      <c r="J58" s="160">
        <f>'将来負担比率（分子）の構造'!K$50</f>
        <v>3955</v>
      </c>
      <c r="K58" s="160"/>
      <c r="L58" s="160"/>
      <c r="M58" s="160">
        <f>'将来負担比率（分子）の構造'!L$50</f>
        <v>4156</v>
      </c>
      <c r="N58" s="160"/>
      <c r="O58" s="160"/>
      <c r="P58" s="160">
        <f>'将来負担比率（分子）の構造'!M$50</f>
        <v>4184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3</v>
      </c>
      <c r="C61" s="160"/>
      <c r="D61" s="160"/>
      <c r="E61" s="160">
        <f>'将来負担比率（分子）の構造'!J$46</f>
        <v>2</v>
      </c>
      <c r="F61" s="160"/>
      <c r="G61" s="160"/>
      <c r="H61" s="160">
        <f>'将来負担比率（分子）の構造'!K$46</f>
        <v>1</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1335</v>
      </c>
      <c r="C62" s="160"/>
      <c r="D62" s="160"/>
      <c r="E62" s="160">
        <f>'将来負担比率（分子）の構造'!J$45</f>
        <v>1310</v>
      </c>
      <c r="F62" s="160"/>
      <c r="G62" s="160"/>
      <c r="H62" s="160">
        <f>'将来負担比率（分子）の構造'!K$45</f>
        <v>1199</v>
      </c>
      <c r="I62" s="160"/>
      <c r="J62" s="160"/>
      <c r="K62" s="160">
        <f>'将来負担比率（分子）の構造'!L$45</f>
        <v>1178</v>
      </c>
      <c r="L62" s="160"/>
      <c r="M62" s="160"/>
      <c r="N62" s="160">
        <f>'将来負担比率（分子）の構造'!M$45</f>
        <v>1136</v>
      </c>
      <c r="O62" s="160"/>
      <c r="P62" s="160"/>
    </row>
    <row r="63" spans="1:16">
      <c r="A63" s="160" t="s">
        <v>28</v>
      </c>
      <c r="B63" s="160">
        <f>'将来負担比率（分子）の構造'!I$44</f>
        <v>78</v>
      </c>
      <c r="C63" s="160"/>
      <c r="D63" s="160"/>
      <c r="E63" s="160">
        <f>'将来負担比率（分子）の構造'!J$44</f>
        <v>141</v>
      </c>
      <c r="F63" s="160"/>
      <c r="G63" s="160"/>
      <c r="H63" s="160">
        <f>'将来負担比率（分子）の構造'!K$44</f>
        <v>127</v>
      </c>
      <c r="I63" s="160"/>
      <c r="J63" s="160"/>
      <c r="K63" s="160">
        <f>'将来負担比率（分子）の構造'!L$44</f>
        <v>108</v>
      </c>
      <c r="L63" s="160"/>
      <c r="M63" s="160"/>
      <c r="N63" s="160">
        <f>'将来負担比率（分子）の構造'!M$44</f>
        <v>108</v>
      </c>
      <c r="O63" s="160"/>
      <c r="P63" s="160"/>
    </row>
    <row r="64" spans="1:16">
      <c r="A64" s="160" t="s">
        <v>27</v>
      </c>
      <c r="B64" s="160">
        <f>'将来負担比率（分子）の構造'!I$43</f>
        <v>839</v>
      </c>
      <c r="C64" s="160"/>
      <c r="D64" s="160"/>
      <c r="E64" s="160">
        <f>'将来負担比率（分子）の構造'!J$43</f>
        <v>842</v>
      </c>
      <c r="F64" s="160"/>
      <c r="G64" s="160"/>
      <c r="H64" s="160">
        <f>'将来負担比率（分子）の構造'!K$43</f>
        <v>840</v>
      </c>
      <c r="I64" s="160"/>
      <c r="J64" s="160"/>
      <c r="K64" s="160">
        <f>'将来負担比率（分子）の構造'!L$43</f>
        <v>831</v>
      </c>
      <c r="L64" s="160"/>
      <c r="M64" s="160"/>
      <c r="N64" s="160">
        <f>'将来負担比率（分子）の構造'!M$43</f>
        <v>840</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4371</v>
      </c>
      <c r="C66" s="160"/>
      <c r="D66" s="160"/>
      <c r="E66" s="160">
        <f>'将来負担比率（分子）の構造'!J$41</f>
        <v>4161</v>
      </c>
      <c r="F66" s="160"/>
      <c r="G66" s="160"/>
      <c r="H66" s="160">
        <f>'将来負担比率（分子）の構造'!K$41</f>
        <v>4334</v>
      </c>
      <c r="I66" s="160"/>
      <c r="J66" s="160"/>
      <c r="K66" s="160">
        <f>'将来負担比率（分子）の構造'!L$41</f>
        <v>4438</v>
      </c>
      <c r="L66" s="160"/>
      <c r="M66" s="160"/>
      <c r="N66" s="160">
        <f>'将来負担比率（分子）の構造'!M$41</f>
        <v>4580</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1198</v>
      </c>
      <c r="C72" s="164">
        <f>基金残高に係る経年分析!G55</f>
        <v>1200</v>
      </c>
      <c r="D72" s="164">
        <f>基金残高に係る経年分析!H55</f>
        <v>1201</v>
      </c>
    </row>
    <row r="73" spans="1:16">
      <c r="A73" s="163" t="s">
        <v>72</v>
      </c>
      <c r="B73" s="164">
        <f>基金残高に係る経年分析!F56</f>
        <v>700</v>
      </c>
      <c r="C73" s="164">
        <f>基金残高に係る経年分析!G56</f>
        <v>826</v>
      </c>
      <c r="D73" s="164">
        <f>基金残高に係る経年分析!H56</f>
        <v>830</v>
      </c>
    </row>
    <row r="74" spans="1:16">
      <c r="A74" s="163" t="s">
        <v>73</v>
      </c>
      <c r="B74" s="164">
        <f>基金残高に係る経年分析!F57</f>
        <v>2055</v>
      </c>
      <c r="C74" s="164">
        <f>基金残高に係る経年分析!G57</f>
        <v>2128</v>
      </c>
      <c r="D74" s="164">
        <f>基金残高に係る経年分析!H57</f>
        <v>2152</v>
      </c>
    </row>
  </sheetData>
  <sheetProtection algorithmName="SHA-512" hashValue="vbylmgY00XEwp4/xGIlmvnKrP3ewk8WWmd7hgbhanhKz9pn1bQmHg/spDwGFmpqsSxdn/qYzEcXco6bzKZQqKw==" saltValue="l1gb6GOQky0nJ+Np/+Bd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205</v>
      </c>
      <c r="DI1" s="736"/>
      <c r="DJ1" s="736"/>
      <c r="DK1" s="736"/>
      <c r="DL1" s="736"/>
      <c r="DM1" s="736"/>
      <c r="DN1" s="737"/>
      <c r="DO1" s="205"/>
      <c r="DP1" s="735" t="s">
        <v>206</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208</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209</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210</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211</v>
      </c>
      <c r="S4" s="678"/>
      <c r="T4" s="678"/>
      <c r="U4" s="678"/>
      <c r="V4" s="678"/>
      <c r="W4" s="678"/>
      <c r="X4" s="678"/>
      <c r="Y4" s="679"/>
      <c r="Z4" s="677" t="s">
        <v>212</v>
      </c>
      <c r="AA4" s="678"/>
      <c r="AB4" s="678"/>
      <c r="AC4" s="679"/>
      <c r="AD4" s="677" t="s">
        <v>213</v>
      </c>
      <c r="AE4" s="678"/>
      <c r="AF4" s="678"/>
      <c r="AG4" s="678"/>
      <c r="AH4" s="678"/>
      <c r="AI4" s="678"/>
      <c r="AJ4" s="678"/>
      <c r="AK4" s="679"/>
      <c r="AL4" s="677" t="s">
        <v>212</v>
      </c>
      <c r="AM4" s="678"/>
      <c r="AN4" s="678"/>
      <c r="AO4" s="679"/>
      <c r="AP4" s="738" t="s">
        <v>214</v>
      </c>
      <c r="AQ4" s="738"/>
      <c r="AR4" s="738"/>
      <c r="AS4" s="738"/>
      <c r="AT4" s="738"/>
      <c r="AU4" s="738"/>
      <c r="AV4" s="738"/>
      <c r="AW4" s="738"/>
      <c r="AX4" s="738"/>
      <c r="AY4" s="738"/>
      <c r="AZ4" s="738"/>
      <c r="BA4" s="738"/>
      <c r="BB4" s="738"/>
      <c r="BC4" s="738"/>
      <c r="BD4" s="738"/>
      <c r="BE4" s="738"/>
      <c r="BF4" s="738"/>
      <c r="BG4" s="738" t="s">
        <v>215</v>
      </c>
      <c r="BH4" s="738"/>
      <c r="BI4" s="738"/>
      <c r="BJ4" s="738"/>
      <c r="BK4" s="738"/>
      <c r="BL4" s="738"/>
      <c r="BM4" s="738"/>
      <c r="BN4" s="738"/>
      <c r="BO4" s="738" t="s">
        <v>212</v>
      </c>
      <c r="BP4" s="738"/>
      <c r="BQ4" s="738"/>
      <c r="BR4" s="738"/>
      <c r="BS4" s="738" t="s">
        <v>216</v>
      </c>
      <c r="BT4" s="738"/>
      <c r="BU4" s="738"/>
      <c r="BV4" s="738"/>
      <c r="BW4" s="738"/>
      <c r="BX4" s="738"/>
      <c r="BY4" s="738"/>
      <c r="BZ4" s="738"/>
      <c r="CA4" s="738"/>
      <c r="CB4" s="738"/>
      <c r="CD4" s="720" t="s">
        <v>217</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218</v>
      </c>
      <c r="C5" s="703"/>
      <c r="D5" s="703"/>
      <c r="E5" s="703"/>
      <c r="F5" s="703"/>
      <c r="G5" s="703"/>
      <c r="H5" s="703"/>
      <c r="I5" s="703"/>
      <c r="J5" s="703"/>
      <c r="K5" s="703"/>
      <c r="L5" s="703"/>
      <c r="M5" s="703"/>
      <c r="N5" s="703"/>
      <c r="O5" s="703"/>
      <c r="P5" s="703"/>
      <c r="Q5" s="704"/>
      <c r="R5" s="668">
        <v>924938</v>
      </c>
      <c r="S5" s="669"/>
      <c r="T5" s="669"/>
      <c r="U5" s="669"/>
      <c r="V5" s="669"/>
      <c r="W5" s="669"/>
      <c r="X5" s="669"/>
      <c r="Y5" s="715"/>
      <c r="Z5" s="733">
        <v>15</v>
      </c>
      <c r="AA5" s="733"/>
      <c r="AB5" s="733"/>
      <c r="AC5" s="733"/>
      <c r="AD5" s="734">
        <v>924938</v>
      </c>
      <c r="AE5" s="734"/>
      <c r="AF5" s="734"/>
      <c r="AG5" s="734"/>
      <c r="AH5" s="734"/>
      <c r="AI5" s="734"/>
      <c r="AJ5" s="734"/>
      <c r="AK5" s="734"/>
      <c r="AL5" s="716">
        <v>30.6</v>
      </c>
      <c r="AM5" s="685"/>
      <c r="AN5" s="685"/>
      <c r="AO5" s="717"/>
      <c r="AP5" s="702" t="s">
        <v>219</v>
      </c>
      <c r="AQ5" s="703"/>
      <c r="AR5" s="703"/>
      <c r="AS5" s="703"/>
      <c r="AT5" s="703"/>
      <c r="AU5" s="703"/>
      <c r="AV5" s="703"/>
      <c r="AW5" s="703"/>
      <c r="AX5" s="703"/>
      <c r="AY5" s="703"/>
      <c r="AZ5" s="703"/>
      <c r="BA5" s="703"/>
      <c r="BB5" s="703"/>
      <c r="BC5" s="703"/>
      <c r="BD5" s="703"/>
      <c r="BE5" s="703"/>
      <c r="BF5" s="704"/>
      <c r="BG5" s="603">
        <v>923217</v>
      </c>
      <c r="BH5" s="606"/>
      <c r="BI5" s="606"/>
      <c r="BJ5" s="606"/>
      <c r="BK5" s="606"/>
      <c r="BL5" s="606"/>
      <c r="BM5" s="606"/>
      <c r="BN5" s="607"/>
      <c r="BO5" s="665">
        <v>99.8</v>
      </c>
      <c r="BP5" s="665"/>
      <c r="BQ5" s="665"/>
      <c r="BR5" s="665"/>
      <c r="BS5" s="666">
        <v>3713</v>
      </c>
      <c r="BT5" s="666"/>
      <c r="BU5" s="666"/>
      <c r="BV5" s="666"/>
      <c r="BW5" s="666"/>
      <c r="BX5" s="666"/>
      <c r="BY5" s="666"/>
      <c r="BZ5" s="666"/>
      <c r="CA5" s="666"/>
      <c r="CB5" s="707"/>
      <c r="CD5" s="720" t="s">
        <v>214</v>
      </c>
      <c r="CE5" s="721"/>
      <c r="CF5" s="721"/>
      <c r="CG5" s="721"/>
      <c r="CH5" s="721"/>
      <c r="CI5" s="721"/>
      <c r="CJ5" s="721"/>
      <c r="CK5" s="721"/>
      <c r="CL5" s="721"/>
      <c r="CM5" s="721"/>
      <c r="CN5" s="721"/>
      <c r="CO5" s="721"/>
      <c r="CP5" s="721"/>
      <c r="CQ5" s="722"/>
      <c r="CR5" s="720" t="s">
        <v>220</v>
      </c>
      <c r="CS5" s="721"/>
      <c r="CT5" s="721"/>
      <c r="CU5" s="721"/>
      <c r="CV5" s="721"/>
      <c r="CW5" s="721"/>
      <c r="CX5" s="721"/>
      <c r="CY5" s="722"/>
      <c r="CZ5" s="720" t="s">
        <v>212</v>
      </c>
      <c r="DA5" s="721"/>
      <c r="DB5" s="721"/>
      <c r="DC5" s="722"/>
      <c r="DD5" s="720" t="s">
        <v>221</v>
      </c>
      <c r="DE5" s="721"/>
      <c r="DF5" s="721"/>
      <c r="DG5" s="721"/>
      <c r="DH5" s="721"/>
      <c r="DI5" s="721"/>
      <c r="DJ5" s="721"/>
      <c r="DK5" s="721"/>
      <c r="DL5" s="721"/>
      <c r="DM5" s="721"/>
      <c r="DN5" s="721"/>
      <c r="DO5" s="721"/>
      <c r="DP5" s="722"/>
      <c r="DQ5" s="720" t="s">
        <v>222</v>
      </c>
      <c r="DR5" s="721"/>
      <c r="DS5" s="721"/>
      <c r="DT5" s="721"/>
      <c r="DU5" s="721"/>
      <c r="DV5" s="721"/>
      <c r="DW5" s="721"/>
      <c r="DX5" s="721"/>
      <c r="DY5" s="721"/>
      <c r="DZ5" s="721"/>
      <c r="EA5" s="721"/>
      <c r="EB5" s="721"/>
      <c r="EC5" s="722"/>
    </row>
    <row r="6" spans="2:143" ht="11.25" customHeight="1">
      <c r="B6" s="600" t="s">
        <v>223</v>
      </c>
      <c r="C6" s="601"/>
      <c r="D6" s="601"/>
      <c r="E6" s="601"/>
      <c r="F6" s="601"/>
      <c r="G6" s="601"/>
      <c r="H6" s="601"/>
      <c r="I6" s="601"/>
      <c r="J6" s="601"/>
      <c r="K6" s="601"/>
      <c r="L6" s="601"/>
      <c r="M6" s="601"/>
      <c r="N6" s="601"/>
      <c r="O6" s="601"/>
      <c r="P6" s="601"/>
      <c r="Q6" s="602"/>
      <c r="R6" s="603">
        <v>43324</v>
      </c>
      <c r="S6" s="606"/>
      <c r="T6" s="606"/>
      <c r="U6" s="606"/>
      <c r="V6" s="606"/>
      <c r="W6" s="606"/>
      <c r="X6" s="606"/>
      <c r="Y6" s="607"/>
      <c r="Z6" s="665">
        <v>0.7</v>
      </c>
      <c r="AA6" s="665"/>
      <c r="AB6" s="665"/>
      <c r="AC6" s="665"/>
      <c r="AD6" s="666">
        <v>43324</v>
      </c>
      <c r="AE6" s="666"/>
      <c r="AF6" s="666"/>
      <c r="AG6" s="666"/>
      <c r="AH6" s="666"/>
      <c r="AI6" s="666"/>
      <c r="AJ6" s="666"/>
      <c r="AK6" s="666"/>
      <c r="AL6" s="608">
        <v>1.4</v>
      </c>
      <c r="AM6" s="609"/>
      <c r="AN6" s="609"/>
      <c r="AO6" s="667"/>
      <c r="AP6" s="600" t="s">
        <v>224</v>
      </c>
      <c r="AQ6" s="601"/>
      <c r="AR6" s="601"/>
      <c r="AS6" s="601"/>
      <c r="AT6" s="601"/>
      <c r="AU6" s="601"/>
      <c r="AV6" s="601"/>
      <c r="AW6" s="601"/>
      <c r="AX6" s="601"/>
      <c r="AY6" s="601"/>
      <c r="AZ6" s="601"/>
      <c r="BA6" s="601"/>
      <c r="BB6" s="601"/>
      <c r="BC6" s="601"/>
      <c r="BD6" s="601"/>
      <c r="BE6" s="601"/>
      <c r="BF6" s="602"/>
      <c r="BG6" s="603">
        <v>923217</v>
      </c>
      <c r="BH6" s="606"/>
      <c r="BI6" s="606"/>
      <c r="BJ6" s="606"/>
      <c r="BK6" s="606"/>
      <c r="BL6" s="606"/>
      <c r="BM6" s="606"/>
      <c r="BN6" s="607"/>
      <c r="BO6" s="665">
        <v>99.8</v>
      </c>
      <c r="BP6" s="665"/>
      <c r="BQ6" s="665"/>
      <c r="BR6" s="665"/>
      <c r="BS6" s="666">
        <v>3713</v>
      </c>
      <c r="BT6" s="666"/>
      <c r="BU6" s="666"/>
      <c r="BV6" s="666"/>
      <c r="BW6" s="666"/>
      <c r="BX6" s="666"/>
      <c r="BY6" s="666"/>
      <c r="BZ6" s="666"/>
      <c r="CA6" s="666"/>
      <c r="CB6" s="707"/>
      <c r="CD6" s="674" t="s">
        <v>225</v>
      </c>
      <c r="CE6" s="675"/>
      <c r="CF6" s="675"/>
      <c r="CG6" s="675"/>
      <c r="CH6" s="675"/>
      <c r="CI6" s="675"/>
      <c r="CJ6" s="675"/>
      <c r="CK6" s="675"/>
      <c r="CL6" s="675"/>
      <c r="CM6" s="675"/>
      <c r="CN6" s="675"/>
      <c r="CO6" s="675"/>
      <c r="CP6" s="675"/>
      <c r="CQ6" s="676"/>
      <c r="CR6" s="603">
        <v>88347</v>
      </c>
      <c r="CS6" s="606"/>
      <c r="CT6" s="606"/>
      <c r="CU6" s="606"/>
      <c r="CV6" s="606"/>
      <c r="CW6" s="606"/>
      <c r="CX6" s="606"/>
      <c r="CY6" s="607"/>
      <c r="CZ6" s="716">
        <v>1.5</v>
      </c>
      <c r="DA6" s="685"/>
      <c r="DB6" s="685"/>
      <c r="DC6" s="719"/>
      <c r="DD6" s="611" t="s">
        <v>122</v>
      </c>
      <c r="DE6" s="606"/>
      <c r="DF6" s="606"/>
      <c r="DG6" s="606"/>
      <c r="DH6" s="606"/>
      <c r="DI6" s="606"/>
      <c r="DJ6" s="606"/>
      <c r="DK6" s="606"/>
      <c r="DL6" s="606"/>
      <c r="DM6" s="606"/>
      <c r="DN6" s="606"/>
      <c r="DO6" s="606"/>
      <c r="DP6" s="607"/>
      <c r="DQ6" s="611">
        <v>88347</v>
      </c>
      <c r="DR6" s="606"/>
      <c r="DS6" s="606"/>
      <c r="DT6" s="606"/>
      <c r="DU6" s="606"/>
      <c r="DV6" s="606"/>
      <c r="DW6" s="606"/>
      <c r="DX6" s="606"/>
      <c r="DY6" s="606"/>
      <c r="DZ6" s="606"/>
      <c r="EA6" s="606"/>
      <c r="EB6" s="606"/>
      <c r="EC6" s="646"/>
    </row>
    <row r="7" spans="2:143" ht="11.25" customHeight="1">
      <c r="B7" s="600" t="s">
        <v>226</v>
      </c>
      <c r="C7" s="601"/>
      <c r="D7" s="601"/>
      <c r="E7" s="601"/>
      <c r="F7" s="601"/>
      <c r="G7" s="601"/>
      <c r="H7" s="601"/>
      <c r="I7" s="601"/>
      <c r="J7" s="601"/>
      <c r="K7" s="601"/>
      <c r="L7" s="601"/>
      <c r="M7" s="601"/>
      <c r="N7" s="601"/>
      <c r="O7" s="601"/>
      <c r="P7" s="601"/>
      <c r="Q7" s="602"/>
      <c r="R7" s="603">
        <v>1631</v>
      </c>
      <c r="S7" s="606"/>
      <c r="T7" s="606"/>
      <c r="U7" s="606"/>
      <c r="V7" s="606"/>
      <c r="W7" s="606"/>
      <c r="X7" s="606"/>
      <c r="Y7" s="607"/>
      <c r="Z7" s="665">
        <v>0</v>
      </c>
      <c r="AA7" s="665"/>
      <c r="AB7" s="665"/>
      <c r="AC7" s="665"/>
      <c r="AD7" s="666">
        <v>1631</v>
      </c>
      <c r="AE7" s="666"/>
      <c r="AF7" s="666"/>
      <c r="AG7" s="666"/>
      <c r="AH7" s="666"/>
      <c r="AI7" s="666"/>
      <c r="AJ7" s="666"/>
      <c r="AK7" s="666"/>
      <c r="AL7" s="608">
        <v>0.1</v>
      </c>
      <c r="AM7" s="609"/>
      <c r="AN7" s="609"/>
      <c r="AO7" s="667"/>
      <c r="AP7" s="600" t="s">
        <v>227</v>
      </c>
      <c r="AQ7" s="601"/>
      <c r="AR7" s="601"/>
      <c r="AS7" s="601"/>
      <c r="AT7" s="601"/>
      <c r="AU7" s="601"/>
      <c r="AV7" s="601"/>
      <c r="AW7" s="601"/>
      <c r="AX7" s="601"/>
      <c r="AY7" s="601"/>
      <c r="AZ7" s="601"/>
      <c r="BA7" s="601"/>
      <c r="BB7" s="601"/>
      <c r="BC7" s="601"/>
      <c r="BD7" s="601"/>
      <c r="BE7" s="601"/>
      <c r="BF7" s="602"/>
      <c r="BG7" s="603">
        <v>390946</v>
      </c>
      <c r="BH7" s="606"/>
      <c r="BI7" s="606"/>
      <c r="BJ7" s="606"/>
      <c r="BK7" s="606"/>
      <c r="BL7" s="606"/>
      <c r="BM7" s="606"/>
      <c r="BN7" s="607"/>
      <c r="BO7" s="665">
        <v>42.3</v>
      </c>
      <c r="BP7" s="665"/>
      <c r="BQ7" s="665"/>
      <c r="BR7" s="665"/>
      <c r="BS7" s="666">
        <v>3713</v>
      </c>
      <c r="BT7" s="666"/>
      <c r="BU7" s="666"/>
      <c r="BV7" s="666"/>
      <c r="BW7" s="666"/>
      <c r="BX7" s="666"/>
      <c r="BY7" s="666"/>
      <c r="BZ7" s="666"/>
      <c r="CA7" s="666"/>
      <c r="CB7" s="707"/>
      <c r="CD7" s="647" t="s">
        <v>228</v>
      </c>
      <c r="CE7" s="644"/>
      <c r="CF7" s="644"/>
      <c r="CG7" s="644"/>
      <c r="CH7" s="644"/>
      <c r="CI7" s="644"/>
      <c r="CJ7" s="644"/>
      <c r="CK7" s="644"/>
      <c r="CL7" s="644"/>
      <c r="CM7" s="644"/>
      <c r="CN7" s="644"/>
      <c r="CO7" s="644"/>
      <c r="CP7" s="644"/>
      <c r="CQ7" s="645"/>
      <c r="CR7" s="603">
        <v>811936</v>
      </c>
      <c r="CS7" s="606"/>
      <c r="CT7" s="606"/>
      <c r="CU7" s="606"/>
      <c r="CV7" s="606"/>
      <c r="CW7" s="606"/>
      <c r="CX7" s="606"/>
      <c r="CY7" s="607"/>
      <c r="CZ7" s="665">
        <v>14</v>
      </c>
      <c r="DA7" s="665"/>
      <c r="DB7" s="665"/>
      <c r="DC7" s="665"/>
      <c r="DD7" s="611">
        <v>2855</v>
      </c>
      <c r="DE7" s="606"/>
      <c r="DF7" s="606"/>
      <c r="DG7" s="606"/>
      <c r="DH7" s="606"/>
      <c r="DI7" s="606"/>
      <c r="DJ7" s="606"/>
      <c r="DK7" s="606"/>
      <c r="DL7" s="606"/>
      <c r="DM7" s="606"/>
      <c r="DN7" s="606"/>
      <c r="DO7" s="606"/>
      <c r="DP7" s="607"/>
      <c r="DQ7" s="611">
        <v>731765</v>
      </c>
      <c r="DR7" s="606"/>
      <c r="DS7" s="606"/>
      <c r="DT7" s="606"/>
      <c r="DU7" s="606"/>
      <c r="DV7" s="606"/>
      <c r="DW7" s="606"/>
      <c r="DX7" s="606"/>
      <c r="DY7" s="606"/>
      <c r="DZ7" s="606"/>
      <c r="EA7" s="606"/>
      <c r="EB7" s="606"/>
      <c r="EC7" s="646"/>
    </row>
    <row r="8" spans="2:143" ht="11.25" customHeight="1">
      <c r="B8" s="600" t="s">
        <v>229</v>
      </c>
      <c r="C8" s="601"/>
      <c r="D8" s="601"/>
      <c r="E8" s="601"/>
      <c r="F8" s="601"/>
      <c r="G8" s="601"/>
      <c r="H8" s="601"/>
      <c r="I8" s="601"/>
      <c r="J8" s="601"/>
      <c r="K8" s="601"/>
      <c r="L8" s="601"/>
      <c r="M8" s="601"/>
      <c r="N8" s="601"/>
      <c r="O8" s="601"/>
      <c r="P8" s="601"/>
      <c r="Q8" s="602"/>
      <c r="R8" s="603">
        <v>4211</v>
      </c>
      <c r="S8" s="606"/>
      <c r="T8" s="606"/>
      <c r="U8" s="606"/>
      <c r="V8" s="606"/>
      <c r="W8" s="606"/>
      <c r="X8" s="606"/>
      <c r="Y8" s="607"/>
      <c r="Z8" s="665">
        <v>0.1</v>
      </c>
      <c r="AA8" s="665"/>
      <c r="AB8" s="665"/>
      <c r="AC8" s="665"/>
      <c r="AD8" s="666">
        <v>4211</v>
      </c>
      <c r="AE8" s="666"/>
      <c r="AF8" s="666"/>
      <c r="AG8" s="666"/>
      <c r="AH8" s="666"/>
      <c r="AI8" s="666"/>
      <c r="AJ8" s="666"/>
      <c r="AK8" s="666"/>
      <c r="AL8" s="608">
        <v>0.1</v>
      </c>
      <c r="AM8" s="609"/>
      <c r="AN8" s="609"/>
      <c r="AO8" s="667"/>
      <c r="AP8" s="600" t="s">
        <v>230</v>
      </c>
      <c r="AQ8" s="601"/>
      <c r="AR8" s="601"/>
      <c r="AS8" s="601"/>
      <c r="AT8" s="601"/>
      <c r="AU8" s="601"/>
      <c r="AV8" s="601"/>
      <c r="AW8" s="601"/>
      <c r="AX8" s="601"/>
      <c r="AY8" s="601"/>
      <c r="AZ8" s="601"/>
      <c r="BA8" s="601"/>
      <c r="BB8" s="601"/>
      <c r="BC8" s="601"/>
      <c r="BD8" s="601"/>
      <c r="BE8" s="601"/>
      <c r="BF8" s="602"/>
      <c r="BG8" s="603">
        <v>16468</v>
      </c>
      <c r="BH8" s="606"/>
      <c r="BI8" s="606"/>
      <c r="BJ8" s="606"/>
      <c r="BK8" s="606"/>
      <c r="BL8" s="606"/>
      <c r="BM8" s="606"/>
      <c r="BN8" s="607"/>
      <c r="BO8" s="665">
        <v>1.8</v>
      </c>
      <c r="BP8" s="665"/>
      <c r="BQ8" s="665"/>
      <c r="BR8" s="665"/>
      <c r="BS8" s="611" t="s">
        <v>122</v>
      </c>
      <c r="BT8" s="606"/>
      <c r="BU8" s="606"/>
      <c r="BV8" s="606"/>
      <c r="BW8" s="606"/>
      <c r="BX8" s="606"/>
      <c r="BY8" s="606"/>
      <c r="BZ8" s="606"/>
      <c r="CA8" s="606"/>
      <c r="CB8" s="646"/>
      <c r="CD8" s="647" t="s">
        <v>231</v>
      </c>
      <c r="CE8" s="644"/>
      <c r="CF8" s="644"/>
      <c r="CG8" s="644"/>
      <c r="CH8" s="644"/>
      <c r="CI8" s="644"/>
      <c r="CJ8" s="644"/>
      <c r="CK8" s="644"/>
      <c r="CL8" s="644"/>
      <c r="CM8" s="644"/>
      <c r="CN8" s="644"/>
      <c r="CO8" s="644"/>
      <c r="CP8" s="644"/>
      <c r="CQ8" s="645"/>
      <c r="CR8" s="603">
        <v>2122212</v>
      </c>
      <c r="CS8" s="606"/>
      <c r="CT8" s="606"/>
      <c r="CU8" s="606"/>
      <c r="CV8" s="606"/>
      <c r="CW8" s="606"/>
      <c r="CX8" s="606"/>
      <c r="CY8" s="607"/>
      <c r="CZ8" s="665">
        <v>36.5</v>
      </c>
      <c r="DA8" s="665"/>
      <c r="DB8" s="665"/>
      <c r="DC8" s="665"/>
      <c r="DD8" s="611">
        <v>303</v>
      </c>
      <c r="DE8" s="606"/>
      <c r="DF8" s="606"/>
      <c r="DG8" s="606"/>
      <c r="DH8" s="606"/>
      <c r="DI8" s="606"/>
      <c r="DJ8" s="606"/>
      <c r="DK8" s="606"/>
      <c r="DL8" s="606"/>
      <c r="DM8" s="606"/>
      <c r="DN8" s="606"/>
      <c r="DO8" s="606"/>
      <c r="DP8" s="607"/>
      <c r="DQ8" s="611">
        <v>1103757</v>
      </c>
      <c r="DR8" s="606"/>
      <c r="DS8" s="606"/>
      <c r="DT8" s="606"/>
      <c r="DU8" s="606"/>
      <c r="DV8" s="606"/>
      <c r="DW8" s="606"/>
      <c r="DX8" s="606"/>
      <c r="DY8" s="606"/>
      <c r="DZ8" s="606"/>
      <c r="EA8" s="606"/>
      <c r="EB8" s="606"/>
      <c r="EC8" s="646"/>
    </row>
    <row r="9" spans="2:143" ht="11.25" customHeight="1">
      <c r="B9" s="600" t="s">
        <v>232</v>
      </c>
      <c r="C9" s="601"/>
      <c r="D9" s="601"/>
      <c r="E9" s="601"/>
      <c r="F9" s="601"/>
      <c r="G9" s="601"/>
      <c r="H9" s="601"/>
      <c r="I9" s="601"/>
      <c r="J9" s="601"/>
      <c r="K9" s="601"/>
      <c r="L9" s="601"/>
      <c r="M9" s="601"/>
      <c r="N9" s="601"/>
      <c r="O9" s="601"/>
      <c r="P9" s="601"/>
      <c r="Q9" s="602"/>
      <c r="R9" s="603">
        <v>4444</v>
      </c>
      <c r="S9" s="606"/>
      <c r="T9" s="606"/>
      <c r="U9" s="606"/>
      <c r="V9" s="606"/>
      <c r="W9" s="606"/>
      <c r="X9" s="606"/>
      <c r="Y9" s="607"/>
      <c r="Z9" s="665">
        <v>0.1</v>
      </c>
      <c r="AA9" s="665"/>
      <c r="AB9" s="665"/>
      <c r="AC9" s="665"/>
      <c r="AD9" s="666">
        <v>4444</v>
      </c>
      <c r="AE9" s="666"/>
      <c r="AF9" s="666"/>
      <c r="AG9" s="666"/>
      <c r="AH9" s="666"/>
      <c r="AI9" s="666"/>
      <c r="AJ9" s="666"/>
      <c r="AK9" s="666"/>
      <c r="AL9" s="608">
        <v>0.1</v>
      </c>
      <c r="AM9" s="609"/>
      <c r="AN9" s="609"/>
      <c r="AO9" s="667"/>
      <c r="AP9" s="600" t="s">
        <v>233</v>
      </c>
      <c r="AQ9" s="601"/>
      <c r="AR9" s="601"/>
      <c r="AS9" s="601"/>
      <c r="AT9" s="601"/>
      <c r="AU9" s="601"/>
      <c r="AV9" s="601"/>
      <c r="AW9" s="601"/>
      <c r="AX9" s="601"/>
      <c r="AY9" s="601"/>
      <c r="AZ9" s="601"/>
      <c r="BA9" s="601"/>
      <c r="BB9" s="601"/>
      <c r="BC9" s="601"/>
      <c r="BD9" s="601"/>
      <c r="BE9" s="601"/>
      <c r="BF9" s="602"/>
      <c r="BG9" s="603">
        <v>335324</v>
      </c>
      <c r="BH9" s="606"/>
      <c r="BI9" s="606"/>
      <c r="BJ9" s="606"/>
      <c r="BK9" s="606"/>
      <c r="BL9" s="606"/>
      <c r="BM9" s="606"/>
      <c r="BN9" s="607"/>
      <c r="BO9" s="665">
        <v>36.299999999999997</v>
      </c>
      <c r="BP9" s="665"/>
      <c r="BQ9" s="665"/>
      <c r="BR9" s="665"/>
      <c r="BS9" s="611" t="s">
        <v>122</v>
      </c>
      <c r="BT9" s="606"/>
      <c r="BU9" s="606"/>
      <c r="BV9" s="606"/>
      <c r="BW9" s="606"/>
      <c r="BX9" s="606"/>
      <c r="BY9" s="606"/>
      <c r="BZ9" s="606"/>
      <c r="CA9" s="606"/>
      <c r="CB9" s="646"/>
      <c r="CD9" s="647" t="s">
        <v>234</v>
      </c>
      <c r="CE9" s="644"/>
      <c r="CF9" s="644"/>
      <c r="CG9" s="644"/>
      <c r="CH9" s="644"/>
      <c r="CI9" s="644"/>
      <c r="CJ9" s="644"/>
      <c r="CK9" s="644"/>
      <c r="CL9" s="644"/>
      <c r="CM9" s="644"/>
      <c r="CN9" s="644"/>
      <c r="CO9" s="644"/>
      <c r="CP9" s="644"/>
      <c r="CQ9" s="645"/>
      <c r="CR9" s="603">
        <v>351828</v>
      </c>
      <c r="CS9" s="606"/>
      <c r="CT9" s="606"/>
      <c r="CU9" s="606"/>
      <c r="CV9" s="606"/>
      <c r="CW9" s="606"/>
      <c r="CX9" s="606"/>
      <c r="CY9" s="607"/>
      <c r="CZ9" s="665">
        <v>6.1</v>
      </c>
      <c r="DA9" s="665"/>
      <c r="DB9" s="665"/>
      <c r="DC9" s="665"/>
      <c r="DD9" s="611">
        <v>4832</v>
      </c>
      <c r="DE9" s="606"/>
      <c r="DF9" s="606"/>
      <c r="DG9" s="606"/>
      <c r="DH9" s="606"/>
      <c r="DI9" s="606"/>
      <c r="DJ9" s="606"/>
      <c r="DK9" s="606"/>
      <c r="DL9" s="606"/>
      <c r="DM9" s="606"/>
      <c r="DN9" s="606"/>
      <c r="DO9" s="606"/>
      <c r="DP9" s="607"/>
      <c r="DQ9" s="611">
        <v>309477</v>
      </c>
      <c r="DR9" s="606"/>
      <c r="DS9" s="606"/>
      <c r="DT9" s="606"/>
      <c r="DU9" s="606"/>
      <c r="DV9" s="606"/>
      <c r="DW9" s="606"/>
      <c r="DX9" s="606"/>
      <c r="DY9" s="606"/>
      <c r="DZ9" s="606"/>
      <c r="EA9" s="606"/>
      <c r="EB9" s="606"/>
      <c r="EC9" s="646"/>
    </row>
    <row r="10" spans="2:143" ht="11.25" customHeight="1">
      <c r="B10" s="600" t="s">
        <v>235</v>
      </c>
      <c r="C10" s="601"/>
      <c r="D10" s="601"/>
      <c r="E10" s="601"/>
      <c r="F10" s="601"/>
      <c r="G10" s="601"/>
      <c r="H10" s="601"/>
      <c r="I10" s="601"/>
      <c r="J10" s="601"/>
      <c r="K10" s="601"/>
      <c r="L10" s="601"/>
      <c r="M10" s="601"/>
      <c r="N10" s="601"/>
      <c r="O10" s="601"/>
      <c r="P10" s="601"/>
      <c r="Q10" s="602"/>
      <c r="R10" s="603" t="s">
        <v>236</v>
      </c>
      <c r="S10" s="606"/>
      <c r="T10" s="606"/>
      <c r="U10" s="606"/>
      <c r="V10" s="606"/>
      <c r="W10" s="606"/>
      <c r="X10" s="606"/>
      <c r="Y10" s="607"/>
      <c r="Z10" s="665" t="s">
        <v>122</v>
      </c>
      <c r="AA10" s="665"/>
      <c r="AB10" s="665"/>
      <c r="AC10" s="665"/>
      <c r="AD10" s="666" t="s">
        <v>165</v>
      </c>
      <c r="AE10" s="666"/>
      <c r="AF10" s="666"/>
      <c r="AG10" s="666"/>
      <c r="AH10" s="666"/>
      <c r="AI10" s="666"/>
      <c r="AJ10" s="666"/>
      <c r="AK10" s="666"/>
      <c r="AL10" s="608" t="s">
        <v>122</v>
      </c>
      <c r="AM10" s="609"/>
      <c r="AN10" s="609"/>
      <c r="AO10" s="667"/>
      <c r="AP10" s="600" t="s">
        <v>237</v>
      </c>
      <c r="AQ10" s="601"/>
      <c r="AR10" s="601"/>
      <c r="AS10" s="601"/>
      <c r="AT10" s="601"/>
      <c r="AU10" s="601"/>
      <c r="AV10" s="601"/>
      <c r="AW10" s="601"/>
      <c r="AX10" s="601"/>
      <c r="AY10" s="601"/>
      <c r="AZ10" s="601"/>
      <c r="BA10" s="601"/>
      <c r="BB10" s="601"/>
      <c r="BC10" s="601"/>
      <c r="BD10" s="601"/>
      <c r="BE10" s="601"/>
      <c r="BF10" s="602"/>
      <c r="BG10" s="603">
        <v>20424</v>
      </c>
      <c r="BH10" s="606"/>
      <c r="BI10" s="606"/>
      <c r="BJ10" s="606"/>
      <c r="BK10" s="606"/>
      <c r="BL10" s="606"/>
      <c r="BM10" s="606"/>
      <c r="BN10" s="607"/>
      <c r="BO10" s="665">
        <v>2.2000000000000002</v>
      </c>
      <c r="BP10" s="665"/>
      <c r="BQ10" s="665"/>
      <c r="BR10" s="665"/>
      <c r="BS10" s="611" t="s">
        <v>236</v>
      </c>
      <c r="BT10" s="606"/>
      <c r="BU10" s="606"/>
      <c r="BV10" s="606"/>
      <c r="BW10" s="606"/>
      <c r="BX10" s="606"/>
      <c r="BY10" s="606"/>
      <c r="BZ10" s="606"/>
      <c r="CA10" s="606"/>
      <c r="CB10" s="646"/>
      <c r="CD10" s="647" t="s">
        <v>238</v>
      </c>
      <c r="CE10" s="644"/>
      <c r="CF10" s="644"/>
      <c r="CG10" s="644"/>
      <c r="CH10" s="644"/>
      <c r="CI10" s="644"/>
      <c r="CJ10" s="644"/>
      <c r="CK10" s="644"/>
      <c r="CL10" s="644"/>
      <c r="CM10" s="644"/>
      <c r="CN10" s="644"/>
      <c r="CO10" s="644"/>
      <c r="CP10" s="644"/>
      <c r="CQ10" s="645"/>
      <c r="CR10" s="603" t="s">
        <v>236</v>
      </c>
      <c r="CS10" s="606"/>
      <c r="CT10" s="606"/>
      <c r="CU10" s="606"/>
      <c r="CV10" s="606"/>
      <c r="CW10" s="606"/>
      <c r="CX10" s="606"/>
      <c r="CY10" s="607"/>
      <c r="CZ10" s="665" t="s">
        <v>122</v>
      </c>
      <c r="DA10" s="665"/>
      <c r="DB10" s="665"/>
      <c r="DC10" s="665"/>
      <c r="DD10" s="611" t="s">
        <v>236</v>
      </c>
      <c r="DE10" s="606"/>
      <c r="DF10" s="606"/>
      <c r="DG10" s="606"/>
      <c r="DH10" s="606"/>
      <c r="DI10" s="606"/>
      <c r="DJ10" s="606"/>
      <c r="DK10" s="606"/>
      <c r="DL10" s="606"/>
      <c r="DM10" s="606"/>
      <c r="DN10" s="606"/>
      <c r="DO10" s="606"/>
      <c r="DP10" s="607"/>
      <c r="DQ10" s="611" t="s">
        <v>122</v>
      </c>
      <c r="DR10" s="606"/>
      <c r="DS10" s="606"/>
      <c r="DT10" s="606"/>
      <c r="DU10" s="606"/>
      <c r="DV10" s="606"/>
      <c r="DW10" s="606"/>
      <c r="DX10" s="606"/>
      <c r="DY10" s="606"/>
      <c r="DZ10" s="606"/>
      <c r="EA10" s="606"/>
      <c r="EB10" s="606"/>
      <c r="EC10" s="646"/>
    </row>
    <row r="11" spans="2:143" ht="11.25" customHeight="1">
      <c r="B11" s="600" t="s">
        <v>239</v>
      </c>
      <c r="C11" s="601"/>
      <c r="D11" s="601"/>
      <c r="E11" s="601"/>
      <c r="F11" s="601"/>
      <c r="G11" s="601"/>
      <c r="H11" s="601"/>
      <c r="I11" s="601"/>
      <c r="J11" s="601"/>
      <c r="K11" s="601"/>
      <c r="L11" s="601"/>
      <c r="M11" s="601"/>
      <c r="N11" s="601"/>
      <c r="O11" s="601"/>
      <c r="P11" s="601"/>
      <c r="Q11" s="602"/>
      <c r="R11" s="603" t="s">
        <v>122</v>
      </c>
      <c r="S11" s="606"/>
      <c r="T11" s="606"/>
      <c r="U11" s="606"/>
      <c r="V11" s="606"/>
      <c r="W11" s="606"/>
      <c r="X11" s="606"/>
      <c r="Y11" s="607"/>
      <c r="Z11" s="665" t="s">
        <v>236</v>
      </c>
      <c r="AA11" s="665"/>
      <c r="AB11" s="665"/>
      <c r="AC11" s="665"/>
      <c r="AD11" s="666" t="s">
        <v>236</v>
      </c>
      <c r="AE11" s="666"/>
      <c r="AF11" s="666"/>
      <c r="AG11" s="666"/>
      <c r="AH11" s="666"/>
      <c r="AI11" s="666"/>
      <c r="AJ11" s="666"/>
      <c r="AK11" s="666"/>
      <c r="AL11" s="608" t="s">
        <v>122</v>
      </c>
      <c r="AM11" s="609"/>
      <c r="AN11" s="609"/>
      <c r="AO11" s="667"/>
      <c r="AP11" s="600" t="s">
        <v>240</v>
      </c>
      <c r="AQ11" s="601"/>
      <c r="AR11" s="601"/>
      <c r="AS11" s="601"/>
      <c r="AT11" s="601"/>
      <c r="AU11" s="601"/>
      <c r="AV11" s="601"/>
      <c r="AW11" s="601"/>
      <c r="AX11" s="601"/>
      <c r="AY11" s="601"/>
      <c r="AZ11" s="601"/>
      <c r="BA11" s="601"/>
      <c r="BB11" s="601"/>
      <c r="BC11" s="601"/>
      <c r="BD11" s="601"/>
      <c r="BE11" s="601"/>
      <c r="BF11" s="602"/>
      <c r="BG11" s="603">
        <v>18730</v>
      </c>
      <c r="BH11" s="606"/>
      <c r="BI11" s="606"/>
      <c r="BJ11" s="606"/>
      <c r="BK11" s="606"/>
      <c r="BL11" s="606"/>
      <c r="BM11" s="606"/>
      <c r="BN11" s="607"/>
      <c r="BO11" s="665">
        <v>2</v>
      </c>
      <c r="BP11" s="665"/>
      <c r="BQ11" s="665"/>
      <c r="BR11" s="665"/>
      <c r="BS11" s="611">
        <v>3713</v>
      </c>
      <c r="BT11" s="606"/>
      <c r="BU11" s="606"/>
      <c r="BV11" s="606"/>
      <c r="BW11" s="606"/>
      <c r="BX11" s="606"/>
      <c r="BY11" s="606"/>
      <c r="BZ11" s="606"/>
      <c r="CA11" s="606"/>
      <c r="CB11" s="646"/>
      <c r="CD11" s="647" t="s">
        <v>241</v>
      </c>
      <c r="CE11" s="644"/>
      <c r="CF11" s="644"/>
      <c r="CG11" s="644"/>
      <c r="CH11" s="644"/>
      <c r="CI11" s="644"/>
      <c r="CJ11" s="644"/>
      <c r="CK11" s="644"/>
      <c r="CL11" s="644"/>
      <c r="CM11" s="644"/>
      <c r="CN11" s="644"/>
      <c r="CO11" s="644"/>
      <c r="CP11" s="644"/>
      <c r="CQ11" s="645"/>
      <c r="CR11" s="603">
        <v>186392</v>
      </c>
      <c r="CS11" s="606"/>
      <c r="CT11" s="606"/>
      <c r="CU11" s="606"/>
      <c r="CV11" s="606"/>
      <c r="CW11" s="606"/>
      <c r="CX11" s="606"/>
      <c r="CY11" s="607"/>
      <c r="CZ11" s="665">
        <v>3.2</v>
      </c>
      <c r="DA11" s="665"/>
      <c r="DB11" s="665"/>
      <c r="DC11" s="665"/>
      <c r="DD11" s="611">
        <v>41979</v>
      </c>
      <c r="DE11" s="606"/>
      <c r="DF11" s="606"/>
      <c r="DG11" s="606"/>
      <c r="DH11" s="606"/>
      <c r="DI11" s="606"/>
      <c r="DJ11" s="606"/>
      <c r="DK11" s="606"/>
      <c r="DL11" s="606"/>
      <c r="DM11" s="606"/>
      <c r="DN11" s="606"/>
      <c r="DO11" s="606"/>
      <c r="DP11" s="607"/>
      <c r="DQ11" s="611">
        <v>119190</v>
      </c>
      <c r="DR11" s="606"/>
      <c r="DS11" s="606"/>
      <c r="DT11" s="606"/>
      <c r="DU11" s="606"/>
      <c r="DV11" s="606"/>
      <c r="DW11" s="606"/>
      <c r="DX11" s="606"/>
      <c r="DY11" s="606"/>
      <c r="DZ11" s="606"/>
      <c r="EA11" s="606"/>
      <c r="EB11" s="606"/>
      <c r="EC11" s="646"/>
    </row>
    <row r="12" spans="2:143" ht="11.25" customHeight="1">
      <c r="B12" s="600" t="s">
        <v>242</v>
      </c>
      <c r="C12" s="601"/>
      <c r="D12" s="601"/>
      <c r="E12" s="601"/>
      <c r="F12" s="601"/>
      <c r="G12" s="601"/>
      <c r="H12" s="601"/>
      <c r="I12" s="601"/>
      <c r="J12" s="601"/>
      <c r="K12" s="601"/>
      <c r="L12" s="601"/>
      <c r="M12" s="601"/>
      <c r="N12" s="601"/>
      <c r="O12" s="601"/>
      <c r="P12" s="601"/>
      <c r="Q12" s="602"/>
      <c r="R12" s="603">
        <v>174538</v>
      </c>
      <c r="S12" s="606"/>
      <c r="T12" s="606"/>
      <c r="U12" s="606"/>
      <c r="V12" s="606"/>
      <c r="W12" s="606"/>
      <c r="X12" s="606"/>
      <c r="Y12" s="607"/>
      <c r="Z12" s="665">
        <v>2.8</v>
      </c>
      <c r="AA12" s="665"/>
      <c r="AB12" s="665"/>
      <c r="AC12" s="665"/>
      <c r="AD12" s="666">
        <v>174538</v>
      </c>
      <c r="AE12" s="666"/>
      <c r="AF12" s="666"/>
      <c r="AG12" s="666"/>
      <c r="AH12" s="666"/>
      <c r="AI12" s="666"/>
      <c r="AJ12" s="666"/>
      <c r="AK12" s="666"/>
      <c r="AL12" s="608">
        <v>5.8</v>
      </c>
      <c r="AM12" s="609"/>
      <c r="AN12" s="609"/>
      <c r="AO12" s="667"/>
      <c r="AP12" s="600" t="s">
        <v>243</v>
      </c>
      <c r="AQ12" s="601"/>
      <c r="AR12" s="601"/>
      <c r="AS12" s="601"/>
      <c r="AT12" s="601"/>
      <c r="AU12" s="601"/>
      <c r="AV12" s="601"/>
      <c r="AW12" s="601"/>
      <c r="AX12" s="601"/>
      <c r="AY12" s="601"/>
      <c r="AZ12" s="601"/>
      <c r="BA12" s="601"/>
      <c r="BB12" s="601"/>
      <c r="BC12" s="601"/>
      <c r="BD12" s="601"/>
      <c r="BE12" s="601"/>
      <c r="BF12" s="602"/>
      <c r="BG12" s="603">
        <v>408910</v>
      </c>
      <c r="BH12" s="606"/>
      <c r="BI12" s="606"/>
      <c r="BJ12" s="606"/>
      <c r="BK12" s="606"/>
      <c r="BL12" s="606"/>
      <c r="BM12" s="606"/>
      <c r="BN12" s="607"/>
      <c r="BO12" s="665">
        <v>44.2</v>
      </c>
      <c r="BP12" s="665"/>
      <c r="BQ12" s="665"/>
      <c r="BR12" s="665"/>
      <c r="BS12" s="611" t="s">
        <v>122</v>
      </c>
      <c r="BT12" s="606"/>
      <c r="BU12" s="606"/>
      <c r="BV12" s="606"/>
      <c r="BW12" s="606"/>
      <c r="BX12" s="606"/>
      <c r="BY12" s="606"/>
      <c r="BZ12" s="606"/>
      <c r="CA12" s="606"/>
      <c r="CB12" s="646"/>
      <c r="CD12" s="647" t="s">
        <v>244</v>
      </c>
      <c r="CE12" s="644"/>
      <c r="CF12" s="644"/>
      <c r="CG12" s="644"/>
      <c r="CH12" s="644"/>
      <c r="CI12" s="644"/>
      <c r="CJ12" s="644"/>
      <c r="CK12" s="644"/>
      <c r="CL12" s="644"/>
      <c r="CM12" s="644"/>
      <c r="CN12" s="644"/>
      <c r="CO12" s="644"/>
      <c r="CP12" s="644"/>
      <c r="CQ12" s="645"/>
      <c r="CR12" s="603">
        <v>43018</v>
      </c>
      <c r="CS12" s="606"/>
      <c r="CT12" s="606"/>
      <c r="CU12" s="606"/>
      <c r="CV12" s="606"/>
      <c r="CW12" s="606"/>
      <c r="CX12" s="606"/>
      <c r="CY12" s="607"/>
      <c r="CZ12" s="665">
        <v>0.7</v>
      </c>
      <c r="DA12" s="665"/>
      <c r="DB12" s="665"/>
      <c r="DC12" s="665"/>
      <c r="DD12" s="611">
        <v>756</v>
      </c>
      <c r="DE12" s="606"/>
      <c r="DF12" s="606"/>
      <c r="DG12" s="606"/>
      <c r="DH12" s="606"/>
      <c r="DI12" s="606"/>
      <c r="DJ12" s="606"/>
      <c r="DK12" s="606"/>
      <c r="DL12" s="606"/>
      <c r="DM12" s="606"/>
      <c r="DN12" s="606"/>
      <c r="DO12" s="606"/>
      <c r="DP12" s="607"/>
      <c r="DQ12" s="611">
        <v>38777</v>
      </c>
      <c r="DR12" s="606"/>
      <c r="DS12" s="606"/>
      <c r="DT12" s="606"/>
      <c r="DU12" s="606"/>
      <c r="DV12" s="606"/>
      <c r="DW12" s="606"/>
      <c r="DX12" s="606"/>
      <c r="DY12" s="606"/>
      <c r="DZ12" s="606"/>
      <c r="EA12" s="606"/>
      <c r="EB12" s="606"/>
      <c r="EC12" s="646"/>
    </row>
    <row r="13" spans="2:143" ht="11.25" customHeight="1">
      <c r="B13" s="600" t="s">
        <v>245</v>
      </c>
      <c r="C13" s="601"/>
      <c r="D13" s="601"/>
      <c r="E13" s="601"/>
      <c r="F13" s="601"/>
      <c r="G13" s="601"/>
      <c r="H13" s="601"/>
      <c r="I13" s="601"/>
      <c r="J13" s="601"/>
      <c r="K13" s="601"/>
      <c r="L13" s="601"/>
      <c r="M13" s="601"/>
      <c r="N13" s="601"/>
      <c r="O13" s="601"/>
      <c r="P13" s="601"/>
      <c r="Q13" s="602"/>
      <c r="R13" s="603" t="s">
        <v>236</v>
      </c>
      <c r="S13" s="606"/>
      <c r="T13" s="606"/>
      <c r="U13" s="606"/>
      <c r="V13" s="606"/>
      <c r="W13" s="606"/>
      <c r="X13" s="606"/>
      <c r="Y13" s="607"/>
      <c r="Z13" s="665" t="s">
        <v>122</v>
      </c>
      <c r="AA13" s="665"/>
      <c r="AB13" s="665"/>
      <c r="AC13" s="665"/>
      <c r="AD13" s="666" t="s">
        <v>122</v>
      </c>
      <c r="AE13" s="666"/>
      <c r="AF13" s="666"/>
      <c r="AG13" s="666"/>
      <c r="AH13" s="666"/>
      <c r="AI13" s="666"/>
      <c r="AJ13" s="666"/>
      <c r="AK13" s="666"/>
      <c r="AL13" s="608" t="s">
        <v>236</v>
      </c>
      <c r="AM13" s="609"/>
      <c r="AN13" s="609"/>
      <c r="AO13" s="667"/>
      <c r="AP13" s="600" t="s">
        <v>246</v>
      </c>
      <c r="AQ13" s="601"/>
      <c r="AR13" s="601"/>
      <c r="AS13" s="601"/>
      <c r="AT13" s="601"/>
      <c r="AU13" s="601"/>
      <c r="AV13" s="601"/>
      <c r="AW13" s="601"/>
      <c r="AX13" s="601"/>
      <c r="AY13" s="601"/>
      <c r="AZ13" s="601"/>
      <c r="BA13" s="601"/>
      <c r="BB13" s="601"/>
      <c r="BC13" s="601"/>
      <c r="BD13" s="601"/>
      <c r="BE13" s="601"/>
      <c r="BF13" s="602"/>
      <c r="BG13" s="603">
        <v>408764</v>
      </c>
      <c r="BH13" s="606"/>
      <c r="BI13" s="606"/>
      <c r="BJ13" s="606"/>
      <c r="BK13" s="606"/>
      <c r="BL13" s="606"/>
      <c r="BM13" s="606"/>
      <c r="BN13" s="607"/>
      <c r="BO13" s="665">
        <v>44.2</v>
      </c>
      <c r="BP13" s="665"/>
      <c r="BQ13" s="665"/>
      <c r="BR13" s="665"/>
      <c r="BS13" s="611" t="s">
        <v>122</v>
      </c>
      <c r="BT13" s="606"/>
      <c r="BU13" s="606"/>
      <c r="BV13" s="606"/>
      <c r="BW13" s="606"/>
      <c r="BX13" s="606"/>
      <c r="BY13" s="606"/>
      <c r="BZ13" s="606"/>
      <c r="CA13" s="606"/>
      <c r="CB13" s="646"/>
      <c r="CD13" s="647" t="s">
        <v>247</v>
      </c>
      <c r="CE13" s="644"/>
      <c r="CF13" s="644"/>
      <c r="CG13" s="644"/>
      <c r="CH13" s="644"/>
      <c r="CI13" s="644"/>
      <c r="CJ13" s="644"/>
      <c r="CK13" s="644"/>
      <c r="CL13" s="644"/>
      <c r="CM13" s="644"/>
      <c r="CN13" s="644"/>
      <c r="CO13" s="644"/>
      <c r="CP13" s="644"/>
      <c r="CQ13" s="645"/>
      <c r="CR13" s="603">
        <v>1184831</v>
      </c>
      <c r="CS13" s="606"/>
      <c r="CT13" s="606"/>
      <c r="CU13" s="606"/>
      <c r="CV13" s="606"/>
      <c r="CW13" s="606"/>
      <c r="CX13" s="606"/>
      <c r="CY13" s="607"/>
      <c r="CZ13" s="665">
        <v>20.399999999999999</v>
      </c>
      <c r="DA13" s="665"/>
      <c r="DB13" s="665"/>
      <c r="DC13" s="665"/>
      <c r="DD13" s="611">
        <v>962453</v>
      </c>
      <c r="DE13" s="606"/>
      <c r="DF13" s="606"/>
      <c r="DG13" s="606"/>
      <c r="DH13" s="606"/>
      <c r="DI13" s="606"/>
      <c r="DJ13" s="606"/>
      <c r="DK13" s="606"/>
      <c r="DL13" s="606"/>
      <c r="DM13" s="606"/>
      <c r="DN13" s="606"/>
      <c r="DO13" s="606"/>
      <c r="DP13" s="607"/>
      <c r="DQ13" s="611">
        <v>282276</v>
      </c>
      <c r="DR13" s="606"/>
      <c r="DS13" s="606"/>
      <c r="DT13" s="606"/>
      <c r="DU13" s="606"/>
      <c r="DV13" s="606"/>
      <c r="DW13" s="606"/>
      <c r="DX13" s="606"/>
      <c r="DY13" s="606"/>
      <c r="DZ13" s="606"/>
      <c r="EA13" s="606"/>
      <c r="EB13" s="606"/>
      <c r="EC13" s="646"/>
    </row>
    <row r="14" spans="2:143" ht="11.25" customHeight="1">
      <c r="B14" s="600" t="s">
        <v>248</v>
      </c>
      <c r="C14" s="601"/>
      <c r="D14" s="601"/>
      <c r="E14" s="601"/>
      <c r="F14" s="601"/>
      <c r="G14" s="601"/>
      <c r="H14" s="601"/>
      <c r="I14" s="601"/>
      <c r="J14" s="601"/>
      <c r="K14" s="601"/>
      <c r="L14" s="601"/>
      <c r="M14" s="601"/>
      <c r="N14" s="601"/>
      <c r="O14" s="601"/>
      <c r="P14" s="601"/>
      <c r="Q14" s="602"/>
      <c r="R14" s="603" t="s">
        <v>122</v>
      </c>
      <c r="S14" s="606"/>
      <c r="T14" s="606"/>
      <c r="U14" s="606"/>
      <c r="V14" s="606"/>
      <c r="W14" s="606"/>
      <c r="X14" s="606"/>
      <c r="Y14" s="607"/>
      <c r="Z14" s="665" t="s">
        <v>122</v>
      </c>
      <c r="AA14" s="665"/>
      <c r="AB14" s="665"/>
      <c r="AC14" s="665"/>
      <c r="AD14" s="666" t="s">
        <v>122</v>
      </c>
      <c r="AE14" s="666"/>
      <c r="AF14" s="666"/>
      <c r="AG14" s="666"/>
      <c r="AH14" s="666"/>
      <c r="AI14" s="666"/>
      <c r="AJ14" s="666"/>
      <c r="AK14" s="666"/>
      <c r="AL14" s="608" t="s">
        <v>236</v>
      </c>
      <c r="AM14" s="609"/>
      <c r="AN14" s="609"/>
      <c r="AO14" s="667"/>
      <c r="AP14" s="600" t="s">
        <v>249</v>
      </c>
      <c r="AQ14" s="601"/>
      <c r="AR14" s="601"/>
      <c r="AS14" s="601"/>
      <c r="AT14" s="601"/>
      <c r="AU14" s="601"/>
      <c r="AV14" s="601"/>
      <c r="AW14" s="601"/>
      <c r="AX14" s="601"/>
      <c r="AY14" s="601"/>
      <c r="AZ14" s="601"/>
      <c r="BA14" s="601"/>
      <c r="BB14" s="601"/>
      <c r="BC14" s="601"/>
      <c r="BD14" s="601"/>
      <c r="BE14" s="601"/>
      <c r="BF14" s="602"/>
      <c r="BG14" s="603">
        <v>36050</v>
      </c>
      <c r="BH14" s="606"/>
      <c r="BI14" s="606"/>
      <c r="BJ14" s="606"/>
      <c r="BK14" s="606"/>
      <c r="BL14" s="606"/>
      <c r="BM14" s="606"/>
      <c r="BN14" s="607"/>
      <c r="BO14" s="665">
        <v>3.9</v>
      </c>
      <c r="BP14" s="665"/>
      <c r="BQ14" s="665"/>
      <c r="BR14" s="665"/>
      <c r="BS14" s="611" t="s">
        <v>122</v>
      </c>
      <c r="BT14" s="606"/>
      <c r="BU14" s="606"/>
      <c r="BV14" s="606"/>
      <c r="BW14" s="606"/>
      <c r="BX14" s="606"/>
      <c r="BY14" s="606"/>
      <c r="BZ14" s="606"/>
      <c r="CA14" s="606"/>
      <c r="CB14" s="646"/>
      <c r="CD14" s="647" t="s">
        <v>250</v>
      </c>
      <c r="CE14" s="644"/>
      <c r="CF14" s="644"/>
      <c r="CG14" s="644"/>
      <c r="CH14" s="644"/>
      <c r="CI14" s="644"/>
      <c r="CJ14" s="644"/>
      <c r="CK14" s="644"/>
      <c r="CL14" s="644"/>
      <c r="CM14" s="644"/>
      <c r="CN14" s="644"/>
      <c r="CO14" s="644"/>
      <c r="CP14" s="644"/>
      <c r="CQ14" s="645"/>
      <c r="CR14" s="603">
        <v>177657</v>
      </c>
      <c r="CS14" s="606"/>
      <c r="CT14" s="606"/>
      <c r="CU14" s="606"/>
      <c r="CV14" s="606"/>
      <c r="CW14" s="606"/>
      <c r="CX14" s="606"/>
      <c r="CY14" s="607"/>
      <c r="CZ14" s="665">
        <v>3.1</v>
      </c>
      <c r="DA14" s="665"/>
      <c r="DB14" s="665"/>
      <c r="DC14" s="665"/>
      <c r="DD14" s="611">
        <v>2336</v>
      </c>
      <c r="DE14" s="606"/>
      <c r="DF14" s="606"/>
      <c r="DG14" s="606"/>
      <c r="DH14" s="606"/>
      <c r="DI14" s="606"/>
      <c r="DJ14" s="606"/>
      <c r="DK14" s="606"/>
      <c r="DL14" s="606"/>
      <c r="DM14" s="606"/>
      <c r="DN14" s="606"/>
      <c r="DO14" s="606"/>
      <c r="DP14" s="607"/>
      <c r="DQ14" s="611">
        <v>176857</v>
      </c>
      <c r="DR14" s="606"/>
      <c r="DS14" s="606"/>
      <c r="DT14" s="606"/>
      <c r="DU14" s="606"/>
      <c r="DV14" s="606"/>
      <c r="DW14" s="606"/>
      <c r="DX14" s="606"/>
      <c r="DY14" s="606"/>
      <c r="DZ14" s="606"/>
      <c r="EA14" s="606"/>
      <c r="EB14" s="606"/>
      <c r="EC14" s="646"/>
    </row>
    <row r="15" spans="2:143" ht="11.25" customHeight="1">
      <c r="B15" s="600" t="s">
        <v>251</v>
      </c>
      <c r="C15" s="601"/>
      <c r="D15" s="601"/>
      <c r="E15" s="601"/>
      <c r="F15" s="601"/>
      <c r="G15" s="601"/>
      <c r="H15" s="601"/>
      <c r="I15" s="601"/>
      <c r="J15" s="601"/>
      <c r="K15" s="601"/>
      <c r="L15" s="601"/>
      <c r="M15" s="601"/>
      <c r="N15" s="601"/>
      <c r="O15" s="601"/>
      <c r="P15" s="601"/>
      <c r="Q15" s="602"/>
      <c r="R15" s="603">
        <v>15894</v>
      </c>
      <c r="S15" s="606"/>
      <c r="T15" s="606"/>
      <c r="U15" s="606"/>
      <c r="V15" s="606"/>
      <c r="W15" s="606"/>
      <c r="X15" s="606"/>
      <c r="Y15" s="607"/>
      <c r="Z15" s="665">
        <v>0.3</v>
      </c>
      <c r="AA15" s="665"/>
      <c r="AB15" s="665"/>
      <c r="AC15" s="665"/>
      <c r="AD15" s="666">
        <v>15894</v>
      </c>
      <c r="AE15" s="666"/>
      <c r="AF15" s="666"/>
      <c r="AG15" s="666"/>
      <c r="AH15" s="666"/>
      <c r="AI15" s="666"/>
      <c r="AJ15" s="666"/>
      <c r="AK15" s="666"/>
      <c r="AL15" s="608">
        <v>0.5</v>
      </c>
      <c r="AM15" s="609"/>
      <c r="AN15" s="609"/>
      <c r="AO15" s="667"/>
      <c r="AP15" s="600" t="s">
        <v>252</v>
      </c>
      <c r="AQ15" s="601"/>
      <c r="AR15" s="601"/>
      <c r="AS15" s="601"/>
      <c r="AT15" s="601"/>
      <c r="AU15" s="601"/>
      <c r="AV15" s="601"/>
      <c r="AW15" s="601"/>
      <c r="AX15" s="601"/>
      <c r="AY15" s="601"/>
      <c r="AZ15" s="601"/>
      <c r="BA15" s="601"/>
      <c r="BB15" s="601"/>
      <c r="BC15" s="601"/>
      <c r="BD15" s="601"/>
      <c r="BE15" s="601"/>
      <c r="BF15" s="602"/>
      <c r="BG15" s="603">
        <v>85884</v>
      </c>
      <c r="BH15" s="606"/>
      <c r="BI15" s="606"/>
      <c r="BJ15" s="606"/>
      <c r="BK15" s="606"/>
      <c r="BL15" s="606"/>
      <c r="BM15" s="606"/>
      <c r="BN15" s="607"/>
      <c r="BO15" s="665">
        <v>9.3000000000000007</v>
      </c>
      <c r="BP15" s="665"/>
      <c r="BQ15" s="665"/>
      <c r="BR15" s="665"/>
      <c r="BS15" s="611" t="s">
        <v>122</v>
      </c>
      <c r="BT15" s="606"/>
      <c r="BU15" s="606"/>
      <c r="BV15" s="606"/>
      <c r="BW15" s="606"/>
      <c r="BX15" s="606"/>
      <c r="BY15" s="606"/>
      <c r="BZ15" s="606"/>
      <c r="CA15" s="606"/>
      <c r="CB15" s="646"/>
      <c r="CD15" s="647" t="s">
        <v>253</v>
      </c>
      <c r="CE15" s="644"/>
      <c r="CF15" s="644"/>
      <c r="CG15" s="644"/>
      <c r="CH15" s="644"/>
      <c r="CI15" s="644"/>
      <c r="CJ15" s="644"/>
      <c r="CK15" s="644"/>
      <c r="CL15" s="644"/>
      <c r="CM15" s="644"/>
      <c r="CN15" s="644"/>
      <c r="CO15" s="644"/>
      <c r="CP15" s="644"/>
      <c r="CQ15" s="645"/>
      <c r="CR15" s="603">
        <v>475260</v>
      </c>
      <c r="CS15" s="606"/>
      <c r="CT15" s="606"/>
      <c r="CU15" s="606"/>
      <c r="CV15" s="606"/>
      <c r="CW15" s="606"/>
      <c r="CX15" s="606"/>
      <c r="CY15" s="607"/>
      <c r="CZ15" s="665">
        <v>8.1999999999999993</v>
      </c>
      <c r="DA15" s="665"/>
      <c r="DB15" s="665"/>
      <c r="DC15" s="665"/>
      <c r="DD15" s="611">
        <v>14542</v>
      </c>
      <c r="DE15" s="606"/>
      <c r="DF15" s="606"/>
      <c r="DG15" s="606"/>
      <c r="DH15" s="606"/>
      <c r="DI15" s="606"/>
      <c r="DJ15" s="606"/>
      <c r="DK15" s="606"/>
      <c r="DL15" s="606"/>
      <c r="DM15" s="606"/>
      <c r="DN15" s="606"/>
      <c r="DO15" s="606"/>
      <c r="DP15" s="607"/>
      <c r="DQ15" s="611">
        <v>404747</v>
      </c>
      <c r="DR15" s="606"/>
      <c r="DS15" s="606"/>
      <c r="DT15" s="606"/>
      <c r="DU15" s="606"/>
      <c r="DV15" s="606"/>
      <c r="DW15" s="606"/>
      <c r="DX15" s="606"/>
      <c r="DY15" s="606"/>
      <c r="DZ15" s="606"/>
      <c r="EA15" s="606"/>
      <c r="EB15" s="606"/>
      <c r="EC15" s="646"/>
    </row>
    <row r="16" spans="2:143" ht="11.25" customHeight="1">
      <c r="B16" s="600" t="s">
        <v>254</v>
      </c>
      <c r="C16" s="601"/>
      <c r="D16" s="601"/>
      <c r="E16" s="601"/>
      <c r="F16" s="601"/>
      <c r="G16" s="601"/>
      <c r="H16" s="601"/>
      <c r="I16" s="601"/>
      <c r="J16" s="601"/>
      <c r="K16" s="601"/>
      <c r="L16" s="601"/>
      <c r="M16" s="601"/>
      <c r="N16" s="601"/>
      <c r="O16" s="601"/>
      <c r="P16" s="601"/>
      <c r="Q16" s="602"/>
      <c r="R16" s="603" t="s">
        <v>165</v>
      </c>
      <c r="S16" s="606"/>
      <c r="T16" s="606"/>
      <c r="U16" s="606"/>
      <c r="V16" s="606"/>
      <c r="W16" s="606"/>
      <c r="X16" s="606"/>
      <c r="Y16" s="607"/>
      <c r="Z16" s="665" t="s">
        <v>236</v>
      </c>
      <c r="AA16" s="665"/>
      <c r="AB16" s="665"/>
      <c r="AC16" s="665"/>
      <c r="AD16" s="666" t="s">
        <v>165</v>
      </c>
      <c r="AE16" s="666"/>
      <c r="AF16" s="666"/>
      <c r="AG16" s="666"/>
      <c r="AH16" s="666"/>
      <c r="AI16" s="666"/>
      <c r="AJ16" s="666"/>
      <c r="AK16" s="666"/>
      <c r="AL16" s="608" t="s">
        <v>165</v>
      </c>
      <c r="AM16" s="609"/>
      <c r="AN16" s="609"/>
      <c r="AO16" s="667"/>
      <c r="AP16" s="600" t="s">
        <v>255</v>
      </c>
      <c r="AQ16" s="601"/>
      <c r="AR16" s="601"/>
      <c r="AS16" s="601"/>
      <c r="AT16" s="601"/>
      <c r="AU16" s="601"/>
      <c r="AV16" s="601"/>
      <c r="AW16" s="601"/>
      <c r="AX16" s="601"/>
      <c r="AY16" s="601"/>
      <c r="AZ16" s="601"/>
      <c r="BA16" s="601"/>
      <c r="BB16" s="601"/>
      <c r="BC16" s="601"/>
      <c r="BD16" s="601"/>
      <c r="BE16" s="601"/>
      <c r="BF16" s="602"/>
      <c r="BG16" s="603">
        <v>1427</v>
      </c>
      <c r="BH16" s="606"/>
      <c r="BI16" s="606"/>
      <c r="BJ16" s="606"/>
      <c r="BK16" s="606"/>
      <c r="BL16" s="606"/>
      <c r="BM16" s="606"/>
      <c r="BN16" s="607"/>
      <c r="BO16" s="665">
        <v>0.2</v>
      </c>
      <c r="BP16" s="665"/>
      <c r="BQ16" s="665"/>
      <c r="BR16" s="665"/>
      <c r="BS16" s="611" t="s">
        <v>122</v>
      </c>
      <c r="BT16" s="606"/>
      <c r="BU16" s="606"/>
      <c r="BV16" s="606"/>
      <c r="BW16" s="606"/>
      <c r="BX16" s="606"/>
      <c r="BY16" s="606"/>
      <c r="BZ16" s="606"/>
      <c r="CA16" s="606"/>
      <c r="CB16" s="646"/>
      <c r="CD16" s="647" t="s">
        <v>256</v>
      </c>
      <c r="CE16" s="644"/>
      <c r="CF16" s="644"/>
      <c r="CG16" s="644"/>
      <c r="CH16" s="644"/>
      <c r="CI16" s="644"/>
      <c r="CJ16" s="644"/>
      <c r="CK16" s="644"/>
      <c r="CL16" s="644"/>
      <c r="CM16" s="644"/>
      <c r="CN16" s="644"/>
      <c r="CO16" s="644"/>
      <c r="CP16" s="644"/>
      <c r="CQ16" s="645"/>
      <c r="CR16" s="603">
        <v>6220</v>
      </c>
      <c r="CS16" s="606"/>
      <c r="CT16" s="606"/>
      <c r="CU16" s="606"/>
      <c r="CV16" s="606"/>
      <c r="CW16" s="606"/>
      <c r="CX16" s="606"/>
      <c r="CY16" s="607"/>
      <c r="CZ16" s="665">
        <v>0.1</v>
      </c>
      <c r="DA16" s="665"/>
      <c r="DB16" s="665"/>
      <c r="DC16" s="665"/>
      <c r="DD16" s="611" t="s">
        <v>122</v>
      </c>
      <c r="DE16" s="606"/>
      <c r="DF16" s="606"/>
      <c r="DG16" s="606"/>
      <c r="DH16" s="606"/>
      <c r="DI16" s="606"/>
      <c r="DJ16" s="606"/>
      <c r="DK16" s="606"/>
      <c r="DL16" s="606"/>
      <c r="DM16" s="606"/>
      <c r="DN16" s="606"/>
      <c r="DO16" s="606"/>
      <c r="DP16" s="607"/>
      <c r="DQ16" s="611">
        <v>3620</v>
      </c>
      <c r="DR16" s="606"/>
      <c r="DS16" s="606"/>
      <c r="DT16" s="606"/>
      <c r="DU16" s="606"/>
      <c r="DV16" s="606"/>
      <c r="DW16" s="606"/>
      <c r="DX16" s="606"/>
      <c r="DY16" s="606"/>
      <c r="DZ16" s="606"/>
      <c r="EA16" s="606"/>
      <c r="EB16" s="606"/>
      <c r="EC16" s="646"/>
    </row>
    <row r="17" spans="2:133" ht="11.25" customHeight="1">
      <c r="B17" s="600" t="s">
        <v>257</v>
      </c>
      <c r="C17" s="601"/>
      <c r="D17" s="601"/>
      <c r="E17" s="601"/>
      <c r="F17" s="601"/>
      <c r="G17" s="601"/>
      <c r="H17" s="601"/>
      <c r="I17" s="601"/>
      <c r="J17" s="601"/>
      <c r="K17" s="601"/>
      <c r="L17" s="601"/>
      <c r="M17" s="601"/>
      <c r="N17" s="601"/>
      <c r="O17" s="601"/>
      <c r="P17" s="601"/>
      <c r="Q17" s="602"/>
      <c r="R17" s="603">
        <v>2680</v>
      </c>
      <c r="S17" s="606"/>
      <c r="T17" s="606"/>
      <c r="U17" s="606"/>
      <c r="V17" s="606"/>
      <c r="W17" s="606"/>
      <c r="X17" s="606"/>
      <c r="Y17" s="607"/>
      <c r="Z17" s="665">
        <v>0</v>
      </c>
      <c r="AA17" s="665"/>
      <c r="AB17" s="665"/>
      <c r="AC17" s="665"/>
      <c r="AD17" s="666">
        <v>2680</v>
      </c>
      <c r="AE17" s="666"/>
      <c r="AF17" s="666"/>
      <c r="AG17" s="666"/>
      <c r="AH17" s="666"/>
      <c r="AI17" s="666"/>
      <c r="AJ17" s="666"/>
      <c r="AK17" s="666"/>
      <c r="AL17" s="608">
        <v>0.1</v>
      </c>
      <c r="AM17" s="609"/>
      <c r="AN17" s="609"/>
      <c r="AO17" s="667"/>
      <c r="AP17" s="600" t="s">
        <v>258</v>
      </c>
      <c r="AQ17" s="601"/>
      <c r="AR17" s="601"/>
      <c r="AS17" s="601"/>
      <c r="AT17" s="601"/>
      <c r="AU17" s="601"/>
      <c r="AV17" s="601"/>
      <c r="AW17" s="601"/>
      <c r="AX17" s="601"/>
      <c r="AY17" s="601"/>
      <c r="AZ17" s="601"/>
      <c r="BA17" s="601"/>
      <c r="BB17" s="601"/>
      <c r="BC17" s="601"/>
      <c r="BD17" s="601"/>
      <c r="BE17" s="601"/>
      <c r="BF17" s="602"/>
      <c r="BG17" s="603" t="s">
        <v>236</v>
      </c>
      <c r="BH17" s="606"/>
      <c r="BI17" s="606"/>
      <c r="BJ17" s="606"/>
      <c r="BK17" s="606"/>
      <c r="BL17" s="606"/>
      <c r="BM17" s="606"/>
      <c r="BN17" s="607"/>
      <c r="BO17" s="665" t="s">
        <v>236</v>
      </c>
      <c r="BP17" s="665"/>
      <c r="BQ17" s="665"/>
      <c r="BR17" s="665"/>
      <c r="BS17" s="611" t="s">
        <v>165</v>
      </c>
      <c r="BT17" s="606"/>
      <c r="BU17" s="606"/>
      <c r="BV17" s="606"/>
      <c r="BW17" s="606"/>
      <c r="BX17" s="606"/>
      <c r="BY17" s="606"/>
      <c r="BZ17" s="606"/>
      <c r="CA17" s="606"/>
      <c r="CB17" s="646"/>
      <c r="CD17" s="647" t="s">
        <v>259</v>
      </c>
      <c r="CE17" s="644"/>
      <c r="CF17" s="644"/>
      <c r="CG17" s="644"/>
      <c r="CH17" s="644"/>
      <c r="CI17" s="644"/>
      <c r="CJ17" s="644"/>
      <c r="CK17" s="644"/>
      <c r="CL17" s="644"/>
      <c r="CM17" s="644"/>
      <c r="CN17" s="644"/>
      <c r="CO17" s="644"/>
      <c r="CP17" s="644"/>
      <c r="CQ17" s="645"/>
      <c r="CR17" s="603">
        <v>360598</v>
      </c>
      <c r="CS17" s="606"/>
      <c r="CT17" s="606"/>
      <c r="CU17" s="606"/>
      <c r="CV17" s="606"/>
      <c r="CW17" s="606"/>
      <c r="CX17" s="606"/>
      <c r="CY17" s="607"/>
      <c r="CZ17" s="665">
        <v>6.2</v>
      </c>
      <c r="DA17" s="665"/>
      <c r="DB17" s="665"/>
      <c r="DC17" s="665"/>
      <c r="DD17" s="611" t="s">
        <v>122</v>
      </c>
      <c r="DE17" s="606"/>
      <c r="DF17" s="606"/>
      <c r="DG17" s="606"/>
      <c r="DH17" s="606"/>
      <c r="DI17" s="606"/>
      <c r="DJ17" s="606"/>
      <c r="DK17" s="606"/>
      <c r="DL17" s="606"/>
      <c r="DM17" s="606"/>
      <c r="DN17" s="606"/>
      <c r="DO17" s="606"/>
      <c r="DP17" s="607"/>
      <c r="DQ17" s="611">
        <v>360598</v>
      </c>
      <c r="DR17" s="606"/>
      <c r="DS17" s="606"/>
      <c r="DT17" s="606"/>
      <c r="DU17" s="606"/>
      <c r="DV17" s="606"/>
      <c r="DW17" s="606"/>
      <c r="DX17" s="606"/>
      <c r="DY17" s="606"/>
      <c r="DZ17" s="606"/>
      <c r="EA17" s="606"/>
      <c r="EB17" s="606"/>
      <c r="EC17" s="646"/>
    </row>
    <row r="18" spans="2:133" ht="11.25" customHeight="1">
      <c r="B18" s="600" t="s">
        <v>260</v>
      </c>
      <c r="C18" s="601"/>
      <c r="D18" s="601"/>
      <c r="E18" s="601"/>
      <c r="F18" s="601"/>
      <c r="G18" s="601"/>
      <c r="H18" s="601"/>
      <c r="I18" s="601"/>
      <c r="J18" s="601"/>
      <c r="K18" s="601"/>
      <c r="L18" s="601"/>
      <c r="M18" s="601"/>
      <c r="N18" s="601"/>
      <c r="O18" s="601"/>
      <c r="P18" s="601"/>
      <c r="Q18" s="602"/>
      <c r="R18" s="603">
        <v>2200124</v>
      </c>
      <c r="S18" s="606"/>
      <c r="T18" s="606"/>
      <c r="U18" s="606"/>
      <c r="V18" s="606"/>
      <c r="W18" s="606"/>
      <c r="X18" s="606"/>
      <c r="Y18" s="607"/>
      <c r="Z18" s="665">
        <v>35.700000000000003</v>
      </c>
      <c r="AA18" s="665"/>
      <c r="AB18" s="665"/>
      <c r="AC18" s="665"/>
      <c r="AD18" s="666">
        <v>1846015</v>
      </c>
      <c r="AE18" s="666"/>
      <c r="AF18" s="666"/>
      <c r="AG18" s="666"/>
      <c r="AH18" s="666"/>
      <c r="AI18" s="666"/>
      <c r="AJ18" s="666"/>
      <c r="AK18" s="666"/>
      <c r="AL18" s="608">
        <v>61</v>
      </c>
      <c r="AM18" s="609"/>
      <c r="AN18" s="609"/>
      <c r="AO18" s="667"/>
      <c r="AP18" s="600" t="s">
        <v>261</v>
      </c>
      <c r="AQ18" s="601"/>
      <c r="AR18" s="601"/>
      <c r="AS18" s="601"/>
      <c r="AT18" s="601"/>
      <c r="AU18" s="601"/>
      <c r="AV18" s="601"/>
      <c r="AW18" s="601"/>
      <c r="AX18" s="601"/>
      <c r="AY18" s="601"/>
      <c r="AZ18" s="601"/>
      <c r="BA18" s="601"/>
      <c r="BB18" s="601"/>
      <c r="BC18" s="601"/>
      <c r="BD18" s="601"/>
      <c r="BE18" s="601"/>
      <c r="BF18" s="602"/>
      <c r="BG18" s="603" t="s">
        <v>122</v>
      </c>
      <c r="BH18" s="606"/>
      <c r="BI18" s="606"/>
      <c r="BJ18" s="606"/>
      <c r="BK18" s="606"/>
      <c r="BL18" s="606"/>
      <c r="BM18" s="606"/>
      <c r="BN18" s="607"/>
      <c r="BO18" s="665" t="s">
        <v>122</v>
      </c>
      <c r="BP18" s="665"/>
      <c r="BQ18" s="665"/>
      <c r="BR18" s="665"/>
      <c r="BS18" s="611" t="s">
        <v>122</v>
      </c>
      <c r="BT18" s="606"/>
      <c r="BU18" s="606"/>
      <c r="BV18" s="606"/>
      <c r="BW18" s="606"/>
      <c r="BX18" s="606"/>
      <c r="BY18" s="606"/>
      <c r="BZ18" s="606"/>
      <c r="CA18" s="606"/>
      <c r="CB18" s="646"/>
      <c r="CD18" s="647" t="s">
        <v>262</v>
      </c>
      <c r="CE18" s="644"/>
      <c r="CF18" s="644"/>
      <c r="CG18" s="644"/>
      <c r="CH18" s="644"/>
      <c r="CI18" s="644"/>
      <c r="CJ18" s="644"/>
      <c r="CK18" s="644"/>
      <c r="CL18" s="644"/>
      <c r="CM18" s="644"/>
      <c r="CN18" s="644"/>
      <c r="CO18" s="644"/>
      <c r="CP18" s="644"/>
      <c r="CQ18" s="645"/>
      <c r="CR18" s="603" t="s">
        <v>236</v>
      </c>
      <c r="CS18" s="606"/>
      <c r="CT18" s="606"/>
      <c r="CU18" s="606"/>
      <c r="CV18" s="606"/>
      <c r="CW18" s="606"/>
      <c r="CX18" s="606"/>
      <c r="CY18" s="607"/>
      <c r="CZ18" s="665" t="s">
        <v>122</v>
      </c>
      <c r="DA18" s="665"/>
      <c r="DB18" s="665"/>
      <c r="DC18" s="665"/>
      <c r="DD18" s="611" t="s">
        <v>122</v>
      </c>
      <c r="DE18" s="606"/>
      <c r="DF18" s="606"/>
      <c r="DG18" s="606"/>
      <c r="DH18" s="606"/>
      <c r="DI18" s="606"/>
      <c r="DJ18" s="606"/>
      <c r="DK18" s="606"/>
      <c r="DL18" s="606"/>
      <c r="DM18" s="606"/>
      <c r="DN18" s="606"/>
      <c r="DO18" s="606"/>
      <c r="DP18" s="607"/>
      <c r="DQ18" s="611" t="s">
        <v>122</v>
      </c>
      <c r="DR18" s="606"/>
      <c r="DS18" s="606"/>
      <c r="DT18" s="606"/>
      <c r="DU18" s="606"/>
      <c r="DV18" s="606"/>
      <c r="DW18" s="606"/>
      <c r="DX18" s="606"/>
      <c r="DY18" s="606"/>
      <c r="DZ18" s="606"/>
      <c r="EA18" s="606"/>
      <c r="EB18" s="606"/>
      <c r="EC18" s="646"/>
    </row>
    <row r="19" spans="2:133" ht="11.25" customHeight="1">
      <c r="B19" s="600" t="s">
        <v>263</v>
      </c>
      <c r="C19" s="601"/>
      <c r="D19" s="601"/>
      <c r="E19" s="601"/>
      <c r="F19" s="601"/>
      <c r="G19" s="601"/>
      <c r="H19" s="601"/>
      <c r="I19" s="601"/>
      <c r="J19" s="601"/>
      <c r="K19" s="601"/>
      <c r="L19" s="601"/>
      <c r="M19" s="601"/>
      <c r="N19" s="601"/>
      <c r="O19" s="601"/>
      <c r="P19" s="601"/>
      <c r="Q19" s="602"/>
      <c r="R19" s="603">
        <v>1846015</v>
      </c>
      <c r="S19" s="606"/>
      <c r="T19" s="606"/>
      <c r="U19" s="606"/>
      <c r="V19" s="606"/>
      <c r="W19" s="606"/>
      <c r="X19" s="606"/>
      <c r="Y19" s="607"/>
      <c r="Z19" s="665">
        <v>30</v>
      </c>
      <c r="AA19" s="665"/>
      <c r="AB19" s="665"/>
      <c r="AC19" s="665"/>
      <c r="AD19" s="666">
        <v>1846015</v>
      </c>
      <c r="AE19" s="666"/>
      <c r="AF19" s="666"/>
      <c r="AG19" s="666"/>
      <c r="AH19" s="666"/>
      <c r="AI19" s="666"/>
      <c r="AJ19" s="666"/>
      <c r="AK19" s="666"/>
      <c r="AL19" s="608">
        <v>61</v>
      </c>
      <c r="AM19" s="609"/>
      <c r="AN19" s="609"/>
      <c r="AO19" s="667"/>
      <c r="AP19" s="600" t="s">
        <v>264</v>
      </c>
      <c r="AQ19" s="601"/>
      <c r="AR19" s="601"/>
      <c r="AS19" s="601"/>
      <c r="AT19" s="601"/>
      <c r="AU19" s="601"/>
      <c r="AV19" s="601"/>
      <c r="AW19" s="601"/>
      <c r="AX19" s="601"/>
      <c r="AY19" s="601"/>
      <c r="AZ19" s="601"/>
      <c r="BA19" s="601"/>
      <c r="BB19" s="601"/>
      <c r="BC19" s="601"/>
      <c r="BD19" s="601"/>
      <c r="BE19" s="601"/>
      <c r="BF19" s="602"/>
      <c r="BG19" s="603">
        <v>1721</v>
      </c>
      <c r="BH19" s="606"/>
      <c r="BI19" s="606"/>
      <c r="BJ19" s="606"/>
      <c r="BK19" s="606"/>
      <c r="BL19" s="606"/>
      <c r="BM19" s="606"/>
      <c r="BN19" s="607"/>
      <c r="BO19" s="665">
        <v>0.2</v>
      </c>
      <c r="BP19" s="665"/>
      <c r="BQ19" s="665"/>
      <c r="BR19" s="665"/>
      <c r="BS19" s="611" t="s">
        <v>236</v>
      </c>
      <c r="BT19" s="606"/>
      <c r="BU19" s="606"/>
      <c r="BV19" s="606"/>
      <c r="BW19" s="606"/>
      <c r="BX19" s="606"/>
      <c r="BY19" s="606"/>
      <c r="BZ19" s="606"/>
      <c r="CA19" s="606"/>
      <c r="CB19" s="646"/>
      <c r="CD19" s="647" t="s">
        <v>265</v>
      </c>
      <c r="CE19" s="644"/>
      <c r="CF19" s="644"/>
      <c r="CG19" s="644"/>
      <c r="CH19" s="644"/>
      <c r="CI19" s="644"/>
      <c r="CJ19" s="644"/>
      <c r="CK19" s="644"/>
      <c r="CL19" s="644"/>
      <c r="CM19" s="644"/>
      <c r="CN19" s="644"/>
      <c r="CO19" s="644"/>
      <c r="CP19" s="644"/>
      <c r="CQ19" s="645"/>
      <c r="CR19" s="603" t="s">
        <v>236</v>
      </c>
      <c r="CS19" s="606"/>
      <c r="CT19" s="606"/>
      <c r="CU19" s="606"/>
      <c r="CV19" s="606"/>
      <c r="CW19" s="606"/>
      <c r="CX19" s="606"/>
      <c r="CY19" s="607"/>
      <c r="CZ19" s="665" t="s">
        <v>165</v>
      </c>
      <c r="DA19" s="665"/>
      <c r="DB19" s="665"/>
      <c r="DC19" s="665"/>
      <c r="DD19" s="611" t="s">
        <v>122</v>
      </c>
      <c r="DE19" s="606"/>
      <c r="DF19" s="606"/>
      <c r="DG19" s="606"/>
      <c r="DH19" s="606"/>
      <c r="DI19" s="606"/>
      <c r="DJ19" s="606"/>
      <c r="DK19" s="606"/>
      <c r="DL19" s="606"/>
      <c r="DM19" s="606"/>
      <c r="DN19" s="606"/>
      <c r="DO19" s="606"/>
      <c r="DP19" s="607"/>
      <c r="DQ19" s="611" t="s">
        <v>236</v>
      </c>
      <c r="DR19" s="606"/>
      <c r="DS19" s="606"/>
      <c r="DT19" s="606"/>
      <c r="DU19" s="606"/>
      <c r="DV19" s="606"/>
      <c r="DW19" s="606"/>
      <c r="DX19" s="606"/>
      <c r="DY19" s="606"/>
      <c r="DZ19" s="606"/>
      <c r="EA19" s="606"/>
      <c r="EB19" s="606"/>
      <c r="EC19" s="646"/>
    </row>
    <row r="20" spans="2:133" ht="11.25" customHeight="1">
      <c r="B20" s="600" t="s">
        <v>266</v>
      </c>
      <c r="C20" s="601"/>
      <c r="D20" s="601"/>
      <c r="E20" s="601"/>
      <c r="F20" s="601"/>
      <c r="G20" s="601"/>
      <c r="H20" s="601"/>
      <c r="I20" s="601"/>
      <c r="J20" s="601"/>
      <c r="K20" s="601"/>
      <c r="L20" s="601"/>
      <c r="M20" s="601"/>
      <c r="N20" s="601"/>
      <c r="O20" s="601"/>
      <c r="P20" s="601"/>
      <c r="Q20" s="602"/>
      <c r="R20" s="603">
        <v>354109</v>
      </c>
      <c r="S20" s="606"/>
      <c r="T20" s="606"/>
      <c r="U20" s="606"/>
      <c r="V20" s="606"/>
      <c r="W20" s="606"/>
      <c r="X20" s="606"/>
      <c r="Y20" s="607"/>
      <c r="Z20" s="665">
        <v>5.7</v>
      </c>
      <c r="AA20" s="665"/>
      <c r="AB20" s="665"/>
      <c r="AC20" s="665"/>
      <c r="AD20" s="666" t="s">
        <v>165</v>
      </c>
      <c r="AE20" s="666"/>
      <c r="AF20" s="666"/>
      <c r="AG20" s="666"/>
      <c r="AH20" s="666"/>
      <c r="AI20" s="666"/>
      <c r="AJ20" s="666"/>
      <c r="AK20" s="666"/>
      <c r="AL20" s="608" t="s">
        <v>122</v>
      </c>
      <c r="AM20" s="609"/>
      <c r="AN20" s="609"/>
      <c r="AO20" s="667"/>
      <c r="AP20" s="600" t="s">
        <v>267</v>
      </c>
      <c r="AQ20" s="601"/>
      <c r="AR20" s="601"/>
      <c r="AS20" s="601"/>
      <c r="AT20" s="601"/>
      <c r="AU20" s="601"/>
      <c r="AV20" s="601"/>
      <c r="AW20" s="601"/>
      <c r="AX20" s="601"/>
      <c r="AY20" s="601"/>
      <c r="AZ20" s="601"/>
      <c r="BA20" s="601"/>
      <c r="BB20" s="601"/>
      <c r="BC20" s="601"/>
      <c r="BD20" s="601"/>
      <c r="BE20" s="601"/>
      <c r="BF20" s="602"/>
      <c r="BG20" s="603">
        <v>1721</v>
      </c>
      <c r="BH20" s="606"/>
      <c r="BI20" s="606"/>
      <c r="BJ20" s="606"/>
      <c r="BK20" s="606"/>
      <c r="BL20" s="606"/>
      <c r="BM20" s="606"/>
      <c r="BN20" s="607"/>
      <c r="BO20" s="665">
        <v>0.2</v>
      </c>
      <c r="BP20" s="665"/>
      <c r="BQ20" s="665"/>
      <c r="BR20" s="665"/>
      <c r="BS20" s="611" t="s">
        <v>236</v>
      </c>
      <c r="BT20" s="606"/>
      <c r="BU20" s="606"/>
      <c r="BV20" s="606"/>
      <c r="BW20" s="606"/>
      <c r="BX20" s="606"/>
      <c r="BY20" s="606"/>
      <c r="BZ20" s="606"/>
      <c r="CA20" s="606"/>
      <c r="CB20" s="646"/>
      <c r="CD20" s="647" t="s">
        <v>268</v>
      </c>
      <c r="CE20" s="644"/>
      <c r="CF20" s="644"/>
      <c r="CG20" s="644"/>
      <c r="CH20" s="644"/>
      <c r="CI20" s="644"/>
      <c r="CJ20" s="644"/>
      <c r="CK20" s="644"/>
      <c r="CL20" s="644"/>
      <c r="CM20" s="644"/>
      <c r="CN20" s="644"/>
      <c r="CO20" s="644"/>
      <c r="CP20" s="644"/>
      <c r="CQ20" s="645"/>
      <c r="CR20" s="603">
        <v>5808299</v>
      </c>
      <c r="CS20" s="606"/>
      <c r="CT20" s="606"/>
      <c r="CU20" s="606"/>
      <c r="CV20" s="606"/>
      <c r="CW20" s="606"/>
      <c r="CX20" s="606"/>
      <c r="CY20" s="607"/>
      <c r="CZ20" s="665">
        <v>100</v>
      </c>
      <c r="DA20" s="665"/>
      <c r="DB20" s="665"/>
      <c r="DC20" s="665"/>
      <c r="DD20" s="611">
        <v>1030056</v>
      </c>
      <c r="DE20" s="606"/>
      <c r="DF20" s="606"/>
      <c r="DG20" s="606"/>
      <c r="DH20" s="606"/>
      <c r="DI20" s="606"/>
      <c r="DJ20" s="606"/>
      <c r="DK20" s="606"/>
      <c r="DL20" s="606"/>
      <c r="DM20" s="606"/>
      <c r="DN20" s="606"/>
      <c r="DO20" s="606"/>
      <c r="DP20" s="607"/>
      <c r="DQ20" s="611">
        <v>3619411</v>
      </c>
      <c r="DR20" s="606"/>
      <c r="DS20" s="606"/>
      <c r="DT20" s="606"/>
      <c r="DU20" s="606"/>
      <c r="DV20" s="606"/>
      <c r="DW20" s="606"/>
      <c r="DX20" s="606"/>
      <c r="DY20" s="606"/>
      <c r="DZ20" s="606"/>
      <c r="EA20" s="606"/>
      <c r="EB20" s="606"/>
      <c r="EC20" s="646"/>
    </row>
    <row r="21" spans="2:133" ht="11.25" customHeight="1">
      <c r="B21" s="600" t="s">
        <v>269</v>
      </c>
      <c r="C21" s="601"/>
      <c r="D21" s="601"/>
      <c r="E21" s="601"/>
      <c r="F21" s="601"/>
      <c r="G21" s="601"/>
      <c r="H21" s="601"/>
      <c r="I21" s="601"/>
      <c r="J21" s="601"/>
      <c r="K21" s="601"/>
      <c r="L21" s="601"/>
      <c r="M21" s="601"/>
      <c r="N21" s="601"/>
      <c r="O21" s="601"/>
      <c r="P21" s="601"/>
      <c r="Q21" s="602"/>
      <c r="R21" s="603" t="s">
        <v>236</v>
      </c>
      <c r="S21" s="606"/>
      <c r="T21" s="606"/>
      <c r="U21" s="606"/>
      <c r="V21" s="606"/>
      <c r="W21" s="606"/>
      <c r="X21" s="606"/>
      <c r="Y21" s="607"/>
      <c r="Z21" s="665" t="s">
        <v>122</v>
      </c>
      <c r="AA21" s="665"/>
      <c r="AB21" s="665"/>
      <c r="AC21" s="665"/>
      <c r="AD21" s="666" t="s">
        <v>122</v>
      </c>
      <c r="AE21" s="666"/>
      <c r="AF21" s="666"/>
      <c r="AG21" s="666"/>
      <c r="AH21" s="666"/>
      <c r="AI21" s="666"/>
      <c r="AJ21" s="666"/>
      <c r="AK21" s="666"/>
      <c r="AL21" s="608" t="s">
        <v>236</v>
      </c>
      <c r="AM21" s="609"/>
      <c r="AN21" s="609"/>
      <c r="AO21" s="667"/>
      <c r="AP21" s="711" t="s">
        <v>270</v>
      </c>
      <c r="AQ21" s="718"/>
      <c r="AR21" s="718"/>
      <c r="AS21" s="718"/>
      <c r="AT21" s="718"/>
      <c r="AU21" s="718"/>
      <c r="AV21" s="718"/>
      <c r="AW21" s="718"/>
      <c r="AX21" s="718"/>
      <c r="AY21" s="718"/>
      <c r="AZ21" s="718"/>
      <c r="BA21" s="718"/>
      <c r="BB21" s="718"/>
      <c r="BC21" s="718"/>
      <c r="BD21" s="718"/>
      <c r="BE21" s="718"/>
      <c r="BF21" s="713"/>
      <c r="BG21" s="603">
        <v>1721</v>
      </c>
      <c r="BH21" s="606"/>
      <c r="BI21" s="606"/>
      <c r="BJ21" s="606"/>
      <c r="BK21" s="606"/>
      <c r="BL21" s="606"/>
      <c r="BM21" s="606"/>
      <c r="BN21" s="607"/>
      <c r="BO21" s="665">
        <v>0.2</v>
      </c>
      <c r="BP21" s="665"/>
      <c r="BQ21" s="665"/>
      <c r="BR21" s="665"/>
      <c r="BS21" s="611" t="s">
        <v>122</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271</v>
      </c>
      <c r="C22" s="601"/>
      <c r="D22" s="601"/>
      <c r="E22" s="601"/>
      <c r="F22" s="601"/>
      <c r="G22" s="601"/>
      <c r="H22" s="601"/>
      <c r="I22" s="601"/>
      <c r="J22" s="601"/>
      <c r="K22" s="601"/>
      <c r="L22" s="601"/>
      <c r="M22" s="601"/>
      <c r="N22" s="601"/>
      <c r="O22" s="601"/>
      <c r="P22" s="601"/>
      <c r="Q22" s="602"/>
      <c r="R22" s="603">
        <v>3371784</v>
      </c>
      <c r="S22" s="606"/>
      <c r="T22" s="606"/>
      <c r="U22" s="606"/>
      <c r="V22" s="606"/>
      <c r="W22" s="606"/>
      <c r="X22" s="606"/>
      <c r="Y22" s="607"/>
      <c r="Z22" s="665">
        <v>54.7</v>
      </c>
      <c r="AA22" s="665"/>
      <c r="AB22" s="665"/>
      <c r="AC22" s="665"/>
      <c r="AD22" s="666">
        <v>3017675</v>
      </c>
      <c r="AE22" s="666"/>
      <c r="AF22" s="666"/>
      <c r="AG22" s="666"/>
      <c r="AH22" s="666"/>
      <c r="AI22" s="666"/>
      <c r="AJ22" s="666"/>
      <c r="AK22" s="666"/>
      <c r="AL22" s="608">
        <v>99.7</v>
      </c>
      <c r="AM22" s="609"/>
      <c r="AN22" s="609"/>
      <c r="AO22" s="667"/>
      <c r="AP22" s="711" t="s">
        <v>272</v>
      </c>
      <c r="AQ22" s="718"/>
      <c r="AR22" s="718"/>
      <c r="AS22" s="718"/>
      <c r="AT22" s="718"/>
      <c r="AU22" s="718"/>
      <c r="AV22" s="718"/>
      <c r="AW22" s="718"/>
      <c r="AX22" s="718"/>
      <c r="AY22" s="718"/>
      <c r="AZ22" s="718"/>
      <c r="BA22" s="718"/>
      <c r="BB22" s="718"/>
      <c r="BC22" s="718"/>
      <c r="BD22" s="718"/>
      <c r="BE22" s="718"/>
      <c r="BF22" s="713"/>
      <c r="BG22" s="603" t="s">
        <v>236</v>
      </c>
      <c r="BH22" s="606"/>
      <c r="BI22" s="606"/>
      <c r="BJ22" s="606"/>
      <c r="BK22" s="606"/>
      <c r="BL22" s="606"/>
      <c r="BM22" s="606"/>
      <c r="BN22" s="607"/>
      <c r="BO22" s="665" t="s">
        <v>122</v>
      </c>
      <c r="BP22" s="665"/>
      <c r="BQ22" s="665"/>
      <c r="BR22" s="665"/>
      <c r="BS22" s="611" t="s">
        <v>122</v>
      </c>
      <c r="BT22" s="606"/>
      <c r="BU22" s="606"/>
      <c r="BV22" s="606"/>
      <c r="BW22" s="606"/>
      <c r="BX22" s="606"/>
      <c r="BY22" s="606"/>
      <c r="BZ22" s="606"/>
      <c r="CA22" s="606"/>
      <c r="CB22" s="646"/>
      <c r="CD22" s="720" t="s">
        <v>273</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274</v>
      </c>
      <c r="C23" s="601"/>
      <c r="D23" s="601"/>
      <c r="E23" s="601"/>
      <c r="F23" s="601"/>
      <c r="G23" s="601"/>
      <c r="H23" s="601"/>
      <c r="I23" s="601"/>
      <c r="J23" s="601"/>
      <c r="K23" s="601"/>
      <c r="L23" s="601"/>
      <c r="M23" s="601"/>
      <c r="N23" s="601"/>
      <c r="O23" s="601"/>
      <c r="P23" s="601"/>
      <c r="Q23" s="602"/>
      <c r="R23" s="603">
        <v>2371</v>
      </c>
      <c r="S23" s="606"/>
      <c r="T23" s="606"/>
      <c r="U23" s="606"/>
      <c r="V23" s="606"/>
      <c r="W23" s="606"/>
      <c r="X23" s="606"/>
      <c r="Y23" s="607"/>
      <c r="Z23" s="665">
        <v>0</v>
      </c>
      <c r="AA23" s="665"/>
      <c r="AB23" s="665"/>
      <c r="AC23" s="665"/>
      <c r="AD23" s="666">
        <v>2371</v>
      </c>
      <c r="AE23" s="666"/>
      <c r="AF23" s="666"/>
      <c r="AG23" s="666"/>
      <c r="AH23" s="666"/>
      <c r="AI23" s="666"/>
      <c r="AJ23" s="666"/>
      <c r="AK23" s="666"/>
      <c r="AL23" s="608">
        <v>0.1</v>
      </c>
      <c r="AM23" s="609"/>
      <c r="AN23" s="609"/>
      <c r="AO23" s="667"/>
      <c r="AP23" s="711" t="s">
        <v>275</v>
      </c>
      <c r="AQ23" s="718"/>
      <c r="AR23" s="718"/>
      <c r="AS23" s="718"/>
      <c r="AT23" s="718"/>
      <c r="AU23" s="718"/>
      <c r="AV23" s="718"/>
      <c r="AW23" s="718"/>
      <c r="AX23" s="718"/>
      <c r="AY23" s="718"/>
      <c r="AZ23" s="718"/>
      <c r="BA23" s="718"/>
      <c r="BB23" s="718"/>
      <c r="BC23" s="718"/>
      <c r="BD23" s="718"/>
      <c r="BE23" s="718"/>
      <c r="BF23" s="713"/>
      <c r="BG23" s="603" t="s">
        <v>236</v>
      </c>
      <c r="BH23" s="606"/>
      <c r="BI23" s="606"/>
      <c r="BJ23" s="606"/>
      <c r="BK23" s="606"/>
      <c r="BL23" s="606"/>
      <c r="BM23" s="606"/>
      <c r="BN23" s="607"/>
      <c r="BO23" s="665" t="s">
        <v>122</v>
      </c>
      <c r="BP23" s="665"/>
      <c r="BQ23" s="665"/>
      <c r="BR23" s="665"/>
      <c r="BS23" s="611" t="s">
        <v>122</v>
      </c>
      <c r="BT23" s="606"/>
      <c r="BU23" s="606"/>
      <c r="BV23" s="606"/>
      <c r="BW23" s="606"/>
      <c r="BX23" s="606"/>
      <c r="BY23" s="606"/>
      <c r="BZ23" s="606"/>
      <c r="CA23" s="606"/>
      <c r="CB23" s="646"/>
      <c r="CD23" s="720" t="s">
        <v>214</v>
      </c>
      <c r="CE23" s="721"/>
      <c r="CF23" s="721"/>
      <c r="CG23" s="721"/>
      <c r="CH23" s="721"/>
      <c r="CI23" s="721"/>
      <c r="CJ23" s="721"/>
      <c r="CK23" s="721"/>
      <c r="CL23" s="721"/>
      <c r="CM23" s="721"/>
      <c r="CN23" s="721"/>
      <c r="CO23" s="721"/>
      <c r="CP23" s="721"/>
      <c r="CQ23" s="722"/>
      <c r="CR23" s="720" t="s">
        <v>276</v>
      </c>
      <c r="CS23" s="721"/>
      <c r="CT23" s="721"/>
      <c r="CU23" s="721"/>
      <c r="CV23" s="721"/>
      <c r="CW23" s="721"/>
      <c r="CX23" s="721"/>
      <c r="CY23" s="722"/>
      <c r="CZ23" s="720" t="s">
        <v>277</v>
      </c>
      <c r="DA23" s="721"/>
      <c r="DB23" s="721"/>
      <c r="DC23" s="722"/>
      <c r="DD23" s="720" t="s">
        <v>278</v>
      </c>
      <c r="DE23" s="721"/>
      <c r="DF23" s="721"/>
      <c r="DG23" s="721"/>
      <c r="DH23" s="721"/>
      <c r="DI23" s="721"/>
      <c r="DJ23" s="721"/>
      <c r="DK23" s="722"/>
      <c r="DL23" s="729" t="s">
        <v>279</v>
      </c>
      <c r="DM23" s="730"/>
      <c r="DN23" s="730"/>
      <c r="DO23" s="730"/>
      <c r="DP23" s="730"/>
      <c r="DQ23" s="730"/>
      <c r="DR23" s="730"/>
      <c r="DS23" s="730"/>
      <c r="DT23" s="730"/>
      <c r="DU23" s="730"/>
      <c r="DV23" s="731"/>
      <c r="DW23" s="720" t="s">
        <v>280</v>
      </c>
      <c r="DX23" s="721"/>
      <c r="DY23" s="721"/>
      <c r="DZ23" s="721"/>
      <c r="EA23" s="721"/>
      <c r="EB23" s="721"/>
      <c r="EC23" s="722"/>
    </row>
    <row r="24" spans="2:133" ht="11.25" customHeight="1">
      <c r="B24" s="600" t="s">
        <v>281</v>
      </c>
      <c r="C24" s="601"/>
      <c r="D24" s="601"/>
      <c r="E24" s="601"/>
      <c r="F24" s="601"/>
      <c r="G24" s="601"/>
      <c r="H24" s="601"/>
      <c r="I24" s="601"/>
      <c r="J24" s="601"/>
      <c r="K24" s="601"/>
      <c r="L24" s="601"/>
      <c r="M24" s="601"/>
      <c r="N24" s="601"/>
      <c r="O24" s="601"/>
      <c r="P24" s="601"/>
      <c r="Q24" s="602"/>
      <c r="R24" s="603">
        <v>83295</v>
      </c>
      <c r="S24" s="606"/>
      <c r="T24" s="606"/>
      <c r="U24" s="606"/>
      <c r="V24" s="606"/>
      <c r="W24" s="606"/>
      <c r="X24" s="606"/>
      <c r="Y24" s="607"/>
      <c r="Z24" s="665">
        <v>1.4</v>
      </c>
      <c r="AA24" s="665"/>
      <c r="AB24" s="665"/>
      <c r="AC24" s="665"/>
      <c r="AD24" s="666" t="s">
        <v>122</v>
      </c>
      <c r="AE24" s="666"/>
      <c r="AF24" s="666"/>
      <c r="AG24" s="666"/>
      <c r="AH24" s="666"/>
      <c r="AI24" s="666"/>
      <c r="AJ24" s="666"/>
      <c r="AK24" s="666"/>
      <c r="AL24" s="608" t="s">
        <v>236</v>
      </c>
      <c r="AM24" s="609"/>
      <c r="AN24" s="609"/>
      <c r="AO24" s="667"/>
      <c r="AP24" s="711" t="s">
        <v>282</v>
      </c>
      <c r="AQ24" s="718"/>
      <c r="AR24" s="718"/>
      <c r="AS24" s="718"/>
      <c r="AT24" s="718"/>
      <c r="AU24" s="718"/>
      <c r="AV24" s="718"/>
      <c r="AW24" s="718"/>
      <c r="AX24" s="718"/>
      <c r="AY24" s="718"/>
      <c r="AZ24" s="718"/>
      <c r="BA24" s="718"/>
      <c r="BB24" s="718"/>
      <c r="BC24" s="718"/>
      <c r="BD24" s="718"/>
      <c r="BE24" s="718"/>
      <c r="BF24" s="713"/>
      <c r="BG24" s="603" t="s">
        <v>122</v>
      </c>
      <c r="BH24" s="606"/>
      <c r="BI24" s="606"/>
      <c r="BJ24" s="606"/>
      <c r="BK24" s="606"/>
      <c r="BL24" s="606"/>
      <c r="BM24" s="606"/>
      <c r="BN24" s="607"/>
      <c r="BO24" s="665" t="s">
        <v>122</v>
      </c>
      <c r="BP24" s="665"/>
      <c r="BQ24" s="665"/>
      <c r="BR24" s="665"/>
      <c r="BS24" s="611" t="s">
        <v>122</v>
      </c>
      <c r="BT24" s="606"/>
      <c r="BU24" s="606"/>
      <c r="BV24" s="606"/>
      <c r="BW24" s="606"/>
      <c r="BX24" s="606"/>
      <c r="BY24" s="606"/>
      <c r="BZ24" s="606"/>
      <c r="CA24" s="606"/>
      <c r="CB24" s="646"/>
      <c r="CD24" s="674" t="s">
        <v>283</v>
      </c>
      <c r="CE24" s="675"/>
      <c r="CF24" s="675"/>
      <c r="CG24" s="675"/>
      <c r="CH24" s="675"/>
      <c r="CI24" s="675"/>
      <c r="CJ24" s="675"/>
      <c r="CK24" s="675"/>
      <c r="CL24" s="675"/>
      <c r="CM24" s="675"/>
      <c r="CN24" s="675"/>
      <c r="CO24" s="675"/>
      <c r="CP24" s="675"/>
      <c r="CQ24" s="676"/>
      <c r="CR24" s="668">
        <v>2457331</v>
      </c>
      <c r="CS24" s="669"/>
      <c r="CT24" s="669"/>
      <c r="CU24" s="669"/>
      <c r="CV24" s="669"/>
      <c r="CW24" s="669"/>
      <c r="CX24" s="669"/>
      <c r="CY24" s="715"/>
      <c r="CZ24" s="716">
        <v>42.3</v>
      </c>
      <c r="DA24" s="685"/>
      <c r="DB24" s="685"/>
      <c r="DC24" s="719"/>
      <c r="DD24" s="714">
        <v>1541521</v>
      </c>
      <c r="DE24" s="669"/>
      <c r="DF24" s="669"/>
      <c r="DG24" s="669"/>
      <c r="DH24" s="669"/>
      <c r="DI24" s="669"/>
      <c r="DJ24" s="669"/>
      <c r="DK24" s="715"/>
      <c r="DL24" s="714">
        <v>1521449</v>
      </c>
      <c r="DM24" s="669"/>
      <c r="DN24" s="669"/>
      <c r="DO24" s="669"/>
      <c r="DP24" s="669"/>
      <c r="DQ24" s="669"/>
      <c r="DR24" s="669"/>
      <c r="DS24" s="669"/>
      <c r="DT24" s="669"/>
      <c r="DU24" s="669"/>
      <c r="DV24" s="715"/>
      <c r="DW24" s="716">
        <v>48</v>
      </c>
      <c r="DX24" s="685"/>
      <c r="DY24" s="685"/>
      <c r="DZ24" s="685"/>
      <c r="EA24" s="685"/>
      <c r="EB24" s="685"/>
      <c r="EC24" s="717"/>
    </row>
    <row r="25" spans="2:133" ht="11.25" customHeight="1">
      <c r="B25" s="600" t="s">
        <v>284</v>
      </c>
      <c r="C25" s="601"/>
      <c r="D25" s="601"/>
      <c r="E25" s="601"/>
      <c r="F25" s="601"/>
      <c r="G25" s="601"/>
      <c r="H25" s="601"/>
      <c r="I25" s="601"/>
      <c r="J25" s="601"/>
      <c r="K25" s="601"/>
      <c r="L25" s="601"/>
      <c r="M25" s="601"/>
      <c r="N25" s="601"/>
      <c r="O25" s="601"/>
      <c r="P25" s="601"/>
      <c r="Q25" s="602"/>
      <c r="R25" s="603">
        <v>132167</v>
      </c>
      <c r="S25" s="606"/>
      <c r="T25" s="606"/>
      <c r="U25" s="606"/>
      <c r="V25" s="606"/>
      <c r="W25" s="606"/>
      <c r="X25" s="606"/>
      <c r="Y25" s="607"/>
      <c r="Z25" s="665">
        <v>2.1</v>
      </c>
      <c r="AA25" s="665"/>
      <c r="AB25" s="665"/>
      <c r="AC25" s="665"/>
      <c r="AD25" s="666">
        <v>2416</v>
      </c>
      <c r="AE25" s="666"/>
      <c r="AF25" s="666"/>
      <c r="AG25" s="666"/>
      <c r="AH25" s="666"/>
      <c r="AI25" s="666"/>
      <c r="AJ25" s="666"/>
      <c r="AK25" s="666"/>
      <c r="AL25" s="608">
        <v>0.1</v>
      </c>
      <c r="AM25" s="609"/>
      <c r="AN25" s="609"/>
      <c r="AO25" s="667"/>
      <c r="AP25" s="711" t="s">
        <v>285</v>
      </c>
      <c r="AQ25" s="718"/>
      <c r="AR25" s="718"/>
      <c r="AS25" s="718"/>
      <c r="AT25" s="718"/>
      <c r="AU25" s="718"/>
      <c r="AV25" s="718"/>
      <c r="AW25" s="718"/>
      <c r="AX25" s="718"/>
      <c r="AY25" s="718"/>
      <c r="AZ25" s="718"/>
      <c r="BA25" s="718"/>
      <c r="BB25" s="718"/>
      <c r="BC25" s="718"/>
      <c r="BD25" s="718"/>
      <c r="BE25" s="718"/>
      <c r="BF25" s="713"/>
      <c r="BG25" s="603" t="s">
        <v>122</v>
      </c>
      <c r="BH25" s="606"/>
      <c r="BI25" s="606"/>
      <c r="BJ25" s="606"/>
      <c r="BK25" s="606"/>
      <c r="BL25" s="606"/>
      <c r="BM25" s="606"/>
      <c r="BN25" s="607"/>
      <c r="BO25" s="665" t="s">
        <v>122</v>
      </c>
      <c r="BP25" s="665"/>
      <c r="BQ25" s="665"/>
      <c r="BR25" s="665"/>
      <c r="BS25" s="611" t="s">
        <v>122</v>
      </c>
      <c r="BT25" s="606"/>
      <c r="BU25" s="606"/>
      <c r="BV25" s="606"/>
      <c r="BW25" s="606"/>
      <c r="BX25" s="606"/>
      <c r="BY25" s="606"/>
      <c r="BZ25" s="606"/>
      <c r="CA25" s="606"/>
      <c r="CB25" s="646"/>
      <c r="CD25" s="647" t="s">
        <v>286</v>
      </c>
      <c r="CE25" s="644"/>
      <c r="CF25" s="644"/>
      <c r="CG25" s="644"/>
      <c r="CH25" s="644"/>
      <c r="CI25" s="644"/>
      <c r="CJ25" s="644"/>
      <c r="CK25" s="644"/>
      <c r="CL25" s="644"/>
      <c r="CM25" s="644"/>
      <c r="CN25" s="644"/>
      <c r="CO25" s="644"/>
      <c r="CP25" s="644"/>
      <c r="CQ25" s="645"/>
      <c r="CR25" s="603">
        <v>1010978</v>
      </c>
      <c r="CS25" s="604"/>
      <c r="CT25" s="604"/>
      <c r="CU25" s="604"/>
      <c r="CV25" s="604"/>
      <c r="CW25" s="604"/>
      <c r="CX25" s="604"/>
      <c r="CY25" s="605"/>
      <c r="CZ25" s="608">
        <v>17.399999999999999</v>
      </c>
      <c r="DA25" s="637"/>
      <c r="DB25" s="637"/>
      <c r="DC25" s="638"/>
      <c r="DD25" s="611">
        <v>867131</v>
      </c>
      <c r="DE25" s="604"/>
      <c r="DF25" s="604"/>
      <c r="DG25" s="604"/>
      <c r="DH25" s="604"/>
      <c r="DI25" s="604"/>
      <c r="DJ25" s="604"/>
      <c r="DK25" s="605"/>
      <c r="DL25" s="611">
        <v>847944</v>
      </c>
      <c r="DM25" s="604"/>
      <c r="DN25" s="604"/>
      <c r="DO25" s="604"/>
      <c r="DP25" s="604"/>
      <c r="DQ25" s="604"/>
      <c r="DR25" s="604"/>
      <c r="DS25" s="604"/>
      <c r="DT25" s="604"/>
      <c r="DU25" s="604"/>
      <c r="DV25" s="605"/>
      <c r="DW25" s="608">
        <v>26.7</v>
      </c>
      <c r="DX25" s="637"/>
      <c r="DY25" s="637"/>
      <c r="DZ25" s="637"/>
      <c r="EA25" s="637"/>
      <c r="EB25" s="637"/>
      <c r="EC25" s="639"/>
    </row>
    <row r="26" spans="2:133" ht="11.25" customHeight="1">
      <c r="B26" s="600" t="s">
        <v>287</v>
      </c>
      <c r="C26" s="601"/>
      <c r="D26" s="601"/>
      <c r="E26" s="601"/>
      <c r="F26" s="601"/>
      <c r="G26" s="601"/>
      <c r="H26" s="601"/>
      <c r="I26" s="601"/>
      <c r="J26" s="601"/>
      <c r="K26" s="601"/>
      <c r="L26" s="601"/>
      <c r="M26" s="601"/>
      <c r="N26" s="601"/>
      <c r="O26" s="601"/>
      <c r="P26" s="601"/>
      <c r="Q26" s="602"/>
      <c r="R26" s="603">
        <v>32481</v>
      </c>
      <c r="S26" s="606"/>
      <c r="T26" s="606"/>
      <c r="U26" s="606"/>
      <c r="V26" s="606"/>
      <c r="W26" s="606"/>
      <c r="X26" s="606"/>
      <c r="Y26" s="607"/>
      <c r="Z26" s="665">
        <v>0.5</v>
      </c>
      <c r="AA26" s="665"/>
      <c r="AB26" s="665"/>
      <c r="AC26" s="665"/>
      <c r="AD26" s="666" t="s">
        <v>165</v>
      </c>
      <c r="AE26" s="666"/>
      <c r="AF26" s="666"/>
      <c r="AG26" s="666"/>
      <c r="AH26" s="666"/>
      <c r="AI26" s="666"/>
      <c r="AJ26" s="666"/>
      <c r="AK26" s="666"/>
      <c r="AL26" s="608" t="s">
        <v>122</v>
      </c>
      <c r="AM26" s="609"/>
      <c r="AN26" s="609"/>
      <c r="AO26" s="667"/>
      <c r="AP26" s="711" t="s">
        <v>288</v>
      </c>
      <c r="AQ26" s="712"/>
      <c r="AR26" s="712"/>
      <c r="AS26" s="712"/>
      <c r="AT26" s="712"/>
      <c r="AU26" s="712"/>
      <c r="AV26" s="712"/>
      <c r="AW26" s="712"/>
      <c r="AX26" s="712"/>
      <c r="AY26" s="712"/>
      <c r="AZ26" s="712"/>
      <c r="BA26" s="712"/>
      <c r="BB26" s="712"/>
      <c r="BC26" s="712"/>
      <c r="BD26" s="712"/>
      <c r="BE26" s="712"/>
      <c r="BF26" s="713"/>
      <c r="BG26" s="603" t="s">
        <v>236</v>
      </c>
      <c r="BH26" s="606"/>
      <c r="BI26" s="606"/>
      <c r="BJ26" s="606"/>
      <c r="BK26" s="606"/>
      <c r="BL26" s="606"/>
      <c r="BM26" s="606"/>
      <c r="BN26" s="607"/>
      <c r="BO26" s="665" t="s">
        <v>236</v>
      </c>
      <c r="BP26" s="665"/>
      <c r="BQ26" s="665"/>
      <c r="BR26" s="665"/>
      <c r="BS26" s="611" t="s">
        <v>165</v>
      </c>
      <c r="BT26" s="606"/>
      <c r="BU26" s="606"/>
      <c r="BV26" s="606"/>
      <c r="BW26" s="606"/>
      <c r="BX26" s="606"/>
      <c r="BY26" s="606"/>
      <c r="BZ26" s="606"/>
      <c r="CA26" s="606"/>
      <c r="CB26" s="646"/>
      <c r="CD26" s="647" t="s">
        <v>289</v>
      </c>
      <c r="CE26" s="644"/>
      <c r="CF26" s="644"/>
      <c r="CG26" s="644"/>
      <c r="CH26" s="644"/>
      <c r="CI26" s="644"/>
      <c r="CJ26" s="644"/>
      <c r="CK26" s="644"/>
      <c r="CL26" s="644"/>
      <c r="CM26" s="644"/>
      <c r="CN26" s="644"/>
      <c r="CO26" s="644"/>
      <c r="CP26" s="644"/>
      <c r="CQ26" s="645"/>
      <c r="CR26" s="603">
        <v>650414</v>
      </c>
      <c r="CS26" s="606"/>
      <c r="CT26" s="606"/>
      <c r="CU26" s="606"/>
      <c r="CV26" s="606"/>
      <c r="CW26" s="606"/>
      <c r="CX26" s="606"/>
      <c r="CY26" s="607"/>
      <c r="CZ26" s="608">
        <v>11.2</v>
      </c>
      <c r="DA26" s="637"/>
      <c r="DB26" s="637"/>
      <c r="DC26" s="638"/>
      <c r="DD26" s="611">
        <v>534584</v>
      </c>
      <c r="DE26" s="606"/>
      <c r="DF26" s="606"/>
      <c r="DG26" s="606"/>
      <c r="DH26" s="606"/>
      <c r="DI26" s="606"/>
      <c r="DJ26" s="606"/>
      <c r="DK26" s="607"/>
      <c r="DL26" s="611" t="s">
        <v>122</v>
      </c>
      <c r="DM26" s="606"/>
      <c r="DN26" s="606"/>
      <c r="DO26" s="606"/>
      <c r="DP26" s="606"/>
      <c r="DQ26" s="606"/>
      <c r="DR26" s="606"/>
      <c r="DS26" s="606"/>
      <c r="DT26" s="606"/>
      <c r="DU26" s="606"/>
      <c r="DV26" s="607"/>
      <c r="DW26" s="608" t="s">
        <v>122</v>
      </c>
      <c r="DX26" s="637"/>
      <c r="DY26" s="637"/>
      <c r="DZ26" s="637"/>
      <c r="EA26" s="637"/>
      <c r="EB26" s="637"/>
      <c r="EC26" s="639"/>
    </row>
    <row r="27" spans="2:133" ht="11.25" customHeight="1">
      <c r="B27" s="600" t="s">
        <v>290</v>
      </c>
      <c r="C27" s="601"/>
      <c r="D27" s="601"/>
      <c r="E27" s="601"/>
      <c r="F27" s="601"/>
      <c r="G27" s="601"/>
      <c r="H27" s="601"/>
      <c r="I27" s="601"/>
      <c r="J27" s="601"/>
      <c r="K27" s="601"/>
      <c r="L27" s="601"/>
      <c r="M27" s="601"/>
      <c r="N27" s="601"/>
      <c r="O27" s="601"/>
      <c r="P27" s="601"/>
      <c r="Q27" s="602"/>
      <c r="R27" s="603">
        <v>835306</v>
      </c>
      <c r="S27" s="606"/>
      <c r="T27" s="606"/>
      <c r="U27" s="606"/>
      <c r="V27" s="606"/>
      <c r="W27" s="606"/>
      <c r="X27" s="606"/>
      <c r="Y27" s="607"/>
      <c r="Z27" s="665">
        <v>13.6</v>
      </c>
      <c r="AA27" s="665"/>
      <c r="AB27" s="665"/>
      <c r="AC27" s="665"/>
      <c r="AD27" s="666" t="s">
        <v>236</v>
      </c>
      <c r="AE27" s="666"/>
      <c r="AF27" s="666"/>
      <c r="AG27" s="666"/>
      <c r="AH27" s="666"/>
      <c r="AI27" s="666"/>
      <c r="AJ27" s="666"/>
      <c r="AK27" s="666"/>
      <c r="AL27" s="608" t="s">
        <v>122</v>
      </c>
      <c r="AM27" s="609"/>
      <c r="AN27" s="609"/>
      <c r="AO27" s="667"/>
      <c r="AP27" s="600" t="s">
        <v>291</v>
      </c>
      <c r="AQ27" s="601"/>
      <c r="AR27" s="601"/>
      <c r="AS27" s="601"/>
      <c r="AT27" s="601"/>
      <c r="AU27" s="601"/>
      <c r="AV27" s="601"/>
      <c r="AW27" s="601"/>
      <c r="AX27" s="601"/>
      <c r="AY27" s="601"/>
      <c r="AZ27" s="601"/>
      <c r="BA27" s="601"/>
      <c r="BB27" s="601"/>
      <c r="BC27" s="601"/>
      <c r="BD27" s="601"/>
      <c r="BE27" s="601"/>
      <c r="BF27" s="602"/>
      <c r="BG27" s="603">
        <v>924938</v>
      </c>
      <c r="BH27" s="606"/>
      <c r="BI27" s="606"/>
      <c r="BJ27" s="606"/>
      <c r="BK27" s="606"/>
      <c r="BL27" s="606"/>
      <c r="BM27" s="606"/>
      <c r="BN27" s="607"/>
      <c r="BO27" s="665">
        <v>100</v>
      </c>
      <c r="BP27" s="665"/>
      <c r="BQ27" s="665"/>
      <c r="BR27" s="665"/>
      <c r="BS27" s="611">
        <v>3713</v>
      </c>
      <c r="BT27" s="606"/>
      <c r="BU27" s="606"/>
      <c r="BV27" s="606"/>
      <c r="BW27" s="606"/>
      <c r="BX27" s="606"/>
      <c r="BY27" s="606"/>
      <c r="BZ27" s="606"/>
      <c r="CA27" s="606"/>
      <c r="CB27" s="646"/>
      <c r="CD27" s="647" t="s">
        <v>292</v>
      </c>
      <c r="CE27" s="644"/>
      <c r="CF27" s="644"/>
      <c r="CG27" s="644"/>
      <c r="CH27" s="644"/>
      <c r="CI27" s="644"/>
      <c r="CJ27" s="644"/>
      <c r="CK27" s="644"/>
      <c r="CL27" s="644"/>
      <c r="CM27" s="644"/>
      <c r="CN27" s="644"/>
      <c r="CO27" s="644"/>
      <c r="CP27" s="644"/>
      <c r="CQ27" s="645"/>
      <c r="CR27" s="603">
        <v>1085755</v>
      </c>
      <c r="CS27" s="604"/>
      <c r="CT27" s="604"/>
      <c r="CU27" s="604"/>
      <c r="CV27" s="604"/>
      <c r="CW27" s="604"/>
      <c r="CX27" s="604"/>
      <c r="CY27" s="605"/>
      <c r="CZ27" s="608">
        <v>18.7</v>
      </c>
      <c r="DA27" s="637"/>
      <c r="DB27" s="637"/>
      <c r="DC27" s="638"/>
      <c r="DD27" s="611">
        <v>313792</v>
      </c>
      <c r="DE27" s="604"/>
      <c r="DF27" s="604"/>
      <c r="DG27" s="604"/>
      <c r="DH27" s="604"/>
      <c r="DI27" s="604"/>
      <c r="DJ27" s="604"/>
      <c r="DK27" s="605"/>
      <c r="DL27" s="611">
        <v>312907</v>
      </c>
      <c r="DM27" s="604"/>
      <c r="DN27" s="604"/>
      <c r="DO27" s="604"/>
      <c r="DP27" s="604"/>
      <c r="DQ27" s="604"/>
      <c r="DR27" s="604"/>
      <c r="DS27" s="604"/>
      <c r="DT27" s="604"/>
      <c r="DU27" s="604"/>
      <c r="DV27" s="605"/>
      <c r="DW27" s="608">
        <v>9.9</v>
      </c>
      <c r="DX27" s="637"/>
      <c r="DY27" s="637"/>
      <c r="DZ27" s="637"/>
      <c r="EA27" s="637"/>
      <c r="EB27" s="637"/>
      <c r="EC27" s="639"/>
    </row>
    <row r="28" spans="2:133" ht="11.25" customHeight="1">
      <c r="B28" s="708" t="s">
        <v>293</v>
      </c>
      <c r="C28" s="709"/>
      <c r="D28" s="709"/>
      <c r="E28" s="709"/>
      <c r="F28" s="709"/>
      <c r="G28" s="709"/>
      <c r="H28" s="709"/>
      <c r="I28" s="709"/>
      <c r="J28" s="709"/>
      <c r="K28" s="709"/>
      <c r="L28" s="709"/>
      <c r="M28" s="709"/>
      <c r="N28" s="709"/>
      <c r="O28" s="709"/>
      <c r="P28" s="709"/>
      <c r="Q28" s="710"/>
      <c r="R28" s="603" t="s">
        <v>236</v>
      </c>
      <c r="S28" s="606"/>
      <c r="T28" s="606"/>
      <c r="U28" s="606"/>
      <c r="V28" s="606"/>
      <c r="W28" s="606"/>
      <c r="X28" s="606"/>
      <c r="Y28" s="607"/>
      <c r="Z28" s="665" t="s">
        <v>236</v>
      </c>
      <c r="AA28" s="665"/>
      <c r="AB28" s="665"/>
      <c r="AC28" s="665"/>
      <c r="AD28" s="666" t="s">
        <v>122</v>
      </c>
      <c r="AE28" s="666"/>
      <c r="AF28" s="666"/>
      <c r="AG28" s="666"/>
      <c r="AH28" s="666"/>
      <c r="AI28" s="666"/>
      <c r="AJ28" s="666"/>
      <c r="AK28" s="666"/>
      <c r="AL28" s="608" t="s">
        <v>236</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294</v>
      </c>
      <c r="CE28" s="644"/>
      <c r="CF28" s="644"/>
      <c r="CG28" s="644"/>
      <c r="CH28" s="644"/>
      <c r="CI28" s="644"/>
      <c r="CJ28" s="644"/>
      <c r="CK28" s="644"/>
      <c r="CL28" s="644"/>
      <c r="CM28" s="644"/>
      <c r="CN28" s="644"/>
      <c r="CO28" s="644"/>
      <c r="CP28" s="644"/>
      <c r="CQ28" s="645"/>
      <c r="CR28" s="603">
        <v>360598</v>
      </c>
      <c r="CS28" s="606"/>
      <c r="CT28" s="606"/>
      <c r="CU28" s="606"/>
      <c r="CV28" s="606"/>
      <c r="CW28" s="606"/>
      <c r="CX28" s="606"/>
      <c r="CY28" s="607"/>
      <c r="CZ28" s="608">
        <v>6.2</v>
      </c>
      <c r="DA28" s="637"/>
      <c r="DB28" s="637"/>
      <c r="DC28" s="638"/>
      <c r="DD28" s="611">
        <v>360598</v>
      </c>
      <c r="DE28" s="606"/>
      <c r="DF28" s="606"/>
      <c r="DG28" s="606"/>
      <c r="DH28" s="606"/>
      <c r="DI28" s="606"/>
      <c r="DJ28" s="606"/>
      <c r="DK28" s="607"/>
      <c r="DL28" s="611">
        <v>360598</v>
      </c>
      <c r="DM28" s="606"/>
      <c r="DN28" s="606"/>
      <c r="DO28" s="606"/>
      <c r="DP28" s="606"/>
      <c r="DQ28" s="606"/>
      <c r="DR28" s="606"/>
      <c r="DS28" s="606"/>
      <c r="DT28" s="606"/>
      <c r="DU28" s="606"/>
      <c r="DV28" s="607"/>
      <c r="DW28" s="608">
        <v>11.4</v>
      </c>
      <c r="DX28" s="637"/>
      <c r="DY28" s="637"/>
      <c r="DZ28" s="637"/>
      <c r="EA28" s="637"/>
      <c r="EB28" s="637"/>
      <c r="EC28" s="639"/>
    </row>
    <row r="29" spans="2:133" ht="11.25" customHeight="1">
      <c r="B29" s="600" t="s">
        <v>295</v>
      </c>
      <c r="C29" s="601"/>
      <c r="D29" s="601"/>
      <c r="E29" s="601"/>
      <c r="F29" s="601"/>
      <c r="G29" s="601"/>
      <c r="H29" s="601"/>
      <c r="I29" s="601"/>
      <c r="J29" s="601"/>
      <c r="K29" s="601"/>
      <c r="L29" s="601"/>
      <c r="M29" s="601"/>
      <c r="N29" s="601"/>
      <c r="O29" s="601"/>
      <c r="P29" s="601"/>
      <c r="Q29" s="602"/>
      <c r="R29" s="603">
        <v>425946</v>
      </c>
      <c r="S29" s="606"/>
      <c r="T29" s="606"/>
      <c r="U29" s="606"/>
      <c r="V29" s="606"/>
      <c r="W29" s="606"/>
      <c r="X29" s="606"/>
      <c r="Y29" s="607"/>
      <c r="Z29" s="665">
        <v>6.9</v>
      </c>
      <c r="AA29" s="665"/>
      <c r="AB29" s="665"/>
      <c r="AC29" s="665"/>
      <c r="AD29" s="666" t="s">
        <v>122</v>
      </c>
      <c r="AE29" s="666"/>
      <c r="AF29" s="666"/>
      <c r="AG29" s="666"/>
      <c r="AH29" s="666"/>
      <c r="AI29" s="666"/>
      <c r="AJ29" s="666"/>
      <c r="AK29" s="666"/>
      <c r="AL29" s="608" t="s">
        <v>236</v>
      </c>
      <c r="AM29" s="609"/>
      <c r="AN29" s="609"/>
      <c r="AO29" s="667"/>
      <c r="AP29" s="677" t="s">
        <v>214</v>
      </c>
      <c r="AQ29" s="678"/>
      <c r="AR29" s="678"/>
      <c r="AS29" s="678"/>
      <c r="AT29" s="678"/>
      <c r="AU29" s="678"/>
      <c r="AV29" s="678"/>
      <c r="AW29" s="678"/>
      <c r="AX29" s="678"/>
      <c r="AY29" s="678"/>
      <c r="AZ29" s="678"/>
      <c r="BA29" s="678"/>
      <c r="BB29" s="678"/>
      <c r="BC29" s="678"/>
      <c r="BD29" s="678"/>
      <c r="BE29" s="678"/>
      <c r="BF29" s="679"/>
      <c r="BG29" s="677" t="s">
        <v>296</v>
      </c>
      <c r="BH29" s="705"/>
      <c r="BI29" s="705"/>
      <c r="BJ29" s="705"/>
      <c r="BK29" s="705"/>
      <c r="BL29" s="705"/>
      <c r="BM29" s="705"/>
      <c r="BN29" s="705"/>
      <c r="BO29" s="705"/>
      <c r="BP29" s="705"/>
      <c r="BQ29" s="706"/>
      <c r="BR29" s="677" t="s">
        <v>297</v>
      </c>
      <c r="BS29" s="705"/>
      <c r="BT29" s="705"/>
      <c r="BU29" s="705"/>
      <c r="BV29" s="705"/>
      <c r="BW29" s="705"/>
      <c r="BX29" s="705"/>
      <c r="BY29" s="705"/>
      <c r="BZ29" s="705"/>
      <c r="CA29" s="705"/>
      <c r="CB29" s="706"/>
      <c r="CD29" s="687" t="s">
        <v>298</v>
      </c>
      <c r="CE29" s="688"/>
      <c r="CF29" s="647" t="s">
        <v>299</v>
      </c>
      <c r="CG29" s="644"/>
      <c r="CH29" s="644"/>
      <c r="CI29" s="644"/>
      <c r="CJ29" s="644"/>
      <c r="CK29" s="644"/>
      <c r="CL29" s="644"/>
      <c r="CM29" s="644"/>
      <c r="CN29" s="644"/>
      <c r="CO29" s="644"/>
      <c r="CP29" s="644"/>
      <c r="CQ29" s="645"/>
      <c r="CR29" s="603">
        <v>360598</v>
      </c>
      <c r="CS29" s="604"/>
      <c r="CT29" s="604"/>
      <c r="CU29" s="604"/>
      <c r="CV29" s="604"/>
      <c r="CW29" s="604"/>
      <c r="CX29" s="604"/>
      <c r="CY29" s="605"/>
      <c r="CZ29" s="608">
        <v>6.2</v>
      </c>
      <c r="DA29" s="637"/>
      <c r="DB29" s="637"/>
      <c r="DC29" s="638"/>
      <c r="DD29" s="611">
        <v>360598</v>
      </c>
      <c r="DE29" s="604"/>
      <c r="DF29" s="604"/>
      <c r="DG29" s="604"/>
      <c r="DH29" s="604"/>
      <c r="DI29" s="604"/>
      <c r="DJ29" s="604"/>
      <c r="DK29" s="605"/>
      <c r="DL29" s="611">
        <v>360598</v>
      </c>
      <c r="DM29" s="604"/>
      <c r="DN29" s="604"/>
      <c r="DO29" s="604"/>
      <c r="DP29" s="604"/>
      <c r="DQ29" s="604"/>
      <c r="DR29" s="604"/>
      <c r="DS29" s="604"/>
      <c r="DT29" s="604"/>
      <c r="DU29" s="604"/>
      <c r="DV29" s="605"/>
      <c r="DW29" s="608">
        <v>11.4</v>
      </c>
      <c r="DX29" s="637"/>
      <c r="DY29" s="637"/>
      <c r="DZ29" s="637"/>
      <c r="EA29" s="637"/>
      <c r="EB29" s="637"/>
      <c r="EC29" s="639"/>
    </row>
    <row r="30" spans="2:133" ht="11.25" customHeight="1">
      <c r="B30" s="600" t="s">
        <v>300</v>
      </c>
      <c r="C30" s="601"/>
      <c r="D30" s="601"/>
      <c r="E30" s="601"/>
      <c r="F30" s="601"/>
      <c r="G30" s="601"/>
      <c r="H30" s="601"/>
      <c r="I30" s="601"/>
      <c r="J30" s="601"/>
      <c r="K30" s="601"/>
      <c r="L30" s="601"/>
      <c r="M30" s="601"/>
      <c r="N30" s="601"/>
      <c r="O30" s="601"/>
      <c r="P30" s="601"/>
      <c r="Q30" s="602"/>
      <c r="R30" s="603">
        <v>32923</v>
      </c>
      <c r="S30" s="606"/>
      <c r="T30" s="606"/>
      <c r="U30" s="606"/>
      <c r="V30" s="606"/>
      <c r="W30" s="606"/>
      <c r="X30" s="606"/>
      <c r="Y30" s="607"/>
      <c r="Z30" s="665">
        <v>0.5</v>
      </c>
      <c r="AA30" s="665"/>
      <c r="AB30" s="665"/>
      <c r="AC30" s="665"/>
      <c r="AD30" s="666">
        <v>3716</v>
      </c>
      <c r="AE30" s="666"/>
      <c r="AF30" s="666"/>
      <c r="AG30" s="666"/>
      <c r="AH30" s="666"/>
      <c r="AI30" s="666"/>
      <c r="AJ30" s="666"/>
      <c r="AK30" s="666"/>
      <c r="AL30" s="608">
        <v>0.1</v>
      </c>
      <c r="AM30" s="609"/>
      <c r="AN30" s="609"/>
      <c r="AO30" s="667"/>
      <c r="AP30" s="693" t="s">
        <v>301</v>
      </c>
      <c r="AQ30" s="694"/>
      <c r="AR30" s="694"/>
      <c r="AS30" s="694"/>
      <c r="AT30" s="699" t="s">
        <v>302</v>
      </c>
      <c r="AU30" s="210"/>
      <c r="AV30" s="210"/>
      <c r="AW30" s="210"/>
      <c r="AX30" s="702" t="s">
        <v>178</v>
      </c>
      <c r="AY30" s="703"/>
      <c r="AZ30" s="703"/>
      <c r="BA30" s="703"/>
      <c r="BB30" s="703"/>
      <c r="BC30" s="703"/>
      <c r="BD30" s="703"/>
      <c r="BE30" s="703"/>
      <c r="BF30" s="704"/>
      <c r="BG30" s="683">
        <v>99</v>
      </c>
      <c r="BH30" s="684"/>
      <c r="BI30" s="684"/>
      <c r="BJ30" s="684"/>
      <c r="BK30" s="684"/>
      <c r="BL30" s="684"/>
      <c r="BM30" s="685">
        <v>96.6</v>
      </c>
      <c r="BN30" s="684"/>
      <c r="BO30" s="684"/>
      <c r="BP30" s="684"/>
      <c r="BQ30" s="686"/>
      <c r="BR30" s="683">
        <v>98.1</v>
      </c>
      <c r="BS30" s="684"/>
      <c r="BT30" s="684"/>
      <c r="BU30" s="684"/>
      <c r="BV30" s="684"/>
      <c r="BW30" s="684"/>
      <c r="BX30" s="685">
        <v>95.9</v>
      </c>
      <c r="BY30" s="684"/>
      <c r="BZ30" s="684"/>
      <c r="CA30" s="684"/>
      <c r="CB30" s="686"/>
      <c r="CD30" s="689"/>
      <c r="CE30" s="690"/>
      <c r="CF30" s="647" t="s">
        <v>303</v>
      </c>
      <c r="CG30" s="644"/>
      <c r="CH30" s="644"/>
      <c r="CI30" s="644"/>
      <c r="CJ30" s="644"/>
      <c r="CK30" s="644"/>
      <c r="CL30" s="644"/>
      <c r="CM30" s="644"/>
      <c r="CN30" s="644"/>
      <c r="CO30" s="644"/>
      <c r="CP30" s="644"/>
      <c r="CQ30" s="645"/>
      <c r="CR30" s="603">
        <v>316365</v>
      </c>
      <c r="CS30" s="606"/>
      <c r="CT30" s="606"/>
      <c r="CU30" s="606"/>
      <c r="CV30" s="606"/>
      <c r="CW30" s="606"/>
      <c r="CX30" s="606"/>
      <c r="CY30" s="607"/>
      <c r="CZ30" s="608">
        <v>5.4</v>
      </c>
      <c r="DA30" s="637"/>
      <c r="DB30" s="637"/>
      <c r="DC30" s="638"/>
      <c r="DD30" s="611">
        <v>316365</v>
      </c>
      <c r="DE30" s="606"/>
      <c r="DF30" s="606"/>
      <c r="DG30" s="606"/>
      <c r="DH30" s="606"/>
      <c r="DI30" s="606"/>
      <c r="DJ30" s="606"/>
      <c r="DK30" s="607"/>
      <c r="DL30" s="611">
        <v>316365</v>
      </c>
      <c r="DM30" s="606"/>
      <c r="DN30" s="606"/>
      <c r="DO30" s="606"/>
      <c r="DP30" s="606"/>
      <c r="DQ30" s="606"/>
      <c r="DR30" s="606"/>
      <c r="DS30" s="606"/>
      <c r="DT30" s="606"/>
      <c r="DU30" s="606"/>
      <c r="DV30" s="607"/>
      <c r="DW30" s="608">
        <v>10</v>
      </c>
      <c r="DX30" s="637"/>
      <c r="DY30" s="637"/>
      <c r="DZ30" s="637"/>
      <c r="EA30" s="637"/>
      <c r="EB30" s="637"/>
      <c r="EC30" s="639"/>
    </row>
    <row r="31" spans="2:133" ht="11.25" customHeight="1">
      <c r="B31" s="600" t="s">
        <v>304</v>
      </c>
      <c r="C31" s="601"/>
      <c r="D31" s="601"/>
      <c r="E31" s="601"/>
      <c r="F31" s="601"/>
      <c r="G31" s="601"/>
      <c r="H31" s="601"/>
      <c r="I31" s="601"/>
      <c r="J31" s="601"/>
      <c r="K31" s="601"/>
      <c r="L31" s="601"/>
      <c r="M31" s="601"/>
      <c r="N31" s="601"/>
      <c r="O31" s="601"/>
      <c r="P31" s="601"/>
      <c r="Q31" s="602"/>
      <c r="R31" s="603">
        <v>11445</v>
      </c>
      <c r="S31" s="606"/>
      <c r="T31" s="606"/>
      <c r="U31" s="606"/>
      <c r="V31" s="606"/>
      <c r="W31" s="606"/>
      <c r="X31" s="606"/>
      <c r="Y31" s="607"/>
      <c r="Z31" s="665">
        <v>0.2</v>
      </c>
      <c r="AA31" s="665"/>
      <c r="AB31" s="665"/>
      <c r="AC31" s="665"/>
      <c r="AD31" s="666" t="s">
        <v>122</v>
      </c>
      <c r="AE31" s="666"/>
      <c r="AF31" s="666"/>
      <c r="AG31" s="666"/>
      <c r="AH31" s="666"/>
      <c r="AI31" s="666"/>
      <c r="AJ31" s="666"/>
      <c r="AK31" s="666"/>
      <c r="AL31" s="608" t="s">
        <v>122</v>
      </c>
      <c r="AM31" s="609"/>
      <c r="AN31" s="609"/>
      <c r="AO31" s="667"/>
      <c r="AP31" s="695"/>
      <c r="AQ31" s="696"/>
      <c r="AR31" s="696"/>
      <c r="AS31" s="696"/>
      <c r="AT31" s="700"/>
      <c r="AU31" s="209" t="s">
        <v>305</v>
      </c>
      <c r="AV31" s="209"/>
      <c r="AW31" s="209"/>
      <c r="AX31" s="600" t="s">
        <v>306</v>
      </c>
      <c r="AY31" s="601"/>
      <c r="AZ31" s="601"/>
      <c r="BA31" s="601"/>
      <c r="BB31" s="601"/>
      <c r="BC31" s="601"/>
      <c r="BD31" s="601"/>
      <c r="BE31" s="601"/>
      <c r="BF31" s="602"/>
      <c r="BG31" s="681">
        <v>99.1</v>
      </c>
      <c r="BH31" s="604"/>
      <c r="BI31" s="604"/>
      <c r="BJ31" s="604"/>
      <c r="BK31" s="604"/>
      <c r="BL31" s="604"/>
      <c r="BM31" s="609">
        <v>96.3</v>
      </c>
      <c r="BN31" s="682"/>
      <c r="BO31" s="682"/>
      <c r="BP31" s="682"/>
      <c r="BQ31" s="643"/>
      <c r="BR31" s="681">
        <v>97</v>
      </c>
      <c r="BS31" s="604"/>
      <c r="BT31" s="604"/>
      <c r="BU31" s="604"/>
      <c r="BV31" s="604"/>
      <c r="BW31" s="604"/>
      <c r="BX31" s="609">
        <v>95.3</v>
      </c>
      <c r="BY31" s="682"/>
      <c r="BZ31" s="682"/>
      <c r="CA31" s="682"/>
      <c r="CB31" s="643"/>
      <c r="CD31" s="689"/>
      <c r="CE31" s="690"/>
      <c r="CF31" s="647" t="s">
        <v>307</v>
      </c>
      <c r="CG31" s="644"/>
      <c r="CH31" s="644"/>
      <c r="CI31" s="644"/>
      <c r="CJ31" s="644"/>
      <c r="CK31" s="644"/>
      <c r="CL31" s="644"/>
      <c r="CM31" s="644"/>
      <c r="CN31" s="644"/>
      <c r="CO31" s="644"/>
      <c r="CP31" s="644"/>
      <c r="CQ31" s="645"/>
      <c r="CR31" s="603">
        <v>44233</v>
      </c>
      <c r="CS31" s="604"/>
      <c r="CT31" s="604"/>
      <c r="CU31" s="604"/>
      <c r="CV31" s="604"/>
      <c r="CW31" s="604"/>
      <c r="CX31" s="604"/>
      <c r="CY31" s="605"/>
      <c r="CZ31" s="608">
        <v>0.8</v>
      </c>
      <c r="DA31" s="637"/>
      <c r="DB31" s="637"/>
      <c r="DC31" s="638"/>
      <c r="DD31" s="611">
        <v>44233</v>
      </c>
      <c r="DE31" s="604"/>
      <c r="DF31" s="604"/>
      <c r="DG31" s="604"/>
      <c r="DH31" s="604"/>
      <c r="DI31" s="604"/>
      <c r="DJ31" s="604"/>
      <c r="DK31" s="605"/>
      <c r="DL31" s="611">
        <v>44233</v>
      </c>
      <c r="DM31" s="604"/>
      <c r="DN31" s="604"/>
      <c r="DO31" s="604"/>
      <c r="DP31" s="604"/>
      <c r="DQ31" s="604"/>
      <c r="DR31" s="604"/>
      <c r="DS31" s="604"/>
      <c r="DT31" s="604"/>
      <c r="DU31" s="604"/>
      <c r="DV31" s="605"/>
      <c r="DW31" s="608">
        <v>1.4</v>
      </c>
      <c r="DX31" s="637"/>
      <c r="DY31" s="637"/>
      <c r="DZ31" s="637"/>
      <c r="EA31" s="637"/>
      <c r="EB31" s="637"/>
      <c r="EC31" s="639"/>
    </row>
    <row r="32" spans="2:133" ht="11.25" customHeight="1">
      <c r="B32" s="600" t="s">
        <v>308</v>
      </c>
      <c r="C32" s="601"/>
      <c r="D32" s="601"/>
      <c r="E32" s="601"/>
      <c r="F32" s="601"/>
      <c r="G32" s="601"/>
      <c r="H32" s="601"/>
      <c r="I32" s="601"/>
      <c r="J32" s="601"/>
      <c r="K32" s="601"/>
      <c r="L32" s="601"/>
      <c r="M32" s="601"/>
      <c r="N32" s="601"/>
      <c r="O32" s="601"/>
      <c r="P32" s="601"/>
      <c r="Q32" s="602"/>
      <c r="R32" s="603">
        <v>217748</v>
      </c>
      <c r="S32" s="606"/>
      <c r="T32" s="606"/>
      <c r="U32" s="606"/>
      <c r="V32" s="606"/>
      <c r="W32" s="606"/>
      <c r="X32" s="606"/>
      <c r="Y32" s="607"/>
      <c r="Z32" s="665">
        <v>3.5</v>
      </c>
      <c r="AA32" s="665"/>
      <c r="AB32" s="665"/>
      <c r="AC32" s="665"/>
      <c r="AD32" s="666" t="s">
        <v>122</v>
      </c>
      <c r="AE32" s="666"/>
      <c r="AF32" s="666"/>
      <c r="AG32" s="666"/>
      <c r="AH32" s="666"/>
      <c r="AI32" s="666"/>
      <c r="AJ32" s="666"/>
      <c r="AK32" s="666"/>
      <c r="AL32" s="608" t="s">
        <v>236</v>
      </c>
      <c r="AM32" s="609"/>
      <c r="AN32" s="609"/>
      <c r="AO32" s="667"/>
      <c r="AP32" s="697"/>
      <c r="AQ32" s="698"/>
      <c r="AR32" s="698"/>
      <c r="AS32" s="698"/>
      <c r="AT32" s="701"/>
      <c r="AU32" s="211"/>
      <c r="AV32" s="211"/>
      <c r="AW32" s="211"/>
      <c r="AX32" s="615" t="s">
        <v>309</v>
      </c>
      <c r="AY32" s="616"/>
      <c r="AZ32" s="616"/>
      <c r="BA32" s="616"/>
      <c r="BB32" s="616"/>
      <c r="BC32" s="616"/>
      <c r="BD32" s="616"/>
      <c r="BE32" s="616"/>
      <c r="BF32" s="617"/>
      <c r="BG32" s="680">
        <v>98.8</v>
      </c>
      <c r="BH32" s="619"/>
      <c r="BI32" s="619"/>
      <c r="BJ32" s="619"/>
      <c r="BK32" s="619"/>
      <c r="BL32" s="619"/>
      <c r="BM32" s="663">
        <v>96.4</v>
      </c>
      <c r="BN32" s="619"/>
      <c r="BO32" s="619"/>
      <c r="BP32" s="619"/>
      <c r="BQ32" s="656"/>
      <c r="BR32" s="680">
        <v>98.7</v>
      </c>
      <c r="BS32" s="619"/>
      <c r="BT32" s="619"/>
      <c r="BU32" s="619"/>
      <c r="BV32" s="619"/>
      <c r="BW32" s="619"/>
      <c r="BX32" s="663">
        <v>95.6</v>
      </c>
      <c r="BY32" s="619"/>
      <c r="BZ32" s="619"/>
      <c r="CA32" s="619"/>
      <c r="CB32" s="656"/>
      <c r="CD32" s="691"/>
      <c r="CE32" s="692"/>
      <c r="CF32" s="647" t="s">
        <v>310</v>
      </c>
      <c r="CG32" s="644"/>
      <c r="CH32" s="644"/>
      <c r="CI32" s="644"/>
      <c r="CJ32" s="644"/>
      <c r="CK32" s="644"/>
      <c r="CL32" s="644"/>
      <c r="CM32" s="644"/>
      <c r="CN32" s="644"/>
      <c r="CO32" s="644"/>
      <c r="CP32" s="644"/>
      <c r="CQ32" s="645"/>
      <c r="CR32" s="603" t="s">
        <v>122</v>
      </c>
      <c r="CS32" s="606"/>
      <c r="CT32" s="606"/>
      <c r="CU32" s="606"/>
      <c r="CV32" s="606"/>
      <c r="CW32" s="606"/>
      <c r="CX32" s="606"/>
      <c r="CY32" s="607"/>
      <c r="CZ32" s="608" t="s">
        <v>236</v>
      </c>
      <c r="DA32" s="637"/>
      <c r="DB32" s="637"/>
      <c r="DC32" s="638"/>
      <c r="DD32" s="611" t="s">
        <v>236</v>
      </c>
      <c r="DE32" s="606"/>
      <c r="DF32" s="606"/>
      <c r="DG32" s="606"/>
      <c r="DH32" s="606"/>
      <c r="DI32" s="606"/>
      <c r="DJ32" s="606"/>
      <c r="DK32" s="607"/>
      <c r="DL32" s="611" t="s">
        <v>122</v>
      </c>
      <c r="DM32" s="606"/>
      <c r="DN32" s="606"/>
      <c r="DO32" s="606"/>
      <c r="DP32" s="606"/>
      <c r="DQ32" s="606"/>
      <c r="DR32" s="606"/>
      <c r="DS32" s="606"/>
      <c r="DT32" s="606"/>
      <c r="DU32" s="606"/>
      <c r="DV32" s="607"/>
      <c r="DW32" s="608" t="s">
        <v>236</v>
      </c>
      <c r="DX32" s="637"/>
      <c r="DY32" s="637"/>
      <c r="DZ32" s="637"/>
      <c r="EA32" s="637"/>
      <c r="EB32" s="637"/>
      <c r="EC32" s="639"/>
    </row>
    <row r="33" spans="2:133" ht="11.25" customHeight="1">
      <c r="B33" s="600" t="s">
        <v>311</v>
      </c>
      <c r="C33" s="601"/>
      <c r="D33" s="601"/>
      <c r="E33" s="601"/>
      <c r="F33" s="601"/>
      <c r="G33" s="601"/>
      <c r="H33" s="601"/>
      <c r="I33" s="601"/>
      <c r="J33" s="601"/>
      <c r="K33" s="601"/>
      <c r="L33" s="601"/>
      <c r="M33" s="601"/>
      <c r="N33" s="601"/>
      <c r="O33" s="601"/>
      <c r="P33" s="601"/>
      <c r="Q33" s="602"/>
      <c r="R33" s="603">
        <v>391391</v>
      </c>
      <c r="S33" s="606"/>
      <c r="T33" s="606"/>
      <c r="U33" s="606"/>
      <c r="V33" s="606"/>
      <c r="W33" s="606"/>
      <c r="X33" s="606"/>
      <c r="Y33" s="607"/>
      <c r="Z33" s="665">
        <v>6.4</v>
      </c>
      <c r="AA33" s="665"/>
      <c r="AB33" s="665"/>
      <c r="AC33" s="665"/>
      <c r="AD33" s="666" t="s">
        <v>236</v>
      </c>
      <c r="AE33" s="666"/>
      <c r="AF33" s="666"/>
      <c r="AG33" s="666"/>
      <c r="AH33" s="666"/>
      <c r="AI33" s="666"/>
      <c r="AJ33" s="666"/>
      <c r="AK33" s="666"/>
      <c r="AL33" s="608" t="s">
        <v>122</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312</v>
      </c>
      <c r="CE33" s="644"/>
      <c r="CF33" s="644"/>
      <c r="CG33" s="644"/>
      <c r="CH33" s="644"/>
      <c r="CI33" s="644"/>
      <c r="CJ33" s="644"/>
      <c r="CK33" s="644"/>
      <c r="CL33" s="644"/>
      <c r="CM33" s="644"/>
      <c r="CN33" s="644"/>
      <c r="CO33" s="644"/>
      <c r="CP33" s="644"/>
      <c r="CQ33" s="645"/>
      <c r="CR33" s="603">
        <v>2314692</v>
      </c>
      <c r="CS33" s="604"/>
      <c r="CT33" s="604"/>
      <c r="CU33" s="604"/>
      <c r="CV33" s="604"/>
      <c r="CW33" s="604"/>
      <c r="CX33" s="604"/>
      <c r="CY33" s="605"/>
      <c r="CZ33" s="608">
        <v>39.9</v>
      </c>
      <c r="DA33" s="637"/>
      <c r="DB33" s="637"/>
      <c r="DC33" s="638"/>
      <c r="DD33" s="611">
        <v>1838874</v>
      </c>
      <c r="DE33" s="604"/>
      <c r="DF33" s="604"/>
      <c r="DG33" s="604"/>
      <c r="DH33" s="604"/>
      <c r="DI33" s="604"/>
      <c r="DJ33" s="604"/>
      <c r="DK33" s="605"/>
      <c r="DL33" s="611">
        <v>1336926</v>
      </c>
      <c r="DM33" s="604"/>
      <c r="DN33" s="604"/>
      <c r="DO33" s="604"/>
      <c r="DP33" s="604"/>
      <c r="DQ33" s="604"/>
      <c r="DR33" s="604"/>
      <c r="DS33" s="604"/>
      <c r="DT33" s="604"/>
      <c r="DU33" s="604"/>
      <c r="DV33" s="605"/>
      <c r="DW33" s="608">
        <v>42.1</v>
      </c>
      <c r="DX33" s="637"/>
      <c r="DY33" s="637"/>
      <c r="DZ33" s="637"/>
      <c r="EA33" s="637"/>
      <c r="EB33" s="637"/>
      <c r="EC33" s="639"/>
    </row>
    <row r="34" spans="2:133" ht="11.25" customHeight="1">
      <c r="B34" s="600" t="s">
        <v>313</v>
      </c>
      <c r="C34" s="601"/>
      <c r="D34" s="601"/>
      <c r="E34" s="601"/>
      <c r="F34" s="601"/>
      <c r="G34" s="601"/>
      <c r="H34" s="601"/>
      <c r="I34" s="601"/>
      <c r="J34" s="601"/>
      <c r="K34" s="601"/>
      <c r="L34" s="601"/>
      <c r="M34" s="601"/>
      <c r="N34" s="601"/>
      <c r="O34" s="601"/>
      <c r="P34" s="601"/>
      <c r="Q34" s="602"/>
      <c r="R34" s="603">
        <v>162961</v>
      </c>
      <c r="S34" s="606"/>
      <c r="T34" s="606"/>
      <c r="U34" s="606"/>
      <c r="V34" s="606"/>
      <c r="W34" s="606"/>
      <c r="X34" s="606"/>
      <c r="Y34" s="607"/>
      <c r="Z34" s="665">
        <v>2.6</v>
      </c>
      <c r="AA34" s="665"/>
      <c r="AB34" s="665"/>
      <c r="AC34" s="665"/>
      <c r="AD34" s="666">
        <v>54</v>
      </c>
      <c r="AE34" s="666"/>
      <c r="AF34" s="666"/>
      <c r="AG34" s="666"/>
      <c r="AH34" s="666"/>
      <c r="AI34" s="666"/>
      <c r="AJ34" s="666"/>
      <c r="AK34" s="666"/>
      <c r="AL34" s="608">
        <v>0</v>
      </c>
      <c r="AM34" s="609"/>
      <c r="AN34" s="609"/>
      <c r="AO34" s="667"/>
      <c r="AP34" s="214"/>
      <c r="AQ34" s="677" t="s">
        <v>314</v>
      </c>
      <c r="AR34" s="678"/>
      <c r="AS34" s="678"/>
      <c r="AT34" s="678"/>
      <c r="AU34" s="678"/>
      <c r="AV34" s="678"/>
      <c r="AW34" s="678"/>
      <c r="AX34" s="678"/>
      <c r="AY34" s="678"/>
      <c r="AZ34" s="678"/>
      <c r="BA34" s="678"/>
      <c r="BB34" s="678"/>
      <c r="BC34" s="678"/>
      <c r="BD34" s="678"/>
      <c r="BE34" s="678"/>
      <c r="BF34" s="679"/>
      <c r="BG34" s="677" t="s">
        <v>315</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316</v>
      </c>
      <c r="CE34" s="644"/>
      <c r="CF34" s="644"/>
      <c r="CG34" s="644"/>
      <c r="CH34" s="644"/>
      <c r="CI34" s="644"/>
      <c r="CJ34" s="644"/>
      <c r="CK34" s="644"/>
      <c r="CL34" s="644"/>
      <c r="CM34" s="644"/>
      <c r="CN34" s="644"/>
      <c r="CO34" s="644"/>
      <c r="CP34" s="644"/>
      <c r="CQ34" s="645"/>
      <c r="CR34" s="603">
        <v>769985</v>
      </c>
      <c r="CS34" s="606"/>
      <c r="CT34" s="606"/>
      <c r="CU34" s="606"/>
      <c r="CV34" s="606"/>
      <c r="CW34" s="606"/>
      <c r="CX34" s="606"/>
      <c r="CY34" s="607"/>
      <c r="CZ34" s="608">
        <v>13.3</v>
      </c>
      <c r="DA34" s="637"/>
      <c r="DB34" s="637"/>
      <c r="DC34" s="638"/>
      <c r="DD34" s="611">
        <v>550726</v>
      </c>
      <c r="DE34" s="606"/>
      <c r="DF34" s="606"/>
      <c r="DG34" s="606"/>
      <c r="DH34" s="606"/>
      <c r="DI34" s="606"/>
      <c r="DJ34" s="606"/>
      <c r="DK34" s="607"/>
      <c r="DL34" s="611">
        <v>407456</v>
      </c>
      <c r="DM34" s="606"/>
      <c r="DN34" s="606"/>
      <c r="DO34" s="606"/>
      <c r="DP34" s="606"/>
      <c r="DQ34" s="606"/>
      <c r="DR34" s="606"/>
      <c r="DS34" s="606"/>
      <c r="DT34" s="606"/>
      <c r="DU34" s="606"/>
      <c r="DV34" s="607"/>
      <c r="DW34" s="608">
        <v>12.8</v>
      </c>
      <c r="DX34" s="637"/>
      <c r="DY34" s="637"/>
      <c r="DZ34" s="637"/>
      <c r="EA34" s="637"/>
      <c r="EB34" s="637"/>
      <c r="EC34" s="639"/>
    </row>
    <row r="35" spans="2:133" ht="11.25" customHeight="1">
      <c r="B35" s="600" t="s">
        <v>317</v>
      </c>
      <c r="C35" s="601"/>
      <c r="D35" s="601"/>
      <c r="E35" s="601"/>
      <c r="F35" s="601"/>
      <c r="G35" s="601"/>
      <c r="H35" s="601"/>
      <c r="I35" s="601"/>
      <c r="J35" s="601"/>
      <c r="K35" s="601"/>
      <c r="L35" s="601"/>
      <c r="M35" s="601"/>
      <c r="N35" s="601"/>
      <c r="O35" s="601"/>
      <c r="P35" s="601"/>
      <c r="Q35" s="602"/>
      <c r="R35" s="603">
        <v>458756</v>
      </c>
      <c r="S35" s="606"/>
      <c r="T35" s="606"/>
      <c r="U35" s="606"/>
      <c r="V35" s="606"/>
      <c r="W35" s="606"/>
      <c r="X35" s="606"/>
      <c r="Y35" s="607"/>
      <c r="Z35" s="665">
        <v>7.4</v>
      </c>
      <c r="AA35" s="665"/>
      <c r="AB35" s="665"/>
      <c r="AC35" s="665"/>
      <c r="AD35" s="666" t="s">
        <v>122</v>
      </c>
      <c r="AE35" s="666"/>
      <c r="AF35" s="666"/>
      <c r="AG35" s="666"/>
      <c r="AH35" s="666"/>
      <c r="AI35" s="666"/>
      <c r="AJ35" s="666"/>
      <c r="AK35" s="666"/>
      <c r="AL35" s="608" t="s">
        <v>236</v>
      </c>
      <c r="AM35" s="609"/>
      <c r="AN35" s="609"/>
      <c r="AO35" s="667"/>
      <c r="AP35" s="214"/>
      <c r="AQ35" s="671" t="s">
        <v>318</v>
      </c>
      <c r="AR35" s="672"/>
      <c r="AS35" s="672"/>
      <c r="AT35" s="672"/>
      <c r="AU35" s="672"/>
      <c r="AV35" s="672"/>
      <c r="AW35" s="672"/>
      <c r="AX35" s="672"/>
      <c r="AY35" s="673"/>
      <c r="AZ35" s="668">
        <v>647654</v>
      </c>
      <c r="BA35" s="669"/>
      <c r="BB35" s="669"/>
      <c r="BC35" s="669"/>
      <c r="BD35" s="669"/>
      <c r="BE35" s="669"/>
      <c r="BF35" s="670"/>
      <c r="BG35" s="674" t="s">
        <v>319</v>
      </c>
      <c r="BH35" s="675"/>
      <c r="BI35" s="675"/>
      <c r="BJ35" s="675"/>
      <c r="BK35" s="675"/>
      <c r="BL35" s="675"/>
      <c r="BM35" s="675"/>
      <c r="BN35" s="675"/>
      <c r="BO35" s="675"/>
      <c r="BP35" s="675"/>
      <c r="BQ35" s="675"/>
      <c r="BR35" s="675"/>
      <c r="BS35" s="675"/>
      <c r="BT35" s="675"/>
      <c r="BU35" s="676"/>
      <c r="BV35" s="668">
        <v>533</v>
      </c>
      <c r="BW35" s="669"/>
      <c r="BX35" s="669"/>
      <c r="BY35" s="669"/>
      <c r="BZ35" s="669"/>
      <c r="CA35" s="669"/>
      <c r="CB35" s="670"/>
      <c r="CD35" s="647" t="s">
        <v>320</v>
      </c>
      <c r="CE35" s="644"/>
      <c r="CF35" s="644"/>
      <c r="CG35" s="644"/>
      <c r="CH35" s="644"/>
      <c r="CI35" s="644"/>
      <c r="CJ35" s="644"/>
      <c r="CK35" s="644"/>
      <c r="CL35" s="644"/>
      <c r="CM35" s="644"/>
      <c r="CN35" s="644"/>
      <c r="CO35" s="644"/>
      <c r="CP35" s="644"/>
      <c r="CQ35" s="645"/>
      <c r="CR35" s="603">
        <v>64564</v>
      </c>
      <c r="CS35" s="604"/>
      <c r="CT35" s="604"/>
      <c r="CU35" s="604"/>
      <c r="CV35" s="604"/>
      <c r="CW35" s="604"/>
      <c r="CX35" s="604"/>
      <c r="CY35" s="605"/>
      <c r="CZ35" s="608">
        <v>1.1000000000000001</v>
      </c>
      <c r="DA35" s="637"/>
      <c r="DB35" s="637"/>
      <c r="DC35" s="638"/>
      <c r="DD35" s="611">
        <v>41092</v>
      </c>
      <c r="DE35" s="604"/>
      <c r="DF35" s="604"/>
      <c r="DG35" s="604"/>
      <c r="DH35" s="604"/>
      <c r="DI35" s="604"/>
      <c r="DJ35" s="604"/>
      <c r="DK35" s="605"/>
      <c r="DL35" s="611">
        <v>37739</v>
      </c>
      <c r="DM35" s="604"/>
      <c r="DN35" s="604"/>
      <c r="DO35" s="604"/>
      <c r="DP35" s="604"/>
      <c r="DQ35" s="604"/>
      <c r="DR35" s="604"/>
      <c r="DS35" s="604"/>
      <c r="DT35" s="604"/>
      <c r="DU35" s="604"/>
      <c r="DV35" s="605"/>
      <c r="DW35" s="608">
        <v>1.2</v>
      </c>
      <c r="DX35" s="637"/>
      <c r="DY35" s="637"/>
      <c r="DZ35" s="637"/>
      <c r="EA35" s="637"/>
      <c r="EB35" s="637"/>
      <c r="EC35" s="639"/>
    </row>
    <row r="36" spans="2:133" ht="11.25" customHeight="1">
      <c r="B36" s="600" t="s">
        <v>321</v>
      </c>
      <c r="C36" s="601"/>
      <c r="D36" s="601"/>
      <c r="E36" s="601"/>
      <c r="F36" s="601"/>
      <c r="G36" s="601"/>
      <c r="H36" s="601"/>
      <c r="I36" s="601"/>
      <c r="J36" s="601"/>
      <c r="K36" s="601"/>
      <c r="L36" s="601"/>
      <c r="M36" s="601"/>
      <c r="N36" s="601"/>
      <c r="O36" s="601"/>
      <c r="P36" s="601"/>
      <c r="Q36" s="602"/>
      <c r="R36" s="603" t="s">
        <v>122</v>
      </c>
      <c r="S36" s="606"/>
      <c r="T36" s="606"/>
      <c r="U36" s="606"/>
      <c r="V36" s="606"/>
      <c r="W36" s="606"/>
      <c r="X36" s="606"/>
      <c r="Y36" s="607"/>
      <c r="Z36" s="665" t="s">
        <v>122</v>
      </c>
      <c r="AA36" s="665"/>
      <c r="AB36" s="665"/>
      <c r="AC36" s="665"/>
      <c r="AD36" s="666" t="s">
        <v>236</v>
      </c>
      <c r="AE36" s="666"/>
      <c r="AF36" s="666"/>
      <c r="AG36" s="666"/>
      <c r="AH36" s="666"/>
      <c r="AI36" s="666"/>
      <c r="AJ36" s="666"/>
      <c r="AK36" s="666"/>
      <c r="AL36" s="608" t="s">
        <v>236</v>
      </c>
      <c r="AM36" s="609"/>
      <c r="AN36" s="609"/>
      <c r="AO36" s="667"/>
      <c r="AQ36" s="640" t="s">
        <v>322</v>
      </c>
      <c r="AR36" s="641"/>
      <c r="AS36" s="641"/>
      <c r="AT36" s="641"/>
      <c r="AU36" s="641"/>
      <c r="AV36" s="641"/>
      <c r="AW36" s="641"/>
      <c r="AX36" s="641"/>
      <c r="AY36" s="642"/>
      <c r="AZ36" s="603">
        <v>42009</v>
      </c>
      <c r="BA36" s="606"/>
      <c r="BB36" s="606"/>
      <c r="BC36" s="606"/>
      <c r="BD36" s="604"/>
      <c r="BE36" s="604"/>
      <c r="BF36" s="643"/>
      <c r="BG36" s="647" t="s">
        <v>323</v>
      </c>
      <c r="BH36" s="644"/>
      <c r="BI36" s="644"/>
      <c r="BJ36" s="644"/>
      <c r="BK36" s="644"/>
      <c r="BL36" s="644"/>
      <c r="BM36" s="644"/>
      <c r="BN36" s="644"/>
      <c r="BO36" s="644"/>
      <c r="BP36" s="644"/>
      <c r="BQ36" s="644"/>
      <c r="BR36" s="644"/>
      <c r="BS36" s="644"/>
      <c r="BT36" s="644"/>
      <c r="BU36" s="645"/>
      <c r="BV36" s="603">
        <v>-27307</v>
      </c>
      <c r="BW36" s="606"/>
      <c r="BX36" s="606"/>
      <c r="BY36" s="606"/>
      <c r="BZ36" s="606"/>
      <c r="CA36" s="606"/>
      <c r="CB36" s="646"/>
      <c r="CD36" s="647" t="s">
        <v>324</v>
      </c>
      <c r="CE36" s="644"/>
      <c r="CF36" s="644"/>
      <c r="CG36" s="644"/>
      <c r="CH36" s="644"/>
      <c r="CI36" s="644"/>
      <c r="CJ36" s="644"/>
      <c r="CK36" s="644"/>
      <c r="CL36" s="644"/>
      <c r="CM36" s="644"/>
      <c r="CN36" s="644"/>
      <c r="CO36" s="644"/>
      <c r="CP36" s="644"/>
      <c r="CQ36" s="645"/>
      <c r="CR36" s="603">
        <v>586825</v>
      </c>
      <c r="CS36" s="606"/>
      <c r="CT36" s="606"/>
      <c r="CU36" s="606"/>
      <c r="CV36" s="606"/>
      <c r="CW36" s="606"/>
      <c r="CX36" s="606"/>
      <c r="CY36" s="607"/>
      <c r="CZ36" s="608">
        <v>10.1</v>
      </c>
      <c r="DA36" s="637"/>
      <c r="DB36" s="637"/>
      <c r="DC36" s="638"/>
      <c r="DD36" s="611">
        <v>502906</v>
      </c>
      <c r="DE36" s="606"/>
      <c r="DF36" s="606"/>
      <c r="DG36" s="606"/>
      <c r="DH36" s="606"/>
      <c r="DI36" s="606"/>
      <c r="DJ36" s="606"/>
      <c r="DK36" s="607"/>
      <c r="DL36" s="611">
        <v>390815</v>
      </c>
      <c r="DM36" s="606"/>
      <c r="DN36" s="606"/>
      <c r="DO36" s="606"/>
      <c r="DP36" s="606"/>
      <c r="DQ36" s="606"/>
      <c r="DR36" s="606"/>
      <c r="DS36" s="606"/>
      <c r="DT36" s="606"/>
      <c r="DU36" s="606"/>
      <c r="DV36" s="607"/>
      <c r="DW36" s="608">
        <v>12.3</v>
      </c>
      <c r="DX36" s="637"/>
      <c r="DY36" s="637"/>
      <c r="DZ36" s="637"/>
      <c r="EA36" s="637"/>
      <c r="EB36" s="637"/>
      <c r="EC36" s="639"/>
    </row>
    <row r="37" spans="2:133" ht="11.25" customHeight="1">
      <c r="B37" s="600" t="s">
        <v>325</v>
      </c>
      <c r="C37" s="601"/>
      <c r="D37" s="601"/>
      <c r="E37" s="601"/>
      <c r="F37" s="601"/>
      <c r="G37" s="601"/>
      <c r="H37" s="601"/>
      <c r="I37" s="601"/>
      <c r="J37" s="601"/>
      <c r="K37" s="601"/>
      <c r="L37" s="601"/>
      <c r="M37" s="601"/>
      <c r="N37" s="601"/>
      <c r="O37" s="601"/>
      <c r="P37" s="601"/>
      <c r="Q37" s="602"/>
      <c r="R37" s="603">
        <v>145656</v>
      </c>
      <c r="S37" s="606"/>
      <c r="T37" s="606"/>
      <c r="U37" s="606"/>
      <c r="V37" s="606"/>
      <c r="W37" s="606"/>
      <c r="X37" s="606"/>
      <c r="Y37" s="607"/>
      <c r="Z37" s="665">
        <v>2.4</v>
      </c>
      <c r="AA37" s="665"/>
      <c r="AB37" s="665"/>
      <c r="AC37" s="665"/>
      <c r="AD37" s="666" t="s">
        <v>122</v>
      </c>
      <c r="AE37" s="666"/>
      <c r="AF37" s="666"/>
      <c r="AG37" s="666"/>
      <c r="AH37" s="666"/>
      <c r="AI37" s="666"/>
      <c r="AJ37" s="666"/>
      <c r="AK37" s="666"/>
      <c r="AL37" s="608" t="s">
        <v>236</v>
      </c>
      <c r="AM37" s="609"/>
      <c r="AN37" s="609"/>
      <c r="AO37" s="667"/>
      <c r="AQ37" s="640" t="s">
        <v>326</v>
      </c>
      <c r="AR37" s="641"/>
      <c r="AS37" s="641"/>
      <c r="AT37" s="641"/>
      <c r="AU37" s="641"/>
      <c r="AV37" s="641"/>
      <c r="AW37" s="641"/>
      <c r="AX37" s="641"/>
      <c r="AY37" s="642"/>
      <c r="AZ37" s="603">
        <v>13000</v>
      </c>
      <c r="BA37" s="606"/>
      <c r="BB37" s="606"/>
      <c r="BC37" s="606"/>
      <c r="BD37" s="604"/>
      <c r="BE37" s="604"/>
      <c r="BF37" s="643"/>
      <c r="BG37" s="647" t="s">
        <v>327</v>
      </c>
      <c r="BH37" s="644"/>
      <c r="BI37" s="644"/>
      <c r="BJ37" s="644"/>
      <c r="BK37" s="644"/>
      <c r="BL37" s="644"/>
      <c r="BM37" s="644"/>
      <c r="BN37" s="644"/>
      <c r="BO37" s="644"/>
      <c r="BP37" s="644"/>
      <c r="BQ37" s="644"/>
      <c r="BR37" s="644"/>
      <c r="BS37" s="644"/>
      <c r="BT37" s="644"/>
      <c r="BU37" s="645"/>
      <c r="BV37" s="603">
        <v>1699</v>
      </c>
      <c r="BW37" s="606"/>
      <c r="BX37" s="606"/>
      <c r="BY37" s="606"/>
      <c r="BZ37" s="606"/>
      <c r="CA37" s="606"/>
      <c r="CB37" s="646"/>
      <c r="CD37" s="647" t="s">
        <v>328</v>
      </c>
      <c r="CE37" s="644"/>
      <c r="CF37" s="644"/>
      <c r="CG37" s="644"/>
      <c r="CH37" s="644"/>
      <c r="CI37" s="644"/>
      <c r="CJ37" s="644"/>
      <c r="CK37" s="644"/>
      <c r="CL37" s="644"/>
      <c r="CM37" s="644"/>
      <c r="CN37" s="644"/>
      <c r="CO37" s="644"/>
      <c r="CP37" s="644"/>
      <c r="CQ37" s="645"/>
      <c r="CR37" s="603">
        <v>285258</v>
      </c>
      <c r="CS37" s="604"/>
      <c r="CT37" s="604"/>
      <c r="CU37" s="604"/>
      <c r="CV37" s="604"/>
      <c r="CW37" s="604"/>
      <c r="CX37" s="604"/>
      <c r="CY37" s="605"/>
      <c r="CZ37" s="608">
        <v>4.9000000000000004</v>
      </c>
      <c r="DA37" s="637"/>
      <c r="DB37" s="637"/>
      <c r="DC37" s="638"/>
      <c r="DD37" s="611">
        <v>285258</v>
      </c>
      <c r="DE37" s="604"/>
      <c r="DF37" s="604"/>
      <c r="DG37" s="604"/>
      <c r="DH37" s="604"/>
      <c r="DI37" s="604"/>
      <c r="DJ37" s="604"/>
      <c r="DK37" s="605"/>
      <c r="DL37" s="611">
        <v>269488</v>
      </c>
      <c r="DM37" s="604"/>
      <c r="DN37" s="604"/>
      <c r="DO37" s="604"/>
      <c r="DP37" s="604"/>
      <c r="DQ37" s="604"/>
      <c r="DR37" s="604"/>
      <c r="DS37" s="604"/>
      <c r="DT37" s="604"/>
      <c r="DU37" s="604"/>
      <c r="DV37" s="605"/>
      <c r="DW37" s="608">
        <v>8.5</v>
      </c>
      <c r="DX37" s="637"/>
      <c r="DY37" s="637"/>
      <c r="DZ37" s="637"/>
      <c r="EA37" s="637"/>
      <c r="EB37" s="637"/>
      <c r="EC37" s="639"/>
    </row>
    <row r="38" spans="2:133" ht="11.25" customHeight="1">
      <c r="B38" s="615" t="s">
        <v>329</v>
      </c>
      <c r="C38" s="616"/>
      <c r="D38" s="616"/>
      <c r="E38" s="616"/>
      <c r="F38" s="616"/>
      <c r="G38" s="616"/>
      <c r="H38" s="616"/>
      <c r="I38" s="616"/>
      <c r="J38" s="616"/>
      <c r="K38" s="616"/>
      <c r="L38" s="616"/>
      <c r="M38" s="616"/>
      <c r="N38" s="616"/>
      <c r="O38" s="616"/>
      <c r="P38" s="616"/>
      <c r="Q38" s="617"/>
      <c r="R38" s="618">
        <v>6158574</v>
      </c>
      <c r="S38" s="655"/>
      <c r="T38" s="655"/>
      <c r="U38" s="655"/>
      <c r="V38" s="655"/>
      <c r="W38" s="655"/>
      <c r="X38" s="655"/>
      <c r="Y38" s="660"/>
      <c r="Z38" s="661">
        <v>100</v>
      </c>
      <c r="AA38" s="661"/>
      <c r="AB38" s="661"/>
      <c r="AC38" s="661"/>
      <c r="AD38" s="662">
        <v>3026232</v>
      </c>
      <c r="AE38" s="662"/>
      <c r="AF38" s="662"/>
      <c r="AG38" s="662"/>
      <c r="AH38" s="662"/>
      <c r="AI38" s="662"/>
      <c r="AJ38" s="662"/>
      <c r="AK38" s="662"/>
      <c r="AL38" s="621">
        <v>100</v>
      </c>
      <c r="AM38" s="663"/>
      <c r="AN38" s="663"/>
      <c r="AO38" s="664"/>
      <c r="AQ38" s="640" t="s">
        <v>330</v>
      </c>
      <c r="AR38" s="641"/>
      <c r="AS38" s="641"/>
      <c r="AT38" s="641"/>
      <c r="AU38" s="641"/>
      <c r="AV38" s="641"/>
      <c r="AW38" s="641"/>
      <c r="AX38" s="641"/>
      <c r="AY38" s="642"/>
      <c r="AZ38" s="603" t="s">
        <v>165</v>
      </c>
      <c r="BA38" s="606"/>
      <c r="BB38" s="606"/>
      <c r="BC38" s="606"/>
      <c r="BD38" s="604"/>
      <c r="BE38" s="604"/>
      <c r="BF38" s="643"/>
      <c r="BG38" s="647" t="s">
        <v>331</v>
      </c>
      <c r="BH38" s="644"/>
      <c r="BI38" s="644"/>
      <c r="BJ38" s="644"/>
      <c r="BK38" s="644"/>
      <c r="BL38" s="644"/>
      <c r="BM38" s="644"/>
      <c r="BN38" s="644"/>
      <c r="BO38" s="644"/>
      <c r="BP38" s="644"/>
      <c r="BQ38" s="644"/>
      <c r="BR38" s="644"/>
      <c r="BS38" s="644"/>
      <c r="BT38" s="644"/>
      <c r="BU38" s="645"/>
      <c r="BV38" s="603">
        <v>2667</v>
      </c>
      <c r="BW38" s="606"/>
      <c r="BX38" s="606"/>
      <c r="BY38" s="606"/>
      <c r="BZ38" s="606"/>
      <c r="CA38" s="606"/>
      <c r="CB38" s="646"/>
      <c r="CD38" s="647" t="s">
        <v>332</v>
      </c>
      <c r="CE38" s="644"/>
      <c r="CF38" s="644"/>
      <c r="CG38" s="644"/>
      <c r="CH38" s="644"/>
      <c r="CI38" s="644"/>
      <c r="CJ38" s="644"/>
      <c r="CK38" s="644"/>
      <c r="CL38" s="644"/>
      <c r="CM38" s="644"/>
      <c r="CN38" s="644"/>
      <c r="CO38" s="644"/>
      <c r="CP38" s="644"/>
      <c r="CQ38" s="645"/>
      <c r="CR38" s="603">
        <v>634654</v>
      </c>
      <c r="CS38" s="606"/>
      <c r="CT38" s="606"/>
      <c r="CU38" s="606"/>
      <c r="CV38" s="606"/>
      <c r="CW38" s="606"/>
      <c r="CX38" s="606"/>
      <c r="CY38" s="607"/>
      <c r="CZ38" s="608">
        <v>10.9</v>
      </c>
      <c r="DA38" s="637"/>
      <c r="DB38" s="637"/>
      <c r="DC38" s="638"/>
      <c r="DD38" s="611">
        <v>536663</v>
      </c>
      <c r="DE38" s="606"/>
      <c r="DF38" s="606"/>
      <c r="DG38" s="606"/>
      <c r="DH38" s="606"/>
      <c r="DI38" s="606"/>
      <c r="DJ38" s="606"/>
      <c r="DK38" s="607"/>
      <c r="DL38" s="611">
        <v>500916</v>
      </c>
      <c r="DM38" s="606"/>
      <c r="DN38" s="606"/>
      <c r="DO38" s="606"/>
      <c r="DP38" s="606"/>
      <c r="DQ38" s="606"/>
      <c r="DR38" s="606"/>
      <c r="DS38" s="606"/>
      <c r="DT38" s="606"/>
      <c r="DU38" s="606"/>
      <c r="DV38" s="607"/>
      <c r="DW38" s="608">
        <v>15.8</v>
      </c>
      <c r="DX38" s="637"/>
      <c r="DY38" s="637"/>
      <c r="DZ38" s="637"/>
      <c r="EA38" s="637"/>
      <c r="EB38" s="637"/>
      <c r="EC38" s="639"/>
    </row>
    <row r="39" spans="2:133" ht="11.25" customHeight="1">
      <c r="AQ39" s="640" t="s">
        <v>333</v>
      </c>
      <c r="AR39" s="641"/>
      <c r="AS39" s="641"/>
      <c r="AT39" s="641"/>
      <c r="AU39" s="641"/>
      <c r="AV39" s="641"/>
      <c r="AW39" s="641"/>
      <c r="AX39" s="641"/>
      <c r="AY39" s="642"/>
      <c r="AZ39" s="603" t="s">
        <v>122</v>
      </c>
      <c r="BA39" s="606"/>
      <c r="BB39" s="606"/>
      <c r="BC39" s="606"/>
      <c r="BD39" s="604"/>
      <c r="BE39" s="604"/>
      <c r="BF39" s="643"/>
      <c r="BG39" s="648" t="s">
        <v>334</v>
      </c>
      <c r="BH39" s="649"/>
      <c r="BI39" s="649"/>
      <c r="BJ39" s="649"/>
      <c r="BK39" s="649"/>
      <c r="BL39" s="215"/>
      <c r="BM39" s="644" t="s">
        <v>335</v>
      </c>
      <c r="BN39" s="644"/>
      <c r="BO39" s="644"/>
      <c r="BP39" s="644"/>
      <c r="BQ39" s="644"/>
      <c r="BR39" s="644"/>
      <c r="BS39" s="644"/>
      <c r="BT39" s="644"/>
      <c r="BU39" s="645"/>
      <c r="BV39" s="603">
        <v>77</v>
      </c>
      <c r="BW39" s="606"/>
      <c r="BX39" s="606"/>
      <c r="BY39" s="606"/>
      <c r="BZ39" s="606"/>
      <c r="CA39" s="606"/>
      <c r="CB39" s="646"/>
      <c r="CD39" s="647" t="s">
        <v>336</v>
      </c>
      <c r="CE39" s="644"/>
      <c r="CF39" s="644"/>
      <c r="CG39" s="644"/>
      <c r="CH39" s="644"/>
      <c r="CI39" s="644"/>
      <c r="CJ39" s="644"/>
      <c r="CK39" s="644"/>
      <c r="CL39" s="644"/>
      <c r="CM39" s="644"/>
      <c r="CN39" s="644"/>
      <c r="CO39" s="644"/>
      <c r="CP39" s="644"/>
      <c r="CQ39" s="645"/>
      <c r="CR39" s="603">
        <v>245684</v>
      </c>
      <c r="CS39" s="604"/>
      <c r="CT39" s="604"/>
      <c r="CU39" s="604"/>
      <c r="CV39" s="604"/>
      <c r="CW39" s="604"/>
      <c r="CX39" s="604"/>
      <c r="CY39" s="605"/>
      <c r="CZ39" s="608">
        <v>4.2</v>
      </c>
      <c r="DA39" s="637"/>
      <c r="DB39" s="637"/>
      <c r="DC39" s="638"/>
      <c r="DD39" s="611">
        <v>207352</v>
      </c>
      <c r="DE39" s="604"/>
      <c r="DF39" s="604"/>
      <c r="DG39" s="604"/>
      <c r="DH39" s="604"/>
      <c r="DI39" s="604"/>
      <c r="DJ39" s="604"/>
      <c r="DK39" s="605"/>
      <c r="DL39" s="611" t="s">
        <v>122</v>
      </c>
      <c r="DM39" s="604"/>
      <c r="DN39" s="604"/>
      <c r="DO39" s="604"/>
      <c r="DP39" s="604"/>
      <c r="DQ39" s="604"/>
      <c r="DR39" s="604"/>
      <c r="DS39" s="604"/>
      <c r="DT39" s="604"/>
      <c r="DU39" s="604"/>
      <c r="DV39" s="605"/>
      <c r="DW39" s="608" t="s">
        <v>122</v>
      </c>
      <c r="DX39" s="637"/>
      <c r="DY39" s="637"/>
      <c r="DZ39" s="637"/>
      <c r="EA39" s="637"/>
      <c r="EB39" s="637"/>
      <c r="EC39" s="639"/>
    </row>
    <row r="40" spans="2:133" ht="11.25" customHeight="1">
      <c r="AQ40" s="640" t="s">
        <v>337</v>
      </c>
      <c r="AR40" s="641"/>
      <c r="AS40" s="641"/>
      <c r="AT40" s="641"/>
      <c r="AU40" s="641"/>
      <c r="AV40" s="641"/>
      <c r="AW40" s="641"/>
      <c r="AX40" s="641"/>
      <c r="AY40" s="642"/>
      <c r="AZ40" s="603">
        <v>122820</v>
      </c>
      <c r="BA40" s="606"/>
      <c r="BB40" s="606"/>
      <c r="BC40" s="606"/>
      <c r="BD40" s="604"/>
      <c r="BE40" s="604"/>
      <c r="BF40" s="643"/>
      <c r="BG40" s="648"/>
      <c r="BH40" s="649"/>
      <c r="BI40" s="649"/>
      <c r="BJ40" s="649"/>
      <c r="BK40" s="649"/>
      <c r="BL40" s="215"/>
      <c r="BM40" s="644" t="s">
        <v>338</v>
      </c>
      <c r="BN40" s="644"/>
      <c r="BO40" s="644"/>
      <c r="BP40" s="644"/>
      <c r="BQ40" s="644"/>
      <c r="BR40" s="644"/>
      <c r="BS40" s="644"/>
      <c r="BT40" s="644"/>
      <c r="BU40" s="645"/>
      <c r="BV40" s="603">
        <v>143</v>
      </c>
      <c r="BW40" s="606"/>
      <c r="BX40" s="606"/>
      <c r="BY40" s="606"/>
      <c r="BZ40" s="606"/>
      <c r="CA40" s="606"/>
      <c r="CB40" s="646"/>
      <c r="CD40" s="647" t="s">
        <v>339</v>
      </c>
      <c r="CE40" s="644"/>
      <c r="CF40" s="644"/>
      <c r="CG40" s="644"/>
      <c r="CH40" s="644"/>
      <c r="CI40" s="644"/>
      <c r="CJ40" s="644"/>
      <c r="CK40" s="644"/>
      <c r="CL40" s="644"/>
      <c r="CM40" s="644"/>
      <c r="CN40" s="644"/>
      <c r="CO40" s="644"/>
      <c r="CP40" s="644"/>
      <c r="CQ40" s="645"/>
      <c r="CR40" s="603">
        <v>12980</v>
      </c>
      <c r="CS40" s="606"/>
      <c r="CT40" s="606"/>
      <c r="CU40" s="606"/>
      <c r="CV40" s="606"/>
      <c r="CW40" s="606"/>
      <c r="CX40" s="606"/>
      <c r="CY40" s="607"/>
      <c r="CZ40" s="608">
        <v>0.2</v>
      </c>
      <c r="DA40" s="637"/>
      <c r="DB40" s="637"/>
      <c r="DC40" s="638"/>
      <c r="DD40" s="611">
        <v>135</v>
      </c>
      <c r="DE40" s="606"/>
      <c r="DF40" s="606"/>
      <c r="DG40" s="606"/>
      <c r="DH40" s="606"/>
      <c r="DI40" s="606"/>
      <c r="DJ40" s="606"/>
      <c r="DK40" s="607"/>
      <c r="DL40" s="611" t="s">
        <v>165</v>
      </c>
      <c r="DM40" s="606"/>
      <c r="DN40" s="606"/>
      <c r="DO40" s="606"/>
      <c r="DP40" s="606"/>
      <c r="DQ40" s="606"/>
      <c r="DR40" s="606"/>
      <c r="DS40" s="606"/>
      <c r="DT40" s="606"/>
      <c r="DU40" s="606"/>
      <c r="DV40" s="607"/>
      <c r="DW40" s="608" t="s">
        <v>122</v>
      </c>
      <c r="DX40" s="637"/>
      <c r="DY40" s="637"/>
      <c r="DZ40" s="637"/>
      <c r="EA40" s="637"/>
      <c r="EB40" s="637"/>
      <c r="EC40" s="639"/>
    </row>
    <row r="41" spans="2:133" ht="11.25" customHeight="1">
      <c r="AQ41" s="652" t="s">
        <v>340</v>
      </c>
      <c r="AR41" s="653"/>
      <c r="AS41" s="653"/>
      <c r="AT41" s="653"/>
      <c r="AU41" s="653"/>
      <c r="AV41" s="653"/>
      <c r="AW41" s="653"/>
      <c r="AX41" s="653"/>
      <c r="AY41" s="654"/>
      <c r="AZ41" s="618">
        <v>469825</v>
      </c>
      <c r="BA41" s="655"/>
      <c r="BB41" s="655"/>
      <c r="BC41" s="655"/>
      <c r="BD41" s="619"/>
      <c r="BE41" s="619"/>
      <c r="BF41" s="656"/>
      <c r="BG41" s="650"/>
      <c r="BH41" s="651"/>
      <c r="BI41" s="651"/>
      <c r="BJ41" s="651"/>
      <c r="BK41" s="651"/>
      <c r="BL41" s="216"/>
      <c r="BM41" s="657" t="s">
        <v>341</v>
      </c>
      <c r="BN41" s="657"/>
      <c r="BO41" s="657"/>
      <c r="BP41" s="657"/>
      <c r="BQ41" s="657"/>
      <c r="BR41" s="657"/>
      <c r="BS41" s="657"/>
      <c r="BT41" s="657"/>
      <c r="BU41" s="658"/>
      <c r="BV41" s="618">
        <v>356</v>
      </c>
      <c r="BW41" s="655"/>
      <c r="BX41" s="655"/>
      <c r="BY41" s="655"/>
      <c r="BZ41" s="655"/>
      <c r="CA41" s="655"/>
      <c r="CB41" s="659"/>
      <c r="CD41" s="647" t="s">
        <v>342</v>
      </c>
      <c r="CE41" s="644"/>
      <c r="CF41" s="644"/>
      <c r="CG41" s="644"/>
      <c r="CH41" s="644"/>
      <c r="CI41" s="644"/>
      <c r="CJ41" s="644"/>
      <c r="CK41" s="644"/>
      <c r="CL41" s="644"/>
      <c r="CM41" s="644"/>
      <c r="CN41" s="644"/>
      <c r="CO41" s="644"/>
      <c r="CP41" s="644"/>
      <c r="CQ41" s="645"/>
      <c r="CR41" s="603" t="s">
        <v>122</v>
      </c>
      <c r="CS41" s="604"/>
      <c r="CT41" s="604"/>
      <c r="CU41" s="604"/>
      <c r="CV41" s="604"/>
      <c r="CW41" s="604"/>
      <c r="CX41" s="604"/>
      <c r="CY41" s="605"/>
      <c r="CZ41" s="608" t="s">
        <v>122</v>
      </c>
      <c r="DA41" s="637"/>
      <c r="DB41" s="637"/>
      <c r="DC41" s="638"/>
      <c r="DD41" s="611" t="s">
        <v>122</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344</v>
      </c>
      <c r="CE42" s="601"/>
      <c r="CF42" s="601"/>
      <c r="CG42" s="601"/>
      <c r="CH42" s="601"/>
      <c r="CI42" s="601"/>
      <c r="CJ42" s="601"/>
      <c r="CK42" s="601"/>
      <c r="CL42" s="601"/>
      <c r="CM42" s="601"/>
      <c r="CN42" s="601"/>
      <c r="CO42" s="601"/>
      <c r="CP42" s="601"/>
      <c r="CQ42" s="602"/>
      <c r="CR42" s="603">
        <v>1036276</v>
      </c>
      <c r="CS42" s="606"/>
      <c r="CT42" s="606"/>
      <c r="CU42" s="606"/>
      <c r="CV42" s="606"/>
      <c r="CW42" s="606"/>
      <c r="CX42" s="606"/>
      <c r="CY42" s="607"/>
      <c r="CZ42" s="608">
        <v>17.8</v>
      </c>
      <c r="DA42" s="609"/>
      <c r="DB42" s="609"/>
      <c r="DC42" s="610"/>
      <c r="DD42" s="611">
        <v>239016</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346</v>
      </c>
      <c r="CE43" s="601"/>
      <c r="CF43" s="601"/>
      <c r="CG43" s="601"/>
      <c r="CH43" s="601"/>
      <c r="CI43" s="601"/>
      <c r="CJ43" s="601"/>
      <c r="CK43" s="601"/>
      <c r="CL43" s="601"/>
      <c r="CM43" s="601"/>
      <c r="CN43" s="601"/>
      <c r="CO43" s="601"/>
      <c r="CP43" s="601"/>
      <c r="CQ43" s="602"/>
      <c r="CR43" s="603">
        <v>49224</v>
      </c>
      <c r="CS43" s="604"/>
      <c r="CT43" s="604"/>
      <c r="CU43" s="604"/>
      <c r="CV43" s="604"/>
      <c r="CW43" s="604"/>
      <c r="CX43" s="604"/>
      <c r="CY43" s="605"/>
      <c r="CZ43" s="608">
        <v>0.8</v>
      </c>
      <c r="DA43" s="637"/>
      <c r="DB43" s="637"/>
      <c r="DC43" s="638"/>
      <c r="DD43" s="611">
        <v>48883</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347</v>
      </c>
      <c r="CD44" s="631" t="s">
        <v>298</v>
      </c>
      <c r="CE44" s="632"/>
      <c r="CF44" s="600" t="s">
        <v>348</v>
      </c>
      <c r="CG44" s="601"/>
      <c r="CH44" s="601"/>
      <c r="CI44" s="601"/>
      <c r="CJ44" s="601"/>
      <c r="CK44" s="601"/>
      <c r="CL44" s="601"/>
      <c r="CM44" s="601"/>
      <c r="CN44" s="601"/>
      <c r="CO44" s="601"/>
      <c r="CP44" s="601"/>
      <c r="CQ44" s="602"/>
      <c r="CR44" s="603">
        <v>1030056</v>
      </c>
      <c r="CS44" s="606"/>
      <c r="CT44" s="606"/>
      <c r="CU44" s="606"/>
      <c r="CV44" s="606"/>
      <c r="CW44" s="606"/>
      <c r="CX44" s="606"/>
      <c r="CY44" s="607"/>
      <c r="CZ44" s="608">
        <v>17.7</v>
      </c>
      <c r="DA44" s="609"/>
      <c r="DB44" s="609"/>
      <c r="DC44" s="610"/>
      <c r="DD44" s="611">
        <v>235396</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349</v>
      </c>
      <c r="CG45" s="601"/>
      <c r="CH45" s="601"/>
      <c r="CI45" s="601"/>
      <c r="CJ45" s="601"/>
      <c r="CK45" s="601"/>
      <c r="CL45" s="601"/>
      <c r="CM45" s="601"/>
      <c r="CN45" s="601"/>
      <c r="CO45" s="601"/>
      <c r="CP45" s="601"/>
      <c r="CQ45" s="602"/>
      <c r="CR45" s="603">
        <v>681345</v>
      </c>
      <c r="CS45" s="604"/>
      <c r="CT45" s="604"/>
      <c r="CU45" s="604"/>
      <c r="CV45" s="604"/>
      <c r="CW45" s="604"/>
      <c r="CX45" s="604"/>
      <c r="CY45" s="605"/>
      <c r="CZ45" s="608">
        <v>11.7</v>
      </c>
      <c r="DA45" s="637"/>
      <c r="DB45" s="637"/>
      <c r="DC45" s="638"/>
      <c r="DD45" s="611">
        <v>11489</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350</v>
      </c>
      <c r="CG46" s="601"/>
      <c r="CH46" s="601"/>
      <c r="CI46" s="601"/>
      <c r="CJ46" s="601"/>
      <c r="CK46" s="601"/>
      <c r="CL46" s="601"/>
      <c r="CM46" s="601"/>
      <c r="CN46" s="601"/>
      <c r="CO46" s="601"/>
      <c r="CP46" s="601"/>
      <c r="CQ46" s="602"/>
      <c r="CR46" s="603">
        <v>347870</v>
      </c>
      <c r="CS46" s="606"/>
      <c r="CT46" s="606"/>
      <c r="CU46" s="606"/>
      <c r="CV46" s="606"/>
      <c r="CW46" s="606"/>
      <c r="CX46" s="606"/>
      <c r="CY46" s="607"/>
      <c r="CZ46" s="608">
        <v>6</v>
      </c>
      <c r="DA46" s="609"/>
      <c r="DB46" s="609"/>
      <c r="DC46" s="610"/>
      <c r="DD46" s="611">
        <v>223866</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351</v>
      </c>
      <c r="CG47" s="601"/>
      <c r="CH47" s="601"/>
      <c r="CI47" s="601"/>
      <c r="CJ47" s="601"/>
      <c r="CK47" s="601"/>
      <c r="CL47" s="601"/>
      <c r="CM47" s="601"/>
      <c r="CN47" s="601"/>
      <c r="CO47" s="601"/>
      <c r="CP47" s="601"/>
      <c r="CQ47" s="602"/>
      <c r="CR47" s="603">
        <v>6220</v>
      </c>
      <c r="CS47" s="604"/>
      <c r="CT47" s="604"/>
      <c r="CU47" s="604"/>
      <c r="CV47" s="604"/>
      <c r="CW47" s="604"/>
      <c r="CX47" s="604"/>
      <c r="CY47" s="605"/>
      <c r="CZ47" s="608">
        <v>0.1</v>
      </c>
      <c r="DA47" s="637"/>
      <c r="DB47" s="637"/>
      <c r="DC47" s="638"/>
      <c r="DD47" s="611">
        <v>3620</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352</v>
      </c>
      <c r="CG48" s="601"/>
      <c r="CH48" s="601"/>
      <c r="CI48" s="601"/>
      <c r="CJ48" s="601"/>
      <c r="CK48" s="601"/>
      <c r="CL48" s="601"/>
      <c r="CM48" s="601"/>
      <c r="CN48" s="601"/>
      <c r="CO48" s="601"/>
      <c r="CP48" s="601"/>
      <c r="CQ48" s="602"/>
      <c r="CR48" s="603" t="s">
        <v>122</v>
      </c>
      <c r="CS48" s="606"/>
      <c r="CT48" s="606"/>
      <c r="CU48" s="606"/>
      <c r="CV48" s="606"/>
      <c r="CW48" s="606"/>
      <c r="CX48" s="606"/>
      <c r="CY48" s="607"/>
      <c r="CZ48" s="608" t="s">
        <v>236</v>
      </c>
      <c r="DA48" s="609"/>
      <c r="DB48" s="609"/>
      <c r="DC48" s="610"/>
      <c r="DD48" s="611" t="s">
        <v>122</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353</v>
      </c>
      <c r="CE49" s="616"/>
      <c r="CF49" s="616"/>
      <c r="CG49" s="616"/>
      <c r="CH49" s="616"/>
      <c r="CI49" s="616"/>
      <c r="CJ49" s="616"/>
      <c r="CK49" s="616"/>
      <c r="CL49" s="616"/>
      <c r="CM49" s="616"/>
      <c r="CN49" s="616"/>
      <c r="CO49" s="616"/>
      <c r="CP49" s="616"/>
      <c r="CQ49" s="617"/>
      <c r="CR49" s="618">
        <v>5808299</v>
      </c>
      <c r="CS49" s="619"/>
      <c r="CT49" s="619"/>
      <c r="CU49" s="619"/>
      <c r="CV49" s="619"/>
      <c r="CW49" s="619"/>
      <c r="CX49" s="619"/>
      <c r="CY49" s="620"/>
      <c r="CZ49" s="621">
        <v>100</v>
      </c>
      <c r="DA49" s="622"/>
      <c r="DB49" s="622"/>
      <c r="DC49" s="623"/>
      <c r="DD49" s="624">
        <v>3619411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hZe8yOqrOXzBHpjVtb6ow5lhjXw0HJrSV7F+R0OMCghzb+/oU92w/cTRXYKo3PC9R5wG6NrhV7JyrLc/GflaRA==" saltValue="TQ5DfCRuExbQs0eEP+4dQ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355</v>
      </c>
      <c r="DK2" s="1142"/>
      <c r="DL2" s="1142"/>
      <c r="DM2" s="1142"/>
      <c r="DN2" s="1142"/>
      <c r="DO2" s="1143"/>
      <c r="DP2" s="229"/>
      <c r="DQ2" s="1141" t="s">
        <v>356</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357</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359</v>
      </c>
      <c r="B5" s="1027"/>
      <c r="C5" s="1027"/>
      <c r="D5" s="1027"/>
      <c r="E5" s="1027"/>
      <c r="F5" s="1027"/>
      <c r="G5" s="1027"/>
      <c r="H5" s="1027"/>
      <c r="I5" s="1027"/>
      <c r="J5" s="1027"/>
      <c r="K5" s="1027"/>
      <c r="L5" s="1027"/>
      <c r="M5" s="1027"/>
      <c r="N5" s="1027"/>
      <c r="O5" s="1027"/>
      <c r="P5" s="1028"/>
      <c r="Q5" s="1032" t="s">
        <v>360</v>
      </c>
      <c r="R5" s="1033"/>
      <c r="S5" s="1033"/>
      <c r="T5" s="1033"/>
      <c r="U5" s="1034"/>
      <c r="V5" s="1032" t="s">
        <v>361</v>
      </c>
      <c r="W5" s="1033"/>
      <c r="X5" s="1033"/>
      <c r="Y5" s="1033"/>
      <c r="Z5" s="1034"/>
      <c r="AA5" s="1032" t="s">
        <v>362</v>
      </c>
      <c r="AB5" s="1033"/>
      <c r="AC5" s="1033"/>
      <c r="AD5" s="1033"/>
      <c r="AE5" s="1033"/>
      <c r="AF5" s="1144" t="s">
        <v>363</v>
      </c>
      <c r="AG5" s="1033"/>
      <c r="AH5" s="1033"/>
      <c r="AI5" s="1033"/>
      <c r="AJ5" s="1048"/>
      <c r="AK5" s="1033" t="s">
        <v>364</v>
      </c>
      <c r="AL5" s="1033"/>
      <c r="AM5" s="1033"/>
      <c r="AN5" s="1033"/>
      <c r="AO5" s="1034"/>
      <c r="AP5" s="1032" t="s">
        <v>365</v>
      </c>
      <c r="AQ5" s="1033"/>
      <c r="AR5" s="1033"/>
      <c r="AS5" s="1033"/>
      <c r="AT5" s="1034"/>
      <c r="AU5" s="1032" t="s">
        <v>366</v>
      </c>
      <c r="AV5" s="1033"/>
      <c r="AW5" s="1033"/>
      <c r="AX5" s="1033"/>
      <c r="AY5" s="1048"/>
      <c r="AZ5" s="236"/>
      <c r="BA5" s="236"/>
      <c r="BB5" s="236"/>
      <c r="BC5" s="236"/>
      <c r="BD5" s="236"/>
      <c r="BE5" s="237"/>
      <c r="BF5" s="237"/>
      <c r="BG5" s="237"/>
      <c r="BH5" s="237"/>
      <c r="BI5" s="237"/>
      <c r="BJ5" s="237"/>
      <c r="BK5" s="237"/>
      <c r="BL5" s="237"/>
      <c r="BM5" s="237"/>
      <c r="BN5" s="237"/>
      <c r="BO5" s="237"/>
      <c r="BP5" s="237"/>
      <c r="BQ5" s="1026" t="s">
        <v>367</v>
      </c>
      <c r="BR5" s="1027"/>
      <c r="BS5" s="1027"/>
      <c r="BT5" s="1027"/>
      <c r="BU5" s="1027"/>
      <c r="BV5" s="1027"/>
      <c r="BW5" s="1027"/>
      <c r="BX5" s="1027"/>
      <c r="BY5" s="1027"/>
      <c r="BZ5" s="1027"/>
      <c r="CA5" s="1027"/>
      <c r="CB5" s="1027"/>
      <c r="CC5" s="1027"/>
      <c r="CD5" s="1027"/>
      <c r="CE5" s="1027"/>
      <c r="CF5" s="1027"/>
      <c r="CG5" s="1028"/>
      <c r="CH5" s="1032" t="s">
        <v>368</v>
      </c>
      <c r="CI5" s="1033"/>
      <c r="CJ5" s="1033"/>
      <c r="CK5" s="1033"/>
      <c r="CL5" s="1034"/>
      <c r="CM5" s="1032" t="s">
        <v>369</v>
      </c>
      <c r="CN5" s="1033"/>
      <c r="CO5" s="1033"/>
      <c r="CP5" s="1033"/>
      <c r="CQ5" s="1034"/>
      <c r="CR5" s="1032" t="s">
        <v>370</v>
      </c>
      <c r="CS5" s="1033"/>
      <c r="CT5" s="1033"/>
      <c r="CU5" s="1033"/>
      <c r="CV5" s="1034"/>
      <c r="CW5" s="1032" t="s">
        <v>371</v>
      </c>
      <c r="CX5" s="1033"/>
      <c r="CY5" s="1033"/>
      <c r="CZ5" s="1033"/>
      <c r="DA5" s="1034"/>
      <c r="DB5" s="1032" t="s">
        <v>372</v>
      </c>
      <c r="DC5" s="1033"/>
      <c r="DD5" s="1033"/>
      <c r="DE5" s="1033"/>
      <c r="DF5" s="1034"/>
      <c r="DG5" s="1129" t="s">
        <v>373</v>
      </c>
      <c r="DH5" s="1130"/>
      <c r="DI5" s="1130"/>
      <c r="DJ5" s="1130"/>
      <c r="DK5" s="1131"/>
      <c r="DL5" s="1129" t="s">
        <v>374</v>
      </c>
      <c r="DM5" s="1130"/>
      <c r="DN5" s="1130"/>
      <c r="DO5" s="1130"/>
      <c r="DP5" s="1131"/>
      <c r="DQ5" s="1032" t="s">
        <v>375</v>
      </c>
      <c r="DR5" s="1033"/>
      <c r="DS5" s="1033"/>
      <c r="DT5" s="1033"/>
      <c r="DU5" s="1034"/>
      <c r="DV5" s="1032" t="s">
        <v>366</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376</v>
      </c>
      <c r="C7" s="1082"/>
      <c r="D7" s="1082"/>
      <c r="E7" s="1082"/>
      <c r="F7" s="1082"/>
      <c r="G7" s="1082"/>
      <c r="H7" s="1082"/>
      <c r="I7" s="1082"/>
      <c r="J7" s="1082"/>
      <c r="K7" s="1082"/>
      <c r="L7" s="1082"/>
      <c r="M7" s="1082"/>
      <c r="N7" s="1082"/>
      <c r="O7" s="1082"/>
      <c r="P7" s="1083"/>
      <c r="Q7" s="1135">
        <v>6155</v>
      </c>
      <c r="R7" s="1136"/>
      <c r="S7" s="1136"/>
      <c r="T7" s="1136"/>
      <c r="U7" s="1136"/>
      <c r="V7" s="1136">
        <v>5805</v>
      </c>
      <c r="W7" s="1136"/>
      <c r="X7" s="1136"/>
      <c r="Y7" s="1136"/>
      <c r="Z7" s="1136"/>
      <c r="AA7" s="1136">
        <v>350</v>
      </c>
      <c r="AB7" s="1136"/>
      <c r="AC7" s="1136"/>
      <c r="AD7" s="1136"/>
      <c r="AE7" s="1137"/>
      <c r="AF7" s="1138">
        <v>308</v>
      </c>
      <c r="AG7" s="1139"/>
      <c r="AH7" s="1139"/>
      <c r="AI7" s="1139"/>
      <c r="AJ7" s="1140"/>
      <c r="AK7" s="1122">
        <v>218</v>
      </c>
      <c r="AL7" s="1123"/>
      <c r="AM7" s="1123"/>
      <c r="AN7" s="1123"/>
      <c r="AO7" s="1123"/>
      <c r="AP7" s="1123">
        <v>4580</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575</v>
      </c>
      <c r="BT7" s="1127"/>
      <c r="BU7" s="1127"/>
      <c r="BV7" s="1127"/>
      <c r="BW7" s="1127"/>
      <c r="BX7" s="1127"/>
      <c r="BY7" s="1127"/>
      <c r="BZ7" s="1127"/>
      <c r="CA7" s="1127"/>
      <c r="CB7" s="1127"/>
      <c r="CC7" s="1127"/>
      <c r="CD7" s="1127"/>
      <c r="CE7" s="1127"/>
      <c r="CF7" s="1127"/>
      <c r="CG7" s="1128"/>
      <c r="CH7" s="1119">
        <v>-2</v>
      </c>
      <c r="CI7" s="1120"/>
      <c r="CJ7" s="1120"/>
      <c r="CK7" s="1120"/>
      <c r="CL7" s="1121"/>
      <c r="CM7" s="1119">
        <v>114</v>
      </c>
      <c r="CN7" s="1120"/>
      <c r="CO7" s="1120"/>
      <c r="CP7" s="1120"/>
      <c r="CQ7" s="1121"/>
      <c r="CR7" s="1119">
        <v>20</v>
      </c>
      <c r="CS7" s="1120"/>
      <c r="CT7" s="1120"/>
      <c r="CU7" s="1120"/>
      <c r="CV7" s="1121"/>
      <c r="CW7" s="1119" t="s">
        <v>573</v>
      </c>
      <c r="CX7" s="1120"/>
      <c r="CY7" s="1120"/>
      <c r="CZ7" s="1120"/>
      <c r="DA7" s="1121"/>
      <c r="DB7" s="1119" t="s">
        <v>573</v>
      </c>
      <c r="DC7" s="1120"/>
      <c r="DD7" s="1120"/>
      <c r="DE7" s="1120"/>
      <c r="DF7" s="1121"/>
      <c r="DG7" s="1119" t="s">
        <v>573</v>
      </c>
      <c r="DH7" s="1120"/>
      <c r="DI7" s="1120"/>
      <c r="DJ7" s="1120"/>
      <c r="DK7" s="1121"/>
      <c r="DL7" s="1119" t="s">
        <v>573</v>
      </c>
      <c r="DM7" s="1120"/>
      <c r="DN7" s="1120"/>
      <c r="DO7" s="1120"/>
      <c r="DP7" s="1121"/>
      <c r="DQ7" s="1119" t="s">
        <v>573</v>
      </c>
      <c r="DR7" s="1120"/>
      <c r="DS7" s="1120"/>
      <c r="DT7" s="1120"/>
      <c r="DU7" s="1121"/>
      <c r="DV7" s="1146"/>
      <c r="DW7" s="1147"/>
      <c r="DX7" s="1147"/>
      <c r="DY7" s="1147"/>
      <c r="DZ7" s="1148"/>
      <c r="EA7" s="234"/>
    </row>
    <row r="8" spans="1:131" s="235" customFormat="1" ht="26.25" customHeight="1">
      <c r="A8" s="241">
        <v>2</v>
      </c>
      <c r="B8" s="1068" t="s">
        <v>377</v>
      </c>
      <c r="C8" s="1069"/>
      <c r="D8" s="1069"/>
      <c r="E8" s="1069"/>
      <c r="F8" s="1069"/>
      <c r="G8" s="1069"/>
      <c r="H8" s="1069"/>
      <c r="I8" s="1069"/>
      <c r="J8" s="1069"/>
      <c r="K8" s="1069"/>
      <c r="L8" s="1069"/>
      <c r="M8" s="1069"/>
      <c r="N8" s="1069"/>
      <c r="O8" s="1069"/>
      <c r="P8" s="1070"/>
      <c r="Q8" s="1074">
        <v>3</v>
      </c>
      <c r="R8" s="1075"/>
      <c r="S8" s="1075"/>
      <c r="T8" s="1075"/>
      <c r="U8" s="1075"/>
      <c r="V8" s="1075">
        <v>3</v>
      </c>
      <c r="W8" s="1075"/>
      <c r="X8" s="1075"/>
      <c r="Y8" s="1075"/>
      <c r="Z8" s="1075"/>
      <c r="AA8" s="1075">
        <v>0</v>
      </c>
      <c r="AB8" s="1075"/>
      <c r="AC8" s="1075"/>
      <c r="AD8" s="1075"/>
      <c r="AE8" s="1076"/>
      <c r="AF8" s="1050" t="s">
        <v>122</v>
      </c>
      <c r="AG8" s="1051"/>
      <c r="AH8" s="1051"/>
      <c r="AI8" s="1051"/>
      <c r="AJ8" s="1052"/>
      <c r="AK8" s="1117" t="s">
        <v>574</v>
      </c>
      <c r="AL8" s="1118"/>
      <c r="AM8" s="1118"/>
      <c r="AN8" s="1118"/>
      <c r="AO8" s="1118"/>
      <c r="AP8" s="1118" t="s">
        <v>573</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576</v>
      </c>
      <c r="BT8" s="1046"/>
      <c r="BU8" s="1046"/>
      <c r="BV8" s="1046"/>
      <c r="BW8" s="1046"/>
      <c r="BX8" s="1046"/>
      <c r="BY8" s="1046"/>
      <c r="BZ8" s="1046"/>
      <c r="CA8" s="1046"/>
      <c r="CB8" s="1046"/>
      <c r="CC8" s="1046"/>
      <c r="CD8" s="1046"/>
      <c r="CE8" s="1046"/>
      <c r="CF8" s="1046"/>
      <c r="CG8" s="1047"/>
      <c r="CH8" s="1020">
        <v>-7</v>
      </c>
      <c r="CI8" s="1021"/>
      <c r="CJ8" s="1021"/>
      <c r="CK8" s="1021"/>
      <c r="CL8" s="1022"/>
      <c r="CM8" s="1020">
        <v>4</v>
      </c>
      <c r="CN8" s="1021"/>
      <c r="CO8" s="1021"/>
      <c r="CP8" s="1021"/>
      <c r="CQ8" s="1022"/>
      <c r="CR8" s="1020">
        <v>3</v>
      </c>
      <c r="CS8" s="1021"/>
      <c r="CT8" s="1021"/>
      <c r="CU8" s="1021"/>
      <c r="CV8" s="1022"/>
      <c r="CW8" s="1020" t="s">
        <v>573</v>
      </c>
      <c r="CX8" s="1021"/>
      <c r="CY8" s="1021"/>
      <c r="CZ8" s="1021"/>
      <c r="DA8" s="1022"/>
      <c r="DB8" s="1020" t="s">
        <v>573</v>
      </c>
      <c r="DC8" s="1021"/>
      <c r="DD8" s="1021"/>
      <c r="DE8" s="1021"/>
      <c r="DF8" s="1022"/>
      <c r="DG8" s="1020" t="s">
        <v>573</v>
      </c>
      <c r="DH8" s="1021"/>
      <c r="DI8" s="1021"/>
      <c r="DJ8" s="1021"/>
      <c r="DK8" s="1022"/>
      <c r="DL8" s="1020" t="s">
        <v>573</v>
      </c>
      <c r="DM8" s="1021"/>
      <c r="DN8" s="1021"/>
      <c r="DO8" s="1021"/>
      <c r="DP8" s="1022"/>
      <c r="DQ8" s="1020" t="s">
        <v>573</v>
      </c>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378</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379</v>
      </c>
      <c r="B23" s="975" t="s">
        <v>380</v>
      </c>
      <c r="C23" s="976"/>
      <c r="D23" s="976"/>
      <c r="E23" s="976"/>
      <c r="F23" s="976"/>
      <c r="G23" s="976"/>
      <c r="H23" s="976"/>
      <c r="I23" s="976"/>
      <c r="J23" s="976"/>
      <c r="K23" s="976"/>
      <c r="L23" s="976"/>
      <c r="M23" s="976"/>
      <c r="N23" s="976"/>
      <c r="O23" s="976"/>
      <c r="P23" s="977"/>
      <c r="Q23" s="1099">
        <v>6159</v>
      </c>
      <c r="R23" s="1100"/>
      <c r="S23" s="1100"/>
      <c r="T23" s="1100"/>
      <c r="U23" s="1100"/>
      <c r="V23" s="1100">
        <v>5808</v>
      </c>
      <c r="W23" s="1100"/>
      <c r="X23" s="1100"/>
      <c r="Y23" s="1100"/>
      <c r="Z23" s="1100"/>
      <c r="AA23" s="1100">
        <v>350</v>
      </c>
      <c r="AB23" s="1100"/>
      <c r="AC23" s="1100"/>
      <c r="AD23" s="1100"/>
      <c r="AE23" s="1101"/>
      <c r="AF23" s="1102">
        <v>308</v>
      </c>
      <c r="AG23" s="1100"/>
      <c r="AH23" s="1100"/>
      <c r="AI23" s="1100"/>
      <c r="AJ23" s="1103"/>
      <c r="AK23" s="1104"/>
      <c r="AL23" s="1105"/>
      <c r="AM23" s="1105"/>
      <c r="AN23" s="1105"/>
      <c r="AO23" s="1105"/>
      <c r="AP23" s="1100">
        <v>4580</v>
      </c>
      <c r="AQ23" s="1100"/>
      <c r="AR23" s="1100"/>
      <c r="AS23" s="1100"/>
      <c r="AT23" s="1100"/>
      <c r="AU23" s="1106"/>
      <c r="AV23" s="1106"/>
      <c r="AW23" s="1106"/>
      <c r="AX23" s="1106"/>
      <c r="AY23" s="1107"/>
      <c r="AZ23" s="1096" t="s">
        <v>381</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382</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383</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359</v>
      </c>
      <c r="B26" s="1027"/>
      <c r="C26" s="1027"/>
      <c r="D26" s="1027"/>
      <c r="E26" s="1027"/>
      <c r="F26" s="1027"/>
      <c r="G26" s="1027"/>
      <c r="H26" s="1027"/>
      <c r="I26" s="1027"/>
      <c r="J26" s="1027"/>
      <c r="K26" s="1027"/>
      <c r="L26" s="1027"/>
      <c r="M26" s="1027"/>
      <c r="N26" s="1027"/>
      <c r="O26" s="1027"/>
      <c r="P26" s="1028"/>
      <c r="Q26" s="1032" t="s">
        <v>384</v>
      </c>
      <c r="R26" s="1033"/>
      <c r="S26" s="1033"/>
      <c r="T26" s="1033"/>
      <c r="U26" s="1034"/>
      <c r="V26" s="1032" t="s">
        <v>385</v>
      </c>
      <c r="W26" s="1033"/>
      <c r="X26" s="1033"/>
      <c r="Y26" s="1033"/>
      <c r="Z26" s="1034"/>
      <c r="AA26" s="1032" t="s">
        <v>386</v>
      </c>
      <c r="AB26" s="1033"/>
      <c r="AC26" s="1033"/>
      <c r="AD26" s="1033"/>
      <c r="AE26" s="1033"/>
      <c r="AF26" s="1090" t="s">
        <v>387</v>
      </c>
      <c r="AG26" s="1039"/>
      <c r="AH26" s="1039"/>
      <c r="AI26" s="1039"/>
      <c r="AJ26" s="1091"/>
      <c r="AK26" s="1033" t="s">
        <v>388</v>
      </c>
      <c r="AL26" s="1033"/>
      <c r="AM26" s="1033"/>
      <c r="AN26" s="1033"/>
      <c r="AO26" s="1034"/>
      <c r="AP26" s="1032" t="s">
        <v>389</v>
      </c>
      <c r="AQ26" s="1033"/>
      <c r="AR26" s="1033"/>
      <c r="AS26" s="1033"/>
      <c r="AT26" s="1034"/>
      <c r="AU26" s="1032" t="s">
        <v>390</v>
      </c>
      <c r="AV26" s="1033"/>
      <c r="AW26" s="1033"/>
      <c r="AX26" s="1033"/>
      <c r="AY26" s="1034"/>
      <c r="AZ26" s="1032" t="s">
        <v>391</v>
      </c>
      <c r="BA26" s="1033"/>
      <c r="BB26" s="1033"/>
      <c r="BC26" s="1033"/>
      <c r="BD26" s="1034"/>
      <c r="BE26" s="1032" t="s">
        <v>366</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392</v>
      </c>
      <c r="C28" s="1082"/>
      <c r="D28" s="1082"/>
      <c r="E28" s="1082"/>
      <c r="F28" s="1082"/>
      <c r="G28" s="1082"/>
      <c r="H28" s="1082"/>
      <c r="I28" s="1082"/>
      <c r="J28" s="1082"/>
      <c r="K28" s="1082"/>
      <c r="L28" s="1082"/>
      <c r="M28" s="1082"/>
      <c r="N28" s="1082"/>
      <c r="O28" s="1082"/>
      <c r="P28" s="1083"/>
      <c r="Q28" s="1084">
        <v>1587</v>
      </c>
      <c r="R28" s="1085"/>
      <c r="S28" s="1085"/>
      <c r="T28" s="1085"/>
      <c r="U28" s="1085"/>
      <c r="V28" s="1085">
        <v>1586</v>
      </c>
      <c r="W28" s="1085"/>
      <c r="X28" s="1085"/>
      <c r="Y28" s="1085"/>
      <c r="Z28" s="1085"/>
      <c r="AA28" s="1085">
        <v>1</v>
      </c>
      <c r="AB28" s="1085"/>
      <c r="AC28" s="1085"/>
      <c r="AD28" s="1085"/>
      <c r="AE28" s="1086"/>
      <c r="AF28" s="1087">
        <v>1</v>
      </c>
      <c r="AG28" s="1085"/>
      <c r="AH28" s="1085"/>
      <c r="AI28" s="1085"/>
      <c r="AJ28" s="1088"/>
      <c r="AK28" s="1089">
        <v>123</v>
      </c>
      <c r="AL28" s="1077"/>
      <c r="AM28" s="1077"/>
      <c r="AN28" s="1077"/>
      <c r="AO28" s="1077"/>
      <c r="AP28" s="1077" t="s">
        <v>573</v>
      </c>
      <c r="AQ28" s="1077"/>
      <c r="AR28" s="1077"/>
      <c r="AS28" s="1077"/>
      <c r="AT28" s="1077"/>
      <c r="AU28" s="1077" t="s">
        <v>573</v>
      </c>
      <c r="AV28" s="1077"/>
      <c r="AW28" s="1077"/>
      <c r="AX28" s="1077"/>
      <c r="AY28" s="1077"/>
      <c r="AZ28" s="1078" t="s">
        <v>573</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393</v>
      </c>
      <c r="C29" s="1069"/>
      <c r="D29" s="1069"/>
      <c r="E29" s="1069"/>
      <c r="F29" s="1069"/>
      <c r="G29" s="1069"/>
      <c r="H29" s="1069"/>
      <c r="I29" s="1069"/>
      <c r="J29" s="1069"/>
      <c r="K29" s="1069"/>
      <c r="L29" s="1069"/>
      <c r="M29" s="1069"/>
      <c r="N29" s="1069"/>
      <c r="O29" s="1069"/>
      <c r="P29" s="1070"/>
      <c r="Q29" s="1074">
        <v>196</v>
      </c>
      <c r="R29" s="1075"/>
      <c r="S29" s="1075"/>
      <c r="T29" s="1075"/>
      <c r="U29" s="1075"/>
      <c r="V29" s="1075">
        <v>192</v>
      </c>
      <c r="W29" s="1075"/>
      <c r="X29" s="1075"/>
      <c r="Y29" s="1075"/>
      <c r="Z29" s="1075"/>
      <c r="AA29" s="1075">
        <v>4</v>
      </c>
      <c r="AB29" s="1075"/>
      <c r="AC29" s="1075"/>
      <c r="AD29" s="1075"/>
      <c r="AE29" s="1076"/>
      <c r="AF29" s="1050">
        <v>4</v>
      </c>
      <c r="AG29" s="1051"/>
      <c r="AH29" s="1051"/>
      <c r="AI29" s="1051"/>
      <c r="AJ29" s="1052"/>
      <c r="AK29" s="1011">
        <v>60</v>
      </c>
      <c r="AL29" s="1002"/>
      <c r="AM29" s="1002"/>
      <c r="AN29" s="1002"/>
      <c r="AO29" s="1002"/>
      <c r="AP29" s="1002" t="s">
        <v>573</v>
      </c>
      <c r="AQ29" s="1002"/>
      <c r="AR29" s="1002"/>
      <c r="AS29" s="1002"/>
      <c r="AT29" s="1002"/>
      <c r="AU29" s="1002" t="s">
        <v>573</v>
      </c>
      <c r="AV29" s="1002"/>
      <c r="AW29" s="1002"/>
      <c r="AX29" s="1002"/>
      <c r="AY29" s="1002"/>
      <c r="AZ29" s="1073" t="s">
        <v>573</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394</v>
      </c>
      <c r="C30" s="1069"/>
      <c r="D30" s="1069"/>
      <c r="E30" s="1069"/>
      <c r="F30" s="1069"/>
      <c r="G30" s="1069"/>
      <c r="H30" s="1069"/>
      <c r="I30" s="1069"/>
      <c r="J30" s="1069"/>
      <c r="K30" s="1069"/>
      <c r="L30" s="1069"/>
      <c r="M30" s="1069"/>
      <c r="N30" s="1069"/>
      <c r="O30" s="1069"/>
      <c r="P30" s="1070"/>
      <c r="Q30" s="1074">
        <v>204</v>
      </c>
      <c r="R30" s="1075"/>
      <c r="S30" s="1075"/>
      <c r="T30" s="1075"/>
      <c r="U30" s="1075"/>
      <c r="V30" s="1075">
        <v>359</v>
      </c>
      <c r="W30" s="1075"/>
      <c r="X30" s="1075"/>
      <c r="Y30" s="1075"/>
      <c r="Z30" s="1075"/>
      <c r="AA30" s="1075">
        <v>-155</v>
      </c>
      <c r="AB30" s="1075"/>
      <c r="AC30" s="1075"/>
      <c r="AD30" s="1075"/>
      <c r="AE30" s="1076"/>
      <c r="AF30" s="1050">
        <v>-155</v>
      </c>
      <c r="AG30" s="1051"/>
      <c r="AH30" s="1051"/>
      <c r="AI30" s="1051"/>
      <c r="AJ30" s="1052"/>
      <c r="AK30" s="1011">
        <v>13</v>
      </c>
      <c r="AL30" s="1002"/>
      <c r="AM30" s="1002"/>
      <c r="AN30" s="1002"/>
      <c r="AO30" s="1002"/>
      <c r="AP30" s="1002">
        <v>648</v>
      </c>
      <c r="AQ30" s="1002"/>
      <c r="AR30" s="1002"/>
      <c r="AS30" s="1002"/>
      <c r="AT30" s="1002"/>
      <c r="AU30" s="1002">
        <v>5</v>
      </c>
      <c r="AV30" s="1002"/>
      <c r="AW30" s="1002"/>
      <c r="AX30" s="1002"/>
      <c r="AY30" s="1002"/>
      <c r="AZ30" s="1073" t="s">
        <v>573</v>
      </c>
      <c r="BA30" s="1073"/>
      <c r="BB30" s="1073"/>
      <c r="BC30" s="1073"/>
      <c r="BD30" s="1073"/>
      <c r="BE30" s="1063" t="s">
        <v>395</v>
      </c>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396</v>
      </c>
      <c r="C31" s="1069"/>
      <c r="D31" s="1069"/>
      <c r="E31" s="1069"/>
      <c r="F31" s="1069"/>
      <c r="G31" s="1069"/>
      <c r="H31" s="1069"/>
      <c r="I31" s="1069"/>
      <c r="J31" s="1069"/>
      <c r="K31" s="1069"/>
      <c r="L31" s="1069"/>
      <c r="M31" s="1069"/>
      <c r="N31" s="1069"/>
      <c r="O31" s="1069"/>
      <c r="P31" s="1070"/>
      <c r="Q31" s="1074">
        <v>3</v>
      </c>
      <c r="R31" s="1075"/>
      <c r="S31" s="1075"/>
      <c r="T31" s="1075"/>
      <c r="U31" s="1075"/>
      <c r="V31" s="1075">
        <v>5</v>
      </c>
      <c r="W31" s="1075"/>
      <c r="X31" s="1075"/>
      <c r="Y31" s="1075"/>
      <c r="Z31" s="1075"/>
      <c r="AA31" s="1075">
        <v>-2</v>
      </c>
      <c r="AB31" s="1075"/>
      <c r="AC31" s="1075"/>
      <c r="AD31" s="1075"/>
      <c r="AE31" s="1076"/>
      <c r="AF31" s="1050">
        <v>-2</v>
      </c>
      <c r="AG31" s="1051"/>
      <c r="AH31" s="1051"/>
      <c r="AI31" s="1051"/>
      <c r="AJ31" s="1052"/>
      <c r="AK31" s="1011" t="s">
        <v>573</v>
      </c>
      <c r="AL31" s="1002"/>
      <c r="AM31" s="1002"/>
      <c r="AN31" s="1002"/>
      <c r="AO31" s="1002"/>
      <c r="AP31" s="1002">
        <v>35</v>
      </c>
      <c r="AQ31" s="1002"/>
      <c r="AR31" s="1002"/>
      <c r="AS31" s="1002"/>
      <c r="AT31" s="1002"/>
      <c r="AU31" s="1002" t="s">
        <v>573</v>
      </c>
      <c r="AV31" s="1002"/>
      <c r="AW31" s="1002"/>
      <c r="AX31" s="1002"/>
      <c r="AY31" s="1002"/>
      <c r="AZ31" s="1073" t="s">
        <v>573</v>
      </c>
      <c r="BA31" s="1073"/>
      <c r="BB31" s="1073"/>
      <c r="BC31" s="1073"/>
      <c r="BD31" s="1073"/>
      <c r="BE31" s="1063" t="s">
        <v>395</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397</v>
      </c>
      <c r="C32" s="1069"/>
      <c r="D32" s="1069"/>
      <c r="E32" s="1069"/>
      <c r="F32" s="1069"/>
      <c r="G32" s="1069"/>
      <c r="H32" s="1069"/>
      <c r="I32" s="1069"/>
      <c r="J32" s="1069"/>
      <c r="K32" s="1069"/>
      <c r="L32" s="1069"/>
      <c r="M32" s="1069"/>
      <c r="N32" s="1069"/>
      <c r="O32" s="1069"/>
      <c r="P32" s="1070"/>
      <c r="Q32" s="1074">
        <v>232</v>
      </c>
      <c r="R32" s="1075"/>
      <c r="S32" s="1075"/>
      <c r="T32" s="1075"/>
      <c r="U32" s="1075"/>
      <c r="V32" s="1075">
        <v>232</v>
      </c>
      <c r="W32" s="1075"/>
      <c r="X32" s="1075"/>
      <c r="Y32" s="1075"/>
      <c r="Z32" s="1075"/>
      <c r="AA32" s="1075" t="s">
        <v>573</v>
      </c>
      <c r="AB32" s="1075"/>
      <c r="AC32" s="1075"/>
      <c r="AD32" s="1075"/>
      <c r="AE32" s="1076"/>
      <c r="AF32" s="1050" t="s">
        <v>398</v>
      </c>
      <c r="AG32" s="1051"/>
      <c r="AH32" s="1051"/>
      <c r="AI32" s="1051"/>
      <c r="AJ32" s="1052"/>
      <c r="AK32" s="1011">
        <v>42</v>
      </c>
      <c r="AL32" s="1002"/>
      <c r="AM32" s="1002"/>
      <c r="AN32" s="1002"/>
      <c r="AO32" s="1002"/>
      <c r="AP32" s="1002">
        <v>835</v>
      </c>
      <c r="AQ32" s="1002"/>
      <c r="AR32" s="1002"/>
      <c r="AS32" s="1002"/>
      <c r="AT32" s="1002"/>
      <c r="AU32" s="1002">
        <v>835</v>
      </c>
      <c r="AV32" s="1002"/>
      <c r="AW32" s="1002"/>
      <c r="AX32" s="1002"/>
      <c r="AY32" s="1002"/>
      <c r="AZ32" s="1073" t="s">
        <v>573</v>
      </c>
      <c r="BA32" s="1073"/>
      <c r="BB32" s="1073"/>
      <c r="BC32" s="1073"/>
      <c r="BD32" s="1073"/>
      <c r="BE32" s="1063" t="s">
        <v>399</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50"/>
      <c r="AG33" s="1051"/>
      <c r="AH33" s="1051"/>
      <c r="AI33" s="1051"/>
      <c r="AJ33" s="1052"/>
      <c r="AK33" s="1011"/>
      <c r="AL33" s="1002"/>
      <c r="AM33" s="1002"/>
      <c r="AN33" s="1002"/>
      <c r="AO33" s="1002"/>
      <c r="AP33" s="1002"/>
      <c r="AQ33" s="1002"/>
      <c r="AR33" s="1002"/>
      <c r="AS33" s="1002"/>
      <c r="AT33" s="1002"/>
      <c r="AU33" s="1002"/>
      <c r="AV33" s="1002"/>
      <c r="AW33" s="1002"/>
      <c r="AX33" s="1002"/>
      <c r="AY33" s="1002"/>
      <c r="AZ33" s="1073"/>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400</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379</v>
      </c>
      <c r="B63" s="975" t="s">
        <v>401</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-152</v>
      </c>
      <c r="AG63" s="990"/>
      <c r="AH63" s="990"/>
      <c r="AI63" s="990"/>
      <c r="AJ63" s="1061"/>
      <c r="AK63" s="1062"/>
      <c r="AL63" s="994"/>
      <c r="AM63" s="994"/>
      <c r="AN63" s="994"/>
      <c r="AO63" s="994"/>
      <c r="AP63" s="990">
        <v>1518</v>
      </c>
      <c r="AQ63" s="990"/>
      <c r="AR63" s="990"/>
      <c r="AS63" s="990"/>
      <c r="AT63" s="990"/>
      <c r="AU63" s="990">
        <v>840</v>
      </c>
      <c r="AV63" s="990"/>
      <c r="AW63" s="990"/>
      <c r="AX63" s="990"/>
      <c r="AY63" s="990"/>
      <c r="AZ63" s="1056"/>
      <c r="BA63" s="1056"/>
      <c r="BB63" s="1056"/>
      <c r="BC63" s="1056"/>
      <c r="BD63" s="1056"/>
      <c r="BE63" s="991" t="s">
        <v>573</v>
      </c>
      <c r="BF63" s="991"/>
      <c r="BG63" s="991"/>
      <c r="BH63" s="991"/>
      <c r="BI63" s="992"/>
      <c r="BJ63" s="1057" t="s">
        <v>398</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403</v>
      </c>
      <c r="B66" s="1027"/>
      <c r="C66" s="1027"/>
      <c r="D66" s="1027"/>
      <c r="E66" s="1027"/>
      <c r="F66" s="1027"/>
      <c r="G66" s="1027"/>
      <c r="H66" s="1027"/>
      <c r="I66" s="1027"/>
      <c r="J66" s="1027"/>
      <c r="K66" s="1027"/>
      <c r="L66" s="1027"/>
      <c r="M66" s="1027"/>
      <c r="N66" s="1027"/>
      <c r="O66" s="1027"/>
      <c r="P66" s="1028"/>
      <c r="Q66" s="1032" t="s">
        <v>404</v>
      </c>
      <c r="R66" s="1033"/>
      <c r="S66" s="1033"/>
      <c r="T66" s="1033"/>
      <c r="U66" s="1034"/>
      <c r="V66" s="1032" t="s">
        <v>405</v>
      </c>
      <c r="W66" s="1033"/>
      <c r="X66" s="1033"/>
      <c r="Y66" s="1033"/>
      <c r="Z66" s="1034"/>
      <c r="AA66" s="1032" t="s">
        <v>406</v>
      </c>
      <c r="AB66" s="1033"/>
      <c r="AC66" s="1033"/>
      <c r="AD66" s="1033"/>
      <c r="AE66" s="1034"/>
      <c r="AF66" s="1038" t="s">
        <v>407</v>
      </c>
      <c r="AG66" s="1039"/>
      <c r="AH66" s="1039"/>
      <c r="AI66" s="1039"/>
      <c r="AJ66" s="1040"/>
      <c r="AK66" s="1032" t="s">
        <v>408</v>
      </c>
      <c r="AL66" s="1027"/>
      <c r="AM66" s="1027"/>
      <c r="AN66" s="1027"/>
      <c r="AO66" s="1028"/>
      <c r="AP66" s="1032" t="s">
        <v>409</v>
      </c>
      <c r="AQ66" s="1033"/>
      <c r="AR66" s="1033"/>
      <c r="AS66" s="1033"/>
      <c r="AT66" s="1034"/>
      <c r="AU66" s="1032" t="s">
        <v>410</v>
      </c>
      <c r="AV66" s="1033"/>
      <c r="AW66" s="1033"/>
      <c r="AX66" s="1033"/>
      <c r="AY66" s="1034"/>
      <c r="AZ66" s="1032" t="s">
        <v>366</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577</v>
      </c>
      <c r="C68" s="1017"/>
      <c r="D68" s="1017"/>
      <c r="E68" s="1017"/>
      <c r="F68" s="1017"/>
      <c r="G68" s="1017"/>
      <c r="H68" s="1017"/>
      <c r="I68" s="1017"/>
      <c r="J68" s="1017"/>
      <c r="K68" s="1017"/>
      <c r="L68" s="1017"/>
      <c r="M68" s="1017"/>
      <c r="N68" s="1017"/>
      <c r="O68" s="1017"/>
      <c r="P68" s="1018"/>
      <c r="Q68" s="1019">
        <v>90</v>
      </c>
      <c r="R68" s="1013"/>
      <c r="S68" s="1013"/>
      <c r="T68" s="1013"/>
      <c r="U68" s="1013"/>
      <c r="V68" s="1013">
        <v>90</v>
      </c>
      <c r="W68" s="1013"/>
      <c r="X68" s="1013"/>
      <c r="Y68" s="1013"/>
      <c r="Z68" s="1013"/>
      <c r="AA68" s="1013">
        <v>0</v>
      </c>
      <c r="AB68" s="1013"/>
      <c r="AC68" s="1013"/>
      <c r="AD68" s="1013"/>
      <c r="AE68" s="1013"/>
      <c r="AF68" s="1013">
        <v>0</v>
      </c>
      <c r="AG68" s="1013"/>
      <c r="AH68" s="1013"/>
      <c r="AI68" s="1013"/>
      <c r="AJ68" s="1013"/>
      <c r="AK68" s="1013">
        <v>2</v>
      </c>
      <c r="AL68" s="1013"/>
      <c r="AM68" s="1013"/>
      <c r="AN68" s="1013"/>
      <c r="AO68" s="1013"/>
      <c r="AP68" s="1013" t="s">
        <v>573</v>
      </c>
      <c r="AQ68" s="1013"/>
      <c r="AR68" s="1013"/>
      <c r="AS68" s="1013"/>
      <c r="AT68" s="1013"/>
      <c r="AU68" s="1013" t="s">
        <v>573</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578</v>
      </c>
      <c r="C69" s="1006"/>
      <c r="D69" s="1006"/>
      <c r="E69" s="1006"/>
      <c r="F69" s="1006"/>
      <c r="G69" s="1006"/>
      <c r="H69" s="1006"/>
      <c r="I69" s="1006"/>
      <c r="J69" s="1006"/>
      <c r="K69" s="1006"/>
      <c r="L69" s="1006"/>
      <c r="M69" s="1006"/>
      <c r="N69" s="1006"/>
      <c r="O69" s="1006"/>
      <c r="P69" s="1007"/>
      <c r="Q69" s="1008">
        <v>11954</v>
      </c>
      <c r="R69" s="1002"/>
      <c r="S69" s="1002"/>
      <c r="T69" s="1002"/>
      <c r="U69" s="1002"/>
      <c r="V69" s="1002">
        <v>11741</v>
      </c>
      <c r="W69" s="1002"/>
      <c r="X69" s="1002"/>
      <c r="Y69" s="1002"/>
      <c r="Z69" s="1002"/>
      <c r="AA69" s="1002">
        <v>213</v>
      </c>
      <c r="AB69" s="1002"/>
      <c r="AC69" s="1002"/>
      <c r="AD69" s="1002"/>
      <c r="AE69" s="1002"/>
      <c r="AF69" s="1002">
        <v>213</v>
      </c>
      <c r="AG69" s="1002"/>
      <c r="AH69" s="1002"/>
      <c r="AI69" s="1002"/>
      <c r="AJ69" s="1002"/>
      <c r="AK69" s="1002" t="s">
        <v>573</v>
      </c>
      <c r="AL69" s="1002"/>
      <c r="AM69" s="1002"/>
      <c r="AN69" s="1002"/>
      <c r="AO69" s="1002"/>
      <c r="AP69" s="1002" t="s">
        <v>573</v>
      </c>
      <c r="AQ69" s="1002"/>
      <c r="AR69" s="1002"/>
      <c r="AS69" s="1002"/>
      <c r="AT69" s="1002"/>
      <c r="AU69" s="1002" t="s">
        <v>573</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579</v>
      </c>
      <c r="C70" s="1006"/>
      <c r="D70" s="1006"/>
      <c r="E70" s="1006"/>
      <c r="F70" s="1006"/>
      <c r="G70" s="1006"/>
      <c r="H70" s="1006"/>
      <c r="I70" s="1006"/>
      <c r="J70" s="1006"/>
      <c r="K70" s="1006"/>
      <c r="L70" s="1006"/>
      <c r="M70" s="1006"/>
      <c r="N70" s="1006"/>
      <c r="O70" s="1006"/>
      <c r="P70" s="1007"/>
      <c r="Q70" s="1008">
        <v>59</v>
      </c>
      <c r="R70" s="1002"/>
      <c r="S70" s="1002"/>
      <c r="T70" s="1002"/>
      <c r="U70" s="1002"/>
      <c r="V70" s="1002">
        <v>59</v>
      </c>
      <c r="W70" s="1002"/>
      <c r="X70" s="1002"/>
      <c r="Y70" s="1002"/>
      <c r="Z70" s="1002"/>
      <c r="AA70" s="1002" t="s">
        <v>573</v>
      </c>
      <c r="AB70" s="1002"/>
      <c r="AC70" s="1002"/>
      <c r="AD70" s="1002"/>
      <c r="AE70" s="1002"/>
      <c r="AF70" s="1002" t="s">
        <v>573</v>
      </c>
      <c r="AG70" s="1002"/>
      <c r="AH70" s="1002"/>
      <c r="AI70" s="1002"/>
      <c r="AJ70" s="1002"/>
      <c r="AK70" s="1002" t="s">
        <v>573</v>
      </c>
      <c r="AL70" s="1002"/>
      <c r="AM70" s="1002"/>
      <c r="AN70" s="1002"/>
      <c r="AO70" s="1002"/>
      <c r="AP70" s="1002" t="s">
        <v>573</v>
      </c>
      <c r="AQ70" s="1002"/>
      <c r="AR70" s="1002"/>
      <c r="AS70" s="1002"/>
      <c r="AT70" s="1002"/>
      <c r="AU70" s="1002" t="s">
        <v>573</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580</v>
      </c>
      <c r="C71" s="1006"/>
      <c r="D71" s="1006"/>
      <c r="E71" s="1006"/>
      <c r="F71" s="1006"/>
      <c r="G71" s="1006"/>
      <c r="H71" s="1006"/>
      <c r="I71" s="1006"/>
      <c r="J71" s="1006"/>
      <c r="K71" s="1006"/>
      <c r="L71" s="1006"/>
      <c r="M71" s="1006"/>
      <c r="N71" s="1006"/>
      <c r="O71" s="1006"/>
      <c r="P71" s="1007"/>
      <c r="Q71" s="1008">
        <v>185</v>
      </c>
      <c r="R71" s="1002"/>
      <c r="S71" s="1002"/>
      <c r="T71" s="1002"/>
      <c r="U71" s="1002"/>
      <c r="V71" s="1002">
        <v>177</v>
      </c>
      <c r="W71" s="1002"/>
      <c r="X71" s="1002"/>
      <c r="Y71" s="1002"/>
      <c r="Z71" s="1002"/>
      <c r="AA71" s="1002">
        <v>8</v>
      </c>
      <c r="AB71" s="1002"/>
      <c r="AC71" s="1002"/>
      <c r="AD71" s="1002"/>
      <c r="AE71" s="1002"/>
      <c r="AF71" s="1002">
        <v>8</v>
      </c>
      <c r="AG71" s="1002"/>
      <c r="AH71" s="1002"/>
      <c r="AI71" s="1002"/>
      <c r="AJ71" s="1002"/>
      <c r="AK71" s="1002" t="s">
        <v>573</v>
      </c>
      <c r="AL71" s="1002"/>
      <c r="AM71" s="1002"/>
      <c r="AN71" s="1002"/>
      <c r="AO71" s="1002"/>
      <c r="AP71" s="1002" t="s">
        <v>573</v>
      </c>
      <c r="AQ71" s="1002"/>
      <c r="AR71" s="1002"/>
      <c r="AS71" s="1002"/>
      <c r="AT71" s="1002"/>
      <c r="AU71" s="1002" t="s">
        <v>573</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581</v>
      </c>
      <c r="C72" s="1006"/>
      <c r="D72" s="1006"/>
      <c r="E72" s="1006"/>
      <c r="F72" s="1006"/>
      <c r="G72" s="1006"/>
      <c r="H72" s="1006"/>
      <c r="I72" s="1006"/>
      <c r="J72" s="1006"/>
      <c r="K72" s="1006"/>
      <c r="L72" s="1006"/>
      <c r="M72" s="1006"/>
      <c r="N72" s="1006"/>
      <c r="O72" s="1006"/>
      <c r="P72" s="1007"/>
      <c r="Q72" s="1008">
        <v>1962</v>
      </c>
      <c r="R72" s="1002"/>
      <c r="S72" s="1002"/>
      <c r="T72" s="1002"/>
      <c r="U72" s="1002"/>
      <c r="V72" s="1002">
        <v>1960</v>
      </c>
      <c r="W72" s="1002"/>
      <c r="X72" s="1002"/>
      <c r="Y72" s="1002"/>
      <c r="Z72" s="1002"/>
      <c r="AA72" s="1002">
        <v>2</v>
      </c>
      <c r="AB72" s="1002"/>
      <c r="AC72" s="1002"/>
      <c r="AD72" s="1002"/>
      <c r="AE72" s="1002"/>
      <c r="AF72" s="1002">
        <v>2</v>
      </c>
      <c r="AG72" s="1002"/>
      <c r="AH72" s="1002"/>
      <c r="AI72" s="1002"/>
      <c r="AJ72" s="1002"/>
      <c r="AK72" s="1002">
        <v>4</v>
      </c>
      <c r="AL72" s="1002"/>
      <c r="AM72" s="1002"/>
      <c r="AN72" s="1002"/>
      <c r="AO72" s="1002"/>
      <c r="AP72" s="1002">
        <v>1220</v>
      </c>
      <c r="AQ72" s="1002"/>
      <c r="AR72" s="1002"/>
      <c r="AS72" s="1002"/>
      <c r="AT72" s="1002"/>
      <c r="AU72" s="1002">
        <v>104</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582</v>
      </c>
      <c r="C73" s="1006"/>
      <c r="D73" s="1006"/>
      <c r="E73" s="1006"/>
      <c r="F73" s="1006"/>
      <c r="G73" s="1006"/>
      <c r="H73" s="1006"/>
      <c r="I73" s="1006"/>
      <c r="J73" s="1006"/>
      <c r="K73" s="1006"/>
      <c r="L73" s="1006"/>
      <c r="M73" s="1006"/>
      <c r="N73" s="1006"/>
      <c r="O73" s="1006"/>
      <c r="P73" s="1007"/>
      <c r="Q73" s="1008">
        <v>437</v>
      </c>
      <c r="R73" s="1002"/>
      <c r="S73" s="1002"/>
      <c r="T73" s="1002"/>
      <c r="U73" s="1002"/>
      <c r="V73" s="1002">
        <v>378</v>
      </c>
      <c r="W73" s="1002"/>
      <c r="X73" s="1002"/>
      <c r="Y73" s="1002"/>
      <c r="Z73" s="1002"/>
      <c r="AA73" s="1002">
        <v>59</v>
      </c>
      <c r="AB73" s="1002"/>
      <c r="AC73" s="1002"/>
      <c r="AD73" s="1002"/>
      <c r="AE73" s="1002"/>
      <c r="AF73" s="1002">
        <v>59</v>
      </c>
      <c r="AG73" s="1002"/>
      <c r="AH73" s="1002"/>
      <c r="AI73" s="1002"/>
      <c r="AJ73" s="1002"/>
      <c r="AK73" s="1002" t="s">
        <v>573</v>
      </c>
      <c r="AL73" s="1002"/>
      <c r="AM73" s="1002"/>
      <c r="AN73" s="1002"/>
      <c r="AO73" s="1002"/>
      <c r="AP73" s="1002">
        <v>47</v>
      </c>
      <c r="AQ73" s="1002"/>
      <c r="AR73" s="1002"/>
      <c r="AS73" s="1002"/>
      <c r="AT73" s="1002"/>
      <c r="AU73" s="1002">
        <v>4</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583</v>
      </c>
      <c r="C74" s="1006"/>
      <c r="D74" s="1006"/>
      <c r="E74" s="1006"/>
      <c r="F74" s="1006"/>
      <c r="G74" s="1006"/>
      <c r="H74" s="1006"/>
      <c r="I74" s="1006"/>
      <c r="J74" s="1006"/>
      <c r="K74" s="1006"/>
      <c r="L74" s="1006"/>
      <c r="M74" s="1006"/>
      <c r="N74" s="1006"/>
      <c r="O74" s="1006"/>
      <c r="P74" s="1007"/>
      <c r="Q74" s="1008">
        <v>170</v>
      </c>
      <c r="R74" s="1002"/>
      <c r="S74" s="1002"/>
      <c r="T74" s="1002"/>
      <c r="U74" s="1002"/>
      <c r="V74" s="1002">
        <v>161</v>
      </c>
      <c r="W74" s="1002"/>
      <c r="X74" s="1002"/>
      <c r="Y74" s="1002"/>
      <c r="Z74" s="1002"/>
      <c r="AA74" s="1002">
        <v>9</v>
      </c>
      <c r="AB74" s="1002"/>
      <c r="AC74" s="1002"/>
      <c r="AD74" s="1002"/>
      <c r="AE74" s="1002"/>
      <c r="AF74" s="1002">
        <v>9</v>
      </c>
      <c r="AG74" s="1002"/>
      <c r="AH74" s="1002"/>
      <c r="AI74" s="1002"/>
      <c r="AJ74" s="1002"/>
      <c r="AK74" s="1002">
        <v>15</v>
      </c>
      <c r="AL74" s="1002"/>
      <c r="AM74" s="1002"/>
      <c r="AN74" s="1002"/>
      <c r="AO74" s="1002"/>
      <c r="AP74" s="1002" t="s">
        <v>573</v>
      </c>
      <c r="AQ74" s="1002"/>
      <c r="AR74" s="1002"/>
      <c r="AS74" s="1002"/>
      <c r="AT74" s="1002"/>
      <c r="AU74" s="1002" t="s">
        <v>573</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584</v>
      </c>
      <c r="C75" s="1006"/>
      <c r="D75" s="1006"/>
      <c r="E75" s="1006"/>
      <c r="F75" s="1006"/>
      <c r="G75" s="1006"/>
      <c r="H75" s="1006"/>
      <c r="I75" s="1006"/>
      <c r="J75" s="1006"/>
      <c r="K75" s="1006"/>
      <c r="L75" s="1006"/>
      <c r="M75" s="1006"/>
      <c r="N75" s="1006"/>
      <c r="O75" s="1006"/>
      <c r="P75" s="1007"/>
      <c r="Q75" s="1009">
        <v>204</v>
      </c>
      <c r="R75" s="1010"/>
      <c r="S75" s="1010"/>
      <c r="T75" s="1010"/>
      <c r="U75" s="1011"/>
      <c r="V75" s="1012">
        <v>195</v>
      </c>
      <c r="W75" s="1010"/>
      <c r="X75" s="1010"/>
      <c r="Y75" s="1010"/>
      <c r="Z75" s="1011"/>
      <c r="AA75" s="1012">
        <v>9</v>
      </c>
      <c r="AB75" s="1010"/>
      <c r="AC75" s="1010"/>
      <c r="AD75" s="1010"/>
      <c r="AE75" s="1011"/>
      <c r="AF75" s="1012">
        <v>9</v>
      </c>
      <c r="AG75" s="1010"/>
      <c r="AH75" s="1010"/>
      <c r="AI75" s="1010"/>
      <c r="AJ75" s="1011"/>
      <c r="AK75" s="1012">
        <v>16</v>
      </c>
      <c r="AL75" s="1010"/>
      <c r="AM75" s="1010"/>
      <c r="AN75" s="1010"/>
      <c r="AO75" s="1011"/>
      <c r="AP75" s="1012" t="s">
        <v>573</v>
      </c>
      <c r="AQ75" s="1010"/>
      <c r="AR75" s="1010"/>
      <c r="AS75" s="1010"/>
      <c r="AT75" s="1011"/>
      <c r="AU75" s="1012" t="s">
        <v>573</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585</v>
      </c>
      <c r="C76" s="1006"/>
      <c r="D76" s="1006"/>
      <c r="E76" s="1006"/>
      <c r="F76" s="1006"/>
      <c r="G76" s="1006"/>
      <c r="H76" s="1006"/>
      <c r="I76" s="1006"/>
      <c r="J76" s="1006"/>
      <c r="K76" s="1006"/>
      <c r="L76" s="1006"/>
      <c r="M76" s="1006"/>
      <c r="N76" s="1006"/>
      <c r="O76" s="1006"/>
      <c r="P76" s="1007"/>
      <c r="Q76" s="1009">
        <v>66</v>
      </c>
      <c r="R76" s="1010"/>
      <c r="S76" s="1010"/>
      <c r="T76" s="1010"/>
      <c r="U76" s="1011"/>
      <c r="V76" s="1012">
        <v>66</v>
      </c>
      <c r="W76" s="1010"/>
      <c r="X76" s="1010"/>
      <c r="Y76" s="1010"/>
      <c r="Z76" s="1011"/>
      <c r="AA76" s="1012" t="s">
        <v>573</v>
      </c>
      <c r="AB76" s="1010"/>
      <c r="AC76" s="1010"/>
      <c r="AD76" s="1010"/>
      <c r="AE76" s="1011"/>
      <c r="AF76" s="1012" t="s">
        <v>573</v>
      </c>
      <c r="AG76" s="1010"/>
      <c r="AH76" s="1010"/>
      <c r="AI76" s="1010"/>
      <c r="AJ76" s="1011"/>
      <c r="AK76" s="1012" t="s">
        <v>573</v>
      </c>
      <c r="AL76" s="1010"/>
      <c r="AM76" s="1010"/>
      <c r="AN76" s="1010"/>
      <c r="AO76" s="1011"/>
      <c r="AP76" s="1012" t="s">
        <v>573</v>
      </c>
      <c r="AQ76" s="1010"/>
      <c r="AR76" s="1010"/>
      <c r="AS76" s="1010"/>
      <c r="AT76" s="1011"/>
      <c r="AU76" s="1012" t="s">
        <v>573</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t="s">
        <v>586</v>
      </c>
      <c r="C77" s="1006"/>
      <c r="D77" s="1006"/>
      <c r="E77" s="1006"/>
      <c r="F77" s="1006"/>
      <c r="G77" s="1006"/>
      <c r="H77" s="1006"/>
      <c r="I77" s="1006"/>
      <c r="J77" s="1006"/>
      <c r="K77" s="1006"/>
      <c r="L77" s="1006"/>
      <c r="M77" s="1006"/>
      <c r="N77" s="1006"/>
      <c r="O77" s="1006"/>
      <c r="P77" s="1007"/>
      <c r="Q77" s="1009">
        <v>1054</v>
      </c>
      <c r="R77" s="1010"/>
      <c r="S77" s="1010"/>
      <c r="T77" s="1010"/>
      <c r="U77" s="1011"/>
      <c r="V77" s="1012">
        <v>1025</v>
      </c>
      <c r="W77" s="1010"/>
      <c r="X77" s="1010"/>
      <c r="Y77" s="1010"/>
      <c r="Z77" s="1011"/>
      <c r="AA77" s="1012">
        <v>29</v>
      </c>
      <c r="AB77" s="1010"/>
      <c r="AC77" s="1010"/>
      <c r="AD77" s="1010"/>
      <c r="AE77" s="1011"/>
      <c r="AF77" s="1012">
        <v>29</v>
      </c>
      <c r="AG77" s="1010"/>
      <c r="AH77" s="1010"/>
      <c r="AI77" s="1010"/>
      <c r="AJ77" s="1011"/>
      <c r="AK77" s="1012" t="s">
        <v>573</v>
      </c>
      <c r="AL77" s="1010"/>
      <c r="AM77" s="1010"/>
      <c r="AN77" s="1010"/>
      <c r="AO77" s="1011"/>
      <c r="AP77" s="1012" t="s">
        <v>573</v>
      </c>
      <c r="AQ77" s="1010"/>
      <c r="AR77" s="1010"/>
      <c r="AS77" s="1010"/>
      <c r="AT77" s="1011"/>
      <c r="AU77" s="1012" t="s">
        <v>573</v>
      </c>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t="s">
        <v>587</v>
      </c>
      <c r="C78" s="1006"/>
      <c r="D78" s="1006"/>
      <c r="E78" s="1006"/>
      <c r="F78" s="1006"/>
      <c r="G78" s="1006"/>
      <c r="H78" s="1006"/>
      <c r="I78" s="1006"/>
      <c r="J78" s="1006"/>
      <c r="K78" s="1006"/>
      <c r="L78" s="1006"/>
      <c r="M78" s="1006"/>
      <c r="N78" s="1006"/>
      <c r="O78" s="1006"/>
      <c r="P78" s="1007"/>
      <c r="Q78" s="1008">
        <v>68421</v>
      </c>
      <c r="R78" s="1002"/>
      <c r="S78" s="1002"/>
      <c r="T78" s="1002"/>
      <c r="U78" s="1002"/>
      <c r="V78" s="1002">
        <v>65798</v>
      </c>
      <c r="W78" s="1002"/>
      <c r="X78" s="1002"/>
      <c r="Y78" s="1002"/>
      <c r="Z78" s="1002"/>
      <c r="AA78" s="1002">
        <v>2623</v>
      </c>
      <c r="AB78" s="1002"/>
      <c r="AC78" s="1002"/>
      <c r="AD78" s="1002"/>
      <c r="AE78" s="1002"/>
      <c r="AF78" s="1002">
        <v>2623</v>
      </c>
      <c r="AG78" s="1002"/>
      <c r="AH78" s="1002"/>
      <c r="AI78" s="1002"/>
      <c r="AJ78" s="1002"/>
      <c r="AK78" s="1002">
        <v>499</v>
      </c>
      <c r="AL78" s="1002"/>
      <c r="AM78" s="1002"/>
      <c r="AN78" s="1002"/>
      <c r="AO78" s="1002"/>
      <c r="AP78" s="1002" t="s">
        <v>573</v>
      </c>
      <c r="AQ78" s="1002"/>
      <c r="AR78" s="1002"/>
      <c r="AS78" s="1002"/>
      <c r="AT78" s="1002"/>
      <c r="AU78" s="1002" t="s">
        <v>573</v>
      </c>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t="s">
        <v>588</v>
      </c>
      <c r="C79" s="1006"/>
      <c r="D79" s="1006"/>
      <c r="E79" s="1006"/>
      <c r="F79" s="1006"/>
      <c r="G79" s="1006"/>
      <c r="H79" s="1006"/>
      <c r="I79" s="1006"/>
      <c r="J79" s="1006"/>
      <c r="K79" s="1006"/>
      <c r="L79" s="1006"/>
      <c r="M79" s="1006"/>
      <c r="N79" s="1006"/>
      <c r="O79" s="1006"/>
      <c r="P79" s="1007"/>
      <c r="Q79" s="1008">
        <v>247</v>
      </c>
      <c r="R79" s="1002"/>
      <c r="S79" s="1002"/>
      <c r="T79" s="1002"/>
      <c r="U79" s="1002"/>
      <c r="V79" s="1002">
        <v>205</v>
      </c>
      <c r="W79" s="1002"/>
      <c r="X79" s="1002"/>
      <c r="Y79" s="1002"/>
      <c r="Z79" s="1002"/>
      <c r="AA79" s="1002">
        <v>42</v>
      </c>
      <c r="AB79" s="1002"/>
      <c r="AC79" s="1002"/>
      <c r="AD79" s="1002"/>
      <c r="AE79" s="1002"/>
      <c r="AF79" s="1002">
        <v>42</v>
      </c>
      <c r="AG79" s="1002"/>
      <c r="AH79" s="1002"/>
      <c r="AI79" s="1002"/>
      <c r="AJ79" s="1002"/>
      <c r="AK79" s="1002">
        <v>53</v>
      </c>
      <c r="AL79" s="1002"/>
      <c r="AM79" s="1002"/>
      <c r="AN79" s="1002"/>
      <c r="AO79" s="1002"/>
      <c r="AP79" s="1002" t="s">
        <v>573</v>
      </c>
      <c r="AQ79" s="1002"/>
      <c r="AR79" s="1002"/>
      <c r="AS79" s="1002"/>
      <c r="AT79" s="1002"/>
      <c r="AU79" s="1002" t="s">
        <v>573</v>
      </c>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t="s">
        <v>589</v>
      </c>
      <c r="C80" s="1006"/>
      <c r="D80" s="1006"/>
      <c r="E80" s="1006"/>
      <c r="F80" s="1006"/>
      <c r="G80" s="1006"/>
      <c r="H80" s="1006"/>
      <c r="I80" s="1006"/>
      <c r="J80" s="1006"/>
      <c r="K80" s="1006"/>
      <c r="L80" s="1006"/>
      <c r="M80" s="1006"/>
      <c r="N80" s="1006"/>
      <c r="O80" s="1006"/>
      <c r="P80" s="1007"/>
      <c r="Q80" s="1008">
        <v>758744</v>
      </c>
      <c r="R80" s="1002"/>
      <c r="S80" s="1002"/>
      <c r="T80" s="1002"/>
      <c r="U80" s="1002"/>
      <c r="V80" s="1002">
        <v>730814</v>
      </c>
      <c r="W80" s="1002"/>
      <c r="X80" s="1002"/>
      <c r="Y80" s="1002"/>
      <c r="Z80" s="1002"/>
      <c r="AA80" s="1002">
        <v>27930</v>
      </c>
      <c r="AB80" s="1002"/>
      <c r="AC80" s="1002"/>
      <c r="AD80" s="1002"/>
      <c r="AE80" s="1002"/>
      <c r="AF80" s="1002">
        <v>27930</v>
      </c>
      <c r="AG80" s="1002"/>
      <c r="AH80" s="1002"/>
      <c r="AI80" s="1002"/>
      <c r="AJ80" s="1002"/>
      <c r="AK80" s="1002" t="s">
        <v>573</v>
      </c>
      <c r="AL80" s="1002"/>
      <c r="AM80" s="1002"/>
      <c r="AN80" s="1002"/>
      <c r="AO80" s="1002"/>
      <c r="AP80" s="1002" t="s">
        <v>573</v>
      </c>
      <c r="AQ80" s="1002"/>
      <c r="AR80" s="1002"/>
      <c r="AS80" s="1002"/>
      <c r="AT80" s="1002"/>
      <c r="AU80" s="1002" t="s">
        <v>573</v>
      </c>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379</v>
      </c>
      <c r="B88" s="975" t="s">
        <v>411</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30926</v>
      </c>
      <c r="AG88" s="990"/>
      <c r="AH88" s="990"/>
      <c r="AI88" s="990"/>
      <c r="AJ88" s="990"/>
      <c r="AK88" s="994"/>
      <c r="AL88" s="994"/>
      <c r="AM88" s="994"/>
      <c r="AN88" s="994"/>
      <c r="AO88" s="994"/>
      <c r="AP88" s="990">
        <v>1267</v>
      </c>
      <c r="AQ88" s="990"/>
      <c r="AR88" s="990"/>
      <c r="AS88" s="990"/>
      <c r="AT88" s="990"/>
      <c r="AU88" s="990">
        <v>108</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975" t="s">
        <v>412</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t="s">
        <v>573</v>
      </c>
      <c r="CX102" s="982"/>
      <c r="CY102" s="982"/>
      <c r="CZ102" s="982"/>
      <c r="DA102" s="983"/>
      <c r="DB102" s="981" t="s">
        <v>573</v>
      </c>
      <c r="DC102" s="982"/>
      <c r="DD102" s="982"/>
      <c r="DE102" s="982"/>
      <c r="DF102" s="983"/>
      <c r="DG102" s="981" t="s">
        <v>573</v>
      </c>
      <c r="DH102" s="982"/>
      <c r="DI102" s="982"/>
      <c r="DJ102" s="982"/>
      <c r="DK102" s="983"/>
      <c r="DL102" s="981" t="s">
        <v>573</v>
      </c>
      <c r="DM102" s="982"/>
      <c r="DN102" s="982"/>
      <c r="DO102" s="982"/>
      <c r="DP102" s="983"/>
      <c r="DQ102" s="981" t="s">
        <v>573</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413</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414</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417</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418</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419</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420</v>
      </c>
      <c r="AB109" s="925"/>
      <c r="AC109" s="925"/>
      <c r="AD109" s="925"/>
      <c r="AE109" s="926"/>
      <c r="AF109" s="927" t="s">
        <v>297</v>
      </c>
      <c r="AG109" s="925"/>
      <c r="AH109" s="925"/>
      <c r="AI109" s="925"/>
      <c r="AJ109" s="926"/>
      <c r="AK109" s="927" t="s">
        <v>296</v>
      </c>
      <c r="AL109" s="925"/>
      <c r="AM109" s="925"/>
      <c r="AN109" s="925"/>
      <c r="AO109" s="926"/>
      <c r="AP109" s="927" t="s">
        <v>421</v>
      </c>
      <c r="AQ109" s="925"/>
      <c r="AR109" s="925"/>
      <c r="AS109" s="925"/>
      <c r="AT109" s="956"/>
      <c r="AU109" s="924" t="s">
        <v>419</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420</v>
      </c>
      <c r="BR109" s="925"/>
      <c r="BS109" s="925"/>
      <c r="BT109" s="925"/>
      <c r="BU109" s="926"/>
      <c r="BV109" s="927" t="s">
        <v>297</v>
      </c>
      <c r="BW109" s="925"/>
      <c r="BX109" s="925"/>
      <c r="BY109" s="925"/>
      <c r="BZ109" s="926"/>
      <c r="CA109" s="927" t="s">
        <v>296</v>
      </c>
      <c r="CB109" s="925"/>
      <c r="CC109" s="925"/>
      <c r="CD109" s="925"/>
      <c r="CE109" s="926"/>
      <c r="CF109" s="963" t="s">
        <v>421</v>
      </c>
      <c r="CG109" s="963"/>
      <c r="CH109" s="963"/>
      <c r="CI109" s="963"/>
      <c r="CJ109" s="963"/>
      <c r="CK109" s="927" t="s">
        <v>422</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420</v>
      </c>
      <c r="DH109" s="925"/>
      <c r="DI109" s="925"/>
      <c r="DJ109" s="925"/>
      <c r="DK109" s="926"/>
      <c r="DL109" s="927" t="s">
        <v>297</v>
      </c>
      <c r="DM109" s="925"/>
      <c r="DN109" s="925"/>
      <c r="DO109" s="925"/>
      <c r="DP109" s="926"/>
      <c r="DQ109" s="927" t="s">
        <v>296</v>
      </c>
      <c r="DR109" s="925"/>
      <c r="DS109" s="925"/>
      <c r="DT109" s="925"/>
      <c r="DU109" s="926"/>
      <c r="DV109" s="927" t="s">
        <v>421</v>
      </c>
      <c r="DW109" s="925"/>
      <c r="DX109" s="925"/>
      <c r="DY109" s="925"/>
      <c r="DZ109" s="956"/>
    </row>
    <row r="110" spans="1:131" s="226" customFormat="1" ht="26.25" customHeight="1">
      <c r="A110" s="827" t="s">
        <v>423</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345311</v>
      </c>
      <c r="AB110" s="918"/>
      <c r="AC110" s="918"/>
      <c r="AD110" s="918"/>
      <c r="AE110" s="919"/>
      <c r="AF110" s="920">
        <v>357728</v>
      </c>
      <c r="AG110" s="918"/>
      <c r="AH110" s="918"/>
      <c r="AI110" s="918"/>
      <c r="AJ110" s="919"/>
      <c r="AK110" s="920">
        <v>360598</v>
      </c>
      <c r="AL110" s="918"/>
      <c r="AM110" s="918"/>
      <c r="AN110" s="918"/>
      <c r="AO110" s="919"/>
      <c r="AP110" s="921">
        <v>12.7</v>
      </c>
      <c r="AQ110" s="922"/>
      <c r="AR110" s="922"/>
      <c r="AS110" s="922"/>
      <c r="AT110" s="923"/>
      <c r="AU110" s="957" t="s">
        <v>67</v>
      </c>
      <c r="AV110" s="958"/>
      <c r="AW110" s="958"/>
      <c r="AX110" s="958"/>
      <c r="AY110" s="958"/>
      <c r="AZ110" s="883" t="s">
        <v>424</v>
      </c>
      <c r="BA110" s="828"/>
      <c r="BB110" s="828"/>
      <c r="BC110" s="828"/>
      <c r="BD110" s="828"/>
      <c r="BE110" s="828"/>
      <c r="BF110" s="828"/>
      <c r="BG110" s="828"/>
      <c r="BH110" s="828"/>
      <c r="BI110" s="828"/>
      <c r="BJ110" s="828"/>
      <c r="BK110" s="828"/>
      <c r="BL110" s="828"/>
      <c r="BM110" s="828"/>
      <c r="BN110" s="828"/>
      <c r="BO110" s="828"/>
      <c r="BP110" s="829"/>
      <c r="BQ110" s="884">
        <v>4334419</v>
      </c>
      <c r="BR110" s="865"/>
      <c r="BS110" s="865"/>
      <c r="BT110" s="865"/>
      <c r="BU110" s="865"/>
      <c r="BV110" s="865">
        <v>4437500</v>
      </c>
      <c r="BW110" s="865"/>
      <c r="BX110" s="865"/>
      <c r="BY110" s="865"/>
      <c r="BZ110" s="865"/>
      <c r="CA110" s="865">
        <v>4579891</v>
      </c>
      <c r="CB110" s="865"/>
      <c r="CC110" s="865"/>
      <c r="CD110" s="865"/>
      <c r="CE110" s="865"/>
      <c r="CF110" s="889">
        <v>161.30000000000001</v>
      </c>
      <c r="CG110" s="890"/>
      <c r="CH110" s="890"/>
      <c r="CI110" s="890"/>
      <c r="CJ110" s="890"/>
      <c r="CK110" s="953" t="s">
        <v>425</v>
      </c>
      <c r="CL110" s="839"/>
      <c r="CM110" s="914" t="s">
        <v>426</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427</v>
      </c>
      <c r="DH110" s="865"/>
      <c r="DI110" s="865"/>
      <c r="DJ110" s="865"/>
      <c r="DK110" s="865"/>
      <c r="DL110" s="865" t="s">
        <v>427</v>
      </c>
      <c r="DM110" s="865"/>
      <c r="DN110" s="865"/>
      <c r="DO110" s="865"/>
      <c r="DP110" s="865"/>
      <c r="DQ110" s="865" t="s">
        <v>427</v>
      </c>
      <c r="DR110" s="865"/>
      <c r="DS110" s="865"/>
      <c r="DT110" s="865"/>
      <c r="DU110" s="865"/>
      <c r="DV110" s="866" t="s">
        <v>427</v>
      </c>
      <c r="DW110" s="866"/>
      <c r="DX110" s="866"/>
      <c r="DY110" s="866"/>
      <c r="DZ110" s="867"/>
    </row>
    <row r="111" spans="1:131" s="226" customFormat="1" ht="26.25" customHeight="1">
      <c r="A111" s="794" t="s">
        <v>428</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429</v>
      </c>
      <c r="AB111" s="946"/>
      <c r="AC111" s="946"/>
      <c r="AD111" s="946"/>
      <c r="AE111" s="947"/>
      <c r="AF111" s="948" t="s">
        <v>430</v>
      </c>
      <c r="AG111" s="946"/>
      <c r="AH111" s="946"/>
      <c r="AI111" s="946"/>
      <c r="AJ111" s="947"/>
      <c r="AK111" s="948" t="s">
        <v>431</v>
      </c>
      <c r="AL111" s="946"/>
      <c r="AM111" s="946"/>
      <c r="AN111" s="946"/>
      <c r="AO111" s="947"/>
      <c r="AP111" s="949" t="s">
        <v>429</v>
      </c>
      <c r="AQ111" s="950"/>
      <c r="AR111" s="950"/>
      <c r="AS111" s="950"/>
      <c r="AT111" s="951"/>
      <c r="AU111" s="959"/>
      <c r="AV111" s="960"/>
      <c r="AW111" s="960"/>
      <c r="AX111" s="960"/>
      <c r="AY111" s="960"/>
      <c r="AZ111" s="835" t="s">
        <v>432</v>
      </c>
      <c r="BA111" s="770"/>
      <c r="BB111" s="770"/>
      <c r="BC111" s="770"/>
      <c r="BD111" s="770"/>
      <c r="BE111" s="770"/>
      <c r="BF111" s="770"/>
      <c r="BG111" s="770"/>
      <c r="BH111" s="770"/>
      <c r="BI111" s="770"/>
      <c r="BJ111" s="770"/>
      <c r="BK111" s="770"/>
      <c r="BL111" s="770"/>
      <c r="BM111" s="770"/>
      <c r="BN111" s="770"/>
      <c r="BO111" s="770"/>
      <c r="BP111" s="771"/>
      <c r="BQ111" s="836" t="s">
        <v>431</v>
      </c>
      <c r="BR111" s="837"/>
      <c r="BS111" s="837"/>
      <c r="BT111" s="837"/>
      <c r="BU111" s="837"/>
      <c r="BV111" s="837" t="s">
        <v>431</v>
      </c>
      <c r="BW111" s="837"/>
      <c r="BX111" s="837"/>
      <c r="BY111" s="837"/>
      <c r="BZ111" s="837"/>
      <c r="CA111" s="837" t="s">
        <v>431</v>
      </c>
      <c r="CB111" s="837"/>
      <c r="CC111" s="837"/>
      <c r="CD111" s="837"/>
      <c r="CE111" s="837"/>
      <c r="CF111" s="898" t="s">
        <v>431</v>
      </c>
      <c r="CG111" s="899"/>
      <c r="CH111" s="899"/>
      <c r="CI111" s="899"/>
      <c r="CJ111" s="899"/>
      <c r="CK111" s="954"/>
      <c r="CL111" s="841"/>
      <c r="CM111" s="844" t="s">
        <v>433</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431</v>
      </c>
      <c r="DH111" s="837"/>
      <c r="DI111" s="837"/>
      <c r="DJ111" s="837"/>
      <c r="DK111" s="837"/>
      <c r="DL111" s="837" t="s">
        <v>434</v>
      </c>
      <c r="DM111" s="837"/>
      <c r="DN111" s="837"/>
      <c r="DO111" s="837"/>
      <c r="DP111" s="837"/>
      <c r="DQ111" s="837" t="s">
        <v>431</v>
      </c>
      <c r="DR111" s="837"/>
      <c r="DS111" s="837"/>
      <c r="DT111" s="837"/>
      <c r="DU111" s="837"/>
      <c r="DV111" s="814" t="s">
        <v>431</v>
      </c>
      <c r="DW111" s="814"/>
      <c r="DX111" s="814"/>
      <c r="DY111" s="814"/>
      <c r="DZ111" s="815"/>
    </row>
    <row r="112" spans="1:131" s="226" customFormat="1" ht="26.25" customHeight="1">
      <c r="A112" s="939" t="s">
        <v>435</v>
      </c>
      <c r="B112" s="940"/>
      <c r="C112" s="770" t="s">
        <v>436</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v>6252</v>
      </c>
      <c r="AB112" s="800"/>
      <c r="AC112" s="800"/>
      <c r="AD112" s="800"/>
      <c r="AE112" s="801"/>
      <c r="AF112" s="802">
        <v>6252</v>
      </c>
      <c r="AG112" s="800"/>
      <c r="AH112" s="800"/>
      <c r="AI112" s="800"/>
      <c r="AJ112" s="801"/>
      <c r="AK112" s="802">
        <v>6252</v>
      </c>
      <c r="AL112" s="800"/>
      <c r="AM112" s="800"/>
      <c r="AN112" s="800"/>
      <c r="AO112" s="801"/>
      <c r="AP112" s="847">
        <v>0.2</v>
      </c>
      <c r="AQ112" s="848"/>
      <c r="AR112" s="848"/>
      <c r="AS112" s="848"/>
      <c r="AT112" s="849"/>
      <c r="AU112" s="959"/>
      <c r="AV112" s="960"/>
      <c r="AW112" s="960"/>
      <c r="AX112" s="960"/>
      <c r="AY112" s="960"/>
      <c r="AZ112" s="835" t="s">
        <v>437</v>
      </c>
      <c r="BA112" s="770"/>
      <c r="BB112" s="770"/>
      <c r="BC112" s="770"/>
      <c r="BD112" s="770"/>
      <c r="BE112" s="770"/>
      <c r="BF112" s="770"/>
      <c r="BG112" s="770"/>
      <c r="BH112" s="770"/>
      <c r="BI112" s="770"/>
      <c r="BJ112" s="770"/>
      <c r="BK112" s="770"/>
      <c r="BL112" s="770"/>
      <c r="BM112" s="770"/>
      <c r="BN112" s="770"/>
      <c r="BO112" s="770"/>
      <c r="BP112" s="771"/>
      <c r="BQ112" s="836">
        <v>839761</v>
      </c>
      <c r="BR112" s="837"/>
      <c r="BS112" s="837"/>
      <c r="BT112" s="837"/>
      <c r="BU112" s="837"/>
      <c r="BV112" s="837">
        <v>830698</v>
      </c>
      <c r="BW112" s="837"/>
      <c r="BX112" s="837"/>
      <c r="BY112" s="837"/>
      <c r="BZ112" s="837"/>
      <c r="CA112" s="837">
        <v>840055</v>
      </c>
      <c r="CB112" s="837"/>
      <c r="CC112" s="837"/>
      <c r="CD112" s="837"/>
      <c r="CE112" s="837"/>
      <c r="CF112" s="898">
        <v>29.6</v>
      </c>
      <c r="CG112" s="899"/>
      <c r="CH112" s="899"/>
      <c r="CI112" s="899"/>
      <c r="CJ112" s="899"/>
      <c r="CK112" s="954"/>
      <c r="CL112" s="841"/>
      <c r="CM112" s="844" t="s">
        <v>438</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434</v>
      </c>
      <c r="DH112" s="837"/>
      <c r="DI112" s="837"/>
      <c r="DJ112" s="837"/>
      <c r="DK112" s="837"/>
      <c r="DL112" s="837" t="s">
        <v>431</v>
      </c>
      <c r="DM112" s="837"/>
      <c r="DN112" s="837"/>
      <c r="DO112" s="837"/>
      <c r="DP112" s="837"/>
      <c r="DQ112" s="837" t="s">
        <v>431</v>
      </c>
      <c r="DR112" s="837"/>
      <c r="DS112" s="837"/>
      <c r="DT112" s="837"/>
      <c r="DU112" s="837"/>
      <c r="DV112" s="814" t="s">
        <v>429</v>
      </c>
      <c r="DW112" s="814"/>
      <c r="DX112" s="814"/>
      <c r="DY112" s="814"/>
      <c r="DZ112" s="815"/>
    </row>
    <row r="113" spans="1:130" s="226" customFormat="1" ht="26.25" customHeight="1">
      <c r="A113" s="941"/>
      <c r="B113" s="942"/>
      <c r="C113" s="770" t="s">
        <v>439</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38073</v>
      </c>
      <c r="AB113" s="946"/>
      <c r="AC113" s="946"/>
      <c r="AD113" s="946"/>
      <c r="AE113" s="947"/>
      <c r="AF113" s="948">
        <v>40511</v>
      </c>
      <c r="AG113" s="946"/>
      <c r="AH113" s="946"/>
      <c r="AI113" s="946"/>
      <c r="AJ113" s="947"/>
      <c r="AK113" s="948">
        <v>41590</v>
      </c>
      <c r="AL113" s="946"/>
      <c r="AM113" s="946"/>
      <c r="AN113" s="946"/>
      <c r="AO113" s="947"/>
      <c r="AP113" s="949">
        <v>1.5</v>
      </c>
      <c r="AQ113" s="950"/>
      <c r="AR113" s="950"/>
      <c r="AS113" s="950"/>
      <c r="AT113" s="951"/>
      <c r="AU113" s="959"/>
      <c r="AV113" s="960"/>
      <c r="AW113" s="960"/>
      <c r="AX113" s="960"/>
      <c r="AY113" s="960"/>
      <c r="AZ113" s="835" t="s">
        <v>440</v>
      </c>
      <c r="BA113" s="770"/>
      <c r="BB113" s="770"/>
      <c r="BC113" s="770"/>
      <c r="BD113" s="770"/>
      <c r="BE113" s="770"/>
      <c r="BF113" s="770"/>
      <c r="BG113" s="770"/>
      <c r="BH113" s="770"/>
      <c r="BI113" s="770"/>
      <c r="BJ113" s="770"/>
      <c r="BK113" s="770"/>
      <c r="BL113" s="770"/>
      <c r="BM113" s="770"/>
      <c r="BN113" s="770"/>
      <c r="BO113" s="770"/>
      <c r="BP113" s="771"/>
      <c r="BQ113" s="836">
        <v>127161</v>
      </c>
      <c r="BR113" s="837"/>
      <c r="BS113" s="837"/>
      <c r="BT113" s="837"/>
      <c r="BU113" s="837"/>
      <c r="BV113" s="837">
        <v>108477</v>
      </c>
      <c r="BW113" s="837"/>
      <c r="BX113" s="837"/>
      <c r="BY113" s="837"/>
      <c r="BZ113" s="837"/>
      <c r="CA113" s="837">
        <v>107584</v>
      </c>
      <c r="CB113" s="837"/>
      <c r="CC113" s="837"/>
      <c r="CD113" s="837"/>
      <c r="CE113" s="837"/>
      <c r="CF113" s="898">
        <v>3.8</v>
      </c>
      <c r="CG113" s="899"/>
      <c r="CH113" s="899"/>
      <c r="CI113" s="899"/>
      <c r="CJ113" s="899"/>
      <c r="CK113" s="954"/>
      <c r="CL113" s="841"/>
      <c r="CM113" s="844" t="s">
        <v>441</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430</v>
      </c>
      <c r="DH113" s="800"/>
      <c r="DI113" s="800"/>
      <c r="DJ113" s="800"/>
      <c r="DK113" s="801"/>
      <c r="DL113" s="802" t="s">
        <v>434</v>
      </c>
      <c r="DM113" s="800"/>
      <c r="DN113" s="800"/>
      <c r="DO113" s="800"/>
      <c r="DP113" s="801"/>
      <c r="DQ113" s="802" t="s">
        <v>434</v>
      </c>
      <c r="DR113" s="800"/>
      <c r="DS113" s="800"/>
      <c r="DT113" s="800"/>
      <c r="DU113" s="801"/>
      <c r="DV113" s="847" t="s">
        <v>431</v>
      </c>
      <c r="DW113" s="848"/>
      <c r="DX113" s="848"/>
      <c r="DY113" s="848"/>
      <c r="DZ113" s="849"/>
    </row>
    <row r="114" spans="1:130" s="226" customFormat="1" ht="26.25" customHeight="1">
      <c r="A114" s="941"/>
      <c r="B114" s="942"/>
      <c r="C114" s="770" t="s">
        <v>442</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15902</v>
      </c>
      <c r="AB114" s="800"/>
      <c r="AC114" s="800"/>
      <c r="AD114" s="800"/>
      <c r="AE114" s="801"/>
      <c r="AF114" s="802">
        <v>17895</v>
      </c>
      <c r="AG114" s="800"/>
      <c r="AH114" s="800"/>
      <c r="AI114" s="800"/>
      <c r="AJ114" s="801"/>
      <c r="AK114" s="802">
        <v>14088</v>
      </c>
      <c r="AL114" s="800"/>
      <c r="AM114" s="800"/>
      <c r="AN114" s="800"/>
      <c r="AO114" s="801"/>
      <c r="AP114" s="847">
        <v>0.5</v>
      </c>
      <c r="AQ114" s="848"/>
      <c r="AR114" s="848"/>
      <c r="AS114" s="848"/>
      <c r="AT114" s="849"/>
      <c r="AU114" s="959"/>
      <c r="AV114" s="960"/>
      <c r="AW114" s="960"/>
      <c r="AX114" s="960"/>
      <c r="AY114" s="960"/>
      <c r="AZ114" s="835" t="s">
        <v>443</v>
      </c>
      <c r="BA114" s="770"/>
      <c r="BB114" s="770"/>
      <c r="BC114" s="770"/>
      <c r="BD114" s="770"/>
      <c r="BE114" s="770"/>
      <c r="BF114" s="770"/>
      <c r="BG114" s="770"/>
      <c r="BH114" s="770"/>
      <c r="BI114" s="770"/>
      <c r="BJ114" s="770"/>
      <c r="BK114" s="770"/>
      <c r="BL114" s="770"/>
      <c r="BM114" s="770"/>
      <c r="BN114" s="770"/>
      <c r="BO114" s="770"/>
      <c r="BP114" s="771"/>
      <c r="BQ114" s="836">
        <v>1198563</v>
      </c>
      <c r="BR114" s="837"/>
      <c r="BS114" s="837"/>
      <c r="BT114" s="837"/>
      <c r="BU114" s="837"/>
      <c r="BV114" s="837">
        <v>1177917</v>
      </c>
      <c r="BW114" s="837"/>
      <c r="BX114" s="837"/>
      <c r="BY114" s="837"/>
      <c r="BZ114" s="837"/>
      <c r="CA114" s="837">
        <v>1135763</v>
      </c>
      <c r="CB114" s="837"/>
      <c r="CC114" s="837"/>
      <c r="CD114" s="837"/>
      <c r="CE114" s="837"/>
      <c r="CF114" s="898">
        <v>40</v>
      </c>
      <c r="CG114" s="899"/>
      <c r="CH114" s="899"/>
      <c r="CI114" s="899"/>
      <c r="CJ114" s="899"/>
      <c r="CK114" s="954"/>
      <c r="CL114" s="841"/>
      <c r="CM114" s="844" t="s">
        <v>444</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445</v>
      </c>
      <c r="DH114" s="800"/>
      <c r="DI114" s="800"/>
      <c r="DJ114" s="800"/>
      <c r="DK114" s="801"/>
      <c r="DL114" s="802" t="s">
        <v>431</v>
      </c>
      <c r="DM114" s="800"/>
      <c r="DN114" s="800"/>
      <c r="DO114" s="800"/>
      <c r="DP114" s="801"/>
      <c r="DQ114" s="802" t="s">
        <v>434</v>
      </c>
      <c r="DR114" s="800"/>
      <c r="DS114" s="800"/>
      <c r="DT114" s="800"/>
      <c r="DU114" s="801"/>
      <c r="DV114" s="847" t="s">
        <v>429</v>
      </c>
      <c r="DW114" s="848"/>
      <c r="DX114" s="848"/>
      <c r="DY114" s="848"/>
      <c r="DZ114" s="849"/>
    </row>
    <row r="115" spans="1:130" s="226" customFormat="1" ht="26.25" customHeight="1">
      <c r="A115" s="941"/>
      <c r="B115" s="942"/>
      <c r="C115" s="770" t="s">
        <v>446</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431</v>
      </c>
      <c r="AB115" s="946"/>
      <c r="AC115" s="946"/>
      <c r="AD115" s="946"/>
      <c r="AE115" s="947"/>
      <c r="AF115" s="948" t="s">
        <v>431</v>
      </c>
      <c r="AG115" s="946"/>
      <c r="AH115" s="946"/>
      <c r="AI115" s="946"/>
      <c r="AJ115" s="947"/>
      <c r="AK115" s="948" t="s">
        <v>431</v>
      </c>
      <c r="AL115" s="946"/>
      <c r="AM115" s="946"/>
      <c r="AN115" s="946"/>
      <c r="AO115" s="947"/>
      <c r="AP115" s="949" t="s">
        <v>434</v>
      </c>
      <c r="AQ115" s="950"/>
      <c r="AR115" s="950"/>
      <c r="AS115" s="950"/>
      <c r="AT115" s="951"/>
      <c r="AU115" s="959"/>
      <c r="AV115" s="960"/>
      <c r="AW115" s="960"/>
      <c r="AX115" s="960"/>
      <c r="AY115" s="960"/>
      <c r="AZ115" s="835" t="s">
        <v>447</v>
      </c>
      <c r="BA115" s="770"/>
      <c r="BB115" s="770"/>
      <c r="BC115" s="770"/>
      <c r="BD115" s="770"/>
      <c r="BE115" s="770"/>
      <c r="BF115" s="770"/>
      <c r="BG115" s="770"/>
      <c r="BH115" s="770"/>
      <c r="BI115" s="770"/>
      <c r="BJ115" s="770"/>
      <c r="BK115" s="770"/>
      <c r="BL115" s="770"/>
      <c r="BM115" s="770"/>
      <c r="BN115" s="770"/>
      <c r="BO115" s="770"/>
      <c r="BP115" s="771"/>
      <c r="BQ115" s="836">
        <v>500</v>
      </c>
      <c r="BR115" s="837"/>
      <c r="BS115" s="837"/>
      <c r="BT115" s="837"/>
      <c r="BU115" s="837"/>
      <c r="BV115" s="837" t="s">
        <v>431</v>
      </c>
      <c r="BW115" s="837"/>
      <c r="BX115" s="837"/>
      <c r="BY115" s="837"/>
      <c r="BZ115" s="837"/>
      <c r="CA115" s="837" t="s">
        <v>431</v>
      </c>
      <c r="CB115" s="837"/>
      <c r="CC115" s="837"/>
      <c r="CD115" s="837"/>
      <c r="CE115" s="837"/>
      <c r="CF115" s="898" t="s">
        <v>431</v>
      </c>
      <c r="CG115" s="899"/>
      <c r="CH115" s="899"/>
      <c r="CI115" s="899"/>
      <c r="CJ115" s="899"/>
      <c r="CK115" s="954"/>
      <c r="CL115" s="841"/>
      <c r="CM115" s="835" t="s">
        <v>448</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431</v>
      </c>
      <c r="DH115" s="800"/>
      <c r="DI115" s="800"/>
      <c r="DJ115" s="800"/>
      <c r="DK115" s="801"/>
      <c r="DL115" s="802" t="s">
        <v>431</v>
      </c>
      <c r="DM115" s="800"/>
      <c r="DN115" s="800"/>
      <c r="DO115" s="800"/>
      <c r="DP115" s="801"/>
      <c r="DQ115" s="802" t="s">
        <v>429</v>
      </c>
      <c r="DR115" s="800"/>
      <c r="DS115" s="800"/>
      <c r="DT115" s="800"/>
      <c r="DU115" s="801"/>
      <c r="DV115" s="847" t="s">
        <v>429</v>
      </c>
      <c r="DW115" s="848"/>
      <c r="DX115" s="848"/>
      <c r="DY115" s="848"/>
      <c r="DZ115" s="849"/>
    </row>
    <row r="116" spans="1:130" s="226" customFormat="1" ht="26.25" customHeight="1">
      <c r="A116" s="943"/>
      <c r="B116" s="944"/>
      <c r="C116" s="903" t="s">
        <v>449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430</v>
      </c>
      <c r="AB116" s="800"/>
      <c r="AC116" s="800"/>
      <c r="AD116" s="800"/>
      <c r="AE116" s="801"/>
      <c r="AF116" s="802" t="s">
        <v>431</v>
      </c>
      <c r="AG116" s="800"/>
      <c r="AH116" s="800"/>
      <c r="AI116" s="800"/>
      <c r="AJ116" s="801"/>
      <c r="AK116" s="802" t="s">
        <v>431</v>
      </c>
      <c r="AL116" s="800"/>
      <c r="AM116" s="800"/>
      <c r="AN116" s="800"/>
      <c r="AO116" s="801"/>
      <c r="AP116" s="847" t="s">
        <v>431</v>
      </c>
      <c r="AQ116" s="848"/>
      <c r="AR116" s="848"/>
      <c r="AS116" s="848"/>
      <c r="AT116" s="849"/>
      <c r="AU116" s="959"/>
      <c r="AV116" s="960"/>
      <c r="AW116" s="960"/>
      <c r="AX116" s="960"/>
      <c r="AY116" s="960"/>
      <c r="AZ116" s="886" t="s">
        <v>450</v>
      </c>
      <c r="BA116" s="887"/>
      <c r="BB116" s="887"/>
      <c r="BC116" s="887"/>
      <c r="BD116" s="887"/>
      <c r="BE116" s="887"/>
      <c r="BF116" s="887"/>
      <c r="BG116" s="887"/>
      <c r="BH116" s="887"/>
      <c r="BI116" s="887"/>
      <c r="BJ116" s="887"/>
      <c r="BK116" s="887"/>
      <c r="BL116" s="887"/>
      <c r="BM116" s="887"/>
      <c r="BN116" s="887"/>
      <c r="BO116" s="887"/>
      <c r="BP116" s="888"/>
      <c r="BQ116" s="836" t="s">
        <v>434</v>
      </c>
      <c r="BR116" s="837"/>
      <c r="BS116" s="837"/>
      <c r="BT116" s="837"/>
      <c r="BU116" s="837"/>
      <c r="BV116" s="837" t="s">
        <v>431</v>
      </c>
      <c r="BW116" s="837"/>
      <c r="BX116" s="837"/>
      <c r="BY116" s="837"/>
      <c r="BZ116" s="837"/>
      <c r="CA116" s="837" t="s">
        <v>434</v>
      </c>
      <c r="CB116" s="837"/>
      <c r="CC116" s="837"/>
      <c r="CD116" s="837"/>
      <c r="CE116" s="837"/>
      <c r="CF116" s="898" t="s">
        <v>431</v>
      </c>
      <c r="CG116" s="899"/>
      <c r="CH116" s="899"/>
      <c r="CI116" s="899"/>
      <c r="CJ116" s="899"/>
      <c r="CK116" s="954"/>
      <c r="CL116" s="841"/>
      <c r="CM116" s="844" t="s">
        <v>451</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434</v>
      </c>
      <c r="DH116" s="800"/>
      <c r="DI116" s="800"/>
      <c r="DJ116" s="800"/>
      <c r="DK116" s="801"/>
      <c r="DL116" s="802" t="s">
        <v>429</v>
      </c>
      <c r="DM116" s="800"/>
      <c r="DN116" s="800"/>
      <c r="DO116" s="800"/>
      <c r="DP116" s="801"/>
      <c r="DQ116" s="802" t="s">
        <v>430</v>
      </c>
      <c r="DR116" s="800"/>
      <c r="DS116" s="800"/>
      <c r="DT116" s="800"/>
      <c r="DU116" s="801"/>
      <c r="DV116" s="847" t="s">
        <v>431</v>
      </c>
      <c r="DW116" s="848"/>
      <c r="DX116" s="848"/>
      <c r="DY116" s="848"/>
      <c r="DZ116" s="849"/>
    </row>
    <row r="117" spans="1:130" s="226" customFormat="1" ht="26.25" customHeight="1">
      <c r="A117" s="924" t="s">
        <v>178</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452</v>
      </c>
      <c r="Z117" s="926"/>
      <c r="AA117" s="931">
        <v>405538</v>
      </c>
      <c r="AB117" s="932"/>
      <c r="AC117" s="932"/>
      <c r="AD117" s="932"/>
      <c r="AE117" s="933"/>
      <c r="AF117" s="934">
        <v>422386</v>
      </c>
      <c r="AG117" s="932"/>
      <c r="AH117" s="932"/>
      <c r="AI117" s="932"/>
      <c r="AJ117" s="933"/>
      <c r="AK117" s="934">
        <v>422528</v>
      </c>
      <c r="AL117" s="932"/>
      <c r="AM117" s="932"/>
      <c r="AN117" s="932"/>
      <c r="AO117" s="933"/>
      <c r="AP117" s="935"/>
      <c r="AQ117" s="936"/>
      <c r="AR117" s="936"/>
      <c r="AS117" s="936"/>
      <c r="AT117" s="937"/>
      <c r="AU117" s="959"/>
      <c r="AV117" s="960"/>
      <c r="AW117" s="960"/>
      <c r="AX117" s="960"/>
      <c r="AY117" s="960"/>
      <c r="AZ117" s="886" t="s">
        <v>453</v>
      </c>
      <c r="BA117" s="887"/>
      <c r="BB117" s="887"/>
      <c r="BC117" s="887"/>
      <c r="BD117" s="887"/>
      <c r="BE117" s="887"/>
      <c r="BF117" s="887"/>
      <c r="BG117" s="887"/>
      <c r="BH117" s="887"/>
      <c r="BI117" s="887"/>
      <c r="BJ117" s="887"/>
      <c r="BK117" s="887"/>
      <c r="BL117" s="887"/>
      <c r="BM117" s="887"/>
      <c r="BN117" s="887"/>
      <c r="BO117" s="887"/>
      <c r="BP117" s="888"/>
      <c r="BQ117" s="836" t="s">
        <v>445</v>
      </c>
      <c r="BR117" s="837"/>
      <c r="BS117" s="837"/>
      <c r="BT117" s="837"/>
      <c r="BU117" s="837"/>
      <c r="BV117" s="837" t="s">
        <v>445</v>
      </c>
      <c r="BW117" s="837"/>
      <c r="BX117" s="837"/>
      <c r="BY117" s="837"/>
      <c r="BZ117" s="837"/>
      <c r="CA117" s="837" t="s">
        <v>445</v>
      </c>
      <c r="CB117" s="837"/>
      <c r="CC117" s="837"/>
      <c r="CD117" s="837"/>
      <c r="CE117" s="837"/>
      <c r="CF117" s="898" t="s">
        <v>445</v>
      </c>
      <c r="CG117" s="899"/>
      <c r="CH117" s="899"/>
      <c r="CI117" s="899"/>
      <c r="CJ117" s="899"/>
      <c r="CK117" s="954"/>
      <c r="CL117" s="841"/>
      <c r="CM117" s="844" t="s">
        <v>454</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445</v>
      </c>
      <c r="DH117" s="800"/>
      <c r="DI117" s="800"/>
      <c r="DJ117" s="800"/>
      <c r="DK117" s="801"/>
      <c r="DL117" s="802" t="s">
        <v>445</v>
      </c>
      <c r="DM117" s="800"/>
      <c r="DN117" s="800"/>
      <c r="DO117" s="800"/>
      <c r="DP117" s="801"/>
      <c r="DQ117" s="802" t="s">
        <v>431</v>
      </c>
      <c r="DR117" s="800"/>
      <c r="DS117" s="800"/>
      <c r="DT117" s="800"/>
      <c r="DU117" s="801"/>
      <c r="DV117" s="847" t="s">
        <v>445</v>
      </c>
      <c r="DW117" s="848"/>
      <c r="DX117" s="848"/>
      <c r="DY117" s="848"/>
      <c r="DZ117" s="849"/>
    </row>
    <row r="118" spans="1:130" s="226" customFormat="1" ht="26.25" customHeight="1">
      <c r="A118" s="924" t="s">
        <v>422</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420</v>
      </c>
      <c r="AB118" s="925"/>
      <c r="AC118" s="925"/>
      <c r="AD118" s="925"/>
      <c r="AE118" s="926"/>
      <c r="AF118" s="927" t="s">
        <v>297</v>
      </c>
      <c r="AG118" s="925"/>
      <c r="AH118" s="925"/>
      <c r="AI118" s="925"/>
      <c r="AJ118" s="926"/>
      <c r="AK118" s="927" t="s">
        <v>296</v>
      </c>
      <c r="AL118" s="925"/>
      <c r="AM118" s="925"/>
      <c r="AN118" s="925"/>
      <c r="AO118" s="926"/>
      <c r="AP118" s="928" t="s">
        <v>421</v>
      </c>
      <c r="AQ118" s="929"/>
      <c r="AR118" s="929"/>
      <c r="AS118" s="929"/>
      <c r="AT118" s="930"/>
      <c r="AU118" s="959"/>
      <c r="AV118" s="960"/>
      <c r="AW118" s="960"/>
      <c r="AX118" s="960"/>
      <c r="AY118" s="960"/>
      <c r="AZ118" s="902" t="s">
        <v>455</v>
      </c>
      <c r="BA118" s="903"/>
      <c r="BB118" s="903"/>
      <c r="BC118" s="903"/>
      <c r="BD118" s="903"/>
      <c r="BE118" s="903"/>
      <c r="BF118" s="903"/>
      <c r="BG118" s="903"/>
      <c r="BH118" s="903"/>
      <c r="BI118" s="903"/>
      <c r="BJ118" s="903"/>
      <c r="BK118" s="903"/>
      <c r="BL118" s="903"/>
      <c r="BM118" s="903"/>
      <c r="BN118" s="903"/>
      <c r="BO118" s="903"/>
      <c r="BP118" s="904"/>
      <c r="BQ118" s="905" t="s">
        <v>431</v>
      </c>
      <c r="BR118" s="868"/>
      <c r="BS118" s="868"/>
      <c r="BT118" s="868"/>
      <c r="BU118" s="868"/>
      <c r="BV118" s="868" t="s">
        <v>431</v>
      </c>
      <c r="BW118" s="868"/>
      <c r="BX118" s="868"/>
      <c r="BY118" s="868"/>
      <c r="BZ118" s="868"/>
      <c r="CA118" s="868" t="s">
        <v>445</v>
      </c>
      <c r="CB118" s="868"/>
      <c r="CC118" s="868"/>
      <c r="CD118" s="868"/>
      <c r="CE118" s="868"/>
      <c r="CF118" s="898" t="s">
        <v>431</v>
      </c>
      <c r="CG118" s="899"/>
      <c r="CH118" s="899"/>
      <c r="CI118" s="899"/>
      <c r="CJ118" s="899"/>
      <c r="CK118" s="954"/>
      <c r="CL118" s="841"/>
      <c r="CM118" s="844" t="s">
        <v>456</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431</v>
      </c>
      <c r="DH118" s="800"/>
      <c r="DI118" s="800"/>
      <c r="DJ118" s="800"/>
      <c r="DK118" s="801"/>
      <c r="DL118" s="802" t="s">
        <v>445</v>
      </c>
      <c r="DM118" s="800"/>
      <c r="DN118" s="800"/>
      <c r="DO118" s="800"/>
      <c r="DP118" s="801"/>
      <c r="DQ118" s="802" t="s">
        <v>431</v>
      </c>
      <c r="DR118" s="800"/>
      <c r="DS118" s="800"/>
      <c r="DT118" s="800"/>
      <c r="DU118" s="801"/>
      <c r="DV118" s="847" t="s">
        <v>431</v>
      </c>
      <c r="DW118" s="848"/>
      <c r="DX118" s="848"/>
      <c r="DY118" s="848"/>
      <c r="DZ118" s="849"/>
    </row>
    <row r="119" spans="1:130" s="226" customFormat="1" ht="26.25" customHeight="1">
      <c r="A119" s="838" t="s">
        <v>425</v>
      </c>
      <c r="B119" s="839"/>
      <c r="C119" s="914" t="s">
        <v>426</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431</v>
      </c>
      <c r="AB119" s="918"/>
      <c r="AC119" s="918"/>
      <c r="AD119" s="918"/>
      <c r="AE119" s="919"/>
      <c r="AF119" s="920" t="s">
        <v>431</v>
      </c>
      <c r="AG119" s="918"/>
      <c r="AH119" s="918"/>
      <c r="AI119" s="918"/>
      <c r="AJ119" s="919"/>
      <c r="AK119" s="920" t="s">
        <v>431</v>
      </c>
      <c r="AL119" s="918"/>
      <c r="AM119" s="918"/>
      <c r="AN119" s="918"/>
      <c r="AO119" s="919"/>
      <c r="AP119" s="921" t="s">
        <v>431</v>
      </c>
      <c r="AQ119" s="922"/>
      <c r="AR119" s="922"/>
      <c r="AS119" s="922"/>
      <c r="AT119" s="923"/>
      <c r="AU119" s="961"/>
      <c r="AV119" s="962"/>
      <c r="AW119" s="962"/>
      <c r="AX119" s="962"/>
      <c r="AY119" s="962"/>
      <c r="AZ119" s="257" t="s">
        <v>178</v>
      </c>
      <c r="BA119" s="257"/>
      <c r="BB119" s="257"/>
      <c r="BC119" s="257"/>
      <c r="BD119" s="257"/>
      <c r="BE119" s="257"/>
      <c r="BF119" s="257"/>
      <c r="BG119" s="257"/>
      <c r="BH119" s="257"/>
      <c r="BI119" s="257"/>
      <c r="BJ119" s="257"/>
      <c r="BK119" s="257"/>
      <c r="BL119" s="257"/>
      <c r="BM119" s="257"/>
      <c r="BN119" s="257"/>
      <c r="BO119" s="900" t="s">
        <v>457</v>
      </c>
      <c r="BP119" s="901"/>
      <c r="BQ119" s="905">
        <v>6500404</v>
      </c>
      <c r="BR119" s="868"/>
      <c r="BS119" s="868"/>
      <c r="BT119" s="868"/>
      <c r="BU119" s="868"/>
      <c r="BV119" s="868">
        <v>6554592</v>
      </c>
      <c r="BW119" s="868"/>
      <c r="BX119" s="868"/>
      <c r="BY119" s="868"/>
      <c r="BZ119" s="868"/>
      <c r="CA119" s="868">
        <v>6663293</v>
      </c>
      <c r="CB119" s="868"/>
      <c r="CC119" s="868"/>
      <c r="CD119" s="868"/>
      <c r="CE119" s="868"/>
      <c r="CF119" s="766"/>
      <c r="CG119" s="767"/>
      <c r="CH119" s="767"/>
      <c r="CI119" s="767"/>
      <c r="CJ119" s="857"/>
      <c r="CK119" s="955"/>
      <c r="CL119" s="843"/>
      <c r="CM119" s="861" t="s">
        <v>458</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122</v>
      </c>
      <c r="DH119" s="783"/>
      <c r="DI119" s="783"/>
      <c r="DJ119" s="783"/>
      <c r="DK119" s="784"/>
      <c r="DL119" s="785" t="s">
        <v>122</v>
      </c>
      <c r="DM119" s="783"/>
      <c r="DN119" s="783"/>
      <c r="DO119" s="783"/>
      <c r="DP119" s="784"/>
      <c r="DQ119" s="785" t="s">
        <v>122</v>
      </c>
      <c r="DR119" s="783"/>
      <c r="DS119" s="783"/>
      <c r="DT119" s="783"/>
      <c r="DU119" s="784"/>
      <c r="DV119" s="871" t="s">
        <v>122</v>
      </c>
      <c r="DW119" s="872"/>
      <c r="DX119" s="872"/>
      <c r="DY119" s="872"/>
      <c r="DZ119" s="873"/>
    </row>
    <row r="120" spans="1:130" s="226" customFormat="1" ht="26.25" customHeight="1">
      <c r="A120" s="840"/>
      <c r="B120" s="841"/>
      <c r="C120" s="844" t="s">
        <v>433</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122</v>
      </c>
      <c r="AB120" s="800"/>
      <c r="AC120" s="800"/>
      <c r="AD120" s="800"/>
      <c r="AE120" s="801"/>
      <c r="AF120" s="802" t="s">
        <v>122</v>
      </c>
      <c r="AG120" s="800"/>
      <c r="AH120" s="800"/>
      <c r="AI120" s="800"/>
      <c r="AJ120" s="801"/>
      <c r="AK120" s="802" t="s">
        <v>122</v>
      </c>
      <c r="AL120" s="800"/>
      <c r="AM120" s="800"/>
      <c r="AN120" s="800"/>
      <c r="AO120" s="801"/>
      <c r="AP120" s="847" t="s">
        <v>122</v>
      </c>
      <c r="AQ120" s="848"/>
      <c r="AR120" s="848"/>
      <c r="AS120" s="848"/>
      <c r="AT120" s="849"/>
      <c r="AU120" s="906" t="s">
        <v>459</v>
      </c>
      <c r="AV120" s="907"/>
      <c r="AW120" s="907"/>
      <c r="AX120" s="907"/>
      <c r="AY120" s="908"/>
      <c r="AZ120" s="883" t="s">
        <v>460</v>
      </c>
      <c r="BA120" s="828"/>
      <c r="BB120" s="828"/>
      <c r="BC120" s="828"/>
      <c r="BD120" s="828"/>
      <c r="BE120" s="828"/>
      <c r="BF120" s="828"/>
      <c r="BG120" s="828"/>
      <c r="BH120" s="828"/>
      <c r="BI120" s="828"/>
      <c r="BJ120" s="828"/>
      <c r="BK120" s="828"/>
      <c r="BL120" s="828"/>
      <c r="BM120" s="828"/>
      <c r="BN120" s="828"/>
      <c r="BO120" s="828"/>
      <c r="BP120" s="829"/>
      <c r="BQ120" s="884">
        <v>3954699</v>
      </c>
      <c r="BR120" s="865"/>
      <c r="BS120" s="865"/>
      <c r="BT120" s="865"/>
      <c r="BU120" s="865"/>
      <c r="BV120" s="865">
        <v>4156459</v>
      </c>
      <c r="BW120" s="865"/>
      <c r="BX120" s="865"/>
      <c r="BY120" s="865"/>
      <c r="BZ120" s="865"/>
      <c r="CA120" s="865">
        <v>4184392</v>
      </c>
      <c r="CB120" s="865"/>
      <c r="CC120" s="865"/>
      <c r="CD120" s="865"/>
      <c r="CE120" s="865"/>
      <c r="CF120" s="889">
        <v>147.4</v>
      </c>
      <c r="CG120" s="890"/>
      <c r="CH120" s="890"/>
      <c r="CI120" s="890"/>
      <c r="CJ120" s="890"/>
      <c r="CK120" s="891" t="s">
        <v>461</v>
      </c>
      <c r="CL120" s="875"/>
      <c r="CM120" s="875"/>
      <c r="CN120" s="875"/>
      <c r="CO120" s="876"/>
      <c r="CP120" s="895" t="s">
        <v>462</v>
      </c>
      <c r="CQ120" s="896"/>
      <c r="CR120" s="896"/>
      <c r="CS120" s="896"/>
      <c r="CT120" s="896"/>
      <c r="CU120" s="896"/>
      <c r="CV120" s="896"/>
      <c r="CW120" s="896"/>
      <c r="CX120" s="896"/>
      <c r="CY120" s="896"/>
      <c r="CZ120" s="896"/>
      <c r="DA120" s="896"/>
      <c r="DB120" s="896"/>
      <c r="DC120" s="896"/>
      <c r="DD120" s="896"/>
      <c r="DE120" s="896"/>
      <c r="DF120" s="897"/>
      <c r="DG120" s="884">
        <v>834205</v>
      </c>
      <c r="DH120" s="865"/>
      <c r="DI120" s="865"/>
      <c r="DJ120" s="865"/>
      <c r="DK120" s="865"/>
      <c r="DL120" s="865">
        <v>824058</v>
      </c>
      <c r="DM120" s="865"/>
      <c r="DN120" s="865"/>
      <c r="DO120" s="865"/>
      <c r="DP120" s="865"/>
      <c r="DQ120" s="865">
        <v>834870</v>
      </c>
      <c r="DR120" s="865"/>
      <c r="DS120" s="865"/>
      <c r="DT120" s="865"/>
      <c r="DU120" s="865"/>
      <c r="DV120" s="866">
        <v>29.4</v>
      </c>
      <c r="DW120" s="866"/>
      <c r="DX120" s="866"/>
      <c r="DY120" s="866"/>
      <c r="DZ120" s="867"/>
    </row>
    <row r="121" spans="1:130" s="226" customFormat="1" ht="26.25" customHeight="1">
      <c r="A121" s="840"/>
      <c r="B121" s="841"/>
      <c r="C121" s="886" t="s">
        <v>463</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122</v>
      </c>
      <c r="AB121" s="800"/>
      <c r="AC121" s="800"/>
      <c r="AD121" s="800"/>
      <c r="AE121" s="801"/>
      <c r="AF121" s="802" t="s">
        <v>122</v>
      </c>
      <c r="AG121" s="800"/>
      <c r="AH121" s="800"/>
      <c r="AI121" s="800"/>
      <c r="AJ121" s="801"/>
      <c r="AK121" s="802" t="s">
        <v>122</v>
      </c>
      <c r="AL121" s="800"/>
      <c r="AM121" s="800"/>
      <c r="AN121" s="800"/>
      <c r="AO121" s="801"/>
      <c r="AP121" s="847" t="s">
        <v>122</v>
      </c>
      <c r="AQ121" s="848"/>
      <c r="AR121" s="848"/>
      <c r="AS121" s="848"/>
      <c r="AT121" s="849"/>
      <c r="AU121" s="909"/>
      <c r="AV121" s="910"/>
      <c r="AW121" s="910"/>
      <c r="AX121" s="910"/>
      <c r="AY121" s="911"/>
      <c r="AZ121" s="835" t="s">
        <v>464</v>
      </c>
      <c r="BA121" s="770"/>
      <c r="BB121" s="770"/>
      <c r="BC121" s="770"/>
      <c r="BD121" s="770"/>
      <c r="BE121" s="770"/>
      <c r="BF121" s="770"/>
      <c r="BG121" s="770"/>
      <c r="BH121" s="770"/>
      <c r="BI121" s="770"/>
      <c r="BJ121" s="770"/>
      <c r="BK121" s="770"/>
      <c r="BL121" s="770"/>
      <c r="BM121" s="770"/>
      <c r="BN121" s="770"/>
      <c r="BO121" s="770"/>
      <c r="BP121" s="771"/>
      <c r="BQ121" s="836">
        <v>804228</v>
      </c>
      <c r="BR121" s="837"/>
      <c r="BS121" s="837"/>
      <c r="BT121" s="837"/>
      <c r="BU121" s="837"/>
      <c r="BV121" s="837">
        <v>518453</v>
      </c>
      <c r="BW121" s="837"/>
      <c r="BX121" s="837"/>
      <c r="BY121" s="837"/>
      <c r="BZ121" s="837"/>
      <c r="CA121" s="837">
        <v>261359</v>
      </c>
      <c r="CB121" s="837"/>
      <c r="CC121" s="837"/>
      <c r="CD121" s="837"/>
      <c r="CE121" s="837"/>
      <c r="CF121" s="898">
        <v>9.1999999999999993</v>
      </c>
      <c r="CG121" s="899"/>
      <c r="CH121" s="899"/>
      <c r="CI121" s="899"/>
      <c r="CJ121" s="899"/>
      <c r="CK121" s="892"/>
      <c r="CL121" s="878"/>
      <c r="CM121" s="878"/>
      <c r="CN121" s="878"/>
      <c r="CO121" s="879"/>
      <c r="CP121" s="858" t="s">
        <v>465</v>
      </c>
      <c r="CQ121" s="859"/>
      <c r="CR121" s="859"/>
      <c r="CS121" s="859"/>
      <c r="CT121" s="859"/>
      <c r="CU121" s="859"/>
      <c r="CV121" s="859"/>
      <c r="CW121" s="859"/>
      <c r="CX121" s="859"/>
      <c r="CY121" s="859"/>
      <c r="CZ121" s="859"/>
      <c r="DA121" s="859"/>
      <c r="DB121" s="859"/>
      <c r="DC121" s="859"/>
      <c r="DD121" s="859"/>
      <c r="DE121" s="859"/>
      <c r="DF121" s="860"/>
      <c r="DG121" s="836">
        <v>5556</v>
      </c>
      <c r="DH121" s="837"/>
      <c r="DI121" s="837"/>
      <c r="DJ121" s="837"/>
      <c r="DK121" s="837"/>
      <c r="DL121" s="837">
        <v>6640</v>
      </c>
      <c r="DM121" s="837"/>
      <c r="DN121" s="837"/>
      <c r="DO121" s="837"/>
      <c r="DP121" s="837"/>
      <c r="DQ121" s="837">
        <v>5185</v>
      </c>
      <c r="DR121" s="837"/>
      <c r="DS121" s="837"/>
      <c r="DT121" s="837"/>
      <c r="DU121" s="837"/>
      <c r="DV121" s="814">
        <v>0.2</v>
      </c>
      <c r="DW121" s="814"/>
      <c r="DX121" s="814"/>
      <c r="DY121" s="814"/>
      <c r="DZ121" s="815"/>
    </row>
    <row r="122" spans="1:130" s="226" customFormat="1" ht="26.25" customHeight="1">
      <c r="A122" s="840"/>
      <c r="B122" s="841"/>
      <c r="C122" s="844" t="s">
        <v>444</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122</v>
      </c>
      <c r="AB122" s="800"/>
      <c r="AC122" s="800"/>
      <c r="AD122" s="800"/>
      <c r="AE122" s="801"/>
      <c r="AF122" s="802" t="s">
        <v>122</v>
      </c>
      <c r="AG122" s="800"/>
      <c r="AH122" s="800"/>
      <c r="AI122" s="800"/>
      <c r="AJ122" s="801"/>
      <c r="AK122" s="802" t="s">
        <v>122</v>
      </c>
      <c r="AL122" s="800"/>
      <c r="AM122" s="800"/>
      <c r="AN122" s="800"/>
      <c r="AO122" s="801"/>
      <c r="AP122" s="847" t="s">
        <v>122</v>
      </c>
      <c r="AQ122" s="848"/>
      <c r="AR122" s="848"/>
      <c r="AS122" s="848"/>
      <c r="AT122" s="849"/>
      <c r="AU122" s="909"/>
      <c r="AV122" s="910"/>
      <c r="AW122" s="910"/>
      <c r="AX122" s="910"/>
      <c r="AY122" s="911"/>
      <c r="AZ122" s="902" t="s">
        <v>466</v>
      </c>
      <c r="BA122" s="903"/>
      <c r="BB122" s="903"/>
      <c r="BC122" s="903"/>
      <c r="BD122" s="903"/>
      <c r="BE122" s="903"/>
      <c r="BF122" s="903"/>
      <c r="BG122" s="903"/>
      <c r="BH122" s="903"/>
      <c r="BI122" s="903"/>
      <c r="BJ122" s="903"/>
      <c r="BK122" s="903"/>
      <c r="BL122" s="903"/>
      <c r="BM122" s="903"/>
      <c r="BN122" s="903"/>
      <c r="BO122" s="903"/>
      <c r="BP122" s="904"/>
      <c r="BQ122" s="905">
        <v>3665227</v>
      </c>
      <c r="BR122" s="868"/>
      <c r="BS122" s="868"/>
      <c r="BT122" s="868"/>
      <c r="BU122" s="868"/>
      <c r="BV122" s="868">
        <v>3690485</v>
      </c>
      <c r="BW122" s="868"/>
      <c r="BX122" s="868"/>
      <c r="BY122" s="868"/>
      <c r="BZ122" s="868"/>
      <c r="CA122" s="868">
        <v>3669444</v>
      </c>
      <c r="CB122" s="868"/>
      <c r="CC122" s="868"/>
      <c r="CD122" s="868"/>
      <c r="CE122" s="868"/>
      <c r="CF122" s="869">
        <v>129.19999999999999</v>
      </c>
      <c r="CG122" s="870"/>
      <c r="CH122" s="870"/>
      <c r="CI122" s="870"/>
      <c r="CJ122" s="870"/>
      <c r="CK122" s="892"/>
      <c r="CL122" s="878"/>
      <c r="CM122" s="878"/>
      <c r="CN122" s="878"/>
      <c r="CO122" s="879"/>
      <c r="CP122" s="858" t="s">
        <v>467</v>
      </c>
      <c r="CQ122" s="859"/>
      <c r="CR122" s="859"/>
      <c r="CS122" s="859"/>
      <c r="CT122" s="859"/>
      <c r="CU122" s="859"/>
      <c r="CV122" s="859"/>
      <c r="CW122" s="859"/>
      <c r="CX122" s="859"/>
      <c r="CY122" s="859"/>
      <c r="CZ122" s="859"/>
      <c r="DA122" s="859"/>
      <c r="DB122" s="859"/>
      <c r="DC122" s="859"/>
      <c r="DD122" s="859"/>
      <c r="DE122" s="859"/>
      <c r="DF122" s="860"/>
      <c r="DG122" s="836" t="s">
        <v>122</v>
      </c>
      <c r="DH122" s="837"/>
      <c r="DI122" s="837"/>
      <c r="DJ122" s="837"/>
      <c r="DK122" s="837"/>
      <c r="DL122" s="837" t="s">
        <v>122</v>
      </c>
      <c r="DM122" s="837"/>
      <c r="DN122" s="837"/>
      <c r="DO122" s="837"/>
      <c r="DP122" s="837"/>
      <c r="DQ122" s="837" t="s">
        <v>468</v>
      </c>
      <c r="DR122" s="837"/>
      <c r="DS122" s="837"/>
      <c r="DT122" s="837"/>
      <c r="DU122" s="837"/>
      <c r="DV122" s="814" t="s">
        <v>469</v>
      </c>
      <c r="DW122" s="814"/>
      <c r="DX122" s="814"/>
      <c r="DY122" s="814"/>
      <c r="DZ122" s="815"/>
    </row>
    <row r="123" spans="1:130" s="226" customFormat="1" ht="26.25" customHeight="1">
      <c r="A123" s="840"/>
      <c r="B123" s="841"/>
      <c r="C123" s="844" t="s">
        <v>451</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470</v>
      </c>
      <c r="AB123" s="800"/>
      <c r="AC123" s="800"/>
      <c r="AD123" s="800"/>
      <c r="AE123" s="801"/>
      <c r="AF123" s="802" t="s">
        <v>469</v>
      </c>
      <c r="AG123" s="800"/>
      <c r="AH123" s="800"/>
      <c r="AI123" s="800"/>
      <c r="AJ123" s="801"/>
      <c r="AK123" s="802" t="s">
        <v>122</v>
      </c>
      <c r="AL123" s="800"/>
      <c r="AM123" s="800"/>
      <c r="AN123" s="800"/>
      <c r="AO123" s="801"/>
      <c r="AP123" s="847" t="s">
        <v>122</v>
      </c>
      <c r="AQ123" s="848"/>
      <c r="AR123" s="848"/>
      <c r="AS123" s="848"/>
      <c r="AT123" s="849"/>
      <c r="AU123" s="912"/>
      <c r="AV123" s="913"/>
      <c r="AW123" s="913"/>
      <c r="AX123" s="913"/>
      <c r="AY123" s="913"/>
      <c r="AZ123" s="257" t="s">
        <v>178</v>
      </c>
      <c r="BA123" s="257"/>
      <c r="BB123" s="257"/>
      <c r="BC123" s="257"/>
      <c r="BD123" s="257"/>
      <c r="BE123" s="257"/>
      <c r="BF123" s="257"/>
      <c r="BG123" s="257"/>
      <c r="BH123" s="257"/>
      <c r="BI123" s="257"/>
      <c r="BJ123" s="257"/>
      <c r="BK123" s="257"/>
      <c r="BL123" s="257"/>
      <c r="BM123" s="257"/>
      <c r="BN123" s="257"/>
      <c r="BO123" s="900" t="s">
        <v>471</v>
      </c>
      <c r="BP123" s="901"/>
      <c r="BQ123" s="855">
        <v>8424154</v>
      </c>
      <c r="BR123" s="856"/>
      <c r="BS123" s="856"/>
      <c r="BT123" s="856"/>
      <c r="BU123" s="856"/>
      <c r="BV123" s="856">
        <v>8365397</v>
      </c>
      <c r="BW123" s="856"/>
      <c r="BX123" s="856"/>
      <c r="BY123" s="856"/>
      <c r="BZ123" s="856"/>
      <c r="CA123" s="856">
        <v>8115195</v>
      </c>
      <c r="CB123" s="856"/>
      <c r="CC123" s="856"/>
      <c r="CD123" s="856"/>
      <c r="CE123" s="856"/>
      <c r="CF123" s="766"/>
      <c r="CG123" s="767"/>
      <c r="CH123" s="767"/>
      <c r="CI123" s="767"/>
      <c r="CJ123" s="857"/>
      <c r="CK123" s="892"/>
      <c r="CL123" s="878"/>
      <c r="CM123" s="878"/>
      <c r="CN123" s="878"/>
      <c r="CO123" s="879"/>
      <c r="CP123" s="858"/>
      <c r="CQ123" s="859"/>
      <c r="CR123" s="859"/>
      <c r="CS123" s="859"/>
      <c r="CT123" s="859"/>
      <c r="CU123" s="859"/>
      <c r="CV123" s="859"/>
      <c r="CW123" s="859"/>
      <c r="CX123" s="859"/>
      <c r="CY123" s="859"/>
      <c r="CZ123" s="859"/>
      <c r="DA123" s="859"/>
      <c r="DB123" s="859"/>
      <c r="DC123" s="859"/>
      <c r="DD123" s="859"/>
      <c r="DE123" s="859"/>
      <c r="DF123" s="860"/>
      <c r="DG123" s="799"/>
      <c r="DH123" s="800"/>
      <c r="DI123" s="800"/>
      <c r="DJ123" s="800"/>
      <c r="DK123" s="801"/>
      <c r="DL123" s="802"/>
      <c r="DM123" s="800"/>
      <c r="DN123" s="800"/>
      <c r="DO123" s="800"/>
      <c r="DP123" s="801"/>
      <c r="DQ123" s="802"/>
      <c r="DR123" s="800"/>
      <c r="DS123" s="800"/>
      <c r="DT123" s="800"/>
      <c r="DU123" s="801"/>
      <c r="DV123" s="847"/>
      <c r="DW123" s="848"/>
      <c r="DX123" s="848"/>
      <c r="DY123" s="848"/>
      <c r="DZ123" s="849"/>
    </row>
    <row r="124" spans="1:130" s="226" customFormat="1" ht="26.25" customHeight="1" thickBot="1">
      <c r="A124" s="840"/>
      <c r="B124" s="841"/>
      <c r="C124" s="844" t="s">
        <v>454</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122</v>
      </c>
      <c r="AB124" s="800"/>
      <c r="AC124" s="800"/>
      <c r="AD124" s="800"/>
      <c r="AE124" s="801"/>
      <c r="AF124" s="802" t="s">
        <v>468</v>
      </c>
      <c r="AG124" s="800"/>
      <c r="AH124" s="800"/>
      <c r="AI124" s="800"/>
      <c r="AJ124" s="801"/>
      <c r="AK124" s="802" t="s">
        <v>122</v>
      </c>
      <c r="AL124" s="800"/>
      <c r="AM124" s="800"/>
      <c r="AN124" s="800"/>
      <c r="AO124" s="801"/>
      <c r="AP124" s="847" t="s">
        <v>122</v>
      </c>
      <c r="AQ124" s="848"/>
      <c r="AR124" s="848"/>
      <c r="AS124" s="848"/>
      <c r="AT124" s="849"/>
      <c r="AU124" s="850" t="s">
        <v>472</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122</v>
      </c>
      <c r="BR124" s="854"/>
      <c r="BS124" s="854"/>
      <c r="BT124" s="854"/>
      <c r="BU124" s="854"/>
      <c r="BV124" s="854" t="s">
        <v>122</v>
      </c>
      <c r="BW124" s="854"/>
      <c r="BX124" s="854"/>
      <c r="BY124" s="854"/>
      <c r="BZ124" s="854"/>
      <c r="CA124" s="854" t="s">
        <v>122</v>
      </c>
      <c r="CB124" s="854"/>
      <c r="CC124" s="854"/>
      <c r="CD124" s="854"/>
      <c r="CE124" s="854"/>
      <c r="CF124" s="744"/>
      <c r="CG124" s="745"/>
      <c r="CH124" s="745"/>
      <c r="CI124" s="745"/>
      <c r="CJ124" s="885"/>
      <c r="CK124" s="893"/>
      <c r="CL124" s="893"/>
      <c r="CM124" s="893"/>
      <c r="CN124" s="893"/>
      <c r="CO124" s="894"/>
      <c r="CP124" s="858" t="s">
        <v>473</v>
      </c>
      <c r="CQ124" s="859"/>
      <c r="CR124" s="859"/>
      <c r="CS124" s="859"/>
      <c r="CT124" s="859"/>
      <c r="CU124" s="859"/>
      <c r="CV124" s="859"/>
      <c r="CW124" s="859"/>
      <c r="CX124" s="859"/>
      <c r="CY124" s="859"/>
      <c r="CZ124" s="859"/>
      <c r="DA124" s="859"/>
      <c r="DB124" s="859"/>
      <c r="DC124" s="859"/>
      <c r="DD124" s="859"/>
      <c r="DE124" s="859"/>
      <c r="DF124" s="860"/>
      <c r="DG124" s="782" t="s">
        <v>122</v>
      </c>
      <c r="DH124" s="783"/>
      <c r="DI124" s="783"/>
      <c r="DJ124" s="783"/>
      <c r="DK124" s="784"/>
      <c r="DL124" s="785" t="s">
        <v>474</v>
      </c>
      <c r="DM124" s="783"/>
      <c r="DN124" s="783"/>
      <c r="DO124" s="783"/>
      <c r="DP124" s="784"/>
      <c r="DQ124" s="785" t="s">
        <v>122</v>
      </c>
      <c r="DR124" s="783"/>
      <c r="DS124" s="783"/>
      <c r="DT124" s="783"/>
      <c r="DU124" s="784"/>
      <c r="DV124" s="871" t="s">
        <v>122</v>
      </c>
      <c r="DW124" s="872"/>
      <c r="DX124" s="872"/>
      <c r="DY124" s="872"/>
      <c r="DZ124" s="873"/>
    </row>
    <row r="125" spans="1:130" s="226" customFormat="1" ht="26.25" customHeight="1">
      <c r="A125" s="840"/>
      <c r="B125" s="841"/>
      <c r="C125" s="844" t="s">
        <v>456</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122</v>
      </c>
      <c r="AB125" s="800"/>
      <c r="AC125" s="800"/>
      <c r="AD125" s="800"/>
      <c r="AE125" s="801"/>
      <c r="AF125" s="802" t="s">
        <v>468</v>
      </c>
      <c r="AG125" s="800"/>
      <c r="AH125" s="800"/>
      <c r="AI125" s="800"/>
      <c r="AJ125" s="801"/>
      <c r="AK125" s="802" t="s">
        <v>122</v>
      </c>
      <c r="AL125" s="800"/>
      <c r="AM125" s="800"/>
      <c r="AN125" s="800"/>
      <c r="AO125" s="801"/>
      <c r="AP125" s="847" t="s">
        <v>468</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475</v>
      </c>
      <c r="CL125" s="875"/>
      <c r="CM125" s="875"/>
      <c r="CN125" s="875"/>
      <c r="CO125" s="876"/>
      <c r="CP125" s="883" t="s">
        <v>476</v>
      </c>
      <c r="CQ125" s="828"/>
      <c r="CR125" s="828"/>
      <c r="CS125" s="828"/>
      <c r="CT125" s="828"/>
      <c r="CU125" s="828"/>
      <c r="CV125" s="828"/>
      <c r="CW125" s="828"/>
      <c r="CX125" s="828"/>
      <c r="CY125" s="828"/>
      <c r="CZ125" s="828"/>
      <c r="DA125" s="828"/>
      <c r="DB125" s="828"/>
      <c r="DC125" s="828"/>
      <c r="DD125" s="828"/>
      <c r="DE125" s="828"/>
      <c r="DF125" s="829"/>
      <c r="DG125" s="884" t="s">
        <v>122</v>
      </c>
      <c r="DH125" s="865"/>
      <c r="DI125" s="865"/>
      <c r="DJ125" s="865"/>
      <c r="DK125" s="865"/>
      <c r="DL125" s="865" t="s">
        <v>474</v>
      </c>
      <c r="DM125" s="865"/>
      <c r="DN125" s="865"/>
      <c r="DO125" s="865"/>
      <c r="DP125" s="865"/>
      <c r="DQ125" s="865" t="s">
        <v>122</v>
      </c>
      <c r="DR125" s="865"/>
      <c r="DS125" s="865"/>
      <c r="DT125" s="865"/>
      <c r="DU125" s="865"/>
      <c r="DV125" s="866" t="s">
        <v>469</v>
      </c>
      <c r="DW125" s="866"/>
      <c r="DX125" s="866"/>
      <c r="DY125" s="866"/>
      <c r="DZ125" s="867"/>
    </row>
    <row r="126" spans="1:130" s="226" customFormat="1" ht="26.25" customHeight="1" thickBot="1">
      <c r="A126" s="840"/>
      <c r="B126" s="841"/>
      <c r="C126" s="844" t="s">
        <v>458</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474</v>
      </c>
      <c r="AB126" s="800"/>
      <c r="AC126" s="800"/>
      <c r="AD126" s="800"/>
      <c r="AE126" s="801"/>
      <c r="AF126" s="802" t="s">
        <v>122</v>
      </c>
      <c r="AG126" s="800"/>
      <c r="AH126" s="800"/>
      <c r="AI126" s="800"/>
      <c r="AJ126" s="801"/>
      <c r="AK126" s="802" t="s">
        <v>470</v>
      </c>
      <c r="AL126" s="800"/>
      <c r="AM126" s="800"/>
      <c r="AN126" s="800"/>
      <c r="AO126" s="801"/>
      <c r="AP126" s="847" t="s">
        <v>122</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477</v>
      </c>
      <c r="CQ126" s="770"/>
      <c r="CR126" s="770"/>
      <c r="CS126" s="770"/>
      <c r="CT126" s="770"/>
      <c r="CU126" s="770"/>
      <c r="CV126" s="770"/>
      <c r="CW126" s="770"/>
      <c r="CX126" s="770"/>
      <c r="CY126" s="770"/>
      <c r="CZ126" s="770"/>
      <c r="DA126" s="770"/>
      <c r="DB126" s="770"/>
      <c r="DC126" s="770"/>
      <c r="DD126" s="770"/>
      <c r="DE126" s="770"/>
      <c r="DF126" s="771"/>
      <c r="DG126" s="836" t="s">
        <v>474</v>
      </c>
      <c r="DH126" s="837"/>
      <c r="DI126" s="837"/>
      <c r="DJ126" s="837"/>
      <c r="DK126" s="837"/>
      <c r="DL126" s="837" t="s">
        <v>122</v>
      </c>
      <c r="DM126" s="837"/>
      <c r="DN126" s="837"/>
      <c r="DO126" s="837"/>
      <c r="DP126" s="837"/>
      <c r="DQ126" s="837" t="s">
        <v>122</v>
      </c>
      <c r="DR126" s="837"/>
      <c r="DS126" s="837"/>
      <c r="DT126" s="837"/>
      <c r="DU126" s="837"/>
      <c r="DV126" s="814" t="s">
        <v>474</v>
      </c>
      <c r="DW126" s="814"/>
      <c r="DX126" s="814"/>
      <c r="DY126" s="814"/>
      <c r="DZ126" s="815"/>
    </row>
    <row r="127" spans="1:130" s="226" customFormat="1" ht="26.25" customHeight="1">
      <c r="A127" s="842"/>
      <c r="B127" s="843"/>
      <c r="C127" s="861" t="s">
        <v>478</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122</v>
      </c>
      <c r="AB127" s="800"/>
      <c r="AC127" s="800"/>
      <c r="AD127" s="800"/>
      <c r="AE127" s="801"/>
      <c r="AF127" s="802" t="s">
        <v>122</v>
      </c>
      <c r="AG127" s="800"/>
      <c r="AH127" s="800"/>
      <c r="AI127" s="800"/>
      <c r="AJ127" s="801"/>
      <c r="AK127" s="802" t="s">
        <v>474</v>
      </c>
      <c r="AL127" s="800"/>
      <c r="AM127" s="800"/>
      <c r="AN127" s="800"/>
      <c r="AO127" s="801"/>
      <c r="AP127" s="847" t="s">
        <v>122</v>
      </c>
      <c r="AQ127" s="848"/>
      <c r="AR127" s="848"/>
      <c r="AS127" s="848"/>
      <c r="AT127" s="849"/>
      <c r="AU127" s="262"/>
      <c r="AV127" s="262"/>
      <c r="AW127" s="262"/>
      <c r="AX127" s="864" t="s">
        <v>479</v>
      </c>
      <c r="AY127" s="832"/>
      <c r="AZ127" s="832"/>
      <c r="BA127" s="832"/>
      <c r="BB127" s="832"/>
      <c r="BC127" s="832"/>
      <c r="BD127" s="832"/>
      <c r="BE127" s="833"/>
      <c r="BF127" s="831" t="s">
        <v>480</v>
      </c>
      <c r="BG127" s="832"/>
      <c r="BH127" s="832"/>
      <c r="BI127" s="832"/>
      <c r="BJ127" s="832"/>
      <c r="BK127" s="832"/>
      <c r="BL127" s="833"/>
      <c r="BM127" s="831" t="s">
        <v>481</v>
      </c>
      <c r="BN127" s="832"/>
      <c r="BO127" s="832"/>
      <c r="BP127" s="832"/>
      <c r="BQ127" s="832"/>
      <c r="BR127" s="832"/>
      <c r="BS127" s="833"/>
      <c r="BT127" s="831" t="s">
        <v>482</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483</v>
      </c>
      <c r="CQ127" s="770"/>
      <c r="CR127" s="770"/>
      <c r="CS127" s="770"/>
      <c r="CT127" s="770"/>
      <c r="CU127" s="770"/>
      <c r="CV127" s="770"/>
      <c r="CW127" s="770"/>
      <c r="CX127" s="770"/>
      <c r="CY127" s="770"/>
      <c r="CZ127" s="770"/>
      <c r="DA127" s="770"/>
      <c r="DB127" s="770"/>
      <c r="DC127" s="770"/>
      <c r="DD127" s="770"/>
      <c r="DE127" s="770"/>
      <c r="DF127" s="771"/>
      <c r="DG127" s="836" t="s">
        <v>468</v>
      </c>
      <c r="DH127" s="837"/>
      <c r="DI127" s="837"/>
      <c r="DJ127" s="837"/>
      <c r="DK127" s="837"/>
      <c r="DL127" s="837" t="s">
        <v>122</v>
      </c>
      <c r="DM127" s="837"/>
      <c r="DN127" s="837"/>
      <c r="DO127" s="837"/>
      <c r="DP127" s="837"/>
      <c r="DQ127" s="837" t="s">
        <v>122</v>
      </c>
      <c r="DR127" s="837"/>
      <c r="DS127" s="837"/>
      <c r="DT127" s="837"/>
      <c r="DU127" s="837"/>
      <c r="DV127" s="814" t="s">
        <v>484</v>
      </c>
      <c r="DW127" s="814"/>
      <c r="DX127" s="814"/>
      <c r="DY127" s="814"/>
      <c r="DZ127" s="815"/>
    </row>
    <row r="128" spans="1:130" s="226" customFormat="1" ht="26.25" customHeight="1" thickBot="1">
      <c r="A128" s="816" t="s">
        <v>485</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486</v>
      </c>
      <c r="X128" s="818"/>
      <c r="Y128" s="818"/>
      <c r="Z128" s="819"/>
      <c r="AA128" s="820">
        <v>24478</v>
      </c>
      <c r="AB128" s="821"/>
      <c r="AC128" s="821"/>
      <c r="AD128" s="821"/>
      <c r="AE128" s="822"/>
      <c r="AF128" s="823">
        <v>7997</v>
      </c>
      <c r="AG128" s="821"/>
      <c r="AH128" s="821"/>
      <c r="AI128" s="821"/>
      <c r="AJ128" s="822"/>
      <c r="AK128" s="823" t="s">
        <v>470</v>
      </c>
      <c r="AL128" s="821"/>
      <c r="AM128" s="821"/>
      <c r="AN128" s="821"/>
      <c r="AO128" s="822"/>
      <c r="AP128" s="824"/>
      <c r="AQ128" s="825"/>
      <c r="AR128" s="825"/>
      <c r="AS128" s="825"/>
      <c r="AT128" s="826"/>
      <c r="AU128" s="262"/>
      <c r="AV128" s="262"/>
      <c r="AW128" s="262"/>
      <c r="AX128" s="827" t="s">
        <v>487</v>
      </c>
      <c r="AY128" s="828"/>
      <c r="AZ128" s="828"/>
      <c r="BA128" s="828"/>
      <c r="BB128" s="828"/>
      <c r="BC128" s="828"/>
      <c r="BD128" s="828"/>
      <c r="BE128" s="829"/>
      <c r="BF128" s="806" t="s">
        <v>122</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488</v>
      </c>
      <c r="CQ128" s="748"/>
      <c r="CR128" s="748"/>
      <c r="CS128" s="748"/>
      <c r="CT128" s="748"/>
      <c r="CU128" s="748"/>
      <c r="CV128" s="748"/>
      <c r="CW128" s="748"/>
      <c r="CX128" s="748"/>
      <c r="CY128" s="748"/>
      <c r="CZ128" s="748"/>
      <c r="DA128" s="748"/>
      <c r="DB128" s="748"/>
      <c r="DC128" s="748"/>
      <c r="DD128" s="748"/>
      <c r="DE128" s="748"/>
      <c r="DF128" s="749"/>
      <c r="DG128" s="810">
        <v>500</v>
      </c>
      <c r="DH128" s="811"/>
      <c r="DI128" s="811"/>
      <c r="DJ128" s="811"/>
      <c r="DK128" s="811"/>
      <c r="DL128" s="811" t="s">
        <v>489</v>
      </c>
      <c r="DM128" s="811"/>
      <c r="DN128" s="811"/>
      <c r="DO128" s="811"/>
      <c r="DP128" s="811"/>
      <c r="DQ128" s="811" t="s">
        <v>122</v>
      </c>
      <c r="DR128" s="811"/>
      <c r="DS128" s="811"/>
      <c r="DT128" s="811"/>
      <c r="DU128" s="811"/>
      <c r="DV128" s="812" t="s">
        <v>122</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490</v>
      </c>
      <c r="X129" s="797"/>
      <c r="Y129" s="797"/>
      <c r="Z129" s="798"/>
      <c r="AA129" s="799">
        <v>3229030</v>
      </c>
      <c r="AB129" s="800"/>
      <c r="AC129" s="800"/>
      <c r="AD129" s="800"/>
      <c r="AE129" s="801"/>
      <c r="AF129" s="802">
        <v>3168222</v>
      </c>
      <c r="AG129" s="800"/>
      <c r="AH129" s="800"/>
      <c r="AI129" s="800"/>
      <c r="AJ129" s="801"/>
      <c r="AK129" s="802">
        <v>3144409</v>
      </c>
      <c r="AL129" s="800"/>
      <c r="AM129" s="800"/>
      <c r="AN129" s="800"/>
      <c r="AO129" s="801"/>
      <c r="AP129" s="803"/>
      <c r="AQ129" s="804"/>
      <c r="AR129" s="804"/>
      <c r="AS129" s="804"/>
      <c r="AT129" s="805"/>
      <c r="AU129" s="264"/>
      <c r="AV129" s="264"/>
      <c r="AW129" s="264"/>
      <c r="AX129" s="769" t="s">
        <v>491</v>
      </c>
      <c r="AY129" s="770"/>
      <c r="AZ129" s="770"/>
      <c r="BA129" s="770"/>
      <c r="BB129" s="770"/>
      <c r="BC129" s="770"/>
      <c r="BD129" s="770"/>
      <c r="BE129" s="771"/>
      <c r="BF129" s="789" t="s">
        <v>474</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492</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493</v>
      </c>
      <c r="X130" s="797"/>
      <c r="Y130" s="797"/>
      <c r="Z130" s="798"/>
      <c r="AA130" s="799">
        <v>313419</v>
      </c>
      <c r="AB130" s="800"/>
      <c r="AC130" s="800"/>
      <c r="AD130" s="800"/>
      <c r="AE130" s="801"/>
      <c r="AF130" s="802">
        <v>299691</v>
      </c>
      <c r="AG130" s="800"/>
      <c r="AH130" s="800"/>
      <c r="AI130" s="800"/>
      <c r="AJ130" s="801"/>
      <c r="AK130" s="802">
        <v>305206</v>
      </c>
      <c r="AL130" s="800"/>
      <c r="AM130" s="800"/>
      <c r="AN130" s="800"/>
      <c r="AO130" s="801"/>
      <c r="AP130" s="803"/>
      <c r="AQ130" s="804"/>
      <c r="AR130" s="804"/>
      <c r="AS130" s="804"/>
      <c r="AT130" s="805"/>
      <c r="AU130" s="264"/>
      <c r="AV130" s="264"/>
      <c r="AW130" s="264"/>
      <c r="AX130" s="769" t="s">
        <v>494</v>
      </c>
      <c r="AY130" s="770"/>
      <c r="AZ130" s="770"/>
      <c r="BA130" s="770"/>
      <c r="BB130" s="770"/>
      <c r="BC130" s="770"/>
      <c r="BD130" s="770"/>
      <c r="BE130" s="771"/>
      <c r="BF130" s="772">
        <v>3.4</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495</v>
      </c>
      <c r="X131" s="780"/>
      <c r="Y131" s="780"/>
      <c r="Z131" s="781"/>
      <c r="AA131" s="782">
        <v>2915611</v>
      </c>
      <c r="AB131" s="783"/>
      <c r="AC131" s="783"/>
      <c r="AD131" s="783"/>
      <c r="AE131" s="784"/>
      <c r="AF131" s="785">
        <v>2868531</v>
      </c>
      <c r="AG131" s="783"/>
      <c r="AH131" s="783"/>
      <c r="AI131" s="783"/>
      <c r="AJ131" s="784"/>
      <c r="AK131" s="785">
        <v>2839203</v>
      </c>
      <c r="AL131" s="783"/>
      <c r="AM131" s="783"/>
      <c r="AN131" s="783"/>
      <c r="AO131" s="784"/>
      <c r="AP131" s="786"/>
      <c r="AQ131" s="787"/>
      <c r="AR131" s="787"/>
      <c r="AS131" s="787"/>
      <c r="AT131" s="788"/>
      <c r="AU131" s="264"/>
      <c r="AV131" s="264"/>
      <c r="AW131" s="264"/>
      <c r="AX131" s="747" t="s">
        <v>496</v>
      </c>
      <c r="AY131" s="748"/>
      <c r="AZ131" s="748"/>
      <c r="BA131" s="748"/>
      <c r="BB131" s="748"/>
      <c r="BC131" s="748"/>
      <c r="BD131" s="748"/>
      <c r="BE131" s="749"/>
      <c r="BF131" s="750" t="s">
        <v>468</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497</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498</v>
      </c>
      <c r="W132" s="760"/>
      <c r="X132" s="760"/>
      <c r="Y132" s="760"/>
      <c r="Z132" s="761"/>
      <c r="AA132" s="762">
        <v>2.3199596929999999</v>
      </c>
      <c r="AB132" s="763"/>
      <c r="AC132" s="763"/>
      <c r="AD132" s="763"/>
      <c r="AE132" s="764"/>
      <c r="AF132" s="765">
        <v>3.9984926079999998</v>
      </c>
      <c r="AG132" s="763"/>
      <c r="AH132" s="763"/>
      <c r="AI132" s="763"/>
      <c r="AJ132" s="764"/>
      <c r="AK132" s="765">
        <v>4.1322159779999996</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499</v>
      </c>
      <c r="W133" s="739"/>
      <c r="X133" s="739"/>
      <c r="Y133" s="739"/>
      <c r="Z133" s="740"/>
      <c r="AA133" s="741">
        <v>2</v>
      </c>
      <c r="AB133" s="742"/>
      <c r="AC133" s="742"/>
      <c r="AD133" s="742"/>
      <c r="AE133" s="743"/>
      <c r="AF133" s="741">
        <v>2.5</v>
      </c>
      <c r="AG133" s="742"/>
      <c r="AH133" s="742"/>
      <c r="AI133" s="742"/>
      <c r="AJ133" s="743"/>
      <c r="AK133" s="741">
        <v>3.4</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Rt+dfMokydw3aTOBVG9FCkObY3xBiLzdGRVHFadPxbhiVUy4jyFEgMdtINK1RxDDOTcMlsBYoM/7HgVsA+ukBA==" saltValue="gEoYSj8EqOplaq0v9VRKk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verticalCentered="1"/>
  <pageMargins left="0" right="0" top="0" bottom="0" header="0" footer="0"/>
  <pageSetup paperSize="8" scale="41"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KdeWV5BTnyDQOKR7LAJ25JQ/ZV/dp1GrhwT//AspbQoEJJyAHlJZg/p325d0zTJbO2jYONDXriNKGxJN+Lxhgw==" saltValue="+0KItmURmVgYgsYxnbLjV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q5ewOQYAPRSHb0Lybje/QsCT5ZDeSwMTXkksi4n6sAafn56iymVgkudQ4BBKmLoETAcQKorcXj0b6wSg+mrTJw==" saltValue="Pba6ulIXnfPfoLdLywj3Z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508</v>
      </c>
      <c r="AL9" s="1169"/>
      <c r="AM9" s="1169"/>
      <c r="AN9" s="1170"/>
      <c r="AO9" s="292">
        <v>1010978</v>
      </c>
      <c r="AP9" s="292">
        <v>90193</v>
      </c>
      <c r="AQ9" s="293">
        <v>87072</v>
      </c>
      <c r="AR9" s="294">
        <v>3.6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509</v>
      </c>
      <c r="AL10" s="1169"/>
      <c r="AM10" s="1169"/>
      <c r="AN10" s="1170"/>
      <c r="AO10" s="295">
        <v>125266</v>
      </c>
      <c r="AP10" s="295">
        <v>11175</v>
      </c>
      <c r="AQ10" s="296">
        <v>10235</v>
      </c>
      <c r="AR10" s="297">
        <v>9.1999999999999993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510</v>
      </c>
      <c r="AL11" s="1169"/>
      <c r="AM11" s="1169"/>
      <c r="AN11" s="1170"/>
      <c r="AO11" s="295">
        <v>144082</v>
      </c>
      <c r="AP11" s="295">
        <v>12854</v>
      </c>
      <c r="AQ11" s="296">
        <v>13554</v>
      </c>
      <c r="AR11" s="297">
        <v>-5.2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511</v>
      </c>
      <c r="AL12" s="1169"/>
      <c r="AM12" s="1169"/>
      <c r="AN12" s="1170"/>
      <c r="AO12" s="295" t="s">
        <v>512</v>
      </c>
      <c r="AP12" s="295" t="s">
        <v>512</v>
      </c>
      <c r="AQ12" s="296">
        <v>777</v>
      </c>
      <c r="AR12" s="297" t="s">
        <v>512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513</v>
      </c>
      <c r="AL13" s="1169"/>
      <c r="AM13" s="1169"/>
      <c r="AN13" s="1170"/>
      <c r="AO13" s="295" t="s">
        <v>512</v>
      </c>
      <c r="AP13" s="295" t="s">
        <v>512</v>
      </c>
      <c r="AQ13" s="296">
        <v>1</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514</v>
      </c>
      <c r="AL14" s="1169"/>
      <c r="AM14" s="1169"/>
      <c r="AN14" s="1170"/>
      <c r="AO14" s="295">
        <v>22678</v>
      </c>
      <c r="AP14" s="295">
        <v>2023</v>
      </c>
      <c r="AQ14" s="296">
        <v>4055</v>
      </c>
      <c r="AR14" s="297">
        <v>-50.1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515</v>
      </c>
      <c r="AL15" s="1169"/>
      <c r="AM15" s="1169"/>
      <c r="AN15" s="1170"/>
      <c r="AO15" s="295">
        <v>49224</v>
      </c>
      <c r="AP15" s="295">
        <v>4391</v>
      </c>
      <c r="AQ15" s="296">
        <v>1927</v>
      </c>
      <c r="AR15" s="297">
        <v>127.9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516</v>
      </c>
      <c r="AL16" s="1172"/>
      <c r="AM16" s="1172"/>
      <c r="AN16" s="1173"/>
      <c r="AO16" s="295">
        <v>-101782</v>
      </c>
      <c r="AP16" s="295">
        <v>-9080</v>
      </c>
      <c r="AQ16" s="296">
        <v>-9107</v>
      </c>
      <c r="AR16" s="297">
        <v>-0.3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178</v>
      </c>
      <c r="AL17" s="1172"/>
      <c r="AM17" s="1172"/>
      <c r="AN17" s="1173"/>
      <c r="AO17" s="295">
        <v>1250446</v>
      </c>
      <c r="AP17" s="295">
        <v>111557</v>
      </c>
      <c r="AQ17" s="296">
        <v>108514</v>
      </c>
      <c r="AR17" s="297">
        <v>2.8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521</v>
      </c>
      <c r="AL21" s="1166"/>
      <c r="AM21" s="1166"/>
      <c r="AN21" s="1167"/>
      <c r="AO21" s="307">
        <v>11.6</v>
      </c>
      <c r="AP21" s="308">
        <v>10.050000000000001</v>
      </c>
      <c r="AQ21" s="309">
        <v>1.55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522</v>
      </c>
      <c r="AL22" s="1166"/>
      <c r="AM22" s="1166"/>
      <c r="AN22" s="1167"/>
      <c r="AO22" s="312">
        <v>97.3</v>
      </c>
      <c r="AP22" s="313">
        <v>96.5</v>
      </c>
      <c r="AQ22" s="314">
        <v>0.8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527</v>
      </c>
      <c r="AL32" s="1157"/>
      <c r="AM32" s="1157"/>
      <c r="AN32" s="1158"/>
      <c r="AO32" s="322">
        <v>360598</v>
      </c>
      <c r="AP32" s="322">
        <v>32170</v>
      </c>
      <c r="AQ32" s="323">
        <v>51702</v>
      </c>
      <c r="AR32" s="324">
        <v>-37.799999999999997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528</v>
      </c>
      <c r="AL33" s="1157"/>
      <c r="AM33" s="1157"/>
      <c r="AN33" s="1158"/>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529</v>
      </c>
      <c r="AL34" s="1157"/>
      <c r="AM34" s="1157"/>
      <c r="AN34" s="1158"/>
      <c r="AO34" s="322">
        <v>6252</v>
      </c>
      <c r="AP34" s="322">
        <v>558</v>
      </c>
      <c r="AQ34" s="323">
        <v>10</v>
      </c>
      <c r="AR34" s="324">
        <v>5480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530</v>
      </c>
      <c r="AL35" s="1157"/>
      <c r="AM35" s="1157"/>
      <c r="AN35" s="1158"/>
      <c r="AO35" s="322">
        <v>41590</v>
      </c>
      <c r="AP35" s="322">
        <v>3710</v>
      </c>
      <c r="AQ35" s="323">
        <v>15257</v>
      </c>
      <c r="AR35" s="324">
        <v>-75.7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531</v>
      </c>
      <c r="AL36" s="1157"/>
      <c r="AM36" s="1157"/>
      <c r="AN36" s="1158"/>
      <c r="AO36" s="322">
        <v>14088</v>
      </c>
      <c r="AP36" s="322">
        <v>1257</v>
      </c>
      <c r="AQ36" s="323">
        <v>3750</v>
      </c>
      <c r="AR36" s="324">
        <v>-66.5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532</v>
      </c>
      <c r="AL37" s="1157"/>
      <c r="AM37" s="1157"/>
      <c r="AN37" s="1158"/>
      <c r="AO37" s="322" t="s">
        <v>512</v>
      </c>
      <c r="AP37" s="322" t="s">
        <v>512</v>
      </c>
      <c r="AQ37" s="323">
        <v>880</v>
      </c>
      <c r="AR37" s="324" t="s">
        <v>512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533</v>
      </c>
      <c r="AL38" s="1160"/>
      <c r="AM38" s="1160"/>
      <c r="AN38" s="1161"/>
      <c r="AO38" s="325" t="s">
        <v>512</v>
      </c>
      <c r="AP38" s="325" t="s">
        <v>512</v>
      </c>
      <c r="AQ38" s="326">
        <v>8</v>
      </c>
      <c r="AR38" s="314" t="s">
        <v>512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534</v>
      </c>
      <c r="AL39" s="1160"/>
      <c r="AM39" s="1160"/>
      <c r="AN39" s="1161"/>
      <c r="AO39" s="322" t="s">
        <v>512</v>
      </c>
      <c r="AP39" s="322" t="s">
        <v>512</v>
      </c>
      <c r="AQ39" s="323">
        <v>-2230</v>
      </c>
      <c r="AR39" s="324" t="s">
        <v>512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535</v>
      </c>
      <c r="AL40" s="1157"/>
      <c r="AM40" s="1157"/>
      <c r="AN40" s="1158"/>
      <c r="AO40" s="322">
        <v>-305206</v>
      </c>
      <c r="AP40" s="322">
        <v>-27229</v>
      </c>
      <c r="AQ40" s="323">
        <v>-47794</v>
      </c>
      <c r="AR40" s="324">
        <v>-43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291</v>
      </c>
      <c r="AL41" s="1163"/>
      <c r="AM41" s="1163"/>
      <c r="AN41" s="1164"/>
      <c r="AO41" s="322">
        <v>117322</v>
      </c>
      <c r="AP41" s="322">
        <v>10467</v>
      </c>
      <c r="AQ41" s="323">
        <v>21582</v>
      </c>
      <c r="AR41" s="324">
        <v>-51.5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503</v>
      </c>
      <c r="AN49" s="1151" t="s">
        <v>539</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682165</v>
      </c>
      <c r="AN51" s="344">
        <v>56701</v>
      </c>
      <c r="AO51" s="345">
        <v>5.6</v>
      </c>
      <c r="AP51" s="346">
        <v>82748</v>
      </c>
      <c r="AQ51" s="347">
        <v>24.4</v>
      </c>
      <c r="AR51" s="348">
        <v>-18.8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473684</v>
      </c>
      <c r="AN52" s="352">
        <v>39372</v>
      </c>
      <c r="AO52" s="353">
        <v>43.8</v>
      </c>
      <c r="AP52" s="354">
        <v>44732</v>
      </c>
      <c r="AQ52" s="355">
        <v>22.5</v>
      </c>
      <c r="AR52" s="356">
        <v>21.3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304488</v>
      </c>
      <c r="AN53" s="344">
        <v>25828</v>
      </c>
      <c r="AO53" s="345">
        <v>-54.4</v>
      </c>
      <c r="AP53" s="346">
        <v>91837</v>
      </c>
      <c r="AQ53" s="347">
        <v>11</v>
      </c>
      <c r="AR53" s="348">
        <v>-65.400000000000006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272043</v>
      </c>
      <c r="AN54" s="352">
        <v>23076</v>
      </c>
      <c r="AO54" s="353">
        <v>-41.4</v>
      </c>
      <c r="AP54" s="354">
        <v>54439</v>
      </c>
      <c r="AQ54" s="355">
        <v>21.7</v>
      </c>
      <c r="AR54" s="356">
        <v>-63.1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363163</v>
      </c>
      <c r="AN55" s="344">
        <v>31243</v>
      </c>
      <c r="AO55" s="345">
        <v>21</v>
      </c>
      <c r="AP55" s="346">
        <v>75972</v>
      </c>
      <c r="AQ55" s="347">
        <v>-17.3</v>
      </c>
      <c r="AR55" s="348">
        <v>38.299999999999997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226857</v>
      </c>
      <c r="AN56" s="352">
        <v>19516</v>
      </c>
      <c r="AO56" s="353">
        <v>-15.4</v>
      </c>
      <c r="AP56" s="354">
        <v>40712</v>
      </c>
      <c r="AQ56" s="355">
        <v>-25.2</v>
      </c>
      <c r="AR56" s="356">
        <v>9.8000000000000007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549721</v>
      </c>
      <c r="AN57" s="344">
        <v>48192</v>
      </c>
      <c r="AO57" s="345">
        <v>54.2</v>
      </c>
      <c r="AP57" s="346">
        <v>79466</v>
      </c>
      <c r="AQ57" s="347">
        <v>4.5999999999999996</v>
      </c>
      <c r="AR57" s="348">
        <v>49.6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269647</v>
      </c>
      <c r="AN58" s="352">
        <v>23639</v>
      </c>
      <c r="AO58" s="353">
        <v>21.1</v>
      </c>
      <c r="AP58" s="354">
        <v>44645</v>
      </c>
      <c r="AQ58" s="355">
        <v>9.6999999999999993</v>
      </c>
      <c r="AR58" s="356">
        <v>11.4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1030056</v>
      </c>
      <c r="AN59" s="344">
        <v>91895</v>
      </c>
      <c r="AO59" s="345">
        <v>90.7</v>
      </c>
      <c r="AP59" s="346">
        <v>90072</v>
      </c>
      <c r="AQ59" s="347">
        <v>13.3</v>
      </c>
      <c r="AR59" s="348">
        <v>77.400000000000006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347870</v>
      </c>
      <c r="AN60" s="352">
        <v>31035</v>
      </c>
      <c r="AO60" s="353">
        <v>31.3</v>
      </c>
      <c r="AP60" s="354">
        <v>46083</v>
      </c>
      <c r="AQ60" s="355">
        <v>3.2</v>
      </c>
      <c r="AR60" s="356">
        <v>28.1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585919</v>
      </c>
      <c r="AN61" s="359">
        <v>50772</v>
      </c>
      <c r="AO61" s="360">
        <v>23.4</v>
      </c>
      <c r="AP61" s="361">
        <v>84019</v>
      </c>
      <c r="AQ61" s="362">
        <v>7.2</v>
      </c>
      <c r="AR61" s="348">
        <v>16.2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318020</v>
      </c>
      <c r="AN62" s="352">
        <v>27328</v>
      </c>
      <c r="AO62" s="353">
        <v>7.9</v>
      </c>
      <c r="AP62" s="354">
        <v>46122</v>
      </c>
      <c r="AQ62" s="355">
        <v>6.4</v>
      </c>
      <c r="AR62" s="356">
        <v>1.5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yBPqsWJj386o3jeIdCPY8kfFRupOZ1lSBZhfbgv6xzWxvyZYeB5XlO0p3v4FxQdBfrMnBaBnDhe4DLBjYcLibw==" saltValue="eJIETO77J7ls/kdJBNqsL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uSagTguzhy/OljvGKiSOlv3LljLIDx1N+rkuvIAnmbLoHUEhjGeLggnOfCQEIG5T+hmJ9YHP5T9cFD3kP0lbQ==" saltValue="/CnU8tqDgHi/tFbJWb9t3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D0VrFaC4zuyIc8Q8IfrTBd1zavf8OxJq7UZoOjvVCausi8kl90aemcL5s8lycS/iH16T107ZNpYFI9QRMHnjA==" saltValue="Iz7nIysmTzhk2UbgUJke6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174" t="s">
        <v>3</v>
      </c>
      <c r="D47" s="1174"/>
      <c r="E47" s="1175"/>
      <c r="F47" s="11">
        <v>38.08</v>
      </c>
      <c r="G47" s="12">
        <v>37.78</v>
      </c>
      <c r="H47" s="12">
        <v>37.090000000000003</v>
      </c>
      <c r="I47" s="12">
        <v>37.880000000000003</v>
      </c>
      <c r="J47" s="13">
        <v>38.21</v>
      </c>
    </row>
    <row r="48" spans="2:10" ht="57.75" customHeight="1">
      <c r="B48" s="14"/>
      <c r="C48" s="1176" t="s">
        <v>4</v>
      </c>
      <c r="D48" s="1176"/>
      <c r="E48" s="1177"/>
      <c r="F48" s="15">
        <v>9.82</v>
      </c>
      <c r="G48" s="16">
        <v>11.74</v>
      </c>
      <c r="H48" s="16">
        <v>12.52</v>
      </c>
      <c r="I48" s="16">
        <v>12.27</v>
      </c>
      <c r="J48" s="17">
        <v>9.7799999999999994</v>
      </c>
    </row>
    <row r="49" spans="2:10" ht="57.75" customHeight="1" thickBot="1">
      <c r="B49" s="18"/>
      <c r="C49" s="1178" t="s">
        <v>5</v>
      </c>
      <c r="D49" s="1178"/>
      <c r="E49" s="1179"/>
      <c r="F49" s="19">
        <v>11.06</v>
      </c>
      <c r="G49" s="20">
        <v>8.59</v>
      </c>
      <c r="H49" s="20">
        <v>1.1299999999999999</v>
      </c>
      <c r="I49" s="20" t="s">
        <v>560</v>
      </c>
      <c r="J49" s="21" t="s">
        <v>561</v>
      </c>
    </row>
    <row r="50" spans="2:10" ht="13.5" customHeight="1"/>
    <row r="51" spans="2:10" ht="13.5" hidden="1" customHeight="1"/>
    <row r="52" spans="2:10" ht="13.5" hidden="1" customHeight="1"/>
    <row r="53" spans="2:10" ht="13.5" hidden="1" customHeight="1"/>
  </sheetData>
  <sheetProtection algorithmName="SHA-512" hashValue="pwvUnf3yoGQKvYxUouqjK7tDhO5iRPh/kDfcE1Mocxw53DAhzWYSXEx5X/D5DC5IAzOUxLHSHeLWi2SDEc0tDQ==" saltValue="I9+JRixszht2/2yZglJL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2019-03-27T02:16:42Z</cp:lastPrinted>
  <dcterms:created xsi:type="dcterms:W3CDTF">2019-02-14T04:54:10Z</dcterms:created>
  <dcterms:modified xsi:type="dcterms:W3CDTF">2019-10-25T10:47:17Z</dcterms:modified>
  <cp:category/>
</cp:coreProperties>
</file>